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5.xml" ContentType="application/vnd.ms-excel.person+xml"/>
  <Override PartName="/xl/persons/person12.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8.xml" ContentType="application/vnd.ms-excel.person+xml"/>
  <Override PartName="/xl/persons/person5.xml" ContentType="application/vnd.ms-excel.person+xml"/>
  <Override PartName="/xl/persons/person9.xml" ContentType="application/vnd.ms-excel.person+xml"/>
  <Override PartName="/xl/persons/person6.xml" ContentType="application/vnd.ms-excel.person+xml"/>
  <Override PartName="/xl/persons/person7.xml" ContentType="application/vnd.ms-excel.person+xml"/>
  <Override PartName="/xl/persons/person10.xml" ContentType="application/vnd.ms-excel.person+xml"/>
  <Override PartName="/xl/persons/person4.xml" ContentType="application/vnd.ms-excel.person+xml"/>
  <Override PartName="/xl/persons/person14.xml" ContentType="application/vnd.ms-excel.person+xml"/>
  <Override PartName="/xl/persons/person13.xml" ContentType="application/vnd.ms-excel.person+xml"/>
  <Override PartName="/xl/persons/person11.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719f5721548ae9a1/Documents/Open Classroom/Project 1/"/>
    </mc:Choice>
  </mc:AlternateContent>
  <xr:revisionPtr revIDLastSave="123" documentId="8_{A422B576-7DF6-4417-8CFE-357E2D240A57}" xr6:coauthVersionLast="47" xr6:coauthVersionMax="47" xr10:uidLastSave="{863F46B3-E098-4550-8306-DAFCC9385F50}"/>
  <bookViews>
    <workbookView xWindow="-108" yWindow="-108" windowWidth="23256" windowHeight="12456" tabRatio="950" xr2:uid="{299482AB-7398-4771-BFAA-0224B3191F44}"/>
  </bookViews>
  <sheets>
    <sheet name="Introduction" sheetId="15" r:id="rId1"/>
    <sheet name="Table of Contents" sheetId="18" r:id="rId2"/>
    <sheet name="EnergyDemand " sheetId="2" r:id="rId3"/>
    <sheet name="_Holidays" sheetId="3" state="hidden" r:id="rId4"/>
    <sheet name="Top and Bottom 20 Demand" sheetId="5" r:id="rId5"/>
    <sheet name="Demand over Time" sheetId="6" r:id="rId6"/>
    <sheet name="Demand by Day  of Week" sheetId="14" r:id="rId7"/>
    <sheet name="Effect of Weather" sheetId="7" r:id="rId8"/>
    <sheet name="Energy_Holidays" sheetId="11" state="hidden" r:id="rId9"/>
    <sheet name="Effect on Temp and Hols" sheetId="12" r:id="rId10"/>
    <sheet name="YoY Demand" sheetId="13" r:id="rId11"/>
    <sheet name="Summary " sheetId="19" r:id="rId12"/>
  </sheets>
  <definedNames>
    <definedName name="ExternalData_1" localSheetId="3" hidden="1">_Holidays!$A$1:$C$2107</definedName>
    <definedName name="ExternalData_1" localSheetId="2" hidden="1">'EnergyDemand '!$A$1:$M$2107</definedName>
    <definedName name="ExternalData_1" localSheetId="4" hidden="1">'Top and Bottom 20 Demand'!$B$3:$N$23</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C2107" i="11"/>
  <c r="B2107" i="11"/>
  <c r="C2106" i="11"/>
  <c r="H2106" i="11" s="1"/>
  <c r="B2106" i="11"/>
  <c r="E2106" i="11" s="1"/>
  <c r="C2105" i="11"/>
  <c r="B2105" i="11"/>
  <c r="C2104" i="11"/>
  <c r="B2104" i="11"/>
  <c r="F2104" i="11" s="1"/>
  <c r="C2103" i="11"/>
  <c r="B2103" i="11"/>
  <c r="C2102" i="11"/>
  <c r="B2102" i="11"/>
  <c r="E2102" i="11" s="1"/>
  <c r="C2101" i="11"/>
  <c r="B2101" i="11"/>
  <c r="C2100" i="11"/>
  <c r="B2100" i="11"/>
  <c r="F2100" i="11" s="1"/>
  <c r="C2099" i="11"/>
  <c r="B2099" i="11"/>
  <c r="C2098" i="11"/>
  <c r="B2098" i="11"/>
  <c r="C2097" i="11"/>
  <c r="B2097" i="11"/>
  <c r="C2096" i="11"/>
  <c r="B2096" i="11"/>
  <c r="F2096" i="11" s="1"/>
  <c r="C2095" i="11"/>
  <c r="B2095" i="11"/>
  <c r="C2094" i="11"/>
  <c r="B2094" i="11"/>
  <c r="E2094" i="11" s="1"/>
  <c r="C2093" i="11"/>
  <c r="B2093" i="11"/>
  <c r="C2092" i="11"/>
  <c r="B2092" i="11"/>
  <c r="F2092" i="11" s="1"/>
  <c r="C2091" i="11"/>
  <c r="B2091" i="11"/>
  <c r="C2090" i="11"/>
  <c r="B2090" i="11"/>
  <c r="C2089" i="11"/>
  <c r="B2089" i="11"/>
  <c r="C2088" i="11"/>
  <c r="B2088" i="11"/>
  <c r="F2088" i="11" s="1"/>
  <c r="C2087" i="11"/>
  <c r="B2087" i="11"/>
  <c r="C2086" i="11"/>
  <c r="B2086" i="11"/>
  <c r="E2086" i="11" s="1"/>
  <c r="C2085" i="11"/>
  <c r="B2085" i="11"/>
  <c r="C2084" i="11"/>
  <c r="B2084" i="11"/>
  <c r="F2084" i="11" s="1"/>
  <c r="C2083" i="11"/>
  <c r="B2083" i="11"/>
  <c r="C2082" i="11"/>
  <c r="B2082" i="11"/>
  <c r="C2081" i="11"/>
  <c r="B2081" i="11"/>
  <c r="F2081" i="11" s="1"/>
  <c r="C2080" i="11"/>
  <c r="B2080" i="11"/>
  <c r="F2080" i="11" s="1"/>
  <c r="C2079" i="11"/>
  <c r="B2079" i="11"/>
  <c r="C2078" i="11"/>
  <c r="B2078" i="11"/>
  <c r="E2078" i="11" s="1"/>
  <c r="C2077" i="11"/>
  <c r="B2077" i="11"/>
  <c r="C2076" i="11"/>
  <c r="B2076" i="11"/>
  <c r="F2076" i="11" s="1"/>
  <c r="C2075" i="11"/>
  <c r="B2075" i="11"/>
  <c r="C2074" i="11"/>
  <c r="B2074" i="11"/>
  <c r="C2073" i="11"/>
  <c r="B2073" i="11"/>
  <c r="C2072" i="11"/>
  <c r="B2072" i="11"/>
  <c r="F2072" i="11" s="1"/>
  <c r="C2071" i="11"/>
  <c r="B2071" i="11"/>
  <c r="C2070" i="11"/>
  <c r="B2070" i="11"/>
  <c r="C2069" i="11"/>
  <c r="B2069" i="11"/>
  <c r="C2068" i="11"/>
  <c r="B2068" i="11"/>
  <c r="C2067" i="11"/>
  <c r="B2067" i="11"/>
  <c r="C2066" i="11"/>
  <c r="B2066" i="11"/>
  <c r="C2065" i="11"/>
  <c r="B2065" i="11"/>
  <c r="C2064" i="11"/>
  <c r="B2064" i="11"/>
  <c r="C2063" i="11"/>
  <c r="B2063" i="11"/>
  <c r="C2062" i="11"/>
  <c r="B2062" i="11"/>
  <c r="C2061" i="11"/>
  <c r="B2061" i="11"/>
  <c r="C2060" i="11"/>
  <c r="B2060" i="11"/>
  <c r="F2060" i="11" s="1"/>
  <c r="C2059" i="11"/>
  <c r="B2059" i="11"/>
  <c r="C2058" i="11"/>
  <c r="B2058" i="11"/>
  <c r="C2057" i="11"/>
  <c r="B2057" i="11"/>
  <c r="C2056" i="11"/>
  <c r="B2056" i="11"/>
  <c r="C2055" i="11"/>
  <c r="B2055" i="11"/>
  <c r="C2054" i="11"/>
  <c r="B2054" i="11"/>
  <c r="C2053" i="11"/>
  <c r="B2053" i="11"/>
  <c r="C2052" i="11"/>
  <c r="B2052" i="11"/>
  <c r="C2051" i="11"/>
  <c r="B2051" i="11"/>
  <c r="C2050" i="11"/>
  <c r="B2050" i="11"/>
  <c r="C2049" i="11"/>
  <c r="B2049" i="11"/>
  <c r="F2049" i="11" s="1"/>
  <c r="C2048" i="11"/>
  <c r="B2048" i="11"/>
  <c r="C2047" i="11"/>
  <c r="B2047" i="11"/>
  <c r="C2046" i="11"/>
  <c r="B2046" i="11"/>
  <c r="C2045" i="11"/>
  <c r="B2045" i="11"/>
  <c r="C2044" i="11"/>
  <c r="B2044" i="11"/>
  <c r="C2043" i="11"/>
  <c r="B2043" i="11"/>
  <c r="C2042" i="11"/>
  <c r="B2042" i="11"/>
  <c r="C2041" i="11"/>
  <c r="B2041" i="11"/>
  <c r="C2040" i="11"/>
  <c r="B2040" i="11"/>
  <c r="F2040" i="11" s="1"/>
  <c r="C2039" i="11"/>
  <c r="B2039" i="11"/>
  <c r="C2038" i="11"/>
  <c r="B2038" i="11"/>
  <c r="C2037" i="11"/>
  <c r="B2037" i="11"/>
  <c r="C2036" i="11"/>
  <c r="B2036" i="11"/>
  <c r="C2035" i="11"/>
  <c r="B2035" i="11"/>
  <c r="C2034" i="11"/>
  <c r="B2034" i="11"/>
  <c r="C2033" i="11"/>
  <c r="B2033" i="11"/>
  <c r="C2032" i="11"/>
  <c r="B2032" i="11"/>
  <c r="C2031" i="11"/>
  <c r="B2031" i="11"/>
  <c r="C2030" i="11"/>
  <c r="B2030" i="11"/>
  <c r="C2029" i="11"/>
  <c r="B2029" i="11"/>
  <c r="C2028" i="11"/>
  <c r="B2028" i="11"/>
  <c r="F2028" i="11" s="1"/>
  <c r="C2027" i="11"/>
  <c r="B2027" i="11"/>
  <c r="C2026" i="11"/>
  <c r="B2026" i="11"/>
  <c r="C2025" i="11"/>
  <c r="B2025" i="11"/>
  <c r="C2024" i="11"/>
  <c r="B2024" i="11"/>
  <c r="C2023" i="11"/>
  <c r="B2023" i="11"/>
  <c r="C2022" i="11"/>
  <c r="B2022" i="11"/>
  <c r="C2021" i="11"/>
  <c r="B2021" i="11"/>
  <c r="C2020" i="11"/>
  <c r="B2020" i="11"/>
  <c r="C2019" i="11"/>
  <c r="B2019" i="11"/>
  <c r="C2018" i="11"/>
  <c r="B2018" i="11"/>
  <c r="C2017" i="11"/>
  <c r="B2017" i="11"/>
  <c r="F2017" i="11" s="1"/>
  <c r="C2016" i="11"/>
  <c r="B2016" i="11"/>
  <c r="C2015" i="11"/>
  <c r="B2015" i="11"/>
  <c r="C2014" i="11"/>
  <c r="B2014" i="11"/>
  <c r="C2013" i="11"/>
  <c r="B2013" i="11"/>
  <c r="C2012" i="11"/>
  <c r="B2012" i="11"/>
  <c r="C2011" i="11"/>
  <c r="B2011" i="11"/>
  <c r="C2010" i="11"/>
  <c r="B2010" i="11"/>
  <c r="C2009" i="11"/>
  <c r="B2009" i="11"/>
  <c r="C2008" i="11"/>
  <c r="B2008" i="11"/>
  <c r="F2008" i="11" s="1"/>
  <c r="C2007" i="11"/>
  <c r="B2007" i="11"/>
  <c r="C2006" i="11"/>
  <c r="B2006" i="11"/>
  <c r="C2005" i="11"/>
  <c r="B2005" i="11"/>
  <c r="C2004" i="11"/>
  <c r="B2004" i="11"/>
  <c r="C2003" i="11"/>
  <c r="B2003" i="11"/>
  <c r="C2002" i="11"/>
  <c r="B2002" i="11"/>
  <c r="C2001" i="11"/>
  <c r="B2001" i="11"/>
  <c r="C2000" i="11"/>
  <c r="B2000" i="11"/>
  <c r="C1999" i="11"/>
  <c r="B1999" i="11"/>
  <c r="C1998" i="11"/>
  <c r="B1998" i="11"/>
  <c r="C1997" i="11"/>
  <c r="B1997" i="11"/>
  <c r="C1996" i="11"/>
  <c r="B1996" i="11"/>
  <c r="F1996" i="11" s="1"/>
  <c r="C1995" i="11"/>
  <c r="B1995" i="11"/>
  <c r="C1994" i="11"/>
  <c r="B1994" i="11"/>
  <c r="C1993" i="11"/>
  <c r="B1993" i="11"/>
  <c r="C1992" i="11"/>
  <c r="B1992" i="11"/>
  <c r="C1991" i="11"/>
  <c r="B1991" i="11"/>
  <c r="C1990" i="11"/>
  <c r="B1990" i="11"/>
  <c r="C1989" i="11"/>
  <c r="B1989" i="11"/>
  <c r="C1988" i="11"/>
  <c r="B1988" i="11"/>
  <c r="C1987" i="11"/>
  <c r="B1987" i="11"/>
  <c r="C1986" i="11"/>
  <c r="B1986" i="11"/>
  <c r="C1985" i="11"/>
  <c r="B1985" i="11"/>
  <c r="F1985" i="11" s="1"/>
  <c r="C1984" i="11"/>
  <c r="B1984" i="11"/>
  <c r="C1983" i="11"/>
  <c r="B1983" i="11"/>
  <c r="C1982" i="11"/>
  <c r="B1982" i="11"/>
  <c r="C1981" i="11"/>
  <c r="B1981" i="11"/>
  <c r="C1980" i="11"/>
  <c r="B1980" i="11"/>
  <c r="C1979" i="11"/>
  <c r="B1979" i="11"/>
  <c r="C1978" i="11"/>
  <c r="B1978" i="11"/>
  <c r="C1977" i="11"/>
  <c r="B1977" i="11"/>
  <c r="C1976" i="11"/>
  <c r="B1976" i="11"/>
  <c r="F1976" i="11" s="1"/>
  <c r="C1975" i="11"/>
  <c r="B1975" i="11"/>
  <c r="C1974" i="11"/>
  <c r="B1974" i="11"/>
  <c r="C1973" i="11"/>
  <c r="B1973" i="11"/>
  <c r="C1972" i="11"/>
  <c r="B1972" i="11"/>
  <c r="C1971" i="11"/>
  <c r="B1971" i="11"/>
  <c r="C1970" i="11"/>
  <c r="B1970" i="11"/>
  <c r="C1969" i="11"/>
  <c r="B1969" i="11"/>
  <c r="C1968" i="11"/>
  <c r="B1968" i="11"/>
  <c r="C1967" i="11"/>
  <c r="B1967" i="11"/>
  <c r="C1966" i="11"/>
  <c r="B1966" i="11"/>
  <c r="C1965" i="11"/>
  <c r="B1965" i="11"/>
  <c r="C1964" i="11"/>
  <c r="B1964" i="11"/>
  <c r="F1964" i="11" s="1"/>
  <c r="C1963" i="11"/>
  <c r="B1963" i="11"/>
  <c r="C1962" i="11"/>
  <c r="B1962" i="11"/>
  <c r="C1961" i="11"/>
  <c r="B1961" i="11"/>
  <c r="C1960" i="11"/>
  <c r="B1960" i="11"/>
  <c r="C1959" i="11"/>
  <c r="B1959" i="11"/>
  <c r="C1958" i="11"/>
  <c r="B1958" i="11"/>
  <c r="C1957" i="11"/>
  <c r="B1957" i="11"/>
  <c r="C1956" i="11"/>
  <c r="B1956" i="11"/>
  <c r="C1955" i="11"/>
  <c r="B1955" i="11"/>
  <c r="C1954" i="11"/>
  <c r="B1954" i="11"/>
  <c r="C1953" i="11"/>
  <c r="B1953" i="11"/>
  <c r="F1953" i="11" s="1"/>
  <c r="C1952" i="11"/>
  <c r="B1952" i="11"/>
  <c r="C1951" i="11"/>
  <c r="B1951" i="11"/>
  <c r="C1950" i="11"/>
  <c r="B1950" i="11"/>
  <c r="C1949" i="11"/>
  <c r="B1949" i="11"/>
  <c r="C1948" i="11"/>
  <c r="B1948" i="11"/>
  <c r="C1947" i="11"/>
  <c r="B1947" i="11"/>
  <c r="C1946" i="11"/>
  <c r="B1946" i="11"/>
  <c r="C1945" i="11"/>
  <c r="B1945" i="11"/>
  <c r="C1944" i="11"/>
  <c r="B1944" i="11"/>
  <c r="F1944" i="11" s="1"/>
  <c r="C1943" i="11"/>
  <c r="B1943" i="11"/>
  <c r="C1942" i="11"/>
  <c r="B1942" i="11"/>
  <c r="C1941" i="11"/>
  <c r="B1941" i="11"/>
  <c r="C1940" i="11"/>
  <c r="B1940" i="11"/>
  <c r="C1939" i="11"/>
  <c r="B1939" i="11"/>
  <c r="C1938" i="11"/>
  <c r="B1938" i="11"/>
  <c r="C1937" i="11"/>
  <c r="B1937" i="11"/>
  <c r="C1936" i="11"/>
  <c r="B1936" i="11"/>
  <c r="C1935" i="11"/>
  <c r="B1935" i="11"/>
  <c r="C1934" i="11"/>
  <c r="B1934" i="11"/>
  <c r="C1933" i="11"/>
  <c r="B1933" i="11"/>
  <c r="C1932" i="11"/>
  <c r="B1932" i="11"/>
  <c r="F1932" i="11" s="1"/>
  <c r="C1931" i="11"/>
  <c r="B1931" i="11"/>
  <c r="C1930" i="11"/>
  <c r="B1930" i="11"/>
  <c r="C1929" i="11"/>
  <c r="B1929" i="11"/>
  <c r="C1928" i="11"/>
  <c r="B1928" i="11"/>
  <c r="C1927" i="11"/>
  <c r="B1927" i="11"/>
  <c r="C1926" i="11"/>
  <c r="B1926" i="11"/>
  <c r="C1925" i="11"/>
  <c r="B1925" i="11"/>
  <c r="C1924" i="11"/>
  <c r="B1924" i="11"/>
  <c r="C1923" i="11"/>
  <c r="B1923" i="11"/>
  <c r="C1922" i="11"/>
  <c r="B1922" i="11"/>
  <c r="C1921" i="11"/>
  <c r="B1921" i="11"/>
  <c r="F1921" i="11" s="1"/>
  <c r="C1920" i="11"/>
  <c r="B1920" i="11"/>
  <c r="C1919" i="11"/>
  <c r="B1919" i="11"/>
  <c r="C1918" i="11"/>
  <c r="B1918" i="11"/>
  <c r="C1917" i="11"/>
  <c r="B1917" i="11"/>
  <c r="C1916" i="11"/>
  <c r="B1916" i="11"/>
  <c r="C1915" i="11"/>
  <c r="B1915" i="11"/>
  <c r="C1914" i="11"/>
  <c r="B1914" i="11"/>
  <c r="C1913" i="11"/>
  <c r="B1913" i="11"/>
  <c r="C1912" i="11"/>
  <c r="B1912" i="11"/>
  <c r="F1912" i="11" s="1"/>
  <c r="C1911" i="11"/>
  <c r="B1911" i="11"/>
  <c r="C1910" i="11"/>
  <c r="B1910" i="11"/>
  <c r="C1909" i="11"/>
  <c r="B1909" i="11"/>
  <c r="C1908" i="11"/>
  <c r="B1908" i="11"/>
  <c r="C1907" i="11"/>
  <c r="B1907" i="11"/>
  <c r="C1906" i="11"/>
  <c r="B1906" i="11"/>
  <c r="C1905" i="11"/>
  <c r="B1905" i="11"/>
  <c r="C1904" i="11"/>
  <c r="B1904" i="11"/>
  <c r="C1903" i="11"/>
  <c r="B1903" i="11"/>
  <c r="C1902" i="11"/>
  <c r="B1902" i="11"/>
  <c r="C1901" i="11"/>
  <c r="B1901" i="11"/>
  <c r="C1900" i="11"/>
  <c r="B1900" i="11"/>
  <c r="F1900" i="11" s="1"/>
  <c r="C1899" i="11"/>
  <c r="B1899" i="11"/>
  <c r="C1898" i="11"/>
  <c r="B1898" i="11"/>
  <c r="C1897" i="11"/>
  <c r="B1897" i="11"/>
  <c r="C1896" i="11"/>
  <c r="B1896" i="11"/>
  <c r="C1895" i="11"/>
  <c r="B1895" i="11"/>
  <c r="C1894" i="11"/>
  <c r="B1894" i="11"/>
  <c r="C1893" i="11"/>
  <c r="B1893" i="11"/>
  <c r="C1892" i="11"/>
  <c r="B1892" i="11"/>
  <c r="C1891" i="11"/>
  <c r="B1891" i="11"/>
  <c r="C1890" i="11"/>
  <c r="B1890" i="11"/>
  <c r="C1889" i="11"/>
  <c r="B1889" i="11"/>
  <c r="F1889" i="11" s="1"/>
  <c r="C1888" i="11"/>
  <c r="B1888" i="11"/>
  <c r="C1887" i="11"/>
  <c r="B1887" i="11"/>
  <c r="C1886" i="11"/>
  <c r="B1886" i="11"/>
  <c r="C1885" i="11"/>
  <c r="B1885" i="11"/>
  <c r="C1884" i="11"/>
  <c r="B1884" i="11"/>
  <c r="C1883" i="11"/>
  <c r="B1883" i="11"/>
  <c r="C1882" i="11"/>
  <c r="B1882" i="11"/>
  <c r="C1881" i="11"/>
  <c r="B1881" i="11"/>
  <c r="C1880" i="11"/>
  <c r="B1880" i="11"/>
  <c r="F1880" i="11" s="1"/>
  <c r="C1879" i="11"/>
  <c r="B1879" i="11"/>
  <c r="C1878" i="11"/>
  <c r="B1878" i="11"/>
  <c r="C1877" i="11"/>
  <c r="B1877" i="11"/>
  <c r="C1876" i="11"/>
  <c r="B1876" i="11"/>
  <c r="C1875" i="11"/>
  <c r="B1875" i="11"/>
  <c r="C1874" i="11"/>
  <c r="B1874" i="11"/>
  <c r="C1873" i="11"/>
  <c r="B1873" i="11"/>
  <c r="C1872" i="11"/>
  <c r="B1872" i="11"/>
  <c r="C1871" i="11"/>
  <c r="B1871" i="11"/>
  <c r="C1870" i="11"/>
  <c r="B1870" i="11"/>
  <c r="C1869" i="11"/>
  <c r="B1869" i="11"/>
  <c r="C1868" i="11"/>
  <c r="B1868" i="11"/>
  <c r="F1868" i="11" s="1"/>
  <c r="C1867" i="11"/>
  <c r="B1867" i="11"/>
  <c r="C1866" i="11"/>
  <c r="B1866" i="11"/>
  <c r="C1865" i="11"/>
  <c r="B1865" i="11"/>
  <c r="C1864" i="11"/>
  <c r="B1864" i="11"/>
  <c r="C1863" i="11"/>
  <c r="B1863" i="11"/>
  <c r="C1862" i="11"/>
  <c r="B1862" i="11"/>
  <c r="C1861" i="11"/>
  <c r="B1861" i="11"/>
  <c r="C1860" i="11"/>
  <c r="B1860" i="11"/>
  <c r="C1859" i="11"/>
  <c r="B1859" i="11"/>
  <c r="C1858" i="11"/>
  <c r="B1858" i="11"/>
  <c r="C1857" i="11"/>
  <c r="B1857" i="11"/>
  <c r="F1857" i="11" s="1"/>
  <c r="C1856" i="11"/>
  <c r="B1856" i="11"/>
  <c r="C1855" i="11"/>
  <c r="B1855" i="11"/>
  <c r="C1854" i="11"/>
  <c r="B1854" i="11"/>
  <c r="C1853" i="11"/>
  <c r="B1853" i="11"/>
  <c r="C1852" i="11"/>
  <c r="B1852" i="11"/>
  <c r="C1851" i="11"/>
  <c r="B1851" i="11"/>
  <c r="C1850" i="11"/>
  <c r="B1850" i="11"/>
  <c r="C1849" i="11"/>
  <c r="B1849" i="11"/>
  <c r="C1848" i="11"/>
  <c r="B1848" i="11"/>
  <c r="F1848" i="11" s="1"/>
  <c r="C1847" i="11"/>
  <c r="B1847" i="11"/>
  <c r="C1846" i="11"/>
  <c r="B1846" i="11"/>
  <c r="C1845" i="11"/>
  <c r="B1845" i="11"/>
  <c r="C1844" i="11"/>
  <c r="B1844" i="11"/>
  <c r="C1843" i="11"/>
  <c r="B1843" i="11"/>
  <c r="C1842" i="11"/>
  <c r="B1842" i="11"/>
  <c r="C1841" i="11"/>
  <c r="B1841" i="11"/>
  <c r="C1840" i="11"/>
  <c r="B1840" i="11"/>
  <c r="C1839" i="11"/>
  <c r="B1839" i="11"/>
  <c r="C1838" i="11"/>
  <c r="B1838" i="11"/>
  <c r="C1837" i="11"/>
  <c r="B1837" i="11"/>
  <c r="C1836" i="11"/>
  <c r="B1836" i="11"/>
  <c r="F1836" i="11" s="1"/>
  <c r="C1835" i="11"/>
  <c r="B1835" i="11"/>
  <c r="C1834" i="11"/>
  <c r="B1834" i="11"/>
  <c r="C1833" i="11"/>
  <c r="B1833" i="11"/>
  <c r="C1832" i="11"/>
  <c r="B1832" i="11"/>
  <c r="C1831" i="11"/>
  <c r="B1831" i="11"/>
  <c r="C1830" i="11"/>
  <c r="B1830" i="11"/>
  <c r="C1829" i="11"/>
  <c r="B1829" i="11"/>
  <c r="C1828" i="11"/>
  <c r="B1828" i="11"/>
  <c r="C1827" i="11"/>
  <c r="B1827" i="11"/>
  <c r="C1826" i="11"/>
  <c r="B1826" i="11"/>
  <c r="C1825" i="11"/>
  <c r="B1825" i="11"/>
  <c r="F1825" i="11" s="1"/>
  <c r="C1824" i="11"/>
  <c r="B1824" i="11"/>
  <c r="C1823" i="11"/>
  <c r="B1823" i="11"/>
  <c r="C1822" i="11"/>
  <c r="B1822" i="11"/>
  <c r="C1821" i="11"/>
  <c r="B1821" i="11"/>
  <c r="C1820" i="11"/>
  <c r="B1820" i="11"/>
  <c r="C1819" i="11"/>
  <c r="B1819" i="11"/>
  <c r="C1818" i="11"/>
  <c r="B1818" i="11"/>
  <c r="C1817" i="11"/>
  <c r="B1817" i="11"/>
  <c r="C1816" i="11"/>
  <c r="B1816" i="11"/>
  <c r="F1816" i="11" s="1"/>
  <c r="C1815" i="11"/>
  <c r="B1815" i="11"/>
  <c r="C1814" i="11"/>
  <c r="B1814" i="11"/>
  <c r="C1813" i="11"/>
  <c r="B1813" i="11"/>
  <c r="C1812" i="11"/>
  <c r="B1812" i="11"/>
  <c r="C1811" i="11"/>
  <c r="B1811" i="11"/>
  <c r="C1810" i="11"/>
  <c r="B1810" i="11"/>
  <c r="C1809" i="11"/>
  <c r="B1809" i="11"/>
  <c r="C1808" i="11"/>
  <c r="B1808" i="11"/>
  <c r="C1807" i="11"/>
  <c r="B1807" i="11"/>
  <c r="C1806" i="11"/>
  <c r="B1806" i="11"/>
  <c r="C1805" i="11"/>
  <c r="B1805" i="11"/>
  <c r="C1804" i="11"/>
  <c r="B1804" i="11"/>
  <c r="F1804" i="11" s="1"/>
  <c r="C1803" i="11"/>
  <c r="B1803" i="11"/>
  <c r="C1802" i="11"/>
  <c r="B1802" i="11"/>
  <c r="C1801" i="11"/>
  <c r="B1801" i="11"/>
  <c r="C1800" i="11"/>
  <c r="B1800" i="11"/>
  <c r="C1799" i="11"/>
  <c r="B1799" i="11"/>
  <c r="C1798" i="11"/>
  <c r="B1798" i="11"/>
  <c r="C1797" i="11"/>
  <c r="B1797" i="11"/>
  <c r="C1796" i="11"/>
  <c r="B1796" i="11"/>
  <c r="C1795" i="11"/>
  <c r="B1795" i="11"/>
  <c r="C1794" i="11"/>
  <c r="B1794" i="11"/>
  <c r="C1793" i="11"/>
  <c r="B1793" i="11"/>
  <c r="F1793" i="11" s="1"/>
  <c r="C1792" i="11"/>
  <c r="B1792" i="11"/>
  <c r="C1791" i="11"/>
  <c r="B1791" i="11"/>
  <c r="C1790" i="11"/>
  <c r="B1790" i="11"/>
  <c r="C1789" i="11"/>
  <c r="B1789" i="11"/>
  <c r="C1788" i="11"/>
  <c r="B1788" i="11"/>
  <c r="C1787" i="11"/>
  <c r="B1787" i="11"/>
  <c r="C1786" i="11"/>
  <c r="B1786" i="11"/>
  <c r="C1785" i="11"/>
  <c r="B1785" i="11"/>
  <c r="C1784" i="11"/>
  <c r="B1784" i="11"/>
  <c r="F1784" i="11" s="1"/>
  <c r="C1783" i="11"/>
  <c r="B1783" i="11"/>
  <c r="C1782" i="11"/>
  <c r="B1782" i="11"/>
  <c r="C1781" i="11"/>
  <c r="B1781" i="11"/>
  <c r="C1780" i="11"/>
  <c r="B1780" i="11"/>
  <c r="C1779" i="11"/>
  <c r="B1779" i="11"/>
  <c r="C1778" i="11"/>
  <c r="B1778" i="11"/>
  <c r="C1777" i="11"/>
  <c r="B1777" i="11"/>
  <c r="C1776" i="11"/>
  <c r="B1776" i="11"/>
  <c r="C1775" i="11"/>
  <c r="B1775" i="11"/>
  <c r="C1774" i="11"/>
  <c r="B1774" i="11"/>
  <c r="C1773" i="11"/>
  <c r="B1773" i="11"/>
  <c r="C1772" i="11"/>
  <c r="B1772" i="11"/>
  <c r="F1772" i="11" s="1"/>
  <c r="C1771" i="11"/>
  <c r="B1771" i="11"/>
  <c r="C1770" i="11"/>
  <c r="B1770" i="11"/>
  <c r="C1769" i="11"/>
  <c r="B1769" i="11"/>
  <c r="C1768" i="11"/>
  <c r="B1768" i="11"/>
  <c r="C1767" i="11"/>
  <c r="B1767" i="11"/>
  <c r="C1766" i="11"/>
  <c r="B1766" i="11"/>
  <c r="C1765" i="11"/>
  <c r="B1765" i="11"/>
  <c r="C1764" i="11"/>
  <c r="B1764" i="11"/>
  <c r="C1763" i="11"/>
  <c r="B1763" i="11"/>
  <c r="C1762" i="11"/>
  <c r="B1762" i="11"/>
  <c r="C1761" i="11"/>
  <c r="B1761" i="11"/>
  <c r="F1761" i="11" s="1"/>
  <c r="C1760" i="11"/>
  <c r="B1760" i="11"/>
  <c r="C1759" i="11"/>
  <c r="B1759" i="11"/>
  <c r="C1758" i="11"/>
  <c r="B1758" i="11"/>
  <c r="C1757" i="11"/>
  <c r="B1757" i="11"/>
  <c r="C1756" i="11"/>
  <c r="B1756" i="11"/>
  <c r="C1755" i="11"/>
  <c r="B1755" i="11"/>
  <c r="C1754" i="11"/>
  <c r="B1754" i="11"/>
  <c r="C1753" i="11"/>
  <c r="B1753" i="11"/>
  <c r="C1752" i="11"/>
  <c r="B1752" i="11"/>
  <c r="F1752" i="11" s="1"/>
  <c r="C1751" i="11"/>
  <c r="B1751" i="11"/>
  <c r="C1750" i="11"/>
  <c r="B1750" i="11"/>
  <c r="C1749" i="11"/>
  <c r="B1749" i="11"/>
  <c r="C1748" i="11"/>
  <c r="B1748" i="11"/>
  <c r="C1747" i="11"/>
  <c r="B1747" i="11"/>
  <c r="C1746" i="11"/>
  <c r="B1746" i="11"/>
  <c r="C1745" i="11"/>
  <c r="B1745" i="11"/>
  <c r="C1744" i="11"/>
  <c r="B1744" i="11"/>
  <c r="C1743" i="11"/>
  <c r="B1743" i="11"/>
  <c r="C1742" i="11"/>
  <c r="B1742" i="11"/>
  <c r="C1741" i="11"/>
  <c r="B1741" i="11"/>
  <c r="C1740" i="11"/>
  <c r="B1740" i="11"/>
  <c r="F1740" i="11" s="1"/>
  <c r="C1739" i="11"/>
  <c r="B1739" i="11"/>
  <c r="C1738" i="11"/>
  <c r="B1738" i="11"/>
  <c r="C1737" i="11"/>
  <c r="B1737" i="11"/>
  <c r="C1736" i="11"/>
  <c r="B1736" i="11"/>
  <c r="C1735" i="11"/>
  <c r="B1735" i="11"/>
  <c r="C1734" i="11"/>
  <c r="B1734" i="11"/>
  <c r="C1733" i="11"/>
  <c r="B1733" i="11"/>
  <c r="C1732" i="11"/>
  <c r="B1732" i="11"/>
  <c r="C1731" i="11"/>
  <c r="B1731" i="11"/>
  <c r="C1730" i="11"/>
  <c r="B1730" i="11"/>
  <c r="C1729" i="11"/>
  <c r="B1729" i="11"/>
  <c r="F1729" i="11" s="1"/>
  <c r="C1728" i="11"/>
  <c r="B1728" i="11"/>
  <c r="C1727" i="11"/>
  <c r="B1727" i="11"/>
  <c r="C1726" i="11"/>
  <c r="B1726" i="11"/>
  <c r="C1725" i="11"/>
  <c r="B1725" i="11"/>
  <c r="C1724" i="11"/>
  <c r="B1724" i="11"/>
  <c r="C1723" i="11"/>
  <c r="B1723" i="11"/>
  <c r="C1722" i="11"/>
  <c r="B1722" i="11"/>
  <c r="C1721" i="11"/>
  <c r="B1721" i="11"/>
  <c r="C1720" i="11"/>
  <c r="B1720" i="11"/>
  <c r="F1720" i="11" s="1"/>
  <c r="C1719" i="11"/>
  <c r="B1719" i="11"/>
  <c r="C1718" i="11"/>
  <c r="B1718" i="11"/>
  <c r="C1717" i="11"/>
  <c r="B1717" i="11"/>
  <c r="C1716" i="11"/>
  <c r="B1716" i="11"/>
  <c r="C1715" i="11"/>
  <c r="B1715" i="11"/>
  <c r="C1714" i="11"/>
  <c r="B1714" i="11"/>
  <c r="C1713" i="11"/>
  <c r="B1713" i="11"/>
  <c r="C1712" i="11"/>
  <c r="B1712" i="11"/>
  <c r="C1711" i="11"/>
  <c r="B1711" i="11"/>
  <c r="C1710" i="11"/>
  <c r="B1710" i="11"/>
  <c r="C1709" i="11"/>
  <c r="B1709" i="11"/>
  <c r="C1708" i="11"/>
  <c r="B1708" i="11"/>
  <c r="F1708" i="11" s="1"/>
  <c r="C1707" i="11"/>
  <c r="B1707" i="11"/>
  <c r="C1706" i="11"/>
  <c r="B1706" i="11"/>
  <c r="C1705" i="11"/>
  <c r="B1705" i="11"/>
  <c r="C1704" i="11"/>
  <c r="B1704" i="11"/>
  <c r="C1703" i="11"/>
  <c r="B1703" i="11"/>
  <c r="C1702" i="11"/>
  <c r="B1702" i="11"/>
  <c r="C1701" i="11"/>
  <c r="B1701" i="11"/>
  <c r="C1700" i="11"/>
  <c r="B1700" i="11"/>
  <c r="C1699" i="11"/>
  <c r="B1699" i="11"/>
  <c r="C1698" i="11"/>
  <c r="B1698" i="11"/>
  <c r="C1697" i="11"/>
  <c r="B1697" i="11"/>
  <c r="F1697" i="11" s="1"/>
  <c r="C1696" i="11"/>
  <c r="B1696" i="11"/>
  <c r="C1695" i="11"/>
  <c r="B1695" i="11"/>
  <c r="C1694" i="11"/>
  <c r="B1694" i="11"/>
  <c r="C1693" i="11"/>
  <c r="B1693" i="11"/>
  <c r="C1692" i="11"/>
  <c r="B1692" i="11"/>
  <c r="C1691" i="11"/>
  <c r="B1691" i="11"/>
  <c r="C1690" i="11"/>
  <c r="B1690" i="11"/>
  <c r="C1689" i="11"/>
  <c r="B1689" i="11"/>
  <c r="C1688" i="11"/>
  <c r="B1688" i="11"/>
  <c r="F1688" i="11" s="1"/>
  <c r="C1687" i="11"/>
  <c r="B1687" i="11"/>
  <c r="C1686" i="11"/>
  <c r="B1686" i="11"/>
  <c r="C1685" i="11"/>
  <c r="B1685" i="11"/>
  <c r="C1684" i="11"/>
  <c r="B1684" i="11"/>
  <c r="C1683" i="11"/>
  <c r="B1683" i="11"/>
  <c r="C1682" i="11"/>
  <c r="B1682" i="11"/>
  <c r="C1681" i="11"/>
  <c r="B1681" i="11"/>
  <c r="C1680" i="11"/>
  <c r="B1680" i="11"/>
  <c r="C1679" i="11"/>
  <c r="B1679" i="11"/>
  <c r="C1678" i="11"/>
  <c r="B1678" i="11"/>
  <c r="C1677" i="11"/>
  <c r="B1677" i="11"/>
  <c r="C1676" i="11"/>
  <c r="B1676" i="11"/>
  <c r="F1676" i="11" s="1"/>
  <c r="C1675" i="11"/>
  <c r="B1675" i="11"/>
  <c r="C1674" i="11"/>
  <c r="B1674" i="11"/>
  <c r="C1673" i="11"/>
  <c r="B1673" i="11"/>
  <c r="C1672" i="11"/>
  <c r="B1672" i="11"/>
  <c r="C1671" i="11"/>
  <c r="B1671" i="11"/>
  <c r="C1670" i="11"/>
  <c r="B1670" i="11"/>
  <c r="C1669" i="11"/>
  <c r="B1669" i="11"/>
  <c r="C1668" i="11"/>
  <c r="B1668" i="11"/>
  <c r="C1667" i="11"/>
  <c r="B1667" i="11"/>
  <c r="C1666" i="11"/>
  <c r="B1666" i="11"/>
  <c r="C1665" i="11"/>
  <c r="B1665" i="11"/>
  <c r="F1665" i="11" s="1"/>
  <c r="C1664" i="11"/>
  <c r="B1664" i="11"/>
  <c r="C1663" i="11"/>
  <c r="B1663" i="11"/>
  <c r="C1662" i="11"/>
  <c r="B1662" i="11"/>
  <c r="C1661" i="11"/>
  <c r="B1661" i="11"/>
  <c r="C1660" i="11"/>
  <c r="B1660" i="11"/>
  <c r="C1659" i="11"/>
  <c r="B1659" i="11"/>
  <c r="C1658" i="11"/>
  <c r="B1658" i="11"/>
  <c r="C1657" i="11"/>
  <c r="B1657" i="11"/>
  <c r="C1656" i="11"/>
  <c r="B1656" i="11"/>
  <c r="F1656" i="11" s="1"/>
  <c r="C1655" i="11"/>
  <c r="B1655" i="11"/>
  <c r="C1654" i="11"/>
  <c r="B1654" i="11"/>
  <c r="C1653" i="11"/>
  <c r="B1653" i="11"/>
  <c r="C1652" i="11"/>
  <c r="B1652" i="11"/>
  <c r="C1651" i="11"/>
  <c r="B1651" i="11"/>
  <c r="C1650" i="11"/>
  <c r="B1650" i="11"/>
  <c r="C1649" i="11"/>
  <c r="B1649" i="11"/>
  <c r="C1648" i="11"/>
  <c r="B1648" i="11"/>
  <c r="C1647" i="11"/>
  <c r="B1647" i="11"/>
  <c r="C1646" i="11"/>
  <c r="B1646" i="11"/>
  <c r="C1645" i="11"/>
  <c r="B1645" i="11"/>
  <c r="C1644" i="11"/>
  <c r="B1644" i="11"/>
  <c r="F1644" i="11" s="1"/>
  <c r="C1643" i="11"/>
  <c r="B1643" i="11"/>
  <c r="C1642" i="11"/>
  <c r="B1642" i="11"/>
  <c r="C1641" i="11"/>
  <c r="B1641" i="11"/>
  <c r="C1640" i="11"/>
  <c r="B1640" i="11"/>
  <c r="C1639" i="11"/>
  <c r="B1639" i="11"/>
  <c r="C1638" i="11"/>
  <c r="B1638" i="11"/>
  <c r="C1637" i="11"/>
  <c r="B1637" i="11"/>
  <c r="C1636" i="11"/>
  <c r="B1636" i="11"/>
  <c r="C1635" i="11"/>
  <c r="B1635" i="11"/>
  <c r="C1634" i="11"/>
  <c r="B1634" i="11"/>
  <c r="C1633" i="11"/>
  <c r="B1633" i="11"/>
  <c r="F1633" i="11" s="1"/>
  <c r="C1632" i="11"/>
  <c r="B1632" i="11"/>
  <c r="C1631" i="11"/>
  <c r="B1631" i="11"/>
  <c r="C1630" i="11"/>
  <c r="B1630" i="11"/>
  <c r="C1629" i="11"/>
  <c r="B1629" i="11"/>
  <c r="C1628" i="11"/>
  <c r="B1628" i="11"/>
  <c r="C1627" i="11"/>
  <c r="B1627" i="11"/>
  <c r="C1626" i="11"/>
  <c r="B1626" i="11"/>
  <c r="C1625" i="11"/>
  <c r="B1625" i="11"/>
  <c r="C1624" i="11"/>
  <c r="B1624" i="11"/>
  <c r="F1624" i="11" s="1"/>
  <c r="C1623" i="11"/>
  <c r="B1623" i="11"/>
  <c r="C1622" i="11"/>
  <c r="B1622" i="11"/>
  <c r="C1621" i="11"/>
  <c r="B1621" i="11"/>
  <c r="C1620" i="11"/>
  <c r="B1620" i="11"/>
  <c r="C1619" i="11"/>
  <c r="B1619" i="11"/>
  <c r="C1618" i="11"/>
  <c r="B1618" i="11"/>
  <c r="C1617" i="11"/>
  <c r="B1617" i="11"/>
  <c r="C1616" i="11"/>
  <c r="B1616" i="11"/>
  <c r="C1615" i="11"/>
  <c r="B1615" i="11"/>
  <c r="C1614" i="11"/>
  <c r="B1614" i="11"/>
  <c r="C1613" i="11"/>
  <c r="B1613" i="11"/>
  <c r="C1612" i="11"/>
  <c r="B1612" i="11"/>
  <c r="F1612" i="11" s="1"/>
  <c r="C1611" i="11"/>
  <c r="B1611" i="11"/>
  <c r="C1610" i="11"/>
  <c r="B1610" i="11"/>
  <c r="C1609" i="11"/>
  <c r="B1609" i="11"/>
  <c r="C1608" i="11"/>
  <c r="B1608" i="11"/>
  <c r="C1607" i="11"/>
  <c r="B1607" i="11"/>
  <c r="C1606" i="11"/>
  <c r="B1606" i="11"/>
  <c r="C1605" i="11"/>
  <c r="B1605" i="11"/>
  <c r="C1604" i="11"/>
  <c r="B1604" i="11"/>
  <c r="C1603" i="11"/>
  <c r="B1603" i="11"/>
  <c r="C1602" i="11"/>
  <c r="B1602" i="11"/>
  <c r="C1601" i="11"/>
  <c r="B1601" i="11"/>
  <c r="F1601" i="11" s="1"/>
  <c r="C1600" i="11"/>
  <c r="B1600" i="11"/>
  <c r="C1599" i="11"/>
  <c r="B1599" i="11"/>
  <c r="C1598" i="11"/>
  <c r="B1598" i="11"/>
  <c r="C1597" i="11"/>
  <c r="B1597" i="11"/>
  <c r="C1596" i="11"/>
  <c r="B1596" i="11"/>
  <c r="C1595" i="11"/>
  <c r="B1595" i="11"/>
  <c r="C1594" i="11"/>
  <c r="B1594" i="11"/>
  <c r="C1593" i="11"/>
  <c r="B1593" i="11"/>
  <c r="C1592" i="11"/>
  <c r="B1592" i="11"/>
  <c r="F1592" i="11" s="1"/>
  <c r="C1591" i="11"/>
  <c r="B1591" i="11"/>
  <c r="C1590" i="11"/>
  <c r="B1590" i="11"/>
  <c r="C1589" i="11"/>
  <c r="B1589" i="11"/>
  <c r="C1588" i="11"/>
  <c r="B1588" i="11"/>
  <c r="C1587" i="11"/>
  <c r="B1587" i="11"/>
  <c r="C1586" i="11"/>
  <c r="B1586" i="11"/>
  <c r="C1585" i="11"/>
  <c r="B1585" i="11"/>
  <c r="C1584" i="11"/>
  <c r="B1584" i="11"/>
  <c r="C1583" i="11"/>
  <c r="B1583" i="11"/>
  <c r="C1582" i="11"/>
  <c r="B1582" i="11"/>
  <c r="C1581" i="11"/>
  <c r="B1581" i="11"/>
  <c r="C1580" i="11"/>
  <c r="B1580" i="11"/>
  <c r="F1580" i="11" s="1"/>
  <c r="C1579" i="11"/>
  <c r="B1579" i="11"/>
  <c r="C1578" i="11"/>
  <c r="B1578" i="11"/>
  <c r="C1577" i="11"/>
  <c r="B1577" i="11"/>
  <c r="C1576" i="11"/>
  <c r="B1576" i="11"/>
  <c r="C1575" i="11"/>
  <c r="B1575" i="11"/>
  <c r="C1574" i="11"/>
  <c r="B1574" i="11"/>
  <c r="C1573" i="11"/>
  <c r="B1573" i="11"/>
  <c r="C1572" i="11"/>
  <c r="B1572" i="11"/>
  <c r="C1571" i="11"/>
  <c r="B1571" i="11"/>
  <c r="C1570" i="11"/>
  <c r="B1570" i="11"/>
  <c r="C1569" i="11"/>
  <c r="B1569" i="11"/>
  <c r="F1569" i="11" s="1"/>
  <c r="C1568" i="11"/>
  <c r="B1568" i="11"/>
  <c r="C1567" i="11"/>
  <c r="B1567" i="11"/>
  <c r="C1566" i="11"/>
  <c r="B1566" i="11"/>
  <c r="C1565" i="11"/>
  <c r="B1565" i="11"/>
  <c r="C1564" i="11"/>
  <c r="B1564" i="11"/>
  <c r="C1563" i="11"/>
  <c r="B1563" i="11"/>
  <c r="C1562" i="11"/>
  <c r="B1562" i="11"/>
  <c r="C1561" i="11"/>
  <c r="B1561" i="11"/>
  <c r="C1560" i="11"/>
  <c r="B1560" i="11"/>
  <c r="F1560" i="11" s="1"/>
  <c r="C1559" i="11"/>
  <c r="B1559" i="11"/>
  <c r="C1558" i="11"/>
  <c r="B1558" i="11"/>
  <c r="C1557" i="11"/>
  <c r="B1557" i="11"/>
  <c r="C1556" i="11"/>
  <c r="B1556" i="11"/>
  <c r="C1555" i="11"/>
  <c r="B1555" i="11"/>
  <c r="C1554" i="11"/>
  <c r="B1554" i="11"/>
  <c r="C1553" i="11"/>
  <c r="B1553" i="11"/>
  <c r="C1552" i="11"/>
  <c r="B1552" i="11"/>
  <c r="C1551" i="11"/>
  <c r="B1551" i="11"/>
  <c r="C1550" i="11"/>
  <c r="B1550" i="11"/>
  <c r="C1549" i="11"/>
  <c r="B1549" i="11"/>
  <c r="C1548" i="11"/>
  <c r="B1548" i="11"/>
  <c r="F1548" i="11" s="1"/>
  <c r="C1547" i="11"/>
  <c r="B1547" i="11"/>
  <c r="C1546" i="11"/>
  <c r="B1546" i="11"/>
  <c r="C1545" i="11"/>
  <c r="B1545" i="11"/>
  <c r="C1544" i="11"/>
  <c r="B1544" i="11"/>
  <c r="C1543" i="11"/>
  <c r="B1543" i="11"/>
  <c r="C1542" i="11"/>
  <c r="B1542" i="11"/>
  <c r="C1541" i="11"/>
  <c r="B1541" i="11"/>
  <c r="C1540" i="11"/>
  <c r="B1540" i="11"/>
  <c r="C1539" i="11"/>
  <c r="B1539" i="11"/>
  <c r="C1538" i="11"/>
  <c r="B1538" i="11"/>
  <c r="C1537" i="11"/>
  <c r="B1537" i="11"/>
  <c r="F1537" i="11" s="1"/>
  <c r="C1536" i="11"/>
  <c r="B1536" i="11"/>
  <c r="C1535" i="11"/>
  <c r="B1535" i="11"/>
  <c r="C1534" i="11"/>
  <c r="B1534" i="11"/>
  <c r="C1533" i="11"/>
  <c r="B1533" i="11"/>
  <c r="C1532" i="11"/>
  <c r="B1532" i="11"/>
  <c r="C1531" i="11"/>
  <c r="B1531" i="11"/>
  <c r="C1530" i="11"/>
  <c r="B1530" i="11"/>
  <c r="C1529" i="11"/>
  <c r="B1529" i="11"/>
  <c r="C1528" i="11"/>
  <c r="B1528" i="11"/>
  <c r="F1528" i="11" s="1"/>
  <c r="C1527" i="11"/>
  <c r="B1527" i="11"/>
  <c r="C1526" i="11"/>
  <c r="B1526" i="11"/>
  <c r="C1525" i="11"/>
  <c r="B1525" i="11"/>
  <c r="C1524" i="11"/>
  <c r="B1524" i="11"/>
  <c r="C1523" i="11"/>
  <c r="B1523" i="11"/>
  <c r="C1522" i="11"/>
  <c r="B1522" i="11"/>
  <c r="C1521" i="11"/>
  <c r="B1521" i="11"/>
  <c r="C1520" i="11"/>
  <c r="B1520" i="11"/>
  <c r="C1519" i="11"/>
  <c r="B1519" i="11"/>
  <c r="C1518" i="11"/>
  <c r="B1518" i="11"/>
  <c r="C1517" i="11"/>
  <c r="B1517" i="11"/>
  <c r="C1516" i="11"/>
  <c r="B1516" i="11"/>
  <c r="F1516" i="11" s="1"/>
  <c r="C1515" i="11"/>
  <c r="B1515" i="11"/>
  <c r="C1514" i="11"/>
  <c r="B1514" i="11"/>
  <c r="C1513" i="11"/>
  <c r="B1513" i="11"/>
  <c r="C1512" i="11"/>
  <c r="B1512" i="11"/>
  <c r="C1511" i="11"/>
  <c r="B1511" i="11"/>
  <c r="C1510" i="11"/>
  <c r="B1510" i="11"/>
  <c r="C1509" i="11"/>
  <c r="B1509" i="11"/>
  <c r="C1508" i="11"/>
  <c r="B1508" i="11"/>
  <c r="C1507" i="11"/>
  <c r="B1507" i="11"/>
  <c r="C1506" i="11"/>
  <c r="B1506" i="11"/>
  <c r="C1505" i="11"/>
  <c r="B1505" i="11"/>
  <c r="F1505" i="11" s="1"/>
  <c r="C1504" i="11"/>
  <c r="B1504" i="11"/>
  <c r="C1503" i="11"/>
  <c r="B1503" i="11"/>
  <c r="C1502" i="11"/>
  <c r="B1502" i="11"/>
  <c r="C1501" i="11"/>
  <c r="B1501" i="11"/>
  <c r="C1500" i="11"/>
  <c r="B1500" i="11"/>
  <c r="C1499" i="11"/>
  <c r="B1499" i="11"/>
  <c r="C1498" i="11"/>
  <c r="B1498" i="11"/>
  <c r="C1497" i="11"/>
  <c r="B1497" i="11"/>
  <c r="C1496" i="11"/>
  <c r="B1496" i="11"/>
  <c r="F1496" i="11" s="1"/>
  <c r="C1495" i="11"/>
  <c r="B1495" i="11"/>
  <c r="C1494" i="11"/>
  <c r="B1494" i="11"/>
  <c r="C1493" i="11"/>
  <c r="B1493" i="11"/>
  <c r="C1492" i="11"/>
  <c r="B1492" i="11"/>
  <c r="C1491" i="11"/>
  <c r="B1491" i="11"/>
  <c r="C1490" i="11"/>
  <c r="B1490" i="11"/>
  <c r="C1489" i="11"/>
  <c r="B1489" i="11"/>
  <c r="C1488" i="11"/>
  <c r="B1488" i="11"/>
  <c r="C1487" i="11"/>
  <c r="B1487" i="11"/>
  <c r="C1486" i="11"/>
  <c r="B1486" i="11"/>
  <c r="C1485" i="11"/>
  <c r="B1485" i="11"/>
  <c r="C1484" i="11"/>
  <c r="B1484" i="11"/>
  <c r="F1484" i="11" s="1"/>
  <c r="C1483" i="11"/>
  <c r="B1483" i="11"/>
  <c r="C1482" i="11"/>
  <c r="B1482" i="11"/>
  <c r="C1481" i="11"/>
  <c r="B1481" i="11"/>
  <c r="C1480" i="11"/>
  <c r="B1480" i="11"/>
  <c r="C1479" i="11"/>
  <c r="B1479" i="11"/>
  <c r="C1478" i="11"/>
  <c r="B1478" i="11"/>
  <c r="C1477" i="11"/>
  <c r="B1477" i="11"/>
  <c r="C1476" i="11"/>
  <c r="B1476" i="11"/>
  <c r="C1475" i="11"/>
  <c r="B1475" i="11"/>
  <c r="C1474" i="11"/>
  <c r="B1474" i="11"/>
  <c r="C1473" i="11"/>
  <c r="B1473" i="11"/>
  <c r="F1473" i="11" s="1"/>
  <c r="C1472" i="11"/>
  <c r="B1472" i="11"/>
  <c r="C1471" i="11"/>
  <c r="B1471" i="11"/>
  <c r="C1470" i="11"/>
  <c r="B1470" i="11"/>
  <c r="C1469" i="11"/>
  <c r="B1469" i="11"/>
  <c r="C1468" i="11"/>
  <c r="B1468" i="11"/>
  <c r="C1467" i="11"/>
  <c r="B1467" i="11"/>
  <c r="C1466" i="11"/>
  <c r="B1466" i="11"/>
  <c r="C1465" i="11"/>
  <c r="B1465" i="11"/>
  <c r="C1464" i="11"/>
  <c r="B1464" i="11"/>
  <c r="F1464" i="11" s="1"/>
  <c r="C1463" i="11"/>
  <c r="B1463" i="11"/>
  <c r="C1462" i="11"/>
  <c r="B1462" i="11"/>
  <c r="C1461" i="11"/>
  <c r="B1461" i="11"/>
  <c r="C1460" i="11"/>
  <c r="B1460" i="11"/>
  <c r="C1459" i="11"/>
  <c r="B1459" i="11"/>
  <c r="C1458" i="11"/>
  <c r="B1458" i="11"/>
  <c r="C1457" i="11"/>
  <c r="B1457" i="11"/>
  <c r="C1456" i="11"/>
  <c r="B1456" i="11"/>
  <c r="C1455" i="11"/>
  <c r="B1455" i="11"/>
  <c r="C1454" i="11"/>
  <c r="B1454" i="11"/>
  <c r="C1453" i="11"/>
  <c r="B1453" i="11"/>
  <c r="C1452" i="11"/>
  <c r="B1452" i="11"/>
  <c r="F1452" i="11" s="1"/>
  <c r="C1451" i="11"/>
  <c r="B1451" i="11"/>
  <c r="C1450" i="11"/>
  <c r="B1450" i="11"/>
  <c r="C1449" i="11"/>
  <c r="B1449" i="11"/>
  <c r="C1448" i="11"/>
  <c r="B1448" i="11"/>
  <c r="C1447" i="11"/>
  <c r="B1447" i="11"/>
  <c r="C1446" i="11"/>
  <c r="B1446" i="11"/>
  <c r="C1445" i="11"/>
  <c r="B1445" i="11"/>
  <c r="C1444" i="11"/>
  <c r="B1444" i="11"/>
  <c r="C1443" i="11"/>
  <c r="B1443" i="11"/>
  <c r="C1442" i="11"/>
  <c r="B1442" i="11"/>
  <c r="C1441" i="11"/>
  <c r="B1441" i="11"/>
  <c r="F1441" i="11" s="1"/>
  <c r="C1440" i="11"/>
  <c r="B1440" i="11"/>
  <c r="C1439" i="11"/>
  <c r="B1439" i="11"/>
  <c r="C1438" i="11"/>
  <c r="B1438" i="11"/>
  <c r="C1437" i="11"/>
  <c r="B1437" i="11"/>
  <c r="C1436" i="11"/>
  <c r="B1436" i="11"/>
  <c r="C1435" i="11"/>
  <c r="B1435" i="11"/>
  <c r="C1434" i="11"/>
  <c r="B1434" i="11"/>
  <c r="C1433" i="11"/>
  <c r="B1433" i="11"/>
  <c r="C1432" i="11"/>
  <c r="B1432" i="11"/>
  <c r="F1432" i="11" s="1"/>
  <c r="C1431" i="11"/>
  <c r="B1431" i="11"/>
  <c r="C1430" i="11"/>
  <c r="B1430" i="11"/>
  <c r="C1429" i="11"/>
  <c r="B1429" i="11"/>
  <c r="C1428" i="11"/>
  <c r="B1428" i="11"/>
  <c r="C1427" i="11"/>
  <c r="B1427" i="11"/>
  <c r="C1426" i="11"/>
  <c r="B1426" i="11"/>
  <c r="C1425" i="11"/>
  <c r="B1425" i="11"/>
  <c r="C1424" i="11"/>
  <c r="B1424" i="11"/>
  <c r="C1423" i="11"/>
  <c r="B1423" i="11"/>
  <c r="C1422" i="11"/>
  <c r="B1422" i="11"/>
  <c r="C1421" i="11"/>
  <c r="B1421" i="11"/>
  <c r="C1420" i="11"/>
  <c r="B1420" i="11"/>
  <c r="F1420" i="11" s="1"/>
  <c r="C1419" i="11"/>
  <c r="B1419" i="11"/>
  <c r="C1418" i="11"/>
  <c r="B1418" i="11"/>
  <c r="C1417" i="11"/>
  <c r="B1417" i="11"/>
  <c r="C1416" i="11"/>
  <c r="B1416" i="11"/>
  <c r="C1415" i="11"/>
  <c r="B1415" i="11"/>
  <c r="C1414" i="11"/>
  <c r="B1414" i="11"/>
  <c r="C1413" i="11"/>
  <c r="B1413" i="11"/>
  <c r="C1412" i="11"/>
  <c r="B1412" i="11"/>
  <c r="C1411" i="11"/>
  <c r="B1411" i="11"/>
  <c r="C1410" i="11"/>
  <c r="B1410" i="11"/>
  <c r="C1409" i="11"/>
  <c r="B1409" i="11"/>
  <c r="F1409" i="11" s="1"/>
  <c r="C1408" i="11"/>
  <c r="B1408" i="11"/>
  <c r="C1407" i="11"/>
  <c r="B1407" i="11"/>
  <c r="C1406" i="11"/>
  <c r="B1406" i="11"/>
  <c r="C1405" i="11"/>
  <c r="B1405" i="11"/>
  <c r="C1404" i="11"/>
  <c r="B1404" i="11"/>
  <c r="C1403" i="11"/>
  <c r="B1403" i="11"/>
  <c r="C1402" i="11"/>
  <c r="B1402" i="11"/>
  <c r="C1401" i="11"/>
  <c r="B1401" i="11"/>
  <c r="C1400" i="11"/>
  <c r="B1400" i="11"/>
  <c r="F1400" i="11" s="1"/>
  <c r="C1399" i="11"/>
  <c r="B1399" i="11"/>
  <c r="C1398" i="11"/>
  <c r="B1398" i="11"/>
  <c r="C1397" i="11"/>
  <c r="B1397" i="11"/>
  <c r="C1396" i="11"/>
  <c r="B1396" i="11"/>
  <c r="C1395" i="11"/>
  <c r="B1395" i="11"/>
  <c r="C1394" i="11"/>
  <c r="B1394" i="11"/>
  <c r="C1393" i="11"/>
  <c r="B1393" i="11"/>
  <c r="C1392" i="11"/>
  <c r="B1392" i="11"/>
  <c r="C1391" i="11"/>
  <c r="B1391" i="11"/>
  <c r="C1390" i="11"/>
  <c r="B1390" i="11"/>
  <c r="C1389" i="11"/>
  <c r="B1389" i="11"/>
  <c r="C1388" i="11"/>
  <c r="B1388" i="11"/>
  <c r="F1388" i="11" s="1"/>
  <c r="C1387" i="11"/>
  <c r="B1387" i="11"/>
  <c r="C1386" i="11"/>
  <c r="B1386" i="11"/>
  <c r="C1385" i="11"/>
  <c r="B1385" i="11"/>
  <c r="C1384" i="11"/>
  <c r="B1384" i="11"/>
  <c r="C1383" i="11"/>
  <c r="B1383" i="11"/>
  <c r="C1382" i="11"/>
  <c r="B1382" i="11"/>
  <c r="C1381" i="11"/>
  <c r="B1381" i="11"/>
  <c r="C1380" i="11"/>
  <c r="B1380" i="11"/>
  <c r="C1379" i="11"/>
  <c r="B1379" i="11"/>
  <c r="C1378" i="11"/>
  <c r="B1378" i="11"/>
  <c r="C1377" i="11"/>
  <c r="B1377" i="11"/>
  <c r="F1377" i="11" s="1"/>
  <c r="C1376" i="11"/>
  <c r="B1376" i="11"/>
  <c r="C1375" i="11"/>
  <c r="B1375" i="11"/>
  <c r="C1374" i="11"/>
  <c r="B1374" i="11"/>
  <c r="C1373" i="11"/>
  <c r="B1373" i="11"/>
  <c r="C1372" i="11"/>
  <c r="B1372" i="11"/>
  <c r="C1371" i="11"/>
  <c r="B1371" i="11"/>
  <c r="C1370" i="11"/>
  <c r="B1370" i="11"/>
  <c r="C1369" i="11"/>
  <c r="B1369" i="11"/>
  <c r="C1368" i="11"/>
  <c r="B1368" i="11"/>
  <c r="F1368" i="11" s="1"/>
  <c r="C1367" i="11"/>
  <c r="B1367" i="11"/>
  <c r="C1366" i="11"/>
  <c r="B1366" i="11"/>
  <c r="C1365" i="11"/>
  <c r="B1365" i="11"/>
  <c r="C1364" i="11"/>
  <c r="B1364" i="11"/>
  <c r="C1363" i="11"/>
  <c r="B1363" i="11"/>
  <c r="C1362" i="11"/>
  <c r="B1362" i="11"/>
  <c r="C1361" i="11"/>
  <c r="B1361" i="11"/>
  <c r="C1360" i="11"/>
  <c r="B1360" i="11"/>
  <c r="C1359" i="11"/>
  <c r="B1359" i="11"/>
  <c r="C1358" i="11"/>
  <c r="B1358" i="11"/>
  <c r="C1357" i="11"/>
  <c r="B1357" i="11"/>
  <c r="C1356" i="11"/>
  <c r="B1356" i="11"/>
  <c r="F1356" i="11" s="1"/>
  <c r="C1355" i="11"/>
  <c r="B1355" i="11"/>
  <c r="C1354" i="11"/>
  <c r="B1354" i="11"/>
  <c r="C1353" i="11"/>
  <c r="B1353" i="11"/>
  <c r="C1352" i="11"/>
  <c r="B1352" i="11"/>
  <c r="C1351" i="11"/>
  <c r="B1351" i="11"/>
  <c r="C1350" i="11"/>
  <c r="B1350" i="11"/>
  <c r="C1349" i="11"/>
  <c r="B1349" i="11"/>
  <c r="C1348" i="11"/>
  <c r="B1348" i="11"/>
  <c r="C1347" i="11"/>
  <c r="B1347" i="11"/>
  <c r="C1346" i="11"/>
  <c r="B1346" i="11"/>
  <c r="C1345" i="11"/>
  <c r="B1345" i="11"/>
  <c r="F1345" i="11" s="1"/>
  <c r="C1344" i="11"/>
  <c r="B1344" i="11"/>
  <c r="C1343" i="11"/>
  <c r="B1343" i="11"/>
  <c r="C1342" i="11"/>
  <c r="B1342" i="11"/>
  <c r="C1341" i="11"/>
  <c r="B1341" i="11"/>
  <c r="C1340" i="11"/>
  <c r="B1340" i="11"/>
  <c r="C1339" i="11"/>
  <c r="B1339" i="11"/>
  <c r="C1338" i="11"/>
  <c r="B1338" i="11"/>
  <c r="C1337" i="11"/>
  <c r="B1337" i="11"/>
  <c r="C1336" i="11"/>
  <c r="B1336" i="11"/>
  <c r="F1336" i="11" s="1"/>
  <c r="C1335" i="11"/>
  <c r="B1335" i="11"/>
  <c r="C1334" i="11"/>
  <c r="B1334" i="11"/>
  <c r="C1333" i="11"/>
  <c r="B1333" i="11"/>
  <c r="C1332" i="11"/>
  <c r="B1332" i="11"/>
  <c r="C1331" i="11"/>
  <c r="B1331" i="11"/>
  <c r="C1330" i="11"/>
  <c r="B1330" i="11"/>
  <c r="C1329" i="11"/>
  <c r="B1329" i="11"/>
  <c r="C1328" i="11"/>
  <c r="B1328" i="11"/>
  <c r="C1327" i="11"/>
  <c r="B1327" i="11"/>
  <c r="C1326" i="11"/>
  <c r="B1326" i="11"/>
  <c r="C1325" i="11"/>
  <c r="B1325" i="11"/>
  <c r="C1324" i="11"/>
  <c r="B1324" i="11"/>
  <c r="F1324" i="11" s="1"/>
  <c r="C1323" i="11"/>
  <c r="B1323" i="11"/>
  <c r="C1322" i="11"/>
  <c r="B1322" i="11"/>
  <c r="C1321" i="11"/>
  <c r="B1321" i="11"/>
  <c r="C1320" i="11"/>
  <c r="B1320" i="11"/>
  <c r="C1319" i="11"/>
  <c r="B1319" i="11"/>
  <c r="C1318" i="11"/>
  <c r="B1318" i="11"/>
  <c r="C1317" i="11"/>
  <c r="B1317" i="11"/>
  <c r="C1316" i="11"/>
  <c r="B1316" i="11"/>
  <c r="C1315" i="11"/>
  <c r="B1315" i="11"/>
  <c r="C1314" i="11"/>
  <c r="B1314" i="11"/>
  <c r="C1313" i="11"/>
  <c r="B1313" i="11"/>
  <c r="F1313" i="11" s="1"/>
  <c r="C1312" i="11"/>
  <c r="B1312" i="11"/>
  <c r="C1311" i="11"/>
  <c r="B1311" i="11"/>
  <c r="C1310" i="11"/>
  <c r="B1310" i="11"/>
  <c r="C1309" i="11"/>
  <c r="B1309" i="11"/>
  <c r="C1308" i="11"/>
  <c r="B1308" i="11"/>
  <c r="C1307" i="11"/>
  <c r="B1307" i="11"/>
  <c r="C1306" i="11"/>
  <c r="B1306" i="11"/>
  <c r="C1305" i="11"/>
  <c r="B1305" i="11"/>
  <c r="C1304" i="11"/>
  <c r="B1304" i="11"/>
  <c r="F1304" i="11" s="1"/>
  <c r="C1303" i="11"/>
  <c r="B1303" i="11"/>
  <c r="C1302" i="11"/>
  <c r="B1302" i="11"/>
  <c r="C1301" i="11"/>
  <c r="B1301" i="11"/>
  <c r="C1300" i="11"/>
  <c r="B1300" i="11"/>
  <c r="C1299" i="11"/>
  <c r="B1299" i="11"/>
  <c r="C1298" i="11"/>
  <c r="B1298" i="11"/>
  <c r="C1297" i="11"/>
  <c r="B1297" i="11"/>
  <c r="C1296" i="11"/>
  <c r="B1296" i="11"/>
  <c r="C1295" i="11"/>
  <c r="B1295" i="11"/>
  <c r="C1294" i="11"/>
  <c r="B1294" i="11"/>
  <c r="C1293" i="11"/>
  <c r="B1293" i="11"/>
  <c r="C1292" i="11"/>
  <c r="B1292" i="11"/>
  <c r="F1292" i="11" s="1"/>
  <c r="C1291" i="11"/>
  <c r="B1291" i="11"/>
  <c r="C1290" i="11"/>
  <c r="B1290" i="11"/>
  <c r="C1289" i="11"/>
  <c r="B1289" i="11"/>
  <c r="C1288" i="11"/>
  <c r="B1288" i="11"/>
  <c r="C1287" i="11"/>
  <c r="B1287" i="11"/>
  <c r="C1286" i="11"/>
  <c r="B1286" i="11"/>
  <c r="C1285" i="11"/>
  <c r="B1285" i="11"/>
  <c r="C1284" i="11"/>
  <c r="B1284" i="11"/>
  <c r="C1283" i="11"/>
  <c r="B1283" i="11"/>
  <c r="C1282" i="11"/>
  <c r="B1282" i="11"/>
  <c r="C1281" i="11"/>
  <c r="B1281" i="11"/>
  <c r="F1281" i="11" s="1"/>
  <c r="C1280" i="11"/>
  <c r="B1280" i="11"/>
  <c r="C1279" i="11"/>
  <c r="B1279" i="11"/>
  <c r="C1278" i="11"/>
  <c r="B1278" i="11"/>
  <c r="C1277" i="11"/>
  <c r="B1277" i="11"/>
  <c r="C1276" i="11"/>
  <c r="B1276" i="11"/>
  <c r="C1275" i="11"/>
  <c r="B1275" i="11"/>
  <c r="C1274" i="11"/>
  <c r="B1274" i="11"/>
  <c r="C1273" i="11"/>
  <c r="B1273" i="11"/>
  <c r="C1272" i="11"/>
  <c r="B1272" i="11"/>
  <c r="F1272" i="11" s="1"/>
  <c r="C1271" i="11"/>
  <c r="B1271" i="11"/>
  <c r="C1270" i="11"/>
  <c r="B1270" i="11"/>
  <c r="C1269" i="11"/>
  <c r="B1269" i="11"/>
  <c r="C1268" i="11"/>
  <c r="B1268" i="11"/>
  <c r="C1267" i="11"/>
  <c r="B1267" i="11"/>
  <c r="C1266" i="11"/>
  <c r="B1266" i="11"/>
  <c r="C1265" i="11"/>
  <c r="B1265" i="11"/>
  <c r="C1264" i="11"/>
  <c r="B1264" i="11"/>
  <c r="C1263" i="11"/>
  <c r="B1263" i="11"/>
  <c r="C1262" i="11"/>
  <c r="B1262" i="11"/>
  <c r="C1261" i="11"/>
  <c r="B1261" i="11"/>
  <c r="C1260" i="11"/>
  <c r="B1260" i="11"/>
  <c r="F1260" i="11" s="1"/>
  <c r="C1259" i="11"/>
  <c r="B1259" i="11"/>
  <c r="C1258" i="11"/>
  <c r="B1258" i="11"/>
  <c r="C1257" i="11"/>
  <c r="B1257" i="11"/>
  <c r="C1256" i="11"/>
  <c r="B1256" i="11"/>
  <c r="C1255" i="11"/>
  <c r="B1255" i="11"/>
  <c r="C1254" i="11"/>
  <c r="B1254" i="11"/>
  <c r="C1253" i="11"/>
  <c r="B1253" i="11"/>
  <c r="C1252" i="11"/>
  <c r="B1252" i="11"/>
  <c r="C1251" i="11"/>
  <c r="B1251" i="11"/>
  <c r="C1250" i="11"/>
  <c r="B1250" i="11"/>
  <c r="C1249" i="11"/>
  <c r="B1249" i="11"/>
  <c r="F1249" i="11" s="1"/>
  <c r="C1248" i="11"/>
  <c r="B1248" i="11"/>
  <c r="C1247" i="11"/>
  <c r="B1247" i="11"/>
  <c r="C1246" i="11"/>
  <c r="B1246" i="11"/>
  <c r="C1245" i="11"/>
  <c r="B1245" i="11"/>
  <c r="C1244" i="11"/>
  <c r="B1244" i="11"/>
  <c r="C1243" i="11"/>
  <c r="B1243" i="11"/>
  <c r="C1242" i="11"/>
  <c r="B1242" i="11"/>
  <c r="C1241" i="11"/>
  <c r="B1241" i="11"/>
  <c r="C1240" i="11"/>
  <c r="B1240" i="11"/>
  <c r="F1240" i="11" s="1"/>
  <c r="C1239" i="11"/>
  <c r="B1239" i="11"/>
  <c r="C1238" i="11"/>
  <c r="B1238" i="11"/>
  <c r="C1237" i="11"/>
  <c r="B1237" i="11"/>
  <c r="C1236" i="11"/>
  <c r="B1236" i="11"/>
  <c r="C1235" i="11"/>
  <c r="B1235" i="11"/>
  <c r="C1234" i="11"/>
  <c r="B1234" i="11"/>
  <c r="C1233" i="11"/>
  <c r="B1233" i="11"/>
  <c r="C1232" i="11"/>
  <c r="B1232" i="11"/>
  <c r="C1231" i="11"/>
  <c r="B1231" i="11"/>
  <c r="C1230" i="11"/>
  <c r="B1230" i="11"/>
  <c r="C1229" i="11"/>
  <c r="B1229" i="11"/>
  <c r="C1228" i="11"/>
  <c r="B1228" i="11"/>
  <c r="F1228" i="11" s="1"/>
  <c r="C1227" i="11"/>
  <c r="B1227" i="11"/>
  <c r="C1226" i="11"/>
  <c r="B1226" i="11"/>
  <c r="C1225" i="11"/>
  <c r="B1225" i="11"/>
  <c r="C1224" i="11"/>
  <c r="B1224" i="11"/>
  <c r="C1223" i="11"/>
  <c r="B1223" i="11"/>
  <c r="C1222" i="11"/>
  <c r="B1222" i="11"/>
  <c r="C1221" i="11"/>
  <c r="B1221" i="11"/>
  <c r="C1220" i="11"/>
  <c r="B1220" i="11"/>
  <c r="C1219" i="11"/>
  <c r="B1219" i="11"/>
  <c r="C1218" i="11"/>
  <c r="B1218" i="11"/>
  <c r="C1217" i="11"/>
  <c r="B1217" i="11"/>
  <c r="F1217" i="11" s="1"/>
  <c r="C1216" i="11"/>
  <c r="B1216" i="11"/>
  <c r="C1215" i="11"/>
  <c r="B1215" i="11"/>
  <c r="C1214" i="11"/>
  <c r="B1214" i="11"/>
  <c r="C1213" i="11"/>
  <c r="B1213" i="11"/>
  <c r="C1212" i="11"/>
  <c r="B1212" i="11"/>
  <c r="C1211" i="11"/>
  <c r="B1211" i="11"/>
  <c r="C1210" i="11"/>
  <c r="B1210" i="11"/>
  <c r="C1209" i="11"/>
  <c r="B1209" i="11"/>
  <c r="C1208" i="11"/>
  <c r="B1208" i="11"/>
  <c r="C1207" i="11"/>
  <c r="B1207" i="11"/>
  <c r="C1206" i="11"/>
  <c r="B1206" i="11"/>
  <c r="C1205" i="11"/>
  <c r="B1205" i="11"/>
  <c r="C1204" i="11"/>
  <c r="B1204" i="11"/>
  <c r="F1204" i="11" s="1"/>
  <c r="C1203" i="11"/>
  <c r="B1203" i="11"/>
  <c r="C1202" i="11"/>
  <c r="B1202" i="11"/>
  <c r="C1201" i="11"/>
  <c r="B1201" i="11"/>
  <c r="C1200" i="11"/>
  <c r="B1200" i="11"/>
  <c r="C1199" i="11"/>
  <c r="B1199" i="11"/>
  <c r="C1198" i="11"/>
  <c r="B1198" i="11"/>
  <c r="C1197" i="11"/>
  <c r="B1197" i="11"/>
  <c r="C1196" i="11"/>
  <c r="B1196" i="11"/>
  <c r="C1195" i="11"/>
  <c r="B1195" i="11"/>
  <c r="C1194" i="11"/>
  <c r="B1194" i="11"/>
  <c r="C1193" i="11"/>
  <c r="B1193" i="11"/>
  <c r="C1192" i="11"/>
  <c r="B1192" i="11"/>
  <c r="C1191" i="11"/>
  <c r="B1191" i="11"/>
  <c r="C1190" i="11"/>
  <c r="B1190" i="11"/>
  <c r="C1189" i="11"/>
  <c r="B1189" i="11"/>
  <c r="C1188" i="11"/>
  <c r="B1188" i="11"/>
  <c r="C1187" i="11"/>
  <c r="B1187" i="11"/>
  <c r="C1186" i="11"/>
  <c r="B1186" i="11"/>
  <c r="C1185" i="11"/>
  <c r="B1185" i="11"/>
  <c r="C1184" i="11"/>
  <c r="B1184" i="11"/>
  <c r="C1183" i="11"/>
  <c r="B1183" i="11"/>
  <c r="C1182" i="11"/>
  <c r="B1182" i="11"/>
  <c r="C1181" i="11"/>
  <c r="B1181" i="11"/>
  <c r="C1180" i="11"/>
  <c r="B1180" i="11"/>
  <c r="C1179" i="11"/>
  <c r="B1179" i="11"/>
  <c r="C1178" i="11"/>
  <c r="B1178" i="11"/>
  <c r="C1177" i="11"/>
  <c r="B1177" i="11"/>
  <c r="C1176" i="11"/>
  <c r="B1176" i="11"/>
  <c r="C1175" i="11"/>
  <c r="B1175" i="11"/>
  <c r="C1174" i="11"/>
  <c r="B1174" i="11"/>
  <c r="C1173" i="11"/>
  <c r="B1173" i="11"/>
  <c r="C1172" i="11"/>
  <c r="B1172" i="11"/>
  <c r="C1171" i="11"/>
  <c r="B1171" i="11"/>
  <c r="C1170" i="11"/>
  <c r="B1170" i="11"/>
  <c r="C1169" i="11"/>
  <c r="B1169" i="11"/>
  <c r="C1168" i="11"/>
  <c r="B1168" i="11"/>
  <c r="C1167" i="11"/>
  <c r="B1167" i="11"/>
  <c r="C1166" i="11"/>
  <c r="B1166" i="11"/>
  <c r="C1165" i="11"/>
  <c r="B1165" i="11"/>
  <c r="C1164" i="11"/>
  <c r="B1164" i="11"/>
  <c r="C1163" i="11"/>
  <c r="B1163" i="11"/>
  <c r="C1162" i="11"/>
  <c r="B1162" i="11"/>
  <c r="C1161" i="11"/>
  <c r="B1161" i="11"/>
  <c r="C1160" i="11"/>
  <c r="B1160" i="11"/>
  <c r="C1159" i="11"/>
  <c r="B1159" i="11"/>
  <c r="C1158" i="11"/>
  <c r="B1158" i="11"/>
  <c r="C1157" i="11"/>
  <c r="B1157" i="11"/>
  <c r="C1156" i="11"/>
  <c r="B1156" i="11"/>
  <c r="C1155" i="11"/>
  <c r="B1155" i="11"/>
  <c r="C1154" i="11"/>
  <c r="B1154" i="11"/>
  <c r="C1153" i="11"/>
  <c r="B1153" i="11"/>
  <c r="C1152" i="11"/>
  <c r="B1152" i="11"/>
  <c r="C1151" i="11"/>
  <c r="B1151" i="11"/>
  <c r="C1150" i="11"/>
  <c r="B1150" i="11"/>
  <c r="C1149" i="11"/>
  <c r="B1149" i="11"/>
  <c r="C1148" i="11"/>
  <c r="B1148" i="11"/>
  <c r="C1147" i="11"/>
  <c r="B1147" i="11"/>
  <c r="C1146" i="11"/>
  <c r="B1146" i="11"/>
  <c r="C1145" i="11"/>
  <c r="B1145" i="11"/>
  <c r="C1144" i="11"/>
  <c r="B1144" i="11"/>
  <c r="C1143" i="11"/>
  <c r="B1143" i="11"/>
  <c r="C1142" i="11"/>
  <c r="B1142" i="11"/>
  <c r="C1141" i="11"/>
  <c r="B1141" i="11"/>
  <c r="C1140" i="11"/>
  <c r="B1140" i="11"/>
  <c r="C1139" i="11"/>
  <c r="B1139" i="11"/>
  <c r="C1138" i="11"/>
  <c r="B1138" i="11"/>
  <c r="C1137" i="11"/>
  <c r="B1137" i="11"/>
  <c r="C1136" i="11"/>
  <c r="B1136" i="11"/>
  <c r="C1135" i="11"/>
  <c r="B1135" i="11"/>
  <c r="C1134" i="11"/>
  <c r="B1134" i="11"/>
  <c r="C1133" i="11"/>
  <c r="B1133" i="11"/>
  <c r="C1132" i="11"/>
  <c r="B1132" i="11"/>
  <c r="C1131" i="11"/>
  <c r="B1131" i="11"/>
  <c r="C1130" i="11"/>
  <c r="B1130" i="11"/>
  <c r="C1129" i="11"/>
  <c r="B1129" i="11"/>
  <c r="C1128" i="11"/>
  <c r="B1128" i="11"/>
  <c r="C1127" i="11"/>
  <c r="B1127" i="11"/>
  <c r="C1126" i="11"/>
  <c r="B1126" i="11"/>
  <c r="C1125" i="11"/>
  <c r="B1125" i="11"/>
  <c r="C1124" i="11"/>
  <c r="B1124" i="11"/>
  <c r="C1123" i="11"/>
  <c r="B1123" i="11"/>
  <c r="C1122" i="11"/>
  <c r="B1122" i="11"/>
  <c r="C1121" i="11"/>
  <c r="B1121" i="11"/>
  <c r="C1120" i="11"/>
  <c r="B1120" i="11"/>
  <c r="C1119" i="11"/>
  <c r="B1119" i="11"/>
  <c r="C1118" i="11"/>
  <c r="B1118" i="11"/>
  <c r="C1117" i="11"/>
  <c r="B1117" i="11"/>
  <c r="C1116" i="11"/>
  <c r="B1116" i="11"/>
  <c r="C1115" i="11"/>
  <c r="B1115" i="11"/>
  <c r="C1114" i="11"/>
  <c r="B1114" i="11"/>
  <c r="C1113" i="11"/>
  <c r="B1113" i="11"/>
  <c r="C1112" i="11"/>
  <c r="B1112" i="11"/>
  <c r="C1111" i="11"/>
  <c r="B1111" i="11"/>
  <c r="C1110" i="11"/>
  <c r="B1110" i="11"/>
  <c r="C1109" i="11"/>
  <c r="B1109" i="11"/>
  <c r="C1108" i="11"/>
  <c r="B1108" i="11"/>
  <c r="C1107" i="11"/>
  <c r="B1107" i="11"/>
  <c r="C1106" i="11"/>
  <c r="B1106" i="11"/>
  <c r="C1105" i="11"/>
  <c r="B1105" i="11"/>
  <c r="C1104" i="11"/>
  <c r="B1104" i="11"/>
  <c r="C1103" i="11"/>
  <c r="B1103" i="11"/>
  <c r="C1102" i="11"/>
  <c r="B1102" i="11"/>
  <c r="C1101" i="11"/>
  <c r="B1101" i="11"/>
  <c r="C1100" i="11"/>
  <c r="B1100" i="11"/>
  <c r="C1099" i="11"/>
  <c r="B1099" i="11"/>
  <c r="C1098" i="11"/>
  <c r="B1098" i="11"/>
  <c r="C1097" i="11"/>
  <c r="B1097" i="11"/>
  <c r="C1096" i="11"/>
  <c r="B1096" i="11"/>
  <c r="C1095" i="11"/>
  <c r="B1095" i="11"/>
  <c r="C1094" i="11"/>
  <c r="B1094" i="11"/>
  <c r="C1093" i="11"/>
  <c r="B1093" i="11"/>
  <c r="C1092" i="11"/>
  <c r="B1092" i="11"/>
  <c r="C1091" i="11"/>
  <c r="B1091" i="11"/>
  <c r="C1090" i="11"/>
  <c r="B1090" i="11"/>
  <c r="C1089" i="11"/>
  <c r="B1089" i="11"/>
  <c r="C1088" i="11"/>
  <c r="B1088" i="11"/>
  <c r="C1087" i="11"/>
  <c r="B1087" i="11"/>
  <c r="C1086" i="11"/>
  <c r="B1086" i="11"/>
  <c r="C1085" i="11"/>
  <c r="B1085" i="11"/>
  <c r="C1084" i="11"/>
  <c r="B1084" i="11"/>
  <c r="C1083" i="11"/>
  <c r="B1083" i="11"/>
  <c r="C1082" i="11"/>
  <c r="B1082" i="11"/>
  <c r="C1081" i="11"/>
  <c r="B1081" i="11"/>
  <c r="C1080" i="11"/>
  <c r="B1080" i="11"/>
  <c r="C1079" i="11"/>
  <c r="B1079" i="11"/>
  <c r="C1078" i="11"/>
  <c r="B1078" i="11"/>
  <c r="C1077" i="11"/>
  <c r="B1077" i="11"/>
  <c r="C1076" i="11"/>
  <c r="B1076" i="11"/>
  <c r="C1075" i="11"/>
  <c r="B1075" i="11"/>
  <c r="C1074" i="11"/>
  <c r="B1074" i="11"/>
  <c r="C1073" i="11"/>
  <c r="B1073" i="11"/>
  <c r="C1072" i="11"/>
  <c r="B1072" i="11"/>
  <c r="C1071" i="11"/>
  <c r="B1071" i="11"/>
  <c r="C1070" i="11"/>
  <c r="B1070" i="11"/>
  <c r="C1069" i="11"/>
  <c r="B1069" i="11"/>
  <c r="C1068" i="11"/>
  <c r="B1068" i="11"/>
  <c r="C1067" i="11"/>
  <c r="B1067" i="11"/>
  <c r="C1066" i="11"/>
  <c r="B1066" i="11"/>
  <c r="C1065" i="11"/>
  <c r="B1065" i="11"/>
  <c r="C1064" i="11"/>
  <c r="B1064" i="11"/>
  <c r="C1063" i="11"/>
  <c r="B1063" i="11"/>
  <c r="C1062" i="11"/>
  <c r="B1062" i="11"/>
  <c r="C1061" i="11"/>
  <c r="B1061" i="11"/>
  <c r="C1060" i="11"/>
  <c r="B1060" i="11"/>
  <c r="C1059" i="11"/>
  <c r="B1059" i="11"/>
  <c r="C1058" i="11"/>
  <c r="B1058" i="11"/>
  <c r="C1057" i="11"/>
  <c r="B1057" i="11"/>
  <c r="C1056" i="11"/>
  <c r="B1056" i="11"/>
  <c r="C1055" i="11"/>
  <c r="B1055" i="11"/>
  <c r="C1054" i="11"/>
  <c r="B1054" i="11"/>
  <c r="C1053" i="11"/>
  <c r="B1053" i="11"/>
  <c r="C1052" i="11"/>
  <c r="B1052" i="11"/>
  <c r="C1051" i="11"/>
  <c r="B1051" i="11"/>
  <c r="C1050" i="11"/>
  <c r="B1050" i="11"/>
  <c r="C1049" i="11"/>
  <c r="B1049" i="11"/>
  <c r="C1048" i="11"/>
  <c r="B1048" i="11"/>
  <c r="C1047" i="11"/>
  <c r="B1047" i="11"/>
  <c r="C1046" i="11"/>
  <c r="B1046" i="11"/>
  <c r="C1045" i="11"/>
  <c r="B1045" i="11"/>
  <c r="C1044" i="11"/>
  <c r="B1044" i="11"/>
  <c r="C1043" i="11"/>
  <c r="B1043" i="11"/>
  <c r="C1042" i="11"/>
  <c r="B1042" i="11"/>
  <c r="C1041" i="11"/>
  <c r="B1041" i="11"/>
  <c r="C1040" i="11"/>
  <c r="B1040" i="11"/>
  <c r="C1039" i="11"/>
  <c r="B1039" i="11"/>
  <c r="C1038" i="11"/>
  <c r="B1038" i="11"/>
  <c r="C1037" i="11"/>
  <c r="B1037" i="11"/>
  <c r="C1036" i="11"/>
  <c r="B1036" i="11"/>
  <c r="C1035" i="11"/>
  <c r="B1035" i="11"/>
  <c r="C1034" i="11"/>
  <c r="B1034" i="11"/>
  <c r="C1033" i="11"/>
  <c r="B1033" i="11"/>
  <c r="C1032" i="11"/>
  <c r="B1032" i="11"/>
  <c r="C1031" i="11"/>
  <c r="B1031" i="11"/>
  <c r="C1030" i="11"/>
  <c r="B1030" i="11"/>
  <c r="C1029" i="11"/>
  <c r="B1029" i="11"/>
  <c r="C1028" i="11"/>
  <c r="B1028" i="11"/>
  <c r="C1027" i="11"/>
  <c r="B1027" i="11"/>
  <c r="C1026" i="11"/>
  <c r="B1026" i="11"/>
  <c r="C1025" i="11"/>
  <c r="B1025" i="11"/>
  <c r="C1024" i="11"/>
  <c r="B1024" i="11"/>
  <c r="C1023" i="11"/>
  <c r="B1023" i="11"/>
  <c r="C1022" i="11"/>
  <c r="B1022" i="11"/>
  <c r="C1021" i="11"/>
  <c r="B1021" i="11"/>
  <c r="C1020" i="11"/>
  <c r="B1020" i="11"/>
  <c r="C1019" i="11"/>
  <c r="B1019" i="11"/>
  <c r="C1018" i="11"/>
  <c r="B1018" i="11"/>
  <c r="C1017" i="11"/>
  <c r="B1017" i="11"/>
  <c r="C1016" i="11"/>
  <c r="B1016" i="11"/>
  <c r="C1015" i="11"/>
  <c r="B1015" i="11"/>
  <c r="C1014" i="11"/>
  <c r="B1014" i="11"/>
  <c r="C1013" i="11"/>
  <c r="B1013" i="11"/>
  <c r="C1012" i="11"/>
  <c r="B1012" i="11"/>
  <c r="C1011" i="11"/>
  <c r="B1011" i="11"/>
  <c r="C1010" i="11"/>
  <c r="B1010" i="11"/>
  <c r="C1009" i="11"/>
  <c r="B1009" i="11"/>
  <c r="C1008" i="11"/>
  <c r="B1008" i="11"/>
  <c r="C1007" i="11"/>
  <c r="B1007" i="11"/>
  <c r="C1006" i="11"/>
  <c r="B1006" i="11"/>
  <c r="C1005" i="11"/>
  <c r="B1005" i="11"/>
  <c r="C1004" i="11"/>
  <c r="B1004" i="11"/>
  <c r="C1003" i="11"/>
  <c r="B1003" i="11"/>
  <c r="C1002" i="11"/>
  <c r="B1002" i="11"/>
  <c r="C1001" i="11"/>
  <c r="B1001" i="11"/>
  <c r="C1000" i="11"/>
  <c r="B1000" i="11"/>
  <c r="C999" i="11"/>
  <c r="B999" i="11"/>
  <c r="C998" i="11"/>
  <c r="B998" i="11"/>
  <c r="C997" i="11"/>
  <c r="B997" i="11"/>
  <c r="C996" i="11"/>
  <c r="B996" i="11"/>
  <c r="C995" i="11"/>
  <c r="B995" i="11"/>
  <c r="C994" i="11"/>
  <c r="B994" i="11"/>
  <c r="C993" i="11"/>
  <c r="B993" i="11"/>
  <c r="C992" i="11"/>
  <c r="B992" i="11"/>
  <c r="C991" i="11"/>
  <c r="B991" i="11"/>
  <c r="C990" i="11"/>
  <c r="B990" i="11"/>
  <c r="C989" i="11"/>
  <c r="B989" i="11"/>
  <c r="C988" i="11"/>
  <c r="B988" i="11"/>
  <c r="C987" i="11"/>
  <c r="B987" i="11"/>
  <c r="C986" i="11"/>
  <c r="B986" i="11"/>
  <c r="C985" i="11"/>
  <c r="B985" i="11"/>
  <c r="C984" i="11"/>
  <c r="B984" i="11"/>
  <c r="C983" i="11"/>
  <c r="B983" i="11"/>
  <c r="C982" i="11"/>
  <c r="B982" i="11"/>
  <c r="C981" i="11"/>
  <c r="B981" i="11"/>
  <c r="C980" i="11"/>
  <c r="B980" i="11"/>
  <c r="C979" i="11"/>
  <c r="B979" i="11"/>
  <c r="C978" i="11"/>
  <c r="B978" i="11"/>
  <c r="C977" i="11"/>
  <c r="B977" i="11"/>
  <c r="C976" i="11"/>
  <c r="B976" i="11"/>
  <c r="C975" i="11"/>
  <c r="B975" i="11"/>
  <c r="C974" i="11"/>
  <c r="B974" i="11"/>
  <c r="C973" i="11"/>
  <c r="B973" i="11"/>
  <c r="C972" i="11"/>
  <c r="B972" i="11"/>
  <c r="C971" i="11"/>
  <c r="B971" i="11"/>
  <c r="C970" i="11"/>
  <c r="B970" i="11"/>
  <c r="C969" i="11"/>
  <c r="B969" i="11"/>
  <c r="C968" i="11"/>
  <c r="B968" i="11"/>
  <c r="C967" i="11"/>
  <c r="B967" i="11"/>
  <c r="C966" i="11"/>
  <c r="B966" i="11"/>
  <c r="C965" i="11"/>
  <c r="B965" i="11"/>
  <c r="C964" i="11"/>
  <c r="B964" i="11"/>
  <c r="C963" i="11"/>
  <c r="B963" i="11"/>
  <c r="C962" i="11"/>
  <c r="B962" i="11"/>
  <c r="C961" i="11"/>
  <c r="B961" i="11"/>
  <c r="C960" i="11"/>
  <c r="B960" i="11"/>
  <c r="C959" i="11"/>
  <c r="B959" i="11"/>
  <c r="C958" i="11"/>
  <c r="B958" i="11"/>
  <c r="C957" i="11"/>
  <c r="B957" i="11"/>
  <c r="C956" i="11"/>
  <c r="B956" i="11"/>
  <c r="C955" i="11"/>
  <c r="B955" i="11"/>
  <c r="C954" i="11"/>
  <c r="B954" i="11"/>
  <c r="C953" i="11"/>
  <c r="B953" i="11"/>
  <c r="C952" i="11"/>
  <c r="B952" i="11"/>
  <c r="C951" i="11"/>
  <c r="B951" i="11"/>
  <c r="C950" i="11"/>
  <c r="B950" i="11"/>
  <c r="C949" i="11"/>
  <c r="B949" i="11"/>
  <c r="C948" i="11"/>
  <c r="B948" i="11"/>
  <c r="C947" i="11"/>
  <c r="B947" i="11"/>
  <c r="C946" i="11"/>
  <c r="B946" i="11"/>
  <c r="C945" i="11"/>
  <c r="B945" i="11"/>
  <c r="C944" i="11"/>
  <c r="B944" i="11"/>
  <c r="C943" i="11"/>
  <c r="B943" i="11"/>
  <c r="C942" i="11"/>
  <c r="B942" i="11"/>
  <c r="C941" i="11"/>
  <c r="B941" i="11"/>
  <c r="C940" i="11"/>
  <c r="B940" i="11"/>
  <c r="C939" i="11"/>
  <c r="B939" i="11"/>
  <c r="C938" i="11"/>
  <c r="B938" i="11"/>
  <c r="C937" i="11"/>
  <c r="B937" i="11"/>
  <c r="C936" i="11"/>
  <c r="B936" i="11"/>
  <c r="C935" i="11"/>
  <c r="B935" i="11"/>
  <c r="C934" i="11"/>
  <c r="B934" i="11"/>
  <c r="C933" i="11"/>
  <c r="B933" i="11"/>
  <c r="C932" i="11"/>
  <c r="B932" i="11"/>
  <c r="C931" i="11"/>
  <c r="B931" i="11"/>
  <c r="C930" i="11"/>
  <c r="B930" i="11"/>
  <c r="C929" i="11"/>
  <c r="B929" i="11"/>
  <c r="C928" i="11"/>
  <c r="B928" i="11"/>
  <c r="C927" i="11"/>
  <c r="B927" i="11"/>
  <c r="C926" i="11"/>
  <c r="B926" i="11"/>
  <c r="C925" i="11"/>
  <c r="B925" i="11"/>
  <c r="C924" i="11"/>
  <c r="B924" i="11"/>
  <c r="C923" i="11"/>
  <c r="B923" i="11"/>
  <c r="C922" i="11"/>
  <c r="B922" i="11"/>
  <c r="C921" i="11"/>
  <c r="B921" i="11"/>
  <c r="C920" i="11"/>
  <c r="B920" i="11"/>
  <c r="C919" i="11"/>
  <c r="B919" i="11"/>
  <c r="C918" i="11"/>
  <c r="B918" i="11"/>
  <c r="C917" i="11"/>
  <c r="B917" i="11"/>
  <c r="C916" i="11"/>
  <c r="B916" i="11"/>
  <c r="C915" i="11"/>
  <c r="B915" i="11"/>
  <c r="C914" i="11"/>
  <c r="B914" i="11"/>
  <c r="C913" i="11"/>
  <c r="B913" i="11"/>
  <c r="C912" i="11"/>
  <c r="B912" i="11"/>
  <c r="C911" i="11"/>
  <c r="B911" i="11"/>
  <c r="C910" i="11"/>
  <c r="B910" i="11"/>
  <c r="C909" i="11"/>
  <c r="B909" i="11"/>
  <c r="C908" i="11"/>
  <c r="B908" i="11"/>
  <c r="C907" i="11"/>
  <c r="B907" i="11"/>
  <c r="C906" i="11"/>
  <c r="B906" i="11"/>
  <c r="C905" i="11"/>
  <c r="B905" i="11"/>
  <c r="C904" i="11"/>
  <c r="B904" i="11"/>
  <c r="C903" i="11"/>
  <c r="B903" i="11"/>
  <c r="C902" i="11"/>
  <c r="B902" i="11"/>
  <c r="C901" i="11"/>
  <c r="B901" i="11"/>
  <c r="C900" i="11"/>
  <c r="B900" i="11"/>
  <c r="C899" i="11"/>
  <c r="B899" i="11"/>
  <c r="C898" i="11"/>
  <c r="B898" i="11"/>
  <c r="C897" i="11"/>
  <c r="B897" i="11"/>
  <c r="C896" i="11"/>
  <c r="B896" i="11"/>
  <c r="C895" i="11"/>
  <c r="B895" i="11"/>
  <c r="C894" i="11"/>
  <c r="B894" i="11"/>
  <c r="C893" i="11"/>
  <c r="B893" i="11"/>
  <c r="C892" i="11"/>
  <c r="B892" i="11"/>
  <c r="C891" i="11"/>
  <c r="B891" i="11"/>
  <c r="C890" i="11"/>
  <c r="B890" i="11"/>
  <c r="C889" i="11"/>
  <c r="B889" i="11"/>
  <c r="C888" i="11"/>
  <c r="B888" i="11"/>
  <c r="C887" i="11"/>
  <c r="B887" i="11"/>
  <c r="C886" i="11"/>
  <c r="B886" i="11"/>
  <c r="C885" i="11"/>
  <c r="B885" i="11"/>
  <c r="C884" i="11"/>
  <c r="B884" i="11"/>
  <c r="C883" i="11"/>
  <c r="B883" i="11"/>
  <c r="C882" i="11"/>
  <c r="B882" i="11"/>
  <c r="C881" i="11"/>
  <c r="B881" i="11"/>
  <c r="C880" i="11"/>
  <c r="B880" i="11"/>
  <c r="C879" i="11"/>
  <c r="B879" i="11"/>
  <c r="C878" i="11"/>
  <c r="B878" i="11"/>
  <c r="C877" i="11"/>
  <c r="B877" i="11"/>
  <c r="C876" i="11"/>
  <c r="B876" i="11"/>
  <c r="C875" i="11"/>
  <c r="B875" i="11"/>
  <c r="C874" i="11"/>
  <c r="B874" i="11"/>
  <c r="C873" i="11"/>
  <c r="B873" i="11"/>
  <c r="C872" i="11"/>
  <c r="B872" i="11"/>
  <c r="C871" i="11"/>
  <c r="B871" i="11"/>
  <c r="C870" i="11"/>
  <c r="B870" i="11"/>
  <c r="C869" i="11"/>
  <c r="B869" i="11"/>
  <c r="C868" i="11"/>
  <c r="B868" i="11"/>
  <c r="C867" i="11"/>
  <c r="B867" i="11"/>
  <c r="C866" i="11"/>
  <c r="B866" i="11"/>
  <c r="C865" i="11"/>
  <c r="B865" i="11"/>
  <c r="C864" i="11"/>
  <c r="B864" i="11"/>
  <c r="C863" i="11"/>
  <c r="B863" i="11"/>
  <c r="C862" i="11"/>
  <c r="B862" i="11"/>
  <c r="C861" i="11"/>
  <c r="B861" i="11"/>
  <c r="C860" i="11"/>
  <c r="B860" i="11"/>
  <c r="C859" i="11"/>
  <c r="B859" i="11"/>
  <c r="C858" i="11"/>
  <c r="B858" i="11"/>
  <c r="C857" i="11"/>
  <c r="B857" i="11"/>
  <c r="C856" i="11"/>
  <c r="B856" i="11"/>
  <c r="C855" i="11"/>
  <c r="B855" i="11"/>
  <c r="C854" i="11"/>
  <c r="B854" i="11"/>
  <c r="C853" i="11"/>
  <c r="B853" i="11"/>
  <c r="C852" i="11"/>
  <c r="B852" i="11"/>
  <c r="C851" i="11"/>
  <c r="B851" i="11"/>
  <c r="C850" i="11"/>
  <c r="B850" i="11"/>
  <c r="C849" i="11"/>
  <c r="B849" i="11"/>
  <c r="C848" i="11"/>
  <c r="B848" i="11"/>
  <c r="C847" i="11"/>
  <c r="B847" i="11"/>
  <c r="C846" i="11"/>
  <c r="B846" i="11"/>
  <c r="C845" i="11"/>
  <c r="B845" i="11"/>
  <c r="C844" i="11"/>
  <c r="B844" i="11"/>
  <c r="C843" i="11"/>
  <c r="B843" i="11"/>
  <c r="C842" i="11"/>
  <c r="B842" i="11"/>
  <c r="C841" i="11"/>
  <c r="B841" i="11"/>
  <c r="C840" i="11"/>
  <c r="B840" i="11"/>
  <c r="C839" i="11"/>
  <c r="B839" i="11"/>
  <c r="C838" i="11"/>
  <c r="B838" i="11"/>
  <c r="C837" i="11"/>
  <c r="B837" i="11"/>
  <c r="C836" i="11"/>
  <c r="B836" i="11"/>
  <c r="C835" i="11"/>
  <c r="B835" i="11"/>
  <c r="C834" i="11"/>
  <c r="B834" i="11"/>
  <c r="C833" i="11"/>
  <c r="B833" i="11"/>
  <c r="C832" i="11"/>
  <c r="B832" i="11"/>
  <c r="C831" i="11"/>
  <c r="B831" i="11"/>
  <c r="C830" i="11"/>
  <c r="B830" i="11"/>
  <c r="C829" i="11"/>
  <c r="B829" i="11"/>
  <c r="C828" i="11"/>
  <c r="B828" i="11"/>
  <c r="C827" i="11"/>
  <c r="B827" i="11"/>
  <c r="C826" i="11"/>
  <c r="B826" i="11"/>
  <c r="C825" i="11"/>
  <c r="B825" i="11"/>
  <c r="C824" i="11"/>
  <c r="B824" i="11"/>
  <c r="C823" i="11"/>
  <c r="B823" i="11"/>
  <c r="C822" i="11"/>
  <c r="B822" i="11"/>
  <c r="C821" i="11"/>
  <c r="B821" i="11"/>
  <c r="C820" i="11"/>
  <c r="B820" i="11"/>
  <c r="C819" i="11"/>
  <c r="B819" i="11"/>
  <c r="C818" i="11"/>
  <c r="B818" i="11"/>
  <c r="C817" i="11"/>
  <c r="B817" i="11"/>
  <c r="C816" i="11"/>
  <c r="B816" i="11"/>
  <c r="C815" i="11"/>
  <c r="B815" i="11"/>
  <c r="C814" i="11"/>
  <c r="B814" i="11"/>
  <c r="C813" i="11"/>
  <c r="B813" i="11"/>
  <c r="C812" i="11"/>
  <c r="B812" i="11"/>
  <c r="C811" i="11"/>
  <c r="B811" i="11"/>
  <c r="C810" i="11"/>
  <c r="B810" i="11"/>
  <c r="C809" i="11"/>
  <c r="B809" i="11"/>
  <c r="C808" i="11"/>
  <c r="B808" i="11"/>
  <c r="C807" i="11"/>
  <c r="B807" i="11"/>
  <c r="C806" i="11"/>
  <c r="B806" i="11"/>
  <c r="C805" i="11"/>
  <c r="B805" i="11"/>
  <c r="C804" i="11"/>
  <c r="B804" i="11"/>
  <c r="C803" i="11"/>
  <c r="B803" i="11"/>
  <c r="C802" i="11"/>
  <c r="B802" i="11"/>
  <c r="C801" i="11"/>
  <c r="B801" i="11"/>
  <c r="C800" i="11"/>
  <c r="B800" i="11"/>
  <c r="C799" i="11"/>
  <c r="B799" i="11"/>
  <c r="C798" i="11"/>
  <c r="B798" i="11"/>
  <c r="C797" i="11"/>
  <c r="B797" i="11"/>
  <c r="C796" i="11"/>
  <c r="B796" i="11"/>
  <c r="C795" i="11"/>
  <c r="B795" i="11"/>
  <c r="C794" i="11"/>
  <c r="B794" i="11"/>
  <c r="C793" i="11"/>
  <c r="B793" i="11"/>
  <c r="C792" i="11"/>
  <c r="B792" i="11"/>
  <c r="C791" i="11"/>
  <c r="B791" i="11"/>
  <c r="C790" i="11"/>
  <c r="B790" i="11"/>
  <c r="C789" i="11"/>
  <c r="B789" i="11"/>
  <c r="C788" i="11"/>
  <c r="B788" i="11"/>
  <c r="C787" i="11"/>
  <c r="B787" i="11"/>
  <c r="C786" i="11"/>
  <c r="B786" i="11"/>
  <c r="C785" i="11"/>
  <c r="B785" i="11"/>
  <c r="C784" i="11"/>
  <c r="B784" i="11"/>
  <c r="C783" i="11"/>
  <c r="B783" i="11"/>
  <c r="C782" i="11"/>
  <c r="B782" i="11"/>
  <c r="C781" i="11"/>
  <c r="B781" i="11"/>
  <c r="C780" i="11"/>
  <c r="B780" i="11"/>
  <c r="C779" i="11"/>
  <c r="B779" i="11"/>
  <c r="C778" i="11"/>
  <c r="B778" i="11"/>
  <c r="C777" i="11"/>
  <c r="B777" i="11"/>
  <c r="C776" i="11"/>
  <c r="B776" i="11"/>
  <c r="C775" i="11"/>
  <c r="B775" i="11"/>
  <c r="C774" i="11"/>
  <c r="B774" i="11"/>
  <c r="C773" i="11"/>
  <c r="B773" i="11"/>
  <c r="C772" i="11"/>
  <c r="B772" i="11"/>
  <c r="C771" i="11"/>
  <c r="B771" i="11"/>
  <c r="C770" i="11"/>
  <c r="B770" i="11"/>
  <c r="C769" i="11"/>
  <c r="B769" i="11"/>
  <c r="C768" i="11"/>
  <c r="B768" i="11"/>
  <c r="C767" i="11"/>
  <c r="B767" i="11"/>
  <c r="C766" i="11"/>
  <c r="B766" i="11"/>
  <c r="C765" i="11"/>
  <c r="B765" i="11"/>
  <c r="C764" i="11"/>
  <c r="B764" i="11"/>
  <c r="C763" i="11"/>
  <c r="B763" i="11"/>
  <c r="C762" i="11"/>
  <c r="B762" i="11"/>
  <c r="C761" i="11"/>
  <c r="B761" i="11"/>
  <c r="C760" i="11"/>
  <c r="B760" i="11"/>
  <c r="C759" i="11"/>
  <c r="B759" i="11"/>
  <c r="C758" i="11"/>
  <c r="B758" i="11"/>
  <c r="C757" i="11"/>
  <c r="B757" i="11"/>
  <c r="C756" i="11"/>
  <c r="B756" i="11"/>
  <c r="C755" i="11"/>
  <c r="B755" i="11"/>
  <c r="C754" i="11"/>
  <c r="B754" i="11"/>
  <c r="C753" i="11"/>
  <c r="B753" i="11"/>
  <c r="C752" i="11"/>
  <c r="B752" i="11"/>
  <c r="C751" i="11"/>
  <c r="B751" i="11"/>
  <c r="C750" i="11"/>
  <c r="B750" i="11"/>
  <c r="C749" i="11"/>
  <c r="B749" i="11"/>
  <c r="C748" i="11"/>
  <c r="B748" i="11"/>
  <c r="C747" i="11"/>
  <c r="B747" i="11"/>
  <c r="C746" i="11"/>
  <c r="B746" i="11"/>
  <c r="C745" i="11"/>
  <c r="B745" i="11"/>
  <c r="C744" i="11"/>
  <c r="B744" i="11"/>
  <c r="C743" i="11"/>
  <c r="B743" i="11"/>
  <c r="C742" i="11"/>
  <c r="B742" i="11"/>
  <c r="C741" i="11"/>
  <c r="B741" i="11"/>
  <c r="C740" i="11"/>
  <c r="B740" i="11"/>
  <c r="C739" i="11"/>
  <c r="B739" i="11"/>
  <c r="C738" i="11"/>
  <c r="B738" i="11"/>
  <c r="C737" i="11"/>
  <c r="B737" i="11"/>
  <c r="C736" i="11"/>
  <c r="B736" i="11"/>
  <c r="C735" i="11"/>
  <c r="B735" i="11"/>
  <c r="C734" i="11"/>
  <c r="B734" i="11"/>
  <c r="C733" i="11"/>
  <c r="B733" i="11"/>
  <c r="C732" i="11"/>
  <c r="B732" i="11"/>
  <c r="C731" i="11"/>
  <c r="B731" i="11"/>
  <c r="C730" i="11"/>
  <c r="B730" i="11"/>
  <c r="C729" i="11"/>
  <c r="B729" i="11"/>
  <c r="C728" i="11"/>
  <c r="B728" i="11"/>
  <c r="C727" i="11"/>
  <c r="B727" i="11"/>
  <c r="C726" i="11"/>
  <c r="B726" i="11"/>
  <c r="C725" i="11"/>
  <c r="B725" i="11"/>
  <c r="C724" i="11"/>
  <c r="B724" i="11"/>
  <c r="C723" i="11"/>
  <c r="B723" i="11"/>
  <c r="C722" i="11"/>
  <c r="B722" i="11"/>
  <c r="C721" i="11"/>
  <c r="B721" i="11"/>
  <c r="C720" i="11"/>
  <c r="B720" i="11"/>
  <c r="C719" i="11"/>
  <c r="B719" i="11"/>
  <c r="C718" i="11"/>
  <c r="B718" i="11"/>
  <c r="C717" i="11"/>
  <c r="B717" i="11"/>
  <c r="C716" i="11"/>
  <c r="B716" i="11"/>
  <c r="C715" i="11"/>
  <c r="B715" i="11"/>
  <c r="C714" i="11"/>
  <c r="B714" i="11"/>
  <c r="C713" i="11"/>
  <c r="B713" i="11"/>
  <c r="C712" i="11"/>
  <c r="B712" i="11"/>
  <c r="C711" i="11"/>
  <c r="B711" i="11"/>
  <c r="C710" i="11"/>
  <c r="B710" i="11"/>
  <c r="C709" i="11"/>
  <c r="B709" i="11"/>
  <c r="C708" i="11"/>
  <c r="B708" i="11"/>
  <c r="C707" i="11"/>
  <c r="B707" i="11"/>
  <c r="C706" i="11"/>
  <c r="B706" i="11"/>
  <c r="C705" i="11"/>
  <c r="B705" i="11"/>
  <c r="C704" i="11"/>
  <c r="B704" i="11"/>
  <c r="C703" i="11"/>
  <c r="B703" i="11"/>
  <c r="C702" i="11"/>
  <c r="B702" i="11"/>
  <c r="C701" i="11"/>
  <c r="B701" i="11"/>
  <c r="C700" i="11"/>
  <c r="B700" i="11"/>
  <c r="C699" i="11"/>
  <c r="B699" i="11"/>
  <c r="C698" i="11"/>
  <c r="B698" i="11"/>
  <c r="C697" i="11"/>
  <c r="B697" i="11"/>
  <c r="C696" i="11"/>
  <c r="B696" i="11"/>
  <c r="C695" i="11"/>
  <c r="B695" i="11"/>
  <c r="C694" i="11"/>
  <c r="B694" i="11"/>
  <c r="C693" i="11"/>
  <c r="B693" i="11"/>
  <c r="C692" i="11"/>
  <c r="B692" i="11"/>
  <c r="C691" i="11"/>
  <c r="B691" i="11"/>
  <c r="C690" i="11"/>
  <c r="B690" i="11"/>
  <c r="C689" i="11"/>
  <c r="B689" i="11"/>
  <c r="C688" i="11"/>
  <c r="B688" i="11"/>
  <c r="C687" i="11"/>
  <c r="B687" i="11"/>
  <c r="C686" i="11"/>
  <c r="B686" i="11"/>
  <c r="C685" i="11"/>
  <c r="B685" i="11"/>
  <c r="C684" i="11"/>
  <c r="B684" i="11"/>
  <c r="C683" i="11"/>
  <c r="B683" i="11"/>
  <c r="C682" i="11"/>
  <c r="B682" i="11"/>
  <c r="C681" i="11"/>
  <c r="B681" i="11"/>
  <c r="C680" i="11"/>
  <c r="B680" i="11"/>
  <c r="C679" i="11"/>
  <c r="B679" i="11"/>
  <c r="C678" i="11"/>
  <c r="B678" i="11"/>
  <c r="C677" i="11"/>
  <c r="B677" i="11"/>
  <c r="C676" i="11"/>
  <c r="B676" i="11"/>
  <c r="C675" i="11"/>
  <c r="B675" i="11"/>
  <c r="C674" i="11"/>
  <c r="B674" i="11"/>
  <c r="C673" i="11"/>
  <c r="B673" i="11"/>
  <c r="C672" i="11"/>
  <c r="B672" i="11"/>
  <c r="C671" i="11"/>
  <c r="B671" i="11"/>
  <c r="C670" i="11"/>
  <c r="B670" i="11"/>
  <c r="C669" i="11"/>
  <c r="B669" i="11"/>
  <c r="C668" i="11"/>
  <c r="B668" i="11"/>
  <c r="C667" i="11"/>
  <c r="B667" i="11"/>
  <c r="C666" i="11"/>
  <c r="B666" i="11"/>
  <c r="C665" i="11"/>
  <c r="B665" i="11"/>
  <c r="C664" i="11"/>
  <c r="B664" i="11"/>
  <c r="C663" i="11"/>
  <c r="B663" i="11"/>
  <c r="C662" i="11"/>
  <c r="B662" i="11"/>
  <c r="C661" i="11"/>
  <c r="B661" i="11"/>
  <c r="C660" i="11"/>
  <c r="B660" i="11"/>
  <c r="C659" i="11"/>
  <c r="B659" i="11"/>
  <c r="C658" i="11"/>
  <c r="B658" i="11"/>
  <c r="C657" i="11"/>
  <c r="B657" i="11"/>
  <c r="C656" i="11"/>
  <c r="B656" i="11"/>
  <c r="C655" i="11"/>
  <c r="B655" i="11"/>
  <c r="C654" i="11"/>
  <c r="B654" i="11"/>
  <c r="C653" i="11"/>
  <c r="B653" i="11"/>
  <c r="C652" i="11"/>
  <c r="B652" i="11"/>
  <c r="C651" i="11"/>
  <c r="B651" i="11"/>
  <c r="C650" i="11"/>
  <c r="B650" i="11"/>
  <c r="C649" i="11"/>
  <c r="B649" i="11"/>
  <c r="C648" i="11"/>
  <c r="B648" i="11"/>
  <c r="C647" i="11"/>
  <c r="B647" i="11"/>
  <c r="C646" i="11"/>
  <c r="B646" i="11"/>
  <c r="C645" i="11"/>
  <c r="B645" i="11"/>
  <c r="C644" i="11"/>
  <c r="B644" i="11"/>
  <c r="C643" i="11"/>
  <c r="B643" i="11"/>
  <c r="C642" i="11"/>
  <c r="B642" i="11"/>
  <c r="C641" i="11"/>
  <c r="B641" i="11"/>
  <c r="C640" i="11"/>
  <c r="B640" i="11"/>
  <c r="C639" i="11"/>
  <c r="B639" i="11"/>
  <c r="C638" i="11"/>
  <c r="B638" i="11"/>
  <c r="C637" i="11"/>
  <c r="B637" i="11"/>
  <c r="C636" i="11"/>
  <c r="B636" i="11"/>
  <c r="C635" i="11"/>
  <c r="B635" i="11"/>
  <c r="C634" i="11"/>
  <c r="B634" i="11"/>
  <c r="C633" i="11"/>
  <c r="B633" i="11"/>
  <c r="C632" i="11"/>
  <c r="B632" i="11"/>
  <c r="C631" i="11"/>
  <c r="B631" i="11"/>
  <c r="C630" i="11"/>
  <c r="B630" i="11"/>
  <c r="C629" i="11"/>
  <c r="B629" i="11"/>
  <c r="C628" i="11"/>
  <c r="B628" i="11"/>
  <c r="C627" i="11"/>
  <c r="B627" i="11"/>
  <c r="C626" i="11"/>
  <c r="B626" i="11"/>
  <c r="C625" i="11"/>
  <c r="B625" i="11"/>
  <c r="C624" i="11"/>
  <c r="B624" i="11"/>
  <c r="C623" i="11"/>
  <c r="B623" i="11"/>
  <c r="C622" i="11"/>
  <c r="B622" i="11"/>
  <c r="C621" i="11"/>
  <c r="B621" i="11"/>
  <c r="C620" i="11"/>
  <c r="B620" i="11"/>
  <c r="C619" i="11"/>
  <c r="B619" i="11"/>
  <c r="C618" i="11"/>
  <c r="B618" i="11"/>
  <c r="C617" i="11"/>
  <c r="B617" i="11"/>
  <c r="C616" i="11"/>
  <c r="B616" i="11"/>
  <c r="C615" i="11"/>
  <c r="B615" i="11"/>
  <c r="C614" i="11"/>
  <c r="B614" i="11"/>
  <c r="C613" i="11"/>
  <c r="B613" i="11"/>
  <c r="C612" i="11"/>
  <c r="B612" i="11"/>
  <c r="C611" i="11"/>
  <c r="B611" i="11"/>
  <c r="C610" i="11"/>
  <c r="B610" i="11"/>
  <c r="C609" i="11"/>
  <c r="B609" i="11"/>
  <c r="C608" i="11"/>
  <c r="B608" i="11"/>
  <c r="C607" i="11"/>
  <c r="B607" i="11"/>
  <c r="C606" i="11"/>
  <c r="B606" i="11"/>
  <c r="C605" i="11"/>
  <c r="B605" i="11"/>
  <c r="C604" i="11"/>
  <c r="B604" i="11"/>
  <c r="C603" i="11"/>
  <c r="B603" i="11"/>
  <c r="C602" i="11"/>
  <c r="B602" i="11"/>
  <c r="C601" i="11"/>
  <c r="B601" i="11"/>
  <c r="C600" i="11"/>
  <c r="B600" i="11"/>
  <c r="C599" i="11"/>
  <c r="B599" i="11"/>
  <c r="C598" i="11"/>
  <c r="B598" i="11"/>
  <c r="C597" i="11"/>
  <c r="B597" i="11"/>
  <c r="C596" i="11"/>
  <c r="B596" i="11"/>
  <c r="C595" i="11"/>
  <c r="B595" i="11"/>
  <c r="C594" i="11"/>
  <c r="B594" i="11"/>
  <c r="C593" i="11"/>
  <c r="B593" i="11"/>
  <c r="C592" i="11"/>
  <c r="B592" i="11"/>
  <c r="C591" i="11"/>
  <c r="B591" i="11"/>
  <c r="C590" i="11"/>
  <c r="B590" i="11"/>
  <c r="C589" i="11"/>
  <c r="B589" i="11"/>
  <c r="C588" i="11"/>
  <c r="B588" i="11"/>
  <c r="C587" i="11"/>
  <c r="B587" i="11"/>
  <c r="C586" i="11"/>
  <c r="B586" i="11"/>
  <c r="C585" i="11"/>
  <c r="B585" i="11"/>
  <c r="C584" i="11"/>
  <c r="B584" i="11"/>
  <c r="C583" i="11"/>
  <c r="B583" i="11"/>
  <c r="C582" i="11"/>
  <c r="B582" i="11"/>
  <c r="C581" i="11"/>
  <c r="B581" i="11"/>
  <c r="C580" i="11"/>
  <c r="B580" i="11"/>
  <c r="C579" i="11"/>
  <c r="B579" i="11"/>
  <c r="C578" i="11"/>
  <c r="B578" i="11"/>
  <c r="C577" i="11"/>
  <c r="B577" i="11"/>
  <c r="C576" i="11"/>
  <c r="B576" i="11"/>
  <c r="C575" i="11"/>
  <c r="B575" i="11"/>
  <c r="C574" i="11"/>
  <c r="B574" i="11"/>
  <c r="C573" i="11"/>
  <c r="B573" i="11"/>
  <c r="C572" i="11"/>
  <c r="B572" i="11"/>
  <c r="C571" i="11"/>
  <c r="B571" i="11"/>
  <c r="C570" i="11"/>
  <c r="B570" i="11"/>
  <c r="C569" i="11"/>
  <c r="B569" i="11"/>
  <c r="C568" i="11"/>
  <c r="B568" i="11"/>
  <c r="C567" i="11"/>
  <c r="B567" i="11"/>
  <c r="C566" i="11"/>
  <c r="B566" i="11"/>
  <c r="C565" i="11"/>
  <c r="B565" i="11"/>
  <c r="C564" i="11"/>
  <c r="B564" i="11"/>
  <c r="C563" i="11"/>
  <c r="B563" i="11"/>
  <c r="C562" i="11"/>
  <c r="B562" i="11"/>
  <c r="C561" i="11"/>
  <c r="B561" i="11"/>
  <c r="C560" i="11"/>
  <c r="B560" i="11"/>
  <c r="C559" i="11"/>
  <c r="B559" i="11"/>
  <c r="C558" i="11"/>
  <c r="B558" i="11"/>
  <c r="C557" i="11"/>
  <c r="B557" i="11"/>
  <c r="C556" i="11"/>
  <c r="B556" i="11"/>
  <c r="C555" i="11"/>
  <c r="B555" i="11"/>
  <c r="C554" i="11"/>
  <c r="B554" i="11"/>
  <c r="C553" i="11"/>
  <c r="B553" i="11"/>
  <c r="C552" i="11"/>
  <c r="B552" i="11"/>
  <c r="C551" i="11"/>
  <c r="B551" i="11"/>
  <c r="C550" i="11"/>
  <c r="B550" i="11"/>
  <c r="C549" i="11"/>
  <c r="B549" i="11"/>
  <c r="C548" i="11"/>
  <c r="B548" i="11"/>
  <c r="C547" i="11"/>
  <c r="B547" i="11"/>
  <c r="C546" i="11"/>
  <c r="B546" i="11"/>
  <c r="C545" i="11"/>
  <c r="B545" i="11"/>
  <c r="C544" i="11"/>
  <c r="B544" i="11"/>
  <c r="C543" i="11"/>
  <c r="B543" i="11"/>
  <c r="C542" i="11"/>
  <c r="B542" i="11"/>
  <c r="C541" i="11"/>
  <c r="B541" i="11"/>
  <c r="C540" i="11"/>
  <c r="B540" i="11"/>
  <c r="C539" i="11"/>
  <c r="B539" i="11"/>
  <c r="C538" i="11"/>
  <c r="B538" i="11"/>
  <c r="C537" i="11"/>
  <c r="B537" i="11"/>
  <c r="C536" i="11"/>
  <c r="B536" i="11"/>
  <c r="C535" i="11"/>
  <c r="B535" i="11"/>
  <c r="C534" i="11"/>
  <c r="B534" i="11"/>
  <c r="C533" i="11"/>
  <c r="B533" i="11"/>
  <c r="C532" i="11"/>
  <c r="B532" i="11"/>
  <c r="C531" i="11"/>
  <c r="B531" i="11"/>
  <c r="C530" i="11"/>
  <c r="B530" i="11"/>
  <c r="C529" i="11"/>
  <c r="B529" i="11"/>
  <c r="C528" i="11"/>
  <c r="B528" i="11"/>
  <c r="C527" i="11"/>
  <c r="B527" i="11"/>
  <c r="C526" i="11"/>
  <c r="B526" i="11"/>
  <c r="C525" i="11"/>
  <c r="B525" i="11"/>
  <c r="C524" i="11"/>
  <c r="B524" i="11"/>
  <c r="C523" i="11"/>
  <c r="B523" i="11"/>
  <c r="C522" i="11"/>
  <c r="B522" i="11"/>
  <c r="C521" i="11"/>
  <c r="B521" i="11"/>
  <c r="C520" i="11"/>
  <c r="B520" i="11"/>
  <c r="C519" i="11"/>
  <c r="B519" i="11"/>
  <c r="C518" i="11"/>
  <c r="B518" i="11"/>
  <c r="C517" i="11"/>
  <c r="B517" i="11"/>
  <c r="C516" i="11"/>
  <c r="B516" i="11"/>
  <c r="C515" i="11"/>
  <c r="B515" i="11"/>
  <c r="C514" i="11"/>
  <c r="B514" i="11"/>
  <c r="C513" i="11"/>
  <c r="B513" i="11"/>
  <c r="C512" i="11"/>
  <c r="B512" i="11"/>
  <c r="C511" i="11"/>
  <c r="B511" i="11"/>
  <c r="C510" i="11"/>
  <c r="B510" i="11"/>
  <c r="C509" i="11"/>
  <c r="B509" i="11"/>
  <c r="C508" i="11"/>
  <c r="B508" i="11"/>
  <c r="C507" i="11"/>
  <c r="B507" i="11"/>
  <c r="C506" i="11"/>
  <c r="B506" i="11"/>
  <c r="C505" i="11"/>
  <c r="B505" i="11"/>
  <c r="C504" i="11"/>
  <c r="B504" i="11"/>
  <c r="C503" i="11"/>
  <c r="B503" i="11"/>
  <c r="C502" i="11"/>
  <c r="B502" i="11"/>
  <c r="C501" i="11"/>
  <c r="B501" i="11"/>
  <c r="C500" i="11"/>
  <c r="B500" i="11"/>
  <c r="C499" i="11"/>
  <c r="B499" i="11"/>
  <c r="C498" i="11"/>
  <c r="B498" i="11"/>
  <c r="C497" i="11"/>
  <c r="B497" i="11"/>
  <c r="C496" i="11"/>
  <c r="B496" i="11"/>
  <c r="C495" i="11"/>
  <c r="B495" i="11"/>
  <c r="C494" i="11"/>
  <c r="B494" i="11"/>
  <c r="C493" i="11"/>
  <c r="B493" i="11"/>
  <c r="C492" i="11"/>
  <c r="B492" i="11"/>
  <c r="C491" i="11"/>
  <c r="B491" i="11"/>
  <c r="C490" i="11"/>
  <c r="B490" i="11"/>
  <c r="C489" i="11"/>
  <c r="B489" i="11"/>
  <c r="C488" i="11"/>
  <c r="B488" i="11"/>
  <c r="C487" i="11"/>
  <c r="B487" i="11"/>
  <c r="C486" i="11"/>
  <c r="B486" i="11"/>
  <c r="C485" i="11"/>
  <c r="B485" i="11"/>
  <c r="C484" i="11"/>
  <c r="B484" i="11"/>
  <c r="C483" i="11"/>
  <c r="B483" i="11"/>
  <c r="C482" i="11"/>
  <c r="B482" i="11"/>
  <c r="C481" i="11"/>
  <c r="B481" i="11"/>
  <c r="C480" i="11"/>
  <c r="B480" i="11"/>
  <c r="C479" i="11"/>
  <c r="B479" i="11"/>
  <c r="C478" i="11"/>
  <c r="B478" i="11"/>
  <c r="C477" i="11"/>
  <c r="B477" i="11"/>
  <c r="C476" i="11"/>
  <c r="B476" i="11"/>
  <c r="C475" i="11"/>
  <c r="B475" i="11"/>
  <c r="C474" i="11"/>
  <c r="B474" i="11"/>
  <c r="C473" i="11"/>
  <c r="B473" i="11"/>
  <c r="C472" i="11"/>
  <c r="B472" i="11"/>
  <c r="C471" i="11"/>
  <c r="B471" i="11"/>
  <c r="C470" i="11"/>
  <c r="B470" i="11"/>
  <c r="C469" i="11"/>
  <c r="B469" i="11"/>
  <c r="C468" i="11"/>
  <c r="B468" i="11"/>
  <c r="C467" i="11"/>
  <c r="B467" i="11"/>
  <c r="C466" i="11"/>
  <c r="B466" i="11"/>
  <c r="C465" i="11"/>
  <c r="B465" i="11"/>
  <c r="C464" i="11"/>
  <c r="B464" i="11"/>
  <c r="C463" i="11"/>
  <c r="B463" i="11"/>
  <c r="C462" i="11"/>
  <c r="B462" i="11"/>
  <c r="C461" i="11"/>
  <c r="B461" i="11"/>
  <c r="C460" i="11"/>
  <c r="B460" i="11"/>
  <c r="C459" i="11"/>
  <c r="B459" i="11"/>
  <c r="C458" i="11"/>
  <c r="B458" i="11"/>
  <c r="C457" i="11"/>
  <c r="B457" i="11"/>
  <c r="C456" i="11"/>
  <c r="B456" i="11"/>
  <c r="C455" i="11"/>
  <c r="B455" i="11"/>
  <c r="C454" i="11"/>
  <c r="B454" i="11"/>
  <c r="C453" i="11"/>
  <c r="B453" i="11"/>
  <c r="C452" i="11"/>
  <c r="B452" i="11"/>
  <c r="C451" i="11"/>
  <c r="B451" i="11"/>
  <c r="C450" i="11"/>
  <c r="B450" i="11"/>
  <c r="C449" i="11"/>
  <c r="B449" i="11"/>
  <c r="C448" i="11"/>
  <c r="B448" i="11"/>
  <c r="C447" i="11"/>
  <c r="B447" i="11"/>
  <c r="C446" i="11"/>
  <c r="B446" i="11"/>
  <c r="C445" i="11"/>
  <c r="B445" i="11"/>
  <c r="C444" i="11"/>
  <c r="B444" i="11"/>
  <c r="C443" i="11"/>
  <c r="B443" i="11"/>
  <c r="C442" i="11"/>
  <c r="B442" i="11"/>
  <c r="C441" i="11"/>
  <c r="B441" i="11"/>
  <c r="C440" i="11"/>
  <c r="B440" i="11"/>
  <c r="C439" i="11"/>
  <c r="B439" i="11"/>
  <c r="C438" i="11"/>
  <c r="B438" i="11"/>
  <c r="C437" i="11"/>
  <c r="B437" i="11"/>
  <c r="C436" i="11"/>
  <c r="B436" i="11"/>
  <c r="C435" i="11"/>
  <c r="B435" i="11"/>
  <c r="C434" i="11"/>
  <c r="B434" i="11"/>
  <c r="C433" i="11"/>
  <c r="B433" i="11"/>
  <c r="C432" i="11"/>
  <c r="B432" i="11"/>
  <c r="C431" i="11"/>
  <c r="B431" i="11"/>
  <c r="C430" i="11"/>
  <c r="B430" i="11"/>
  <c r="C429" i="11"/>
  <c r="B429" i="11"/>
  <c r="C428" i="11"/>
  <c r="B428" i="11"/>
  <c r="C427" i="11"/>
  <c r="B427" i="11"/>
  <c r="C426" i="11"/>
  <c r="B426" i="11"/>
  <c r="C425" i="11"/>
  <c r="B425" i="11"/>
  <c r="C424" i="11"/>
  <c r="B424" i="11"/>
  <c r="C423" i="11"/>
  <c r="B423" i="11"/>
  <c r="C422" i="11"/>
  <c r="B422" i="11"/>
  <c r="C421" i="11"/>
  <c r="B421" i="11"/>
  <c r="C420" i="11"/>
  <c r="B420" i="11"/>
  <c r="C419" i="11"/>
  <c r="B419" i="11"/>
  <c r="C418" i="11"/>
  <c r="B418" i="11"/>
  <c r="C417" i="11"/>
  <c r="B417" i="11"/>
  <c r="C416" i="11"/>
  <c r="B416" i="11"/>
  <c r="C415" i="11"/>
  <c r="B415" i="11"/>
  <c r="C414" i="11"/>
  <c r="B414" i="11"/>
  <c r="C413" i="11"/>
  <c r="B413" i="11"/>
  <c r="C412" i="11"/>
  <c r="B412" i="11"/>
  <c r="C411" i="11"/>
  <c r="B411" i="11"/>
  <c r="C410" i="11"/>
  <c r="B410" i="11"/>
  <c r="C409" i="11"/>
  <c r="B409" i="11"/>
  <c r="C408" i="11"/>
  <c r="B408" i="11"/>
  <c r="C407" i="11"/>
  <c r="B407" i="11"/>
  <c r="C406" i="11"/>
  <c r="B406" i="11"/>
  <c r="C405" i="11"/>
  <c r="B405" i="11"/>
  <c r="C404" i="11"/>
  <c r="B404" i="11"/>
  <c r="C403" i="11"/>
  <c r="B403" i="11"/>
  <c r="C402" i="11"/>
  <c r="B402" i="11"/>
  <c r="C401" i="11"/>
  <c r="B401" i="11"/>
  <c r="C400" i="11"/>
  <c r="B400" i="11"/>
  <c r="C399" i="11"/>
  <c r="B399" i="11"/>
  <c r="C398" i="11"/>
  <c r="B398" i="11"/>
  <c r="C397" i="11"/>
  <c r="B397" i="11"/>
  <c r="C396" i="11"/>
  <c r="B396" i="11"/>
  <c r="C395" i="11"/>
  <c r="B395" i="11"/>
  <c r="C394" i="11"/>
  <c r="B394" i="11"/>
  <c r="C393" i="11"/>
  <c r="B393" i="11"/>
  <c r="C392" i="11"/>
  <c r="B392" i="11"/>
  <c r="C391" i="11"/>
  <c r="B391" i="11"/>
  <c r="C390" i="11"/>
  <c r="B390" i="11"/>
  <c r="C389" i="11"/>
  <c r="B389" i="11"/>
  <c r="C388" i="11"/>
  <c r="B388" i="11"/>
  <c r="C387" i="11"/>
  <c r="B387" i="11"/>
  <c r="C386" i="11"/>
  <c r="B386" i="11"/>
  <c r="C385" i="11"/>
  <c r="B385" i="11"/>
  <c r="C384" i="11"/>
  <c r="B384" i="11"/>
  <c r="C383" i="11"/>
  <c r="B383" i="11"/>
  <c r="C382" i="11"/>
  <c r="B382" i="11"/>
  <c r="C381" i="11"/>
  <c r="B381" i="11"/>
  <c r="C380" i="11"/>
  <c r="B380" i="11"/>
  <c r="C379" i="11"/>
  <c r="B379" i="11"/>
  <c r="C378" i="11"/>
  <c r="B378" i="11"/>
  <c r="C377" i="11"/>
  <c r="B377" i="11"/>
  <c r="C376" i="11"/>
  <c r="B376" i="11"/>
  <c r="C375" i="11"/>
  <c r="B375" i="11"/>
  <c r="C374" i="11"/>
  <c r="B374" i="11"/>
  <c r="C373" i="11"/>
  <c r="B373" i="11"/>
  <c r="C372" i="11"/>
  <c r="B372" i="11"/>
  <c r="C371" i="11"/>
  <c r="B371" i="11"/>
  <c r="C370" i="11"/>
  <c r="B370" i="11"/>
  <c r="C369" i="11"/>
  <c r="B369" i="11"/>
  <c r="C368" i="11"/>
  <c r="B368" i="11"/>
  <c r="C367" i="11"/>
  <c r="B367" i="11"/>
  <c r="C366" i="11"/>
  <c r="B366" i="11"/>
  <c r="C365" i="11"/>
  <c r="B365" i="11"/>
  <c r="C364" i="11"/>
  <c r="B364" i="11"/>
  <c r="C363" i="11"/>
  <c r="B363" i="11"/>
  <c r="C362" i="11"/>
  <c r="B362" i="11"/>
  <c r="C361" i="11"/>
  <c r="B361" i="11"/>
  <c r="C360" i="11"/>
  <c r="B360" i="11"/>
  <c r="C359" i="11"/>
  <c r="B359" i="11"/>
  <c r="C358" i="11"/>
  <c r="B358" i="11"/>
  <c r="C357" i="11"/>
  <c r="B357" i="11"/>
  <c r="C356" i="11"/>
  <c r="B356" i="11"/>
  <c r="C355" i="11"/>
  <c r="B355" i="11"/>
  <c r="C354" i="11"/>
  <c r="B354" i="11"/>
  <c r="C353" i="11"/>
  <c r="B353" i="11"/>
  <c r="C352" i="11"/>
  <c r="B352" i="11"/>
  <c r="C351" i="11"/>
  <c r="B351" i="11"/>
  <c r="C350" i="11"/>
  <c r="B350" i="11"/>
  <c r="C349" i="11"/>
  <c r="B349" i="11"/>
  <c r="C348" i="11"/>
  <c r="B348" i="11"/>
  <c r="C347" i="11"/>
  <c r="B347" i="11"/>
  <c r="C346" i="11"/>
  <c r="B346" i="11"/>
  <c r="C345" i="11"/>
  <c r="B345" i="11"/>
  <c r="C344" i="11"/>
  <c r="B344" i="11"/>
  <c r="C343" i="11"/>
  <c r="B343" i="11"/>
  <c r="C342" i="11"/>
  <c r="B342" i="11"/>
  <c r="C341" i="11"/>
  <c r="B341" i="11"/>
  <c r="C340" i="11"/>
  <c r="B340" i="11"/>
  <c r="C339" i="11"/>
  <c r="B339" i="11"/>
  <c r="C338" i="11"/>
  <c r="B338" i="11"/>
  <c r="C337" i="11"/>
  <c r="B337" i="11"/>
  <c r="C336" i="11"/>
  <c r="B336" i="11"/>
  <c r="C335" i="11"/>
  <c r="B335" i="11"/>
  <c r="C334" i="11"/>
  <c r="B334" i="11"/>
  <c r="C333" i="11"/>
  <c r="B333" i="11"/>
  <c r="C332" i="11"/>
  <c r="B332" i="11"/>
  <c r="C331" i="11"/>
  <c r="B331" i="11"/>
  <c r="C330" i="11"/>
  <c r="B330" i="11"/>
  <c r="C329" i="11"/>
  <c r="B329" i="11"/>
  <c r="C328" i="11"/>
  <c r="B328" i="11"/>
  <c r="C327" i="11"/>
  <c r="B327" i="11"/>
  <c r="C326" i="11"/>
  <c r="B326" i="11"/>
  <c r="C325" i="11"/>
  <c r="B325" i="11"/>
  <c r="C324" i="11"/>
  <c r="B324" i="11"/>
  <c r="C323" i="11"/>
  <c r="B323" i="11"/>
  <c r="C322" i="11"/>
  <c r="B322" i="11"/>
  <c r="C321" i="11"/>
  <c r="B321" i="11"/>
  <c r="C320" i="11"/>
  <c r="B320" i="11"/>
  <c r="C319" i="11"/>
  <c r="B319" i="11"/>
  <c r="C318" i="11"/>
  <c r="B318" i="11"/>
  <c r="C317" i="11"/>
  <c r="B317" i="11"/>
  <c r="C316" i="11"/>
  <c r="B316" i="11"/>
  <c r="C315" i="11"/>
  <c r="B315" i="11"/>
  <c r="C314" i="11"/>
  <c r="B314" i="11"/>
  <c r="C313" i="11"/>
  <c r="B313" i="11"/>
  <c r="C312" i="11"/>
  <c r="B312" i="11"/>
  <c r="C311" i="11"/>
  <c r="B311" i="11"/>
  <c r="C310" i="11"/>
  <c r="B310" i="11"/>
  <c r="C309" i="11"/>
  <c r="B309" i="11"/>
  <c r="C308" i="11"/>
  <c r="B308" i="11"/>
  <c r="C307" i="11"/>
  <c r="B307" i="11"/>
  <c r="C306" i="11"/>
  <c r="B306" i="11"/>
  <c r="C305" i="11"/>
  <c r="B305" i="11"/>
  <c r="C304" i="11"/>
  <c r="B304" i="11"/>
  <c r="C303" i="11"/>
  <c r="B303" i="11"/>
  <c r="C302" i="11"/>
  <c r="B302" i="11"/>
  <c r="C301" i="11"/>
  <c r="B301" i="11"/>
  <c r="C300" i="11"/>
  <c r="B300" i="11"/>
  <c r="C299" i="11"/>
  <c r="B299" i="11"/>
  <c r="C298" i="11"/>
  <c r="B298" i="11"/>
  <c r="C297" i="11"/>
  <c r="B297" i="11"/>
  <c r="C296" i="11"/>
  <c r="B296" i="11"/>
  <c r="C295" i="11"/>
  <c r="B295" i="11"/>
  <c r="C294" i="11"/>
  <c r="B294" i="11"/>
  <c r="C293" i="11"/>
  <c r="B293" i="11"/>
  <c r="C292" i="11"/>
  <c r="B292" i="11"/>
  <c r="C291" i="11"/>
  <c r="B291" i="11"/>
  <c r="C290" i="11"/>
  <c r="B290" i="11"/>
  <c r="C289" i="11"/>
  <c r="B289" i="11"/>
  <c r="C288" i="11"/>
  <c r="B288" i="11"/>
  <c r="C287" i="11"/>
  <c r="B287" i="11"/>
  <c r="C286" i="11"/>
  <c r="B286" i="11"/>
  <c r="C285" i="11"/>
  <c r="B285" i="11"/>
  <c r="C284" i="11"/>
  <c r="B284" i="11"/>
  <c r="C283" i="11"/>
  <c r="B283" i="11"/>
  <c r="C282" i="11"/>
  <c r="B282" i="11"/>
  <c r="C281" i="11"/>
  <c r="B281" i="11"/>
  <c r="C280" i="11"/>
  <c r="B280" i="11"/>
  <c r="C279" i="11"/>
  <c r="B279" i="11"/>
  <c r="C278" i="11"/>
  <c r="B278" i="11"/>
  <c r="C277" i="11"/>
  <c r="B277" i="11"/>
  <c r="C276" i="11"/>
  <c r="B276" i="11"/>
  <c r="C275" i="11"/>
  <c r="B275" i="11"/>
  <c r="C274" i="11"/>
  <c r="B274" i="11"/>
  <c r="C273" i="11"/>
  <c r="B273" i="11"/>
  <c r="C272" i="11"/>
  <c r="B272" i="11"/>
  <c r="C271" i="11"/>
  <c r="B271" i="11"/>
  <c r="C270" i="11"/>
  <c r="B270" i="11"/>
  <c r="C269" i="11"/>
  <c r="B269" i="11"/>
  <c r="C268" i="11"/>
  <c r="B268" i="11"/>
  <c r="C267" i="11"/>
  <c r="B267" i="11"/>
  <c r="C266" i="11"/>
  <c r="B266" i="11"/>
  <c r="C265" i="11"/>
  <c r="B265" i="11"/>
  <c r="C264" i="11"/>
  <c r="B264" i="11"/>
  <c r="C263" i="11"/>
  <c r="B263" i="11"/>
  <c r="C262" i="11"/>
  <c r="B262" i="11"/>
  <c r="C261" i="11"/>
  <c r="B261" i="11"/>
  <c r="C260" i="11"/>
  <c r="B260" i="11"/>
  <c r="C259" i="11"/>
  <c r="B259" i="11"/>
  <c r="C258" i="11"/>
  <c r="B258" i="11"/>
  <c r="C257" i="11"/>
  <c r="B257" i="11"/>
  <c r="C256" i="11"/>
  <c r="B256" i="11"/>
  <c r="C255" i="11"/>
  <c r="B255" i="11"/>
  <c r="C254" i="11"/>
  <c r="B254" i="11"/>
  <c r="C253" i="11"/>
  <c r="B253" i="11"/>
  <c r="C252" i="11"/>
  <c r="B252" i="11"/>
  <c r="C251" i="11"/>
  <c r="B251" i="11"/>
  <c r="C250" i="11"/>
  <c r="B250" i="11"/>
  <c r="C249" i="11"/>
  <c r="B249" i="11"/>
  <c r="C248" i="11"/>
  <c r="B248" i="11"/>
  <c r="C247" i="11"/>
  <c r="B247" i="11"/>
  <c r="C246" i="11"/>
  <c r="B246" i="11"/>
  <c r="C245" i="11"/>
  <c r="B245" i="11"/>
  <c r="C244" i="11"/>
  <c r="B244" i="11"/>
  <c r="C243" i="11"/>
  <c r="B243" i="11"/>
  <c r="C242" i="11"/>
  <c r="B242" i="11"/>
  <c r="C241" i="11"/>
  <c r="B241" i="11"/>
  <c r="C240" i="11"/>
  <c r="B240" i="11"/>
  <c r="C239" i="11"/>
  <c r="B239" i="11"/>
  <c r="C238" i="11"/>
  <c r="B238" i="11"/>
  <c r="C237" i="11"/>
  <c r="B237" i="11"/>
  <c r="C236" i="11"/>
  <c r="B236" i="11"/>
  <c r="C235" i="11"/>
  <c r="B235" i="11"/>
  <c r="C234" i="11"/>
  <c r="B234" i="11"/>
  <c r="C233" i="11"/>
  <c r="B233" i="11"/>
  <c r="C232" i="11"/>
  <c r="B232" i="11"/>
  <c r="C231" i="11"/>
  <c r="B231" i="11"/>
  <c r="C230" i="11"/>
  <c r="B230" i="11"/>
  <c r="C229" i="11"/>
  <c r="B229" i="11"/>
  <c r="C228" i="11"/>
  <c r="B228" i="11"/>
  <c r="C227" i="11"/>
  <c r="B227" i="11"/>
  <c r="C226" i="11"/>
  <c r="B226" i="11"/>
  <c r="C225" i="11"/>
  <c r="B225" i="11"/>
  <c r="C224" i="11"/>
  <c r="B224" i="11"/>
  <c r="C223" i="11"/>
  <c r="B223" i="11"/>
  <c r="C222" i="11"/>
  <c r="B222" i="11"/>
  <c r="C221" i="11"/>
  <c r="B221" i="11"/>
  <c r="C220" i="11"/>
  <c r="B220" i="11"/>
  <c r="C219" i="11"/>
  <c r="B219" i="11"/>
  <c r="C218" i="11"/>
  <c r="B218" i="11"/>
  <c r="C217" i="11"/>
  <c r="B217" i="11"/>
  <c r="C216" i="11"/>
  <c r="B216" i="11"/>
  <c r="C215" i="11"/>
  <c r="B215" i="11"/>
  <c r="C214" i="11"/>
  <c r="B214" i="11"/>
  <c r="C213" i="11"/>
  <c r="B213" i="11"/>
  <c r="C212" i="11"/>
  <c r="B212" i="11"/>
  <c r="C211" i="11"/>
  <c r="B211" i="11"/>
  <c r="C210" i="11"/>
  <c r="B210" i="11"/>
  <c r="C209" i="11"/>
  <c r="B209" i="11"/>
  <c r="C208" i="11"/>
  <c r="B208" i="11"/>
  <c r="C207" i="11"/>
  <c r="B207" i="11"/>
  <c r="C206" i="11"/>
  <c r="B206" i="11"/>
  <c r="C205" i="11"/>
  <c r="B205" i="11"/>
  <c r="C204" i="11"/>
  <c r="B204" i="11"/>
  <c r="C203" i="11"/>
  <c r="B203" i="11"/>
  <c r="C202" i="11"/>
  <c r="B202" i="11"/>
  <c r="C201" i="11"/>
  <c r="B201" i="11"/>
  <c r="C200" i="11"/>
  <c r="B200" i="11"/>
  <c r="C199" i="11"/>
  <c r="B199" i="11"/>
  <c r="C198" i="11"/>
  <c r="B198" i="11"/>
  <c r="C197" i="11"/>
  <c r="B197" i="11"/>
  <c r="C196" i="11"/>
  <c r="B196" i="11"/>
  <c r="C195" i="11"/>
  <c r="B195" i="11"/>
  <c r="C194" i="11"/>
  <c r="B194" i="11"/>
  <c r="C193" i="11"/>
  <c r="B193" i="11"/>
  <c r="C192" i="11"/>
  <c r="B192" i="11"/>
  <c r="C191" i="11"/>
  <c r="B191" i="11"/>
  <c r="C190" i="11"/>
  <c r="B190" i="11"/>
  <c r="C189" i="11"/>
  <c r="B189" i="11"/>
  <c r="C188" i="11"/>
  <c r="B188" i="11"/>
  <c r="C187" i="11"/>
  <c r="B187" i="11"/>
  <c r="C186" i="11"/>
  <c r="B186" i="11"/>
  <c r="C185" i="11"/>
  <c r="B185" i="11"/>
  <c r="C184" i="11"/>
  <c r="B184" i="11"/>
  <c r="C183" i="11"/>
  <c r="B183" i="11"/>
  <c r="C182" i="11"/>
  <c r="B182" i="11"/>
  <c r="C181" i="11"/>
  <c r="B181" i="11"/>
  <c r="C180" i="11"/>
  <c r="B180" i="11"/>
  <c r="C179" i="11"/>
  <c r="B179" i="11"/>
  <c r="C178" i="11"/>
  <c r="B178" i="11"/>
  <c r="C177" i="11"/>
  <c r="B177" i="11"/>
  <c r="C176" i="11"/>
  <c r="B176" i="11"/>
  <c r="C175" i="11"/>
  <c r="B175" i="11"/>
  <c r="C174" i="11"/>
  <c r="B174" i="11"/>
  <c r="C173" i="11"/>
  <c r="B173" i="11"/>
  <c r="C172" i="11"/>
  <c r="B172" i="11"/>
  <c r="C171" i="11"/>
  <c r="B171" i="11"/>
  <c r="C170" i="11"/>
  <c r="B170" i="11"/>
  <c r="C169" i="11"/>
  <c r="B169" i="11"/>
  <c r="C168" i="11"/>
  <c r="B168" i="11"/>
  <c r="C167" i="11"/>
  <c r="B167" i="11"/>
  <c r="C166" i="11"/>
  <c r="B166" i="11"/>
  <c r="C165" i="11"/>
  <c r="B165" i="11"/>
  <c r="C164" i="11"/>
  <c r="B164" i="11"/>
  <c r="C163" i="11"/>
  <c r="B163" i="11"/>
  <c r="C162" i="11"/>
  <c r="B162" i="11"/>
  <c r="C161" i="11"/>
  <c r="B161" i="11"/>
  <c r="C160" i="11"/>
  <c r="B160" i="11"/>
  <c r="C159" i="11"/>
  <c r="B159" i="11"/>
  <c r="C158" i="11"/>
  <c r="B158" i="11"/>
  <c r="C157" i="11"/>
  <c r="B157" i="11"/>
  <c r="C156" i="11"/>
  <c r="B156" i="11"/>
  <c r="C155" i="11"/>
  <c r="B155" i="11"/>
  <c r="C154" i="11"/>
  <c r="B154" i="11"/>
  <c r="C153" i="11"/>
  <c r="B153" i="11"/>
  <c r="C152" i="11"/>
  <c r="B152" i="11"/>
  <c r="C151" i="11"/>
  <c r="B151" i="11"/>
  <c r="C150" i="11"/>
  <c r="B150" i="11"/>
  <c r="C149" i="11"/>
  <c r="B149" i="11"/>
  <c r="C148" i="11"/>
  <c r="B148" i="11"/>
  <c r="C147" i="11"/>
  <c r="B147" i="11"/>
  <c r="C146" i="11"/>
  <c r="B146" i="11"/>
  <c r="C145" i="11"/>
  <c r="B145" i="11"/>
  <c r="C144" i="11"/>
  <c r="B144" i="11"/>
  <c r="C143" i="11"/>
  <c r="B143" i="11"/>
  <c r="C142" i="11"/>
  <c r="B142" i="11"/>
  <c r="C141" i="11"/>
  <c r="B141" i="11"/>
  <c r="C140" i="11"/>
  <c r="B140" i="11"/>
  <c r="C139" i="11"/>
  <c r="B139" i="11"/>
  <c r="C138" i="11"/>
  <c r="B138" i="11"/>
  <c r="C137" i="11"/>
  <c r="B137" i="11"/>
  <c r="C136" i="11"/>
  <c r="B136" i="11"/>
  <c r="C135" i="11"/>
  <c r="B135" i="11"/>
  <c r="C134" i="11"/>
  <c r="B134" i="11"/>
  <c r="C133" i="11"/>
  <c r="B133" i="11"/>
  <c r="C132" i="11"/>
  <c r="B132" i="11"/>
  <c r="C131" i="11"/>
  <c r="B131" i="11"/>
  <c r="C130" i="11"/>
  <c r="B130" i="11"/>
  <c r="C129" i="11"/>
  <c r="B129" i="11"/>
  <c r="C128" i="11"/>
  <c r="B128" i="11"/>
  <c r="C127" i="11"/>
  <c r="B127" i="11"/>
  <c r="C126" i="11"/>
  <c r="B126" i="11"/>
  <c r="C125" i="11"/>
  <c r="B125" i="11"/>
  <c r="C124" i="11"/>
  <c r="B124" i="11"/>
  <c r="C123" i="11"/>
  <c r="B123" i="11"/>
  <c r="C122" i="11"/>
  <c r="B122" i="11"/>
  <c r="C121" i="11"/>
  <c r="B121" i="11"/>
  <c r="C120" i="11"/>
  <c r="B120" i="11"/>
  <c r="C119" i="11"/>
  <c r="B119" i="11"/>
  <c r="C118" i="11"/>
  <c r="B118" i="11"/>
  <c r="C117" i="11"/>
  <c r="B117" i="11"/>
  <c r="C116" i="11"/>
  <c r="B116" i="11"/>
  <c r="C115" i="11"/>
  <c r="B115" i="11"/>
  <c r="C114" i="11"/>
  <c r="B114" i="11"/>
  <c r="C113" i="11"/>
  <c r="B113" i="11"/>
  <c r="C112" i="11"/>
  <c r="B112" i="11"/>
  <c r="C111" i="11"/>
  <c r="B111" i="11"/>
  <c r="C110" i="11"/>
  <c r="B110" i="11"/>
  <c r="C109" i="11"/>
  <c r="B109" i="11"/>
  <c r="C108" i="11"/>
  <c r="B108" i="11"/>
  <c r="C107" i="11"/>
  <c r="B107" i="11"/>
  <c r="C106" i="11"/>
  <c r="B106" i="11"/>
  <c r="C105" i="11"/>
  <c r="B105" i="11"/>
  <c r="C104" i="11"/>
  <c r="B104" i="11"/>
  <c r="C103" i="11"/>
  <c r="B103" i="11"/>
  <c r="C102" i="11"/>
  <c r="B102" i="11"/>
  <c r="C101" i="11"/>
  <c r="B101" i="11"/>
  <c r="C100" i="11"/>
  <c r="B100" i="11"/>
  <c r="C99" i="11"/>
  <c r="B99" i="11"/>
  <c r="C98" i="11"/>
  <c r="B98" i="11"/>
  <c r="C97" i="11"/>
  <c r="B97" i="11"/>
  <c r="C96" i="11"/>
  <c r="B96" i="11"/>
  <c r="C95" i="11"/>
  <c r="B95" i="11"/>
  <c r="C94" i="11"/>
  <c r="B94" i="11"/>
  <c r="C93" i="11"/>
  <c r="B93" i="11"/>
  <c r="C92" i="11"/>
  <c r="B92" i="11"/>
  <c r="C91" i="11"/>
  <c r="B91" i="11"/>
  <c r="C90" i="11"/>
  <c r="B90" i="11"/>
  <c r="C89" i="11"/>
  <c r="B89" i="11"/>
  <c r="C88" i="11"/>
  <c r="B88" i="11"/>
  <c r="C87" i="11"/>
  <c r="B87" i="11"/>
  <c r="C86" i="11"/>
  <c r="B86" i="11"/>
  <c r="C85" i="11"/>
  <c r="B85" i="11"/>
  <c r="C84" i="11"/>
  <c r="B84" i="11"/>
  <c r="C83" i="11"/>
  <c r="B83" i="11"/>
  <c r="C82" i="11"/>
  <c r="B82" i="11"/>
  <c r="C81" i="11"/>
  <c r="B81" i="11"/>
  <c r="C80" i="11"/>
  <c r="B80" i="11"/>
  <c r="C79" i="11"/>
  <c r="B79" i="11"/>
  <c r="C78" i="11"/>
  <c r="B78" i="11"/>
  <c r="C77" i="11"/>
  <c r="B77" i="11"/>
  <c r="C76" i="11"/>
  <c r="B76" i="11"/>
  <c r="C75" i="11"/>
  <c r="B75" i="11"/>
  <c r="C74" i="11"/>
  <c r="B74" i="11"/>
  <c r="C73" i="11"/>
  <c r="B73" i="11"/>
  <c r="C72" i="11"/>
  <c r="B72" i="11"/>
  <c r="C71" i="11"/>
  <c r="B71" i="11"/>
  <c r="C70" i="11"/>
  <c r="B70" i="11"/>
  <c r="C69" i="11"/>
  <c r="B69" i="11"/>
  <c r="C68" i="11"/>
  <c r="B68" i="11"/>
  <c r="C67" i="11"/>
  <c r="B67" i="11"/>
  <c r="C66" i="11"/>
  <c r="B66" i="11"/>
  <c r="C65" i="11"/>
  <c r="B65" i="11"/>
  <c r="C64" i="11"/>
  <c r="B64" i="11"/>
  <c r="C63" i="11"/>
  <c r="B63" i="11"/>
  <c r="C62" i="11"/>
  <c r="B62" i="11"/>
  <c r="C61" i="11"/>
  <c r="B61" i="11"/>
  <c r="C60" i="11"/>
  <c r="B60" i="11"/>
  <c r="C59" i="11"/>
  <c r="B59" i="11"/>
  <c r="C58" i="11"/>
  <c r="B58" i="11"/>
  <c r="C57" i="11"/>
  <c r="B57" i="11"/>
  <c r="C56" i="11"/>
  <c r="B56" i="11"/>
  <c r="C55" i="11"/>
  <c r="B55" i="11"/>
  <c r="C54" i="11"/>
  <c r="B54" i="11"/>
  <c r="C53" i="11"/>
  <c r="B53" i="11"/>
  <c r="C52" i="11"/>
  <c r="B52" i="11"/>
  <c r="C51" i="11"/>
  <c r="B51" i="11"/>
  <c r="C50" i="11"/>
  <c r="B50" i="11"/>
  <c r="C49" i="11"/>
  <c r="B49" i="11"/>
  <c r="C48" i="11"/>
  <c r="B48" i="11"/>
  <c r="C47" i="11"/>
  <c r="B47" i="11"/>
  <c r="C46" i="11"/>
  <c r="B46" i="11"/>
  <c r="C45" i="11"/>
  <c r="B45" i="11"/>
  <c r="C44" i="11"/>
  <c r="B44" i="11"/>
  <c r="C43" i="11"/>
  <c r="B43" i="11"/>
  <c r="C42" i="11"/>
  <c r="B42" i="11"/>
  <c r="C41" i="11"/>
  <c r="B41" i="11"/>
  <c r="C40" i="11"/>
  <c r="B40" i="11"/>
  <c r="C39" i="11"/>
  <c r="B39" i="11"/>
  <c r="C38" i="11"/>
  <c r="B38" i="11"/>
  <c r="C37" i="11"/>
  <c r="B37" i="11"/>
  <c r="C36" i="11"/>
  <c r="B36" i="11"/>
  <c r="C35" i="11"/>
  <c r="B35" i="11"/>
  <c r="C34" i="11"/>
  <c r="B34" i="11"/>
  <c r="C33" i="11"/>
  <c r="B33" i="11"/>
  <c r="C32" i="11"/>
  <c r="B32" i="11"/>
  <c r="C31" i="11"/>
  <c r="B31" i="1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O4" i="5"/>
  <c r="H4" i="5"/>
  <c r="G4" i="5"/>
  <c r="F4" i="5"/>
  <c r="E4" i="5"/>
  <c r="D4" i="5"/>
  <c r="C4" i="5"/>
  <c r="O19" i="5"/>
  <c r="H19" i="5"/>
  <c r="G19" i="5"/>
  <c r="F19" i="5"/>
  <c r="E19" i="5"/>
  <c r="D19" i="5"/>
  <c r="C19" i="5"/>
  <c r="O7" i="5"/>
  <c r="H7" i="5"/>
  <c r="G7" i="5"/>
  <c r="F7" i="5"/>
  <c r="E7" i="5"/>
  <c r="D7" i="5"/>
  <c r="C7" i="5"/>
  <c r="O5" i="5"/>
  <c r="H5" i="5"/>
  <c r="G5" i="5"/>
  <c r="F5" i="5"/>
  <c r="E5" i="5"/>
  <c r="D5" i="5"/>
  <c r="C5" i="5"/>
  <c r="O16" i="5"/>
  <c r="H16" i="5"/>
  <c r="G16" i="5"/>
  <c r="F16" i="5"/>
  <c r="E16" i="5"/>
  <c r="D16" i="5"/>
  <c r="C16" i="5"/>
  <c r="O15" i="5"/>
  <c r="H15" i="5"/>
  <c r="G15" i="5"/>
  <c r="F15" i="5"/>
  <c r="E15" i="5"/>
  <c r="D15" i="5"/>
  <c r="C15" i="5"/>
  <c r="O12" i="5"/>
  <c r="H12" i="5"/>
  <c r="G12" i="5"/>
  <c r="F12" i="5"/>
  <c r="E12" i="5"/>
  <c r="D12" i="5"/>
  <c r="C12" i="5"/>
  <c r="O8" i="5"/>
  <c r="H8" i="5"/>
  <c r="G8" i="5"/>
  <c r="F8" i="5"/>
  <c r="E8" i="5"/>
  <c r="D8" i="5"/>
  <c r="C8" i="5"/>
  <c r="O11" i="5"/>
  <c r="H11" i="5"/>
  <c r="G11" i="5"/>
  <c r="F11" i="5"/>
  <c r="E11" i="5"/>
  <c r="D11" i="5"/>
  <c r="C11" i="5"/>
  <c r="O6" i="5"/>
  <c r="H6" i="5"/>
  <c r="G6" i="5"/>
  <c r="F6" i="5"/>
  <c r="E6" i="5"/>
  <c r="D6" i="5"/>
  <c r="C6" i="5"/>
  <c r="O20" i="5"/>
  <c r="H20" i="5"/>
  <c r="G20" i="5"/>
  <c r="F20" i="5"/>
  <c r="E20" i="5"/>
  <c r="D20" i="5"/>
  <c r="C20" i="5"/>
  <c r="O21" i="5"/>
  <c r="H21" i="5"/>
  <c r="G21" i="5"/>
  <c r="F21" i="5"/>
  <c r="E21" i="5"/>
  <c r="D21" i="5"/>
  <c r="C21" i="5"/>
  <c r="O17" i="5"/>
  <c r="H17" i="5"/>
  <c r="G17" i="5"/>
  <c r="F17" i="5"/>
  <c r="E17" i="5"/>
  <c r="D17" i="5"/>
  <c r="C17" i="5"/>
  <c r="O9" i="5"/>
  <c r="H9" i="5"/>
  <c r="G9" i="5"/>
  <c r="F9" i="5"/>
  <c r="E9" i="5"/>
  <c r="D9" i="5"/>
  <c r="C9" i="5"/>
  <c r="O14" i="5"/>
  <c r="H14" i="5"/>
  <c r="G14" i="5"/>
  <c r="F14" i="5"/>
  <c r="E14" i="5"/>
  <c r="D14" i="5"/>
  <c r="C14" i="5"/>
  <c r="O10" i="5"/>
  <c r="H10" i="5"/>
  <c r="G10" i="5"/>
  <c r="F10" i="5"/>
  <c r="E10" i="5"/>
  <c r="D10" i="5"/>
  <c r="C10" i="5"/>
  <c r="O18" i="5"/>
  <c r="H18" i="5"/>
  <c r="G18" i="5"/>
  <c r="F18" i="5"/>
  <c r="E18" i="5"/>
  <c r="D18" i="5"/>
  <c r="C18" i="5"/>
  <c r="O13" i="5"/>
  <c r="H13" i="5"/>
  <c r="G13" i="5"/>
  <c r="F13" i="5"/>
  <c r="E13" i="5"/>
  <c r="D13" i="5"/>
  <c r="C13" i="5"/>
  <c r="O23" i="5"/>
  <c r="H23" i="5"/>
  <c r="G23" i="5"/>
  <c r="F23" i="5"/>
  <c r="E23" i="5"/>
  <c r="D23" i="5"/>
  <c r="C23" i="5"/>
  <c r="O22" i="5"/>
  <c r="H22" i="5"/>
  <c r="G22" i="5"/>
  <c r="F22" i="5"/>
  <c r="E22" i="5"/>
  <c r="D22" i="5"/>
  <c r="C22" i="5"/>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8" i="2"/>
  <c r="B2099" i="2"/>
  <c r="B2100" i="2"/>
  <c r="B2101" i="2"/>
  <c r="B2102" i="2"/>
  <c r="B2103" i="2"/>
  <c r="B2104" i="2"/>
  <c r="B2105" i="2"/>
  <c r="B2106" i="2"/>
  <c r="B2107" i="2"/>
  <c r="N2102" i="2"/>
  <c r="N2103" i="2"/>
  <c r="N2104" i="2"/>
  <c r="N2105" i="2"/>
  <c r="N2106" i="2"/>
  <c r="N210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E2100" i="11" l="1"/>
  <c r="E1880" i="11"/>
  <c r="E1496" i="11"/>
  <c r="E2092" i="11"/>
  <c r="E1836" i="11"/>
  <c r="E1368" i="11"/>
  <c r="E2049" i="11"/>
  <c r="E1708" i="11"/>
  <c r="F2106" i="11"/>
  <c r="E2008" i="11"/>
  <c r="E1537" i="11"/>
  <c r="F2094" i="11"/>
  <c r="E1665" i="11"/>
  <c r="E1324" i="11"/>
  <c r="E2081" i="11"/>
  <c r="E1964" i="11"/>
  <c r="E1793" i="11"/>
  <c r="E1624" i="11"/>
  <c r="E1452" i="11"/>
  <c r="E1281" i="11"/>
  <c r="F2078" i="11"/>
  <c r="E2104" i="11"/>
  <c r="E2080" i="11"/>
  <c r="E1921" i="11"/>
  <c r="E1752" i="11"/>
  <c r="E1580" i="11"/>
  <c r="E1409" i="11"/>
  <c r="E1240" i="11"/>
  <c r="G2106" i="11"/>
  <c r="H3" i="11"/>
  <c r="G3" i="11"/>
  <c r="H5" i="11"/>
  <c r="G5" i="11"/>
  <c r="H7" i="11"/>
  <c r="G7" i="11"/>
  <c r="H9" i="11"/>
  <c r="G9" i="11"/>
  <c r="H11" i="11"/>
  <c r="G11" i="11"/>
  <c r="H13" i="11"/>
  <c r="G13" i="11"/>
  <c r="H15" i="11"/>
  <c r="G15" i="11"/>
  <c r="H17" i="11"/>
  <c r="G17" i="11"/>
  <c r="H19" i="11"/>
  <c r="G19" i="11"/>
  <c r="H21" i="11"/>
  <c r="G21" i="11"/>
  <c r="H23" i="11"/>
  <c r="G23" i="11"/>
  <c r="H25" i="11"/>
  <c r="G25" i="11"/>
  <c r="H27" i="11"/>
  <c r="G27" i="11"/>
  <c r="H29" i="11"/>
  <c r="G29" i="11"/>
  <c r="H31" i="11"/>
  <c r="G31" i="11"/>
  <c r="H33" i="11"/>
  <c r="G33" i="11"/>
  <c r="H35" i="11"/>
  <c r="G35" i="11"/>
  <c r="H37" i="11"/>
  <c r="G37" i="11"/>
  <c r="H39" i="11"/>
  <c r="G39" i="11"/>
  <c r="H41" i="11"/>
  <c r="G41" i="11"/>
  <c r="H43" i="11"/>
  <c r="G43" i="11"/>
  <c r="H45" i="11"/>
  <c r="G45" i="11"/>
  <c r="H47" i="11"/>
  <c r="G47" i="11"/>
  <c r="H49" i="11"/>
  <c r="G49" i="11"/>
  <c r="H51" i="11"/>
  <c r="G51" i="11"/>
  <c r="H53" i="11"/>
  <c r="G53" i="11"/>
  <c r="H55" i="11"/>
  <c r="G55" i="11"/>
  <c r="H57" i="11"/>
  <c r="G57" i="11"/>
  <c r="H59" i="11"/>
  <c r="G59" i="11"/>
  <c r="H61" i="11"/>
  <c r="G61" i="11"/>
  <c r="H63" i="11"/>
  <c r="G63" i="11"/>
  <c r="H65" i="11"/>
  <c r="G65" i="11"/>
  <c r="H67" i="11"/>
  <c r="G67" i="11"/>
  <c r="H69" i="11"/>
  <c r="G69" i="11"/>
  <c r="H71" i="11"/>
  <c r="G71" i="11"/>
  <c r="H73" i="11"/>
  <c r="G73" i="11"/>
  <c r="H75" i="11"/>
  <c r="G75" i="11"/>
  <c r="H77" i="11"/>
  <c r="G77" i="11"/>
  <c r="H79" i="11"/>
  <c r="G79" i="11"/>
  <c r="H81" i="11"/>
  <c r="G81" i="11"/>
  <c r="H83" i="11"/>
  <c r="G83" i="11"/>
  <c r="H85" i="11"/>
  <c r="G85" i="11"/>
  <c r="H87" i="11"/>
  <c r="G87" i="11"/>
  <c r="H89" i="11"/>
  <c r="G89" i="11"/>
  <c r="H91" i="11"/>
  <c r="G91" i="11"/>
  <c r="H93" i="11"/>
  <c r="G93" i="11"/>
  <c r="H95" i="11"/>
  <c r="G95" i="11"/>
  <c r="H97" i="11"/>
  <c r="G97" i="11"/>
  <c r="H99" i="11"/>
  <c r="G99" i="11"/>
  <c r="H101" i="11"/>
  <c r="G101" i="11"/>
  <c r="H103" i="11"/>
  <c r="G103" i="11"/>
  <c r="H105" i="11"/>
  <c r="G105" i="11"/>
  <c r="H107" i="11"/>
  <c r="G107" i="11"/>
  <c r="H109" i="11"/>
  <c r="G109" i="11"/>
  <c r="H111" i="11"/>
  <c r="G111" i="11"/>
  <c r="H113" i="11"/>
  <c r="G113" i="11"/>
  <c r="H115" i="11"/>
  <c r="G115" i="11"/>
  <c r="H117" i="11"/>
  <c r="G117" i="11"/>
  <c r="H119" i="11"/>
  <c r="G119" i="11"/>
  <c r="H121" i="11"/>
  <c r="G121" i="11"/>
  <c r="H123" i="11"/>
  <c r="G123" i="11"/>
  <c r="H125" i="11"/>
  <c r="G125" i="11"/>
  <c r="H127" i="11"/>
  <c r="G127" i="11"/>
  <c r="H129" i="11"/>
  <c r="G129" i="11"/>
  <c r="H131" i="11"/>
  <c r="G131" i="11"/>
  <c r="H133" i="11"/>
  <c r="G133" i="11"/>
  <c r="H135" i="11"/>
  <c r="G135" i="11"/>
  <c r="H137" i="11"/>
  <c r="G137" i="11"/>
  <c r="H139" i="11"/>
  <c r="G139" i="11"/>
  <c r="H141" i="11"/>
  <c r="G141" i="11"/>
  <c r="H143" i="11"/>
  <c r="G143" i="11"/>
  <c r="H145" i="11"/>
  <c r="G145" i="11"/>
  <c r="H147" i="11"/>
  <c r="G147" i="11"/>
  <c r="H149" i="11"/>
  <c r="G149" i="11"/>
  <c r="H151" i="11"/>
  <c r="G151" i="11"/>
  <c r="H153" i="11"/>
  <c r="G153" i="11"/>
  <c r="H155" i="11"/>
  <c r="G155" i="11"/>
  <c r="H157" i="11"/>
  <c r="G157" i="11"/>
  <c r="H159" i="11"/>
  <c r="G159" i="11"/>
  <c r="H161" i="11"/>
  <c r="G161" i="11"/>
  <c r="H163" i="11"/>
  <c r="G163" i="11"/>
  <c r="H165" i="11"/>
  <c r="G165" i="11"/>
  <c r="H167" i="11"/>
  <c r="G167" i="11"/>
  <c r="H169" i="11"/>
  <c r="G169" i="11"/>
  <c r="H171" i="11"/>
  <c r="G171" i="11"/>
  <c r="H173" i="11"/>
  <c r="G173" i="11"/>
  <c r="G175" i="11"/>
  <c r="H175" i="11"/>
  <c r="H177" i="11"/>
  <c r="G177" i="11"/>
  <c r="H179" i="11"/>
  <c r="G179" i="11"/>
  <c r="H181" i="11"/>
  <c r="G181" i="11"/>
  <c r="H183" i="11"/>
  <c r="G183" i="11"/>
  <c r="H185" i="11"/>
  <c r="G185" i="11"/>
  <c r="H187" i="11"/>
  <c r="G187" i="11"/>
  <c r="H189" i="11"/>
  <c r="G189" i="11"/>
  <c r="H191" i="11"/>
  <c r="G191" i="11"/>
  <c r="H193" i="11"/>
  <c r="G193" i="11"/>
  <c r="H195" i="11"/>
  <c r="G195" i="11"/>
  <c r="H197" i="11"/>
  <c r="G197" i="11"/>
  <c r="H199" i="11"/>
  <c r="G199" i="11"/>
  <c r="H201" i="11"/>
  <c r="G201" i="11"/>
  <c r="H203" i="11"/>
  <c r="G203" i="11"/>
  <c r="H205" i="11"/>
  <c r="G205" i="11"/>
  <c r="H207" i="11"/>
  <c r="G207" i="11"/>
  <c r="H209" i="11"/>
  <c r="G209" i="11"/>
  <c r="H211" i="11"/>
  <c r="G211" i="11"/>
  <c r="H213" i="11"/>
  <c r="G213" i="11"/>
  <c r="H215" i="11"/>
  <c r="G215" i="11"/>
  <c r="H217" i="11"/>
  <c r="G217" i="11"/>
  <c r="H219" i="11"/>
  <c r="G219" i="11"/>
  <c r="H221" i="11"/>
  <c r="G221" i="11"/>
  <c r="H223" i="11"/>
  <c r="G223" i="11"/>
  <c r="H225" i="11"/>
  <c r="G225" i="11"/>
  <c r="H227" i="11"/>
  <c r="G227" i="11"/>
  <c r="H229" i="11"/>
  <c r="G229" i="11"/>
  <c r="H231" i="11"/>
  <c r="G231" i="11"/>
  <c r="H233" i="11"/>
  <c r="G233" i="11"/>
  <c r="H235" i="11"/>
  <c r="G235" i="11"/>
  <c r="H237" i="11"/>
  <c r="G237" i="11"/>
  <c r="H239" i="11"/>
  <c r="G239" i="11"/>
  <c r="H241" i="11"/>
  <c r="G241" i="11"/>
  <c r="H243" i="11"/>
  <c r="G243" i="11"/>
  <c r="H245" i="11"/>
  <c r="G245" i="11"/>
  <c r="H247" i="11"/>
  <c r="G247" i="11"/>
  <c r="H249" i="11"/>
  <c r="G249" i="11"/>
  <c r="H251" i="11"/>
  <c r="G251" i="11"/>
  <c r="H253" i="11"/>
  <c r="G253" i="11"/>
  <c r="H255" i="11"/>
  <c r="G255" i="11"/>
  <c r="H257" i="11"/>
  <c r="G257" i="11"/>
  <c r="G259" i="11"/>
  <c r="H259" i="11"/>
  <c r="H261" i="11"/>
  <c r="G261" i="11"/>
  <c r="H263" i="11"/>
  <c r="G263" i="11"/>
  <c r="H265" i="11"/>
  <c r="G265" i="11"/>
  <c r="H267" i="11"/>
  <c r="G267" i="11"/>
  <c r="H269" i="11"/>
  <c r="G269" i="11"/>
  <c r="H271" i="11"/>
  <c r="G271" i="11"/>
  <c r="H273" i="11"/>
  <c r="G273" i="11"/>
  <c r="H275" i="11"/>
  <c r="G275" i="11"/>
  <c r="H277" i="11"/>
  <c r="G277" i="11"/>
  <c r="H279" i="11"/>
  <c r="G279" i="11"/>
  <c r="H281" i="11"/>
  <c r="G281" i="11"/>
  <c r="H283" i="11"/>
  <c r="G283" i="11"/>
  <c r="H285" i="11"/>
  <c r="G285" i="11"/>
  <c r="F2" i="11"/>
  <c r="E2" i="11"/>
  <c r="F4" i="11"/>
  <c r="E4" i="11"/>
  <c r="E6" i="11"/>
  <c r="F6" i="11"/>
  <c r="F8" i="11"/>
  <c r="E8" i="11"/>
  <c r="E10" i="11"/>
  <c r="F10" i="11"/>
  <c r="F12" i="11"/>
  <c r="E12" i="11"/>
  <c r="F14" i="11"/>
  <c r="E14" i="11"/>
  <c r="F16" i="11"/>
  <c r="E16" i="11"/>
  <c r="F18" i="11"/>
  <c r="E18" i="11"/>
  <c r="F20" i="11"/>
  <c r="E20" i="11"/>
  <c r="E22" i="11"/>
  <c r="F22" i="11"/>
  <c r="F24" i="11"/>
  <c r="E24" i="11"/>
  <c r="F26" i="11"/>
  <c r="E26" i="11"/>
  <c r="F28" i="11"/>
  <c r="E28" i="11"/>
  <c r="F30" i="11"/>
  <c r="E30" i="11"/>
  <c r="F32" i="11"/>
  <c r="E32" i="11"/>
  <c r="F34" i="11"/>
  <c r="E34" i="11"/>
  <c r="F36" i="11"/>
  <c r="E36" i="11"/>
  <c r="E38" i="11"/>
  <c r="F38" i="11"/>
  <c r="F40" i="11"/>
  <c r="E40" i="11"/>
  <c r="E42" i="11"/>
  <c r="F42" i="11"/>
  <c r="F44" i="11"/>
  <c r="E44" i="11"/>
  <c r="F46" i="11"/>
  <c r="E46" i="11"/>
  <c r="F48" i="11"/>
  <c r="E48" i="11"/>
  <c r="F50" i="11"/>
  <c r="E50" i="11"/>
  <c r="F52" i="11"/>
  <c r="E52" i="11"/>
  <c r="E54" i="11"/>
  <c r="F54" i="11"/>
  <c r="F56" i="11"/>
  <c r="E56" i="11"/>
  <c r="F58" i="11"/>
  <c r="E58" i="11"/>
  <c r="F60" i="11"/>
  <c r="E60" i="11"/>
  <c r="F62" i="11"/>
  <c r="E62" i="11"/>
  <c r="E64" i="11"/>
  <c r="F64" i="11"/>
  <c r="F66" i="11"/>
  <c r="E66" i="11"/>
  <c r="F68" i="11"/>
  <c r="E68" i="11"/>
  <c r="E70" i="11"/>
  <c r="F70" i="11"/>
  <c r="F72" i="11"/>
  <c r="E72" i="11"/>
  <c r="E74" i="11"/>
  <c r="F74" i="11"/>
  <c r="F76" i="11"/>
  <c r="E76" i="11"/>
  <c r="F78" i="11"/>
  <c r="E78" i="11"/>
  <c r="F80" i="11"/>
  <c r="E80" i="11"/>
  <c r="F82" i="11"/>
  <c r="E82" i="11"/>
  <c r="F84" i="11"/>
  <c r="E84" i="11"/>
  <c r="E86" i="11"/>
  <c r="F86" i="11"/>
  <c r="F88" i="11"/>
  <c r="E88" i="11"/>
  <c r="F90" i="11"/>
  <c r="E90" i="11"/>
  <c r="F92" i="11"/>
  <c r="E92" i="11"/>
  <c r="F94" i="11"/>
  <c r="E94" i="11"/>
  <c r="F96" i="11"/>
  <c r="E96" i="11"/>
  <c r="F98" i="11"/>
  <c r="E98" i="11"/>
  <c r="F100" i="11"/>
  <c r="E100" i="11"/>
  <c r="E102" i="11"/>
  <c r="F102" i="11"/>
  <c r="F104" i="11"/>
  <c r="E104" i="11"/>
  <c r="E106" i="11"/>
  <c r="F106" i="11"/>
  <c r="F108" i="11"/>
  <c r="E108" i="11"/>
  <c r="F110" i="11"/>
  <c r="E110" i="11"/>
  <c r="F112" i="11"/>
  <c r="E112" i="11"/>
  <c r="F114" i="11"/>
  <c r="E114" i="11"/>
  <c r="F116" i="11"/>
  <c r="E116" i="11"/>
  <c r="E118" i="11"/>
  <c r="F118" i="11"/>
  <c r="F120" i="11"/>
  <c r="E120" i="11"/>
  <c r="F122" i="11"/>
  <c r="E122" i="11"/>
  <c r="F124" i="11"/>
  <c r="E124" i="11"/>
  <c r="F126" i="11"/>
  <c r="E126" i="11"/>
  <c r="F128" i="11"/>
  <c r="E128" i="11"/>
  <c r="F130" i="11"/>
  <c r="E130" i="11"/>
  <c r="F132" i="11"/>
  <c r="E132" i="11"/>
  <c r="E134" i="11"/>
  <c r="F134" i="11"/>
  <c r="F136" i="11"/>
  <c r="E136" i="11"/>
  <c r="E138" i="11"/>
  <c r="F138" i="11"/>
  <c r="F140" i="11"/>
  <c r="E140" i="11"/>
  <c r="F142" i="11"/>
  <c r="E142" i="11"/>
  <c r="F144" i="11"/>
  <c r="E144" i="11"/>
  <c r="F146" i="11"/>
  <c r="E146" i="11"/>
  <c r="F148" i="11"/>
  <c r="E148" i="11"/>
  <c r="E150" i="11"/>
  <c r="F150" i="11"/>
  <c r="F152" i="11"/>
  <c r="E152" i="11"/>
  <c r="F154" i="11"/>
  <c r="E154" i="11"/>
  <c r="F156" i="11"/>
  <c r="E156" i="11"/>
  <c r="F158" i="11"/>
  <c r="E158" i="11"/>
  <c r="F160" i="11"/>
  <c r="E160" i="11"/>
  <c r="F162" i="11"/>
  <c r="E162" i="11"/>
  <c r="F164" i="11"/>
  <c r="E164" i="11"/>
  <c r="E166" i="11"/>
  <c r="F166" i="11"/>
  <c r="F168" i="11"/>
  <c r="E168" i="11"/>
  <c r="E170" i="11"/>
  <c r="F170" i="11"/>
  <c r="F172" i="11"/>
  <c r="E172" i="11"/>
  <c r="F174" i="11"/>
  <c r="E174" i="11"/>
  <c r="F176" i="11"/>
  <c r="E176" i="11"/>
  <c r="F178" i="11"/>
  <c r="E178" i="11"/>
  <c r="F180" i="11"/>
  <c r="E180" i="11"/>
  <c r="E182" i="11"/>
  <c r="F182" i="11"/>
  <c r="F184" i="11"/>
  <c r="E184" i="11"/>
  <c r="F186" i="11"/>
  <c r="E186" i="11"/>
  <c r="F188" i="11"/>
  <c r="E188" i="11"/>
  <c r="F190" i="11"/>
  <c r="E190" i="11"/>
  <c r="F192" i="11"/>
  <c r="E192" i="11"/>
  <c r="F194" i="11"/>
  <c r="E194" i="11"/>
  <c r="F196" i="11"/>
  <c r="E196" i="11"/>
  <c r="E198" i="11"/>
  <c r="F198" i="11"/>
  <c r="F200" i="11"/>
  <c r="E200" i="11"/>
  <c r="E202" i="11"/>
  <c r="F202" i="11"/>
  <c r="F204" i="11"/>
  <c r="E204" i="11"/>
  <c r="F206" i="11"/>
  <c r="E206" i="11"/>
  <c r="F208" i="11"/>
  <c r="E208" i="11"/>
  <c r="F210" i="11"/>
  <c r="E210" i="11"/>
  <c r="F212" i="11"/>
  <c r="E212" i="11"/>
  <c r="E214" i="11"/>
  <c r="F214" i="11"/>
  <c r="F216" i="11"/>
  <c r="E216" i="11"/>
  <c r="F218" i="11"/>
  <c r="E218" i="11"/>
  <c r="F220" i="11"/>
  <c r="E220" i="11"/>
  <c r="F222" i="11"/>
  <c r="E222" i="11"/>
  <c r="F224" i="11"/>
  <c r="E224" i="11"/>
  <c r="F226" i="11"/>
  <c r="E226" i="11"/>
  <c r="F228" i="11"/>
  <c r="E228" i="11"/>
  <c r="E230" i="11"/>
  <c r="F230" i="11"/>
  <c r="F232" i="11"/>
  <c r="E232" i="11"/>
  <c r="E234" i="11"/>
  <c r="F234" i="11"/>
  <c r="F236" i="11"/>
  <c r="E236" i="11"/>
  <c r="F238" i="11"/>
  <c r="E238" i="11"/>
  <c r="F240" i="11"/>
  <c r="E240" i="11"/>
  <c r="F242" i="11"/>
  <c r="E242" i="11"/>
  <c r="F244" i="11"/>
  <c r="E244" i="11"/>
  <c r="E246" i="11"/>
  <c r="F246" i="11"/>
  <c r="F248" i="11"/>
  <c r="E248" i="11"/>
  <c r="F250" i="11"/>
  <c r="E250" i="11"/>
  <c r="F252" i="11"/>
  <c r="E252" i="11"/>
  <c r="F254" i="11"/>
  <c r="E254" i="11"/>
  <c r="F256" i="11"/>
  <c r="E256" i="11"/>
  <c r="F258" i="11"/>
  <c r="E258" i="11"/>
  <c r="F260" i="11"/>
  <c r="E260" i="11"/>
  <c r="E262" i="11"/>
  <c r="F262" i="11"/>
  <c r="F264" i="11"/>
  <c r="E264" i="11"/>
  <c r="E266" i="11"/>
  <c r="F266" i="11"/>
  <c r="F268" i="11"/>
  <c r="E268" i="11"/>
  <c r="F270" i="11"/>
  <c r="E270" i="11"/>
  <c r="F272" i="11"/>
  <c r="E272" i="11"/>
  <c r="F274" i="11"/>
  <c r="E274" i="11"/>
  <c r="F276" i="11"/>
  <c r="E276" i="11"/>
  <c r="E278" i="11"/>
  <c r="F278" i="11"/>
  <c r="F280" i="11"/>
  <c r="E280" i="11"/>
  <c r="F282" i="11"/>
  <c r="E282" i="11"/>
  <c r="F284" i="11"/>
  <c r="E284" i="11"/>
  <c r="F286" i="11"/>
  <c r="E286" i="11"/>
  <c r="F288" i="11"/>
  <c r="E288" i="11"/>
  <c r="F290" i="11"/>
  <c r="E290" i="11"/>
  <c r="F292" i="11"/>
  <c r="E292" i="11"/>
  <c r="E294" i="11"/>
  <c r="F294" i="11"/>
  <c r="F296" i="11"/>
  <c r="E296" i="11"/>
  <c r="E298" i="11"/>
  <c r="F298" i="11"/>
  <c r="F300" i="11"/>
  <c r="E300" i="11"/>
  <c r="F302" i="11"/>
  <c r="E302" i="11"/>
  <c r="F304" i="11"/>
  <c r="E304" i="11"/>
  <c r="F306" i="11"/>
  <c r="E306" i="11"/>
  <c r="F308" i="11"/>
  <c r="E308" i="11"/>
  <c r="E310" i="11"/>
  <c r="F310" i="11"/>
  <c r="F312" i="11"/>
  <c r="E312" i="11"/>
  <c r="F314" i="11"/>
  <c r="E314" i="11"/>
  <c r="F316" i="11"/>
  <c r="E316" i="11"/>
  <c r="F318" i="11"/>
  <c r="E318" i="11"/>
  <c r="E320" i="11"/>
  <c r="F320" i="11"/>
  <c r="F322" i="11"/>
  <c r="E322" i="11"/>
  <c r="F324" i="11"/>
  <c r="E324" i="11"/>
  <c r="E326" i="11"/>
  <c r="F326" i="11"/>
  <c r="F328" i="11"/>
  <c r="E328" i="11"/>
  <c r="E330" i="11"/>
  <c r="F330" i="11"/>
  <c r="F332" i="11"/>
  <c r="E332" i="11"/>
  <c r="F334" i="11"/>
  <c r="E334" i="11"/>
  <c r="F336" i="11"/>
  <c r="E336" i="11"/>
  <c r="F338" i="11"/>
  <c r="E338" i="11"/>
  <c r="F340" i="11"/>
  <c r="E340" i="11"/>
  <c r="E342" i="11"/>
  <c r="F342" i="11"/>
  <c r="F344" i="11"/>
  <c r="E344" i="11"/>
  <c r="F346" i="11"/>
  <c r="E346" i="11"/>
  <c r="F348" i="11"/>
  <c r="E348" i="11"/>
  <c r="F350" i="11"/>
  <c r="E350" i="11"/>
  <c r="F352" i="11"/>
  <c r="E352" i="11"/>
  <c r="F354" i="11"/>
  <c r="E354" i="11"/>
  <c r="F356" i="11"/>
  <c r="E356" i="11"/>
  <c r="E358" i="11"/>
  <c r="F358" i="11"/>
  <c r="F360" i="11"/>
  <c r="E360" i="11"/>
  <c r="E362" i="11"/>
  <c r="F362" i="11"/>
  <c r="F364" i="11"/>
  <c r="E364" i="11"/>
  <c r="F366" i="11"/>
  <c r="E366" i="11"/>
  <c r="F368" i="11"/>
  <c r="E368" i="11"/>
  <c r="F370" i="11"/>
  <c r="E370" i="11"/>
  <c r="F372" i="11"/>
  <c r="E372" i="11"/>
  <c r="E374" i="11"/>
  <c r="F374" i="11"/>
  <c r="F376" i="11"/>
  <c r="E376" i="11"/>
  <c r="F378" i="11"/>
  <c r="E378" i="11"/>
  <c r="F380" i="11"/>
  <c r="E380" i="11"/>
  <c r="E382" i="11"/>
  <c r="F382" i="11"/>
  <c r="F384" i="11"/>
  <c r="E384" i="11"/>
  <c r="F386" i="11"/>
  <c r="E386" i="11"/>
  <c r="F388" i="11"/>
  <c r="E388" i="11"/>
  <c r="E390" i="11"/>
  <c r="F390" i="11"/>
  <c r="F392" i="11"/>
  <c r="E392" i="11"/>
  <c r="F394" i="11"/>
  <c r="E394" i="11"/>
  <c r="F396" i="11"/>
  <c r="E396" i="11"/>
  <c r="E398" i="11"/>
  <c r="F398" i="11"/>
  <c r="F400" i="11"/>
  <c r="E400" i="11"/>
  <c r="F402" i="11"/>
  <c r="E402" i="11"/>
  <c r="F404" i="11"/>
  <c r="E404" i="11"/>
  <c r="E406" i="11"/>
  <c r="F406" i="11"/>
  <c r="F408" i="11"/>
  <c r="E408" i="11"/>
  <c r="F410" i="11"/>
  <c r="E410" i="11"/>
  <c r="F412" i="11"/>
  <c r="E412" i="11"/>
  <c r="E414" i="11"/>
  <c r="F414" i="11"/>
  <c r="F416" i="11"/>
  <c r="E416" i="11"/>
  <c r="F418" i="11"/>
  <c r="E418" i="11"/>
  <c r="F420" i="11"/>
  <c r="E420" i="11"/>
  <c r="E422" i="11"/>
  <c r="F422" i="11"/>
  <c r="F424" i="11"/>
  <c r="E424" i="11"/>
  <c r="F426" i="11"/>
  <c r="E426" i="11"/>
  <c r="F428" i="11"/>
  <c r="E428" i="11"/>
  <c r="E430" i="11"/>
  <c r="F430" i="11"/>
  <c r="F432" i="11"/>
  <c r="E432" i="11"/>
  <c r="F434" i="11"/>
  <c r="E434" i="11"/>
  <c r="F436" i="11"/>
  <c r="E436" i="11"/>
  <c r="E438" i="11"/>
  <c r="F438" i="11"/>
  <c r="F440" i="11"/>
  <c r="E440" i="11"/>
  <c r="F442" i="11"/>
  <c r="E442" i="11"/>
  <c r="F444" i="11"/>
  <c r="E444" i="11"/>
  <c r="E446" i="11"/>
  <c r="F446" i="11"/>
  <c r="F448" i="11"/>
  <c r="E448" i="11"/>
  <c r="F450" i="11"/>
  <c r="E450" i="11"/>
  <c r="F452" i="11"/>
  <c r="E452" i="11"/>
  <c r="E454" i="11"/>
  <c r="F454" i="11"/>
  <c r="F456" i="11"/>
  <c r="E456" i="11"/>
  <c r="F458" i="11"/>
  <c r="E458" i="11"/>
  <c r="F460" i="11"/>
  <c r="E460" i="11"/>
  <c r="E462" i="11"/>
  <c r="F462" i="11"/>
  <c r="F464" i="11"/>
  <c r="E464" i="11"/>
  <c r="F466" i="11"/>
  <c r="E466" i="11"/>
  <c r="F468" i="11"/>
  <c r="E468" i="11"/>
  <c r="E470" i="11"/>
  <c r="F470" i="11"/>
  <c r="F472" i="11"/>
  <c r="E472" i="11"/>
  <c r="F474" i="11"/>
  <c r="E474" i="11"/>
  <c r="F476" i="11"/>
  <c r="E476" i="11"/>
  <c r="E478" i="11"/>
  <c r="F478" i="11"/>
  <c r="F480" i="11"/>
  <c r="E480" i="11"/>
  <c r="F482" i="11"/>
  <c r="E482" i="11"/>
  <c r="F484" i="11"/>
  <c r="E484" i="11"/>
  <c r="E486" i="11"/>
  <c r="F486" i="11"/>
  <c r="F488" i="11"/>
  <c r="E488" i="11"/>
  <c r="F490" i="11"/>
  <c r="E490" i="11"/>
  <c r="F492" i="11"/>
  <c r="E492" i="11"/>
  <c r="E494" i="11"/>
  <c r="F494" i="11"/>
  <c r="F496" i="11"/>
  <c r="E496" i="11"/>
  <c r="F498" i="11"/>
  <c r="E498" i="11"/>
  <c r="F500" i="11"/>
  <c r="E500" i="11"/>
  <c r="E502" i="11"/>
  <c r="F502" i="11"/>
  <c r="F504" i="11"/>
  <c r="E504" i="11"/>
  <c r="F506" i="11"/>
  <c r="E506" i="11"/>
  <c r="F508" i="11"/>
  <c r="E508" i="11"/>
  <c r="E510" i="11"/>
  <c r="F510" i="11"/>
  <c r="F512" i="11"/>
  <c r="E512" i="11"/>
  <c r="F514" i="11"/>
  <c r="E514" i="11"/>
  <c r="F516" i="11"/>
  <c r="E516" i="11"/>
  <c r="E518" i="11"/>
  <c r="F518" i="11"/>
  <c r="F520" i="11"/>
  <c r="E520" i="11"/>
  <c r="F522" i="11"/>
  <c r="E522" i="11"/>
  <c r="F524" i="11"/>
  <c r="E524" i="11"/>
  <c r="E526" i="11"/>
  <c r="F526" i="11"/>
  <c r="F528" i="11"/>
  <c r="E528" i="11"/>
  <c r="F530" i="11"/>
  <c r="E530" i="11"/>
  <c r="F532" i="11"/>
  <c r="E532" i="11"/>
  <c r="E534" i="11"/>
  <c r="F534" i="11"/>
  <c r="F536" i="11"/>
  <c r="E536" i="11"/>
  <c r="F538" i="11"/>
  <c r="E538" i="11"/>
  <c r="F540" i="11"/>
  <c r="E540" i="11"/>
  <c r="E542" i="11"/>
  <c r="F542" i="11"/>
  <c r="F544" i="11"/>
  <c r="E544" i="11"/>
  <c r="F546" i="11"/>
  <c r="E546" i="11"/>
  <c r="F548" i="11"/>
  <c r="E548" i="11"/>
  <c r="E550" i="11"/>
  <c r="F550" i="11"/>
  <c r="F552" i="11"/>
  <c r="E552" i="11"/>
  <c r="F554" i="11"/>
  <c r="E554" i="11"/>
  <c r="F556" i="11"/>
  <c r="E556" i="11"/>
  <c r="E558" i="11"/>
  <c r="F558" i="11"/>
  <c r="F560" i="11"/>
  <c r="E560" i="11"/>
  <c r="F562" i="11"/>
  <c r="E562" i="11"/>
  <c r="F564" i="11"/>
  <c r="E564" i="11"/>
  <c r="E566" i="11"/>
  <c r="F566" i="11"/>
  <c r="F568" i="11"/>
  <c r="E568" i="11"/>
  <c r="F570" i="11"/>
  <c r="E570" i="11"/>
  <c r="F572" i="11"/>
  <c r="E572" i="11"/>
  <c r="E574" i="11"/>
  <c r="F574" i="11"/>
  <c r="F576" i="11"/>
  <c r="E576" i="11"/>
  <c r="F578" i="11"/>
  <c r="E578" i="11"/>
  <c r="F580" i="11"/>
  <c r="E580" i="11"/>
  <c r="E582" i="11"/>
  <c r="F582" i="11"/>
  <c r="F584" i="11"/>
  <c r="E584" i="11"/>
  <c r="F586" i="11"/>
  <c r="E586" i="11"/>
  <c r="F588" i="11"/>
  <c r="E588" i="11"/>
  <c r="E590" i="11"/>
  <c r="F590" i="11"/>
  <c r="F592" i="11"/>
  <c r="E592" i="11"/>
  <c r="F594" i="11"/>
  <c r="E594" i="11"/>
  <c r="F596" i="11"/>
  <c r="E596" i="11"/>
  <c r="E598" i="11"/>
  <c r="F598" i="11"/>
  <c r="F600" i="11"/>
  <c r="E600" i="11"/>
  <c r="F602" i="11"/>
  <c r="E602" i="11"/>
  <c r="F604" i="11"/>
  <c r="E604" i="11"/>
  <c r="E606" i="11"/>
  <c r="F606" i="11"/>
  <c r="F608" i="11"/>
  <c r="E608" i="11"/>
  <c r="F610" i="11"/>
  <c r="E610" i="11"/>
  <c r="F612" i="11"/>
  <c r="E612" i="11"/>
  <c r="E614" i="11"/>
  <c r="F614" i="11"/>
  <c r="F616" i="11"/>
  <c r="E616" i="11"/>
  <c r="F618" i="11"/>
  <c r="E618" i="11"/>
  <c r="F620" i="11"/>
  <c r="E620" i="11"/>
  <c r="E622" i="11"/>
  <c r="F622" i="11"/>
  <c r="F624" i="11"/>
  <c r="E624" i="11"/>
  <c r="F626" i="11"/>
  <c r="E626" i="11"/>
  <c r="F628" i="11"/>
  <c r="E628" i="11"/>
  <c r="E630" i="11"/>
  <c r="F630" i="11"/>
  <c r="F632" i="11"/>
  <c r="E632" i="11"/>
  <c r="F634" i="11"/>
  <c r="E634" i="11"/>
  <c r="F636" i="11"/>
  <c r="E636" i="11"/>
  <c r="E638" i="11"/>
  <c r="F638" i="11"/>
  <c r="F640" i="11"/>
  <c r="E640" i="11"/>
  <c r="F642" i="11"/>
  <c r="E642" i="11"/>
  <c r="F644" i="11"/>
  <c r="E644" i="11"/>
  <c r="E646" i="11"/>
  <c r="F646" i="11"/>
  <c r="F648" i="11"/>
  <c r="E648" i="11"/>
  <c r="F650" i="11"/>
  <c r="E650" i="11"/>
  <c r="F652" i="11"/>
  <c r="E652" i="11"/>
  <c r="E654" i="11"/>
  <c r="F654" i="11"/>
  <c r="F656" i="11"/>
  <c r="E656" i="11"/>
  <c r="F658" i="11"/>
  <c r="E658" i="11"/>
  <c r="F660" i="11"/>
  <c r="E660" i="11"/>
  <c r="E662" i="11"/>
  <c r="F662" i="11"/>
  <c r="F664" i="11"/>
  <c r="E664" i="11"/>
  <c r="F666" i="11"/>
  <c r="E666" i="11"/>
  <c r="F668" i="11"/>
  <c r="E668" i="11"/>
  <c r="E670" i="11"/>
  <c r="F670" i="11"/>
  <c r="F672" i="11"/>
  <c r="E672" i="11"/>
  <c r="F674" i="11"/>
  <c r="E674" i="11"/>
  <c r="F676" i="11"/>
  <c r="E676" i="11"/>
  <c r="E678" i="11"/>
  <c r="F678" i="11"/>
  <c r="F680" i="11"/>
  <c r="E680" i="11"/>
  <c r="F682" i="11"/>
  <c r="E682" i="11"/>
  <c r="F684" i="11"/>
  <c r="E684" i="11"/>
  <c r="E686" i="11"/>
  <c r="F686" i="11"/>
  <c r="F688" i="11"/>
  <c r="E688" i="11"/>
  <c r="F690" i="11"/>
  <c r="E690" i="11"/>
  <c r="F692" i="11"/>
  <c r="E692" i="11"/>
  <c r="E694" i="11"/>
  <c r="F694" i="11"/>
  <c r="F696" i="11"/>
  <c r="E696" i="11"/>
  <c r="F698" i="11"/>
  <c r="E698" i="11"/>
  <c r="F700" i="11"/>
  <c r="E700" i="11"/>
  <c r="E702" i="11"/>
  <c r="F702" i="11"/>
  <c r="F704" i="11"/>
  <c r="E704" i="11"/>
  <c r="F706" i="11"/>
  <c r="E706" i="11"/>
  <c r="F708" i="11"/>
  <c r="E708" i="11"/>
  <c r="E710" i="11"/>
  <c r="F710" i="11"/>
  <c r="F712" i="11"/>
  <c r="E712" i="11"/>
  <c r="F714" i="11"/>
  <c r="E714" i="11"/>
  <c r="F716" i="11"/>
  <c r="E716" i="11"/>
  <c r="E718" i="11"/>
  <c r="F718" i="11"/>
  <c r="F720" i="11"/>
  <c r="E720" i="11"/>
  <c r="F722" i="11"/>
  <c r="E722" i="11"/>
  <c r="F724" i="11"/>
  <c r="E724" i="11"/>
  <c r="E726" i="11"/>
  <c r="F726" i="11"/>
  <c r="F728" i="11"/>
  <c r="E728" i="11"/>
  <c r="F730" i="11"/>
  <c r="E730" i="11"/>
  <c r="F732" i="11"/>
  <c r="E732" i="11"/>
  <c r="E734" i="11"/>
  <c r="F734" i="11"/>
  <c r="F736" i="11"/>
  <c r="E736" i="11"/>
  <c r="F738" i="11"/>
  <c r="E738" i="11"/>
  <c r="F740" i="11"/>
  <c r="E740" i="11"/>
  <c r="E742" i="11"/>
  <c r="F742" i="11"/>
  <c r="F744" i="11"/>
  <c r="E744" i="11"/>
  <c r="F746" i="11"/>
  <c r="E746" i="11"/>
  <c r="F748" i="11"/>
  <c r="E748" i="11"/>
  <c r="E750" i="11"/>
  <c r="F750" i="11"/>
  <c r="F752" i="11"/>
  <c r="E752" i="11"/>
  <c r="F754" i="11"/>
  <c r="E754" i="11"/>
  <c r="F756" i="11"/>
  <c r="E756" i="11"/>
  <c r="E758" i="11"/>
  <c r="F758" i="11"/>
  <c r="F760" i="11"/>
  <c r="E760" i="11"/>
  <c r="F762" i="11"/>
  <c r="E762" i="11"/>
  <c r="F764" i="11"/>
  <c r="E764" i="11"/>
  <c r="E766" i="11"/>
  <c r="F766" i="11"/>
  <c r="F768" i="11"/>
  <c r="E768" i="11"/>
  <c r="F770" i="11"/>
  <c r="E770" i="11"/>
  <c r="F772" i="11"/>
  <c r="E772" i="11"/>
  <c r="E774" i="11"/>
  <c r="F774" i="11"/>
  <c r="F776" i="11"/>
  <c r="E776" i="11"/>
  <c r="F778" i="11"/>
  <c r="E778" i="11"/>
  <c r="F780" i="11"/>
  <c r="E780" i="11"/>
  <c r="E782" i="11"/>
  <c r="F782" i="11"/>
  <c r="F784" i="11"/>
  <c r="E784" i="11"/>
  <c r="F786" i="11"/>
  <c r="E786" i="11"/>
  <c r="F788" i="11"/>
  <c r="E788" i="11"/>
  <c r="E790" i="11"/>
  <c r="F790" i="11"/>
  <c r="F792" i="11"/>
  <c r="E792" i="11"/>
  <c r="F794" i="11"/>
  <c r="E794" i="11"/>
  <c r="F796" i="11"/>
  <c r="E796" i="11"/>
  <c r="E798" i="11"/>
  <c r="F798" i="11"/>
  <c r="F800" i="11"/>
  <c r="E800" i="11"/>
  <c r="F802" i="11"/>
  <c r="E802" i="11"/>
  <c r="F804" i="11"/>
  <c r="E804" i="11"/>
  <c r="E806" i="11"/>
  <c r="F806" i="11"/>
  <c r="F808" i="11"/>
  <c r="E808" i="11"/>
  <c r="F810" i="11"/>
  <c r="E810" i="11"/>
  <c r="F812" i="11"/>
  <c r="E812" i="11"/>
  <c r="E814" i="11"/>
  <c r="F814" i="11"/>
  <c r="F816" i="11"/>
  <c r="E816" i="11"/>
  <c r="F818" i="11"/>
  <c r="E818" i="11"/>
  <c r="F820" i="11"/>
  <c r="E820" i="11"/>
  <c r="E822" i="11"/>
  <c r="F822" i="11"/>
  <c r="F824" i="11"/>
  <c r="E824" i="11"/>
  <c r="F826" i="11"/>
  <c r="E826" i="11"/>
  <c r="F828" i="11"/>
  <c r="E828" i="11"/>
  <c r="E830" i="11"/>
  <c r="F830" i="11"/>
  <c r="F832" i="11"/>
  <c r="E832" i="11"/>
  <c r="F834" i="11"/>
  <c r="E834" i="11"/>
  <c r="F836" i="11"/>
  <c r="E836" i="11"/>
  <c r="E838" i="11"/>
  <c r="F838" i="11"/>
  <c r="F840" i="11"/>
  <c r="E840" i="11"/>
  <c r="F842" i="11"/>
  <c r="E842" i="11"/>
  <c r="F844" i="11"/>
  <c r="E844" i="11"/>
  <c r="E846" i="11"/>
  <c r="F846" i="11"/>
  <c r="F848" i="11"/>
  <c r="E848" i="11"/>
  <c r="F850" i="11"/>
  <c r="E850" i="11"/>
  <c r="F852" i="11"/>
  <c r="E852" i="11"/>
  <c r="E854" i="11"/>
  <c r="F854" i="11"/>
  <c r="F856" i="11"/>
  <c r="E856" i="11"/>
  <c r="F858" i="11"/>
  <c r="E858" i="11"/>
  <c r="F860" i="11"/>
  <c r="E860" i="11"/>
  <c r="E862" i="11"/>
  <c r="F862" i="11"/>
  <c r="F864" i="11"/>
  <c r="E864" i="11"/>
  <c r="F866" i="11"/>
  <c r="E866" i="11"/>
  <c r="F868" i="11"/>
  <c r="E868" i="11"/>
  <c r="E870" i="11"/>
  <c r="F870" i="11"/>
  <c r="F872" i="11"/>
  <c r="E872" i="11"/>
  <c r="F874" i="11"/>
  <c r="E874" i="11"/>
  <c r="F876" i="11"/>
  <c r="E876" i="11"/>
  <c r="E878" i="11"/>
  <c r="F878" i="11"/>
  <c r="F880" i="11"/>
  <c r="E880" i="11"/>
  <c r="F882" i="11"/>
  <c r="E882" i="11"/>
  <c r="F884" i="11"/>
  <c r="E884" i="11"/>
  <c r="E886" i="11"/>
  <c r="F886" i="11"/>
  <c r="F888" i="11"/>
  <c r="E888" i="11"/>
  <c r="F890" i="11"/>
  <c r="E890" i="11"/>
  <c r="F892" i="11"/>
  <c r="E892" i="11"/>
  <c r="E894" i="11"/>
  <c r="F894" i="11"/>
  <c r="F896" i="11"/>
  <c r="E896" i="11"/>
  <c r="F898" i="11"/>
  <c r="E898" i="11"/>
  <c r="F900" i="11"/>
  <c r="E900" i="11"/>
  <c r="E902" i="11"/>
  <c r="F902" i="11"/>
  <c r="F904" i="11"/>
  <c r="E904" i="11"/>
  <c r="F906" i="11"/>
  <c r="E906" i="11"/>
  <c r="F908" i="11"/>
  <c r="E908" i="11"/>
  <c r="E910" i="11"/>
  <c r="F910" i="11"/>
  <c r="F912" i="11"/>
  <c r="E912" i="11"/>
  <c r="F914" i="11"/>
  <c r="E914" i="11"/>
  <c r="F916" i="11"/>
  <c r="E916" i="11"/>
  <c r="E918" i="11"/>
  <c r="F918" i="11"/>
  <c r="F920" i="11"/>
  <c r="E920" i="11"/>
  <c r="F922" i="11"/>
  <c r="E922" i="11"/>
  <c r="F924" i="11"/>
  <c r="E924" i="11"/>
  <c r="E926" i="11"/>
  <c r="F926" i="11"/>
  <c r="F928" i="11"/>
  <c r="E928" i="11"/>
  <c r="F930" i="11"/>
  <c r="E930" i="11"/>
  <c r="F932" i="11"/>
  <c r="E932" i="11"/>
  <c r="E934" i="11"/>
  <c r="F934" i="11"/>
  <c r="F936" i="11"/>
  <c r="E936" i="11"/>
  <c r="F938" i="11"/>
  <c r="E938" i="11"/>
  <c r="F940" i="11"/>
  <c r="E940" i="11"/>
  <c r="E942" i="11"/>
  <c r="F942" i="11"/>
  <c r="F944" i="11"/>
  <c r="E944" i="11"/>
  <c r="F946" i="11"/>
  <c r="E946" i="11"/>
  <c r="F948" i="11"/>
  <c r="E948" i="11"/>
  <c r="E950" i="11"/>
  <c r="F950" i="11"/>
  <c r="F952" i="11"/>
  <c r="E952" i="11"/>
  <c r="F954" i="11"/>
  <c r="E954" i="11"/>
  <c r="F956" i="11"/>
  <c r="E956" i="11"/>
  <c r="E958" i="11"/>
  <c r="F958" i="11"/>
  <c r="F960" i="11"/>
  <c r="E960" i="11"/>
  <c r="F962" i="11"/>
  <c r="E962" i="11"/>
  <c r="F964" i="11"/>
  <c r="E964" i="11"/>
  <c r="E966" i="11"/>
  <c r="F966" i="11"/>
  <c r="F968" i="11"/>
  <c r="E968" i="11"/>
  <c r="F970" i="11"/>
  <c r="E970" i="11"/>
  <c r="F972" i="11"/>
  <c r="E972" i="11"/>
  <c r="E974" i="11"/>
  <c r="F974" i="11"/>
  <c r="F976" i="11"/>
  <c r="E976" i="11"/>
  <c r="F978" i="11"/>
  <c r="E978" i="11"/>
  <c r="F980" i="11"/>
  <c r="E980" i="11"/>
  <c r="E982" i="11"/>
  <c r="F982" i="11"/>
  <c r="F984" i="11"/>
  <c r="E984" i="11"/>
  <c r="F986" i="11"/>
  <c r="E986" i="11"/>
  <c r="F988" i="11"/>
  <c r="E988" i="11"/>
  <c r="E990" i="11"/>
  <c r="F990" i="11"/>
  <c r="F992" i="11"/>
  <c r="E992" i="11"/>
  <c r="F994" i="11"/>
  <c r="E994" i="11"/>
  <c r="F996" i="11"/>
  <c r="E996" i="11"/>
  <c r="E998" i="11"/>
  <c r="F998" i="11"/>
  <c r="F1000" i="11"/>
  <c r="E1000" i="11"/>
  <c r="F1002" i="11"/>
  <c r="E1002" i="11"/>
  <c r="F1004" i="11"/>
  <c r="E1004" i="11"/>
  <c r="E1006" i="11"/>
  <c r="F1006" i="11"/>
  <c r="F1008" i="11"/>
  <c r="E1008" i="11"/>
  <c r="F1010" i="11"/>
  <c r="E1010" i="11"/>
  <c r="F1012" i="11"/>
  <c r="E1012" i="11"/>
  <c r="E1014" i="11"/>
  <c r="F1014" i="11"/>
  <c r="F1016" i="11"/>
  <c r="E1016" i="11"/>
  <c r="F1018" i="11"/>
  <c r="E1018" i="11"/>
  <c r="F1020" i="11"/>
  <c r="E1020" i="11"/>
  <c r="E1022" i="11"/>
  <c r="F1022" i="11"/>
  <c r="F1024" i="11"/>
  <c r="E1024" i="11"/>
  <c r="F1026" i="11"/>
  <c r="E1026" i="11"/>
  <c r="F1028" i="11"/>
  <c r="E1028" i="11"/>
  <c r="E1030" i="11"/>
  <c r="F1030" i="11"/>
  <c r="F1032" i="11"/>
  <c r="E1032" i="11"/>
  <c r="F1034" i="11"/>
  <c r="E1034" i="11"/>
  <c r="F1036" i="11"/>
  <c r="E1036" i="11"/>
  <c r="E1038" i="11"/>
  <c r="F1038" i="11"/>
  <c r="F1040" i="11"/>
  <c r="E1040" i="11"/>
  <c r="F1042" i="11"/>
  <c r="E1042" i="11"/>
  <c r="F1044" i="11"/>
  <c r="E1044" i="11"/>
  <c r="E1046" i="11"/>
  <c r="F1046" i="11"/>
  <c r="F1048" i="11"/>
  <c r="E1048" i="11"/>
  <c r="F1050" i="11"/>
  <c r="E1050" i="11"/>
  <c r="F1052" i="11"/>
  <c r="E1052" i="11"/>
  <c r="E1054" i="11"/>
  <c r="F1054" i="11"/>
  <c r="F1056" i="11"/>
  <c r="E1056" i="11"/>
  <c r="F1058" i="11"/>
  <c r="E1058" i="11"/>
  <c r="F1060" i="11"/>
  <c r="E1060" i="11"/>
  <c r="E1062" i="11"/>
  <c r="F1062" i="11"/>
  <c r="F1064" i="11"/>
  <c r="E1064" i="11"/>
  <c r="F1066" i="11"/>
  <c r="E1066" i="11"/>
  <c r="F1068" i="11"/>
  <c r="E1068" i="11"/>
  <c r="E1070" i="11"/>
  <c r="F1070" i="11"/>
  <c r="F1072" i="11"/>
  <c r="E1072" i="11"/>
  <c r="F1074" i="11"/>
  <c r="E1074" i="11"/>
  <c r="F1076" i="11"/>
  <c r="E1076" i="11"/>
  <c r="E1078" i="11"/>
  <c r="F1078" i="11"/>
  <c r="F1080" i="11"/>
  <c r="E1080" i="11"/>
  <c r="F1082" i="11"/>
  <c r="E1082" i="11"/>
  <c r="F1084" i="11"/>
  <c r="E1084" i="11"/>
  <c r="E1086" i="11"/>
  <c r="F1086" i="11"/>
  <c r="F1088" i="11"/>
  <c r="E1088" i="11"/>
  <c r="F1090" i="11"/>
  <c r="E1090" i="11"/>
  <c r="F1092" i="11"/>
  <c r="E1092" i="11"/>
  <c r="E1094" i="11"/>
  <c r="F1094" i="11"/>
  <c r="F1096" i="11"/>
  <c r="E1096" i="11"/>
  <c r="F1098" i="11"/>
  <c r="E1098" i="11"/>
  <c r="F1100" i="11"/>
  <c r="E1100" i="11"/>
  <c r="E1102" i="11"/>
  <c r="F1102" i="11"/>
  <c r="F1104" i="11"/>
  <c r="E1104" i="11"/>
  <c r="F1106" i="11"/>
  <c r="E1106" i="11"/>
  <c r="F1108" i="11"/>
  <c r="E1108" i="11"/>
  <c r="E1110" i="11"/>
  <c r="F1110" i="11"/>
  <c r="F1112" i="11"/>
  <c r="E1112" i="11"/>
  <c r="F1114" i="11"/>
  <c r="E1114" i="11"/>
  <c r="F1116" i="11"/>
  <c r="E1116" i="11"/>
  <c r="E1118" i="11"/>
  <c r="F1118" i="11"/>
  <c r="F1120" i="11"/>
  <c r="E1120" i="11"/>
  <c r="F1122" i="11"/>
  <c r="E1122" i="11"/>
  <c r="F1124" i="11"/>
  <c r="E1124" i="11"/>
  <c r="E1126" i="11"/>
  <c r="F1126" i="11"/>
  <c r="F1128" i="11"/>
  <c r="E1128" i="11"/>
  <c r="F1130" i="11"/>
  <c r="E1130" i="11"/>
  <c r="F1132" i="11"/>
  <c r="E1132" i="11"/>
  <c r="E1134" i="11"/>
  <c r="F1134" i="11"/>
  <c r="F1136" i="11"/>
  <c r="E1136" i="11"/>
  <c r="F1138" i="11"/>
  <c r="E1138" i="11"/>
  <c r="F1140" i="11"/>
  <c r="E1140" i="11"/>
  <c r="E1142" i="11"/>
  <c r="F1142" i="11"/>
  <c r="F1144" i="11"/>
  <c r="E1144" i="11"/>
  <c r="F1146" i="11"/>
  <c r="E1146" i="11"/>
  <c r="F1148" i="11"/>
  <c r="E1148" i="11"/>
  <c r="E1150" i="11"/>
  <c r="F1150" i="11"/>
  <c r="F1152" i="11"/>
  <c r="E1152" i="11"/>
  <c r="F1154" i="11"/>
  <c r="E1154" i="11"/>
  <c r="F1156" i="11"/>
  <c r="E1156" i="11"/>
  <c r="E1158" i="11"/>
  <c r="F1158" i="11"/>
  <c r="F1160" i="11"/>
  <c r="E1160" i="11"/>
  <c r="F1162" i="11"/>
  <c r="E1162" i="11"/>
  <c r="F1164" i="11"/>
  <c r="E1164" i="11"/>
  <c r="E1166" i="11"/>
  <c r="F1166" i="11"/>
  <c r="F1168" i="11"/>
  <c r="E1168" i="11"/>
  <c r="F1170" i="11"/>
  <c r="E1170" i="11"/>
  <c r="F1172" i="11"/>
  <c r="E1172" i="11"/>
  <c r="E1174" i="11"/>
  <c r="F1174" i="11"/>
  <c r="F1176" i="11"/>
  <c r="E1176" i="11"/>
  <c r="F1178" i="11"/>
  <c r="E1178" i="11"/>
  <c r="F1180" i="11"/>
  <c r="E1180" i="11"/>
  <c r="E1182" i="11"/>
  <c r="F1182" i="11"/>
  <c r="F1184" i="11"/>
  <c r="E1184" i="11"/>
  <c r="F1186" i="11"/>
  <c r="E1186" i="11"/>
  <c r="F1188" i="11"/>
  <c r="E1188" i="11"/>
  <c r="E1190" i="11"/>
  <c r="F1190" i="11"/>
  <c r="F1192" i="11"/>
  <c r="E1192" i="11"/>
  <c r="F1194" i="11"/>
  <c r="E1194" i="11"/>
  <c r="F1196" i="11"/>
  <c r="E1196" i="11"/>
  <c r="E1198" i="11"/>
  <c r="F1198" i="11"/>
  <c r="F1200" i="11"/>
  <c r="E1200" i="11"/>
  <c r="F1202" i="11"/>
  <c r="E1202" i="11"/>
  <c r="E1206" i="11"/>
  <c r="F1206" i="11"/>
  <c r="F1208" i="11"/>
  <c r="E1208" i="11"/>
  <c r="F1210" i="11"/>
  <c r="E1210" i="11"/>
  <c r="F1212" i="11"/>
  <c r="E1212" i="11"/>
  <c r="E1214" i="11"/>
  <c r="F1214" i="11"/>
  <c r="F1216" i="11"/>
  <c r="E1216" i="11"/>
  <c r="F1218" i="11"/>
  <c r="E1218" i="11"/>
  <c r="F1220" i="11"/>
  <c r="E1220" i="11"/>
  <c r="E1222" i="11"/>
  <c r="F1222" i="11"/>
  <c r="F1224" i="11"/>
  <c r="E1224" i="11"/>
  <c r="F1226" i="11"/>
  <c r="E1226" i="11"/>
  <c r="E1230" i="11"/>
  <c r="F1230" i="11"/>
  <c r="F1232" i="11"/>
  <c r="E1232" i="11"/>
  <c r="F1234" i="11"/>
  <c r="E1234" i="11"/>
  <c r="F1236" i="11"/>
  <c r="E1236" i="11"/>
  <c r="E1238" i="11"/>
  <c r="F1238" i="11"/>
  <c r="F1242" i="11"/>
  <c r="E1242" i="11"/>
  <c r="F1244" i="11"/>
  <c r="E1244" i="11"/>
  <c r="E1246" i="11"/>
  <c r="F1246" i="11"/>
  <c r="F1248" i="11"/>
  <c r="E1248" i="11"/>
  <c r="F1250" i="11"/>
  <c r="E1250" i="11"/>
  <c r="F1252" i="11"/>
  <c r="E1252" i="11"/>
  <c r="E1254" i="11"/>
  <c r="F1254" i="11"/>
  <c r="F1256" i="11"/>
  <c r="E1256" i="11"/>
  <c r="F1258" i="11"/>
  <c r="E1258" i="11"/>
  <c r="E1262" i="11"/>
  <c r="F1262" i="11"/>
  <c r="F1264" i="11"/>
  <c r="E1264" i="11"/>
  <c r="F1266" i="11"/>
  <c r="E1266" i="11"/>
  <c r="F1268" i="11"/>
  <c r="E1268" i="11"/>
  <c r="E1270" i="11"/>
  <c r="F1270" i="11"/>
  <c r="F1274" i="11"/>
  <c r="E1274" i="11"/>
  <c r="F1276" i="11"/>
  <c r="E1276" i="11"/>
  <c r="E1278" i="11"/>
  <c r="F1278" i="11"/>
  <c r="F1280" i="11"/>
  <c r="E1280" i="11"/>
  <c r="F1282" i="11"/>
  <c r="E1282" i="11"/>
  <c r="F1284" i="11"/>
  <c r="E1284" i="11"/>
  <c r="E1286" i="11"/>
  <c r="F1286" i="11"/>
  <c r="F1288" i="11"/>
  <c r="E1288" i="11"/>
  <c r="F1290" i="11"/>
  <c r="E1290" i="11"/>
  <c r="E1294" i="11"/>
  <c r="F1294" i="11"/>
  <c r="F1296" i="11"/>
  <c r="E1296" i="11"/>
  <c r="F1298" i="11"/>
  <c r="E1298" i="11"/>
  <c r="F1300" i="11"/>
  <c r="E1300" i="11"/>
  <c r="E1302" i="11"/>
  <c r="F1302" i="11"/>
  <c r="F1306" i="11"/>
  <c r="E1306" i="11"/>
  <c r="F1308" i="11"/>
  <c r="E1308" i="11"/>
  <c r="E1310" i="11"/>
  <c r="F1310" i="11"/>
  <c r="F1312" i="11"/>
  <c r="E1312" i="11"/>
  <c r="F1314" i="11"/>
  <c r="E1314" i="11"/>
  <c r="F1316" i="11"/>
  <c r="E1316" i="11"/>
  <c r="E1318" i="11"/>
  <c r="F1318" i="11"/>
  <c r="F1320" i="11"/>
  <c r="E1320" i="11"/>
  <c r="F1322" i="11"/>
  <c r="E1322" i="11"/>
  <c r="E1326" i="11"/>
  <c r="F1326" i="11"/>
  <c r="F1328" i="11"/>
  <c r="E1328" i="11"/>
  <c r="F1330" i="11"/>
  <c r="E1330" i="11"/>
  <c r="F1332" i="11"/>
  <c r="E1332" i="11"/>
  <c r="E1334" i="11"/>
  <c r="F1334" i="11"/>
  <c r="F1338" i="11"/>
  <c r="E1338" i="11"/>
  <c r="F1340" i="11"/>
  <c r="E1340" i="11"/>
  <c r="E1342" i="11"/>
  <c r="F1342" i="11"/>
  <c r="F1344" i="11"/>
  <c r="E1344" i="11"/>
  <c r="F1346" i="11"/>
  <c r="E1346" i="11"/>
  <c r="F1348" i="11"/>
  <c r="E1348" i="11"/>
  <c r="E1350" i="11"/>
  <c r="F1350" i="11"/>
  <c r="F1352" i="11"/>
  <c r="E1352" i="11"/>
  <c r="F1354" i="11"/>
  <c r="E1354" i="11"/>
  <c r="E1358" i="11"/>
  <c r="F1358" i="11"/>
  <c r="F1360" i="11"/>
  <c r="E1360" i="11"/>
  <c r="F1362" i="11"/>
  <c r="E1362" i="11"/>
  <c r="F1364" i="11"/>
  <c r="E1364" i="11"/>
  <c r="E1366" i="11"/>
  <c r="F1366" i="11"/>
  <c r="E1370" i="11"/>
  <c r="F1370" i="11"/>
  <c r="F1372" i="11"/>
  <c r="E1372" i="11"/>
  <c r="F1374" i="11"/>
  <c r="E1374" i="11"/>
  <c r="F1376" i="11"/>
  <c r="E1376" i="11"/>
  <c r="E1378" i="11"/>
  <c r="F1378" i="11"/>
  <c r="F1380" i="11"/>
  <c r="E1380" i="11"/>
  <c r="E1382" i="11"/>
  <c r="F1382" i="11"/>
  <c r="F1384" i="11"/>
  <c r="E1384" i="11"/>
  <c r="E1386" i="11"/>
  <c r="F1386" i="11"/>
  <c r="F1390" i="11"/>
  <c r="E1390" i="11"/>
  <c r="F1392" i="11"/>
  <c r="E1392" i="11"/>
  <c r="E1394" i="11"/>
  <c r="F1394" i="11"/>
  <c r="F1396" i="11"/>
  <c r="E1396" i="11"/>
  <c r="E1398" i="11"/>
  <c r="F1398" i="11"/>
  <c r="E1402" i="11"/>
  <c r="F1402" i="11"/>
  <c r="F1404" i="11"/>
  <c r="E1404" i="11"/>
  <c r="E1406" i="11"/>
  <c r="F1406" i="11"/>
  <c r="F1408" i="11"/>
  <c r="E1408" i="11"/>
  <c r="E1410" i="11"/>
  <c r="F1410" i="11"/>
  <c r="F1412" i="11"/>
  <c r="E1412" i="11"/>
  <c r="E1414" i="11"/>
  <c r="F1414" i="11"/>
  <c r="F1416" i="11"/>
  <c r="E1416" i="11"/>
  <c r="E1418" i="11"/>
  <c r="F1418" i="11"/>
  <c r="E1422" i="11"/>
  <c r="F1422" i="11"/>
  <c r="F1424" i="11"/>
  <c r="E1424" i="11"/>
  <c r="E1426" i="11"/>
  <c r="F1426" i="11"/>
  <c r="F1428" i="11"/>
  <c r="E1428" i="11"/>
  <c r="E1430" i="11"/>
  <c r="F1430" i="11"/>
  <c r="E1434" i="11"/>
  <c r="F1434" i="11"/>
  <c r="F1436" i="11"/>
  <c r="E1436" i="11"/>
  <c r="E1438" i="11"/>
  <c r="F1438" i="11"/>
  <c r="F1440" i="11"/>
  <c r="E1440" i="11"/>
  <c r="E1442" i="11"/>
  <c r="F1442" i="11"/>
  <c r="F1444" i="11"/>
  <c r="E1444" i="11"/>
  <c r="E1446" i="11"/>
  <c r="F1446" i="11"/>
  <c r="F1448" i="11"/>
  <c r="E1448" i="11"/>
  <c r="E1450" i="11"/>
  <c r="F1450" i="11"/>
  <c r="E1454" i="11"/>
  <c r="F1454" i="11"/>
  <c r="F1456" i="11"/>
  <c r="E1456" i="11"/>
  <c r="E1458" i="11"/>
  <c r="F1458" i="11"/>
  <c r="F1460" i="11"/>
  <c r="E1460" i="11"/>
  <c r="E1462" i="11"/>
  <c r="F1462" i="11"/>
  <c r="E1466" i="11"/>
  <c r="F1466" i="11"/>
  <c r="F1468" i="11"/>
  <c r="E1468" i="11"/>
  <c r="E1470" i="11"/>
  <c r="F1470" i="11"/>
  <c r="F1472" i="11"/>
  <c r="E1472" i="11"/>
  <c r="E1474" i="11"/>
  <c r="F1474" i="11"/>
  <c r="F1476" i="11"/>
  <c r="E1476" i="11"/>
  <c r="E1478" i="11"/>
  <c r="F1478" i="11"/>
  <c r="F1480" i="11"/>
  <c r="E1480" i="11"/>
  <c r="E1482" i="11"/>
  <c r="F1482" i="11"/>
  <c r="E1486" i="11"/>
  <c r="F1486" i="11"/>
  <c r="F1488" i="11"/>
  <c r="E1488" i="11"/>
  <c r="E1490" i="11"/>
  <c r="F1490" i="11"/>
  <c r="F1492" i="11"/>
  <c r="E1492" i="11"/>
  <c r="E1494" i="11"/>
  <c r="F1494" i="11"/>
  <c r="E1498" i="11"/>
  <c r="F1498" i="11"/>
  <c r="F1500" i="11"/>
  <c r="E1500" i="11"/>
  <c r="E1502" i="11"/>
  <c r="F1502" i="11"/>
  <c r="F1504" i="11"/>
  <c r="E1504" i="11"/>
  <c r="E1506" i="11"/>
  <c r="F1506" i="11"/>
  <c r="F1508" i="11"/>
  <c r="E1508" i="11"/>
  <c r="E1510" i="11"/>
  <c r="F1510" i="11"/>
  <c r="F1512" i="11"/>
  <c r="E1512" i="11"/>
  <c r="E1514" i="11"/>
  <c r="F1514" i="11"/>
  <c r="E1518" i="11"/>
  <c r="F1518" i="11"/>
  <c r="F1520" i="11"/>
  <c r="E1520" i="11"/>
  <c r="E1522" i="11"/>
  <c r="F1522" i="11"/>
  <c r="F1524" i="11"/>
  <c r="E1524" i="11"/>
  <c r="E1526" i="11"/>
  <c r="F1526" i="11"/>
  <c r="E1530" i="11"/>
  <c r="F1530" i="11"/>
  <c r="F1532" i="11"/>
  <c r="E1532" i="11"/>
  <c r="E1534" i="11"/>
  <c r="F1534" i="11"/>
  <c r="F1536" i="11"/>
  <c r="E1536" i="11"/>
  <c r="E1538" i="11"/>
  <c r="F1538" i="11"/>
  <c r="F1540" i="11"/>
  <c r="E1540" i="11"/>
  <c r="E1542" i="11"/>
  <c r="F1542" i="11"/>
  <c r="F1544" i="11"/>
  <c r="E1544" i="11"/>
  <c r="E1546" i="11"/>
  <c r="F1546" i="11"/>
  <c r="E1550" i="11"/>
  <c r="F1550" i="11"/>
  <c r="F1552" i="11"/>
  <c r="E1552" i="11"/>
  <c r="E1554" i="11"/>
  <c r="F1554" i="11"/>
  <c r="F1556" i="11"/>
  <c r="E1556" i="11"/>
  <c r="E1558" i="11"/>
  <c r="F1558" i="11"/>
  <c r="E1562" i="11"/>
  <c r="F1562" i="11"/>
  <c r="F1564" i="11"/>
  <c r="E1564" i="11"/>
  <c r="E1566" i="11"/>
  <c r="F1566" i="11"/>
  <c r="F1568" i="11"/>
  <c r="E1568" i="11"/>
  <c r="E1570" i="11"/>
  <c r="F1570" i="11"/>
  <c r="F1572" i="11"/>
  <c r="E1572" i="11"/>
  <c r="E1574" i="11"/>
  <c r="F1574" i="11"/>
  <c r="F1576" i="11"/>
  <c r="E1576" i="11"/>
  <c r="E1578" i="11"/>
  <c r="F1578" i="11"/>
  <c r="E1582" i="11"/>
  <c r="F1582" i="11"/>
  <c r="F1584" i="11"/>
  <c r="E1584" i="11"/>
  <c r="E1586" i="11"/>
  <c r="F1586" i="11"/>
  <c r="F1588" i="11"/>
  <c r="E1588" i="11"/>
  <c r="E1590" i="11"/>
  <c r="F1590" i="11"/>
  <c r="E1594" i="11"/>
  <c r="F1594" i="11"/>
  <c r="F1596" i="11"/>
  <c r="E1596" i="11"/>
  <c r="E1598" i="11"/>
  <c r="F1598" i="11"/>
  <c r="F1600" i="11"/>
  <c r="E1600" i="11"/>
  <c r="E1602" i="11"/>
  <c r="F1602" i="11"/>
  <c r="F1604" i="11"/>
  <c r="E1604" i="11"/>
  <c r="E1606" i="11"/>
  <c r="F1606" i="11"/>
  <c r="F1608" i="11"/>
  <c r="E1608" i="11"/>
  <c r="E1610" i="11"/>
  <c r="F1610" i="11"/>
  <c r="E1614" i="11"/>
  <c r="F1614" i="11"/>
  <c r="F1616" i="11"/>
  <c r="E1616" i="11"/>
  <c r="E1618" i="11"/>
  <c r="F1618" i="11"/>
  <c r="F1620" i="11"/>
  <c r="E1620" i="11"/>
  <c r="E1622" i="11"/>
  <c r="F1622" i="11"/>
  <c r="E1626" i="11"/>
  <c r="F1626" i="11"/>
  <c r="F1628" i="11"/>
  <c r="E1628" i="11"/>
  <c r="E1630" i="11"/>
  <c r="F1630" i="11"/>
  <c r="F1632" i="11"/>
  <c r="E1632" i="11"/>
  <c r="E1634" i="11"/>
  <c r="F1634" i="11"/>
  <c r="F1636" i="11"/>
  <c r="E1636" i="11"/>
  <c r="E1638" i="11"/>
  <c r="F1638" i="11"/>
  <c r="F1640" i="11"/>
  <c r="E1640" i="11"/>
  <c r="E1642" i="11"/>
  <c r="F1642" i="11"/>
  <c r="E1646" i="11"/>
  <c r="F1646" i="11"/>
  <c r="F1648" i="11"/>
  <c r="E1648" i="11"/>
  <c r="E1650" i="11"/>
  <c r="F1650" i="11"/>
  <c r="F1652" i="11"/>
  <c r="E1652" i="11"/>
  <c r="E1654" i="11"/>
  <c r="F1654" i="11"/>
  <c r="E1658" i="11"/>
  <c r="F1658" i="11"/>
  <c r="F1660" i="11"/>
  <c r="E1660" i="11"/>
  <c r="E1662" i="11"/>
  <c r="F1662" i="11"/>
  <c r="F1664" i="11"/>
  <c r="E1664" i="11"/>
  <c r="E1666" i="11"/>
  <c r="F1666" i="11"/>
  <c r="F1668" i="11"/>
  <c r="E1668" i="11"/>
  <c r="E1670" i="11"/>
  <c r="F1670" i="11"/>
  <c r="F1672" i="11"/>
  <c r="E1672" i="11"/>
  <c r="E1674" i="11"/>
  <c r="F1674" i="11"/>
  <c r="E1678" i="11"/>
  <c r="F1678" i="11"/>
  <c r="F1680" i="11"/>
  <c r="E1680" i="11"/>
  <c r="E1682" i="11"/>
  <c r="F1682" i="11"/>
  <c r="F1684" i="11"/>
  <c r="E1684" i="11"/>
  <c r="E1686" i="11"/>
  <c r="F1686" i="11"/>
  <c r="E1690" i="11"/>
  <c r="F1690" i="11"/>
  <c r="F1692" i="11"/>
  <c r="E1692" i="11"/>
  <c r="E1694" i="11"/>
  <c r="F1694" i="11"/>
  <c r="F1696" i="11"/>
  <c r="E1696" i="11"/>
  <c r="E1698" i="11"/>
  <c r="F1698" i="11"/>
  <c r="F1700" i="11"/>
  <c r="E1700" i="11"/>
  <c r="E1702" i="11"/>
  <c r="F1702" i="11"/>
  <c r="F1704" i="11"/>
  <c r="E1704" i="11"/>
  <c r="E1706" i="11"/>
  <c r="F1706" i="11"/>
  <c r="E1710" i="11"/>
  <c r="F1710" i="11"/>
  <c r="F1712" i="11"/>
  <c r="E1712" i="11"/>
  <c r="E1714" i="11"/>
  <c r="F1714" i="11"/>
  <c r="F1716" i="11"/>
  <c r="E1716" i="11"/>
  <c r="E1718" i="11"/>
  <c r="F1718" i="11"/>
  <c r="E1722" i="11"/>
  <c r="F1722" i="11"/>
  <c r="F1724" i="11"/>
  <c r="E1724" i="11"/>
  <c r="E1726" i="11"/>
  <c r="F1726" i="11"/>
  <c r="F1728" i="11"/>
  <c r="E1728" i="11"/>
  <c r="E1730" i="11"/>
  <c r="F1730" i="11"/>
  <c r="F1732" i="11"/>
  <c r="E1732" i="11"/>
  <c r="E1734" i="11"/>
  <c r="F1734" i="11"/>
  <c r="F1736" i="11"/>
  <c r="E1736" i="11"/>
  <c r="E1738" i="11"/>
  <c r="F1738" i="11"/>
  <c r="E1742" i="11"/>
  <c r="F1742" i="11"/>
  <c r="F1744" i="11"/>
  <c r="E1744" i="11"/>
  <c r="E1746" i="11"/>
  <c r="F1746" i="11"/>
  <c r="F1748" i="11"/>
  <c r="E1748" i="11"/>
  <c r="E1750" i="11"/>
  <c r="F1750" i="11"/>
  <c r="E1754" i="11"/>
  <c r="F1754" i="11"/>
  <c r="F1756" i="11"/>
  <c r="E1756" i="11"/>
  <c r="E1758" i="11"/>
  <c r="F1758" i="11"/>
  <c r="F1760" i="11"/>
  <c r="E1760" i="11"/>
  <c r="E1762" i="11"/>
  <c r="F1762" i="11"/>
  <c r="F1764" i="11"/>
  <c r="E1764" i="11"/>
  <c r="E1766" i="11"/>
  <c r="F1766" i="11"/>
  <c r="F1768" i="11"/>
  <c r="E1768" i="11"/>
  <c r="E1770" i="11"/>
  <c r="F1770" i="11"/>
  <c r="E1774" i="11"/>
  <c r="F1774" i="11"/>
  <c r="F1776" i="11"/>
  <c r="E1776" i="11"/>
  <c r="E1778" i="11"/>
  <c r="F1778" i="11"/>
  <c r="F1780" i="11"/>
  <c r="E1780" i="11"/>
  <c r="E1782" i="11"/>
  <c r="F1782" i="11"/>
  <c r="E1786" i="11"/>
  <c r="F1786" i="11"/>
  <c r="F1788" i="11"/>
  <c r="E1788" i="11"/>
  <c r="E1790" i="11"/>
  <c r="F1790" i="11"/>
  <c r="F1792" i="11"/>
  <c r="E1792" i="11"/>
  <c r="E1794" i="11"/>
  <c r="F1794" i="11"/>
  <c r="F1796" i="11"/>
  <c r="E1796" i="11"/>
  <c r="E1798" i="11"/>
  <c r="F1798" i="11"/>
  <c r="F1800" i="11"/>
  <c r="E1800" i="11"/>
  <c r="E1802" i="11"/>
  <c r="F1802" i="11"/>
  <c r="E1806" i="11"/>
  <c r="F1806" i="11"/>
  <c r="F1808" i="11"/>
  <c r="E1808" i="11"/>
  <c r="E1810" i="11"/>
  <c r="F1810" i="11"/>
  <c r="F1812" i="11"/>
  <c r="E1812" i="11"/>
  <c r="E1814" i="11"/>
  <c r="F1814" i="11"/>
  <c r="E1818" i="11"/>
  <c r="F1818" i="11"/>
  <c r="F1820" i="11"/>
  <c r="E1820" i="11"/>
  <c r="E1822" i="11"/>
  <c r="F1822" i="11"/>
  <c r="F1824" i="11"/>
  <c r="E1824" i="11"/>
  <c r="E1826" i="11"/>
  <c r="F1826" i="11"/>
  <c r="F1828" i="11"/>
  <c r="E1828" i="11"/>
  <c r="E1830" i="11"/>
  <c r="F1830" i="11"/>
  <c r="F1832" i="11"/>
  <c r="E1832" i="11"/>
  <c r="E1834" i="11"/>
  <c r="F1834" i="11"/>
  <c r="E1838" i="11"/>
  <c r="F1838" i="11"/>
  <c r="F1840" i="11"/>
  <c r="E1840" i="11"/>
  <c r="E1842" i="11"/>
  <c r="F1842" i="11"/>
  <c r="F1844" i="11"/>
  <c r="E1844" i="11"/>
  <c r="E1846" i="11"/>
  <c r="F1846" i="11"/>
  <c r="E1850" i="11"/>
  <c r="F1850" i="11"/>
  <c r="F1852" i="11"/>
  <c r="E1852" i="11"/>
  <c r="E1854" i="11"/>
  <c r="F1854" i="11"/>
  <c r="F1856" i="11"/>
  <c r="E1856" i="11"/>
  <c r="E1858" i="11"/>
  <c r="F1858" i="11"/>
  <c r="F1860" i="11"/>
  <c r="E1860" i="11"/>
  <c r="E1862" i="11"/>
  <c r="F1862" i="11"/>
  <c r="F1864" i="11"/>
  <c r="E1864" i="11"/>
  <c r="E1866" i="11"/>
  <c r="F1866" i="11"/>
  <c r="E1870" i="11"/>
  <c r="F1870" i="11"/>
  <c r="F1872" i="11"/>
  <c r="E1872" i="11"/>
  <c r="E1874" i="11"/>
  <c r="F1874" i="11"/>
  <c r="F1876" i="11"/>
  <c r="E1876" i="11"/>
  <c r="E1878" i="11"/>
  <c r="F1878" i="11"/>
  <c r="E1882" i="11"/>
  <c r="F1882" i="11"/>
  <c r="F1884" i="11"/>
  <c r="E1884" i="11"/>
  <c r="E1886" i="11"/>
  <c r="F1886" i="11"/>
  <c r="F1888" i="11"/>
  <c r="E1888" i="11"/>
  <c r="E1890" i="11"/>
  <c r="F1890" i="11"/>
  <c r="F1892" i="11"/>
  <c r="E1892" i="11"/>
  <c r="E1894" i="11"/>
  <c r="F1894" i="11"/>
  <c r="F1896" i="11"/>
  <c r="E1896" i="11"/>
  <c r="E1898" i="11"/>
  <c r="F1898" i="11"/>
  <c r="E1902" i="11"/>
  <c r="F1902" i="11"/>
  <c r="F1904" i="11"/>
  <c r="E1904" i="11"/>
  <c r="E1906" i="11"/>
  <c r="F1906" i="11"/>
  <c r="F1908" i="11"/>
  <c r="E1908" i="11"/>
  <c r="E1910" i="11"/>
  <c r="F1910" i="11"/>
  <c r="E1914" i="11"/>
  <c r="F1914" i="11"/>
  <c r="F1916" i="11"/>
  <c r="E1916" i="11"/>
  <c r="E1918" i="11"/>
  <c r="F1918" i="11"/>
  <c r="F1920" i="11"/>
  <c r="E1920" i="11"/>
  <c r="E1922" i="11"/>
  <c r="F1922" i="11"/>
  <c r="F1924" i="11"/>
  <c r="E1924" i="11"/>
  <c r="E1926" i="11"/>
  <c r="F1926" i="11"/>
  <c r="F1928" i="11"/>
  <c r="E1928" i="11"/>
  <c r="E1930" i="11"/>
  <c r="F1930" i="11"/>
  <c r="E1934" i="11"/>
  <c r="F1934" i="11"/>
  <c r="F1936" i="11"/>
  <c r="E1936" i="11"/>
  <c r="E1938" i="11"/>
  <c r="F1938" i="11"/>
  <c r="F1940" i="11"/>
  <c r="E1940" i="11"/>
  <c r="E1942" i="11"/>
  <c r="F1942" i="11"/>
  <c r="E1946" i="11"/>
  <c r="F1946" i="11"/>
  <c r="F1948" i="11"/>
  <c r="E1948" i="11"/>
  <c r="E1950" i="11"/>
  <c r="F1950" i="11"/>
  <c r="F1952" i="11"/>
  <c r="E1952" i="11"/>
  <c r="E1954" i="11"/>
  <c r="F1954" i="11"/>
  <c r="F1956" i="11"/>
  <c r="E1956" i="11"/>
  <c r="E1958" i="11"/>
  <c r="F1958" i="11"/>
  <c r="F1960" i="11"/>
  <c r="E1960" i="11"/>
  <c r="E1962" i="11"/>
  <c r="F1962" i="11"/>
  <c r="E1966" i="11"/>
  <c r="F1966" i="11"/>
  <c r="F1968" i="11"/>
  <c r="E1968" i="11"/>
  <c r="E1970" i="11"/>
  <c r="F1970" i="11"/>
  <c r="F1972" i="11"/>
  <c r="E1972" i="11"/>
  <c r="E1974" i="11"/>
  <c r="F1974" i="11"/>
  <c r="E1978" i="11"/>
  <c r="F1978" i="11"/>
  <c r="F1980" i="11"/>
  <c r="E1980" i="11"/>
  <c r="E1982" i="11"/>
  <c r="F1982" i="11"/>
  <c r="F1984" i="11"/>
  <c r="E1984" i="11"/>
  <c r="E1986" i="11"/>
  <c r="F1986" i="11"/>
  <c r="F1988" i="11"/>
  <c r="E1988" i="11"/>
  <c r="E1990" i="11"/>
  <c r="F1990" i="11"/>
  <c r="F1992" i="11"/>
  <c r="E1992" i="11"/>
  <c r="E1994" i="11"/>
  <c r="F1994" i="11"/>
  <c r="E1998" i="11"/>
  <c r="F1998" i="11"/>
  <c r="F2000" i="11"/>
  <c r="E2000" i="11"/>
  <c r="E2002" i="11"/>
  <c r="F2002" i="11"/>
  <c r="F2004" i="11"/>
  <c r="E2004" i="11"/>
  <c r="E2006" i="11"/>
  <c r="F2006" i="11"/>
  <c r="E2010" i="11"/>
  <c r="F2010" i="11"/>
  <c r="F2012" i="11"/>
  <c r="E2012" i="11"/>
  <c r="E2014" i="11"/>
  <c r="F2014" i="11"/>
  <c r="F2016" i="11"/>
  <c r="E2016" i="11"/>
  <c r="E2018" i="11"/>
  <c r="F2018" i="11"/>
  <c r="F2020" i="11"/>
  <c r="E2020" i="11"/>
  <c r="E2022" i="11"/>
  <c r="F2022" i="11"/>
  <c r="F2024" i="11"/>
  <c r="E2024" i="11"/>
  <c r="E2026" i="11"/>
  <c r="F2026" i="11"/>
  <c r="E2030" i="11"/>
  <c r="F2030" i="11"/>
  <c r="F2032" i="11"/>
  <c r="E2032" i="11"/>
  <c r="E2034" i="11"/>
  <c r="F2034" i="11"/>
  <c r="F2036" i="11"/>
  <c r="E2036" i="11"/>
  <c r="E2038" i="11"/>
  <c r="F2038" i="11"/>
  <c r="E2042" i="11"/>
  <c r="F2042" i="11"/>
  <c r="F2044" i="11"/>
  <c r="E2044" i="11"/>
  <c r="E2046" i="11"/>
  <c r="F2046" i="11"/>
  <c r="F2048" i="11"/>
  <c r="E2048" i="11"/>
  <c r="E2050" i="11"/>
  <c r="F2050" i="11"/>
  <c r="F2052" i="11"/>
  <c r="E2052" i="11"/>
  <c r="E2054" i="11"/>
  <c r="F2054" i="11"/>
  <c r="F2056" i="11"/>
  <c r="E2056" i="11"/>
  <c r="E2058" i="11"/>
  <c r="F2058" i="11"/>
  <c r="E2062" i="11"/>
  <c r="F2062" i="11"/>
  <c r="F2064" i="11"/>
  <c r="E2064" i="11"/>
  <c r="E2066" i="11"/>
  <c r="F2066" i="11"/>
  <c r="F2068" i="11"/>
  <c r="E2068" i="11"/>
  <c r="E2070" i="11"/>
  <c r="F2070" i="11"/>
  <c r="E2074" i="11"/>
  <c r="F2074" i="11"/>
  <c r="E2040" i="11"/>
  <c r="E1996" i="11"/>
  <c r="E1953" i="11"/>
  <c r="E1912" i="11"/>
  <c r="E1868" i="11"/>
  <c r="E1825" i="11"/>
  <c r="E1784" i="11"/>
  <c r="E1740" i="11"/>
  <c r="E1697" i="11"/>
  <c r="E1656" i="11"/>
  <c r="E1612" i="11"/>
  <c r="E1569" i="11"/>
  <c r="E1528" i="11"/>
  <c r="E1484" i="11"/>
  <c r="E1441" i="11"/>
  <c r="E1400" i="11"/>
  <c r="E1356" i="11"/>
  <c r="E1313" i="11"/>
  <c r="E1272" i="11"/>
  <c r="E1228" i="11"/>
  <c r="H2" i="11"/>
  <c r="G2" i="11"/>
  <c r="H4" i="11"/>
  <c r="G4" i="11"/>
  <c r="H6" i="11"/>
  <c r="G6" i="11"/>
  <c r="H8" i="11"/>
  <c r="G8" i="11"/>
  <c r="H10" i="11"/>
  <c r="G10" i="11"/>
  <c r="H12" i="11"/>
  <c r="G12" i="11"/>
  <c r="H14" i="11"/>
  <c r="G14" i="11"/>
  <c r="H16" i="11"/>
  <c r="G16" i="11"/>
  <c r="H18" i="11"/>
  <c r="G18" i="11"/>
  <c r="H20" i="11"/>
  <c r="G20" i="11"/>
  <c r="H22" i="11"/>
  <c r="G22" i="11"/>
  <c r="H24" i="11"/>
  <c r="G24" i="11"/>
  <c r="H26" i="11"/>
  <c r="G26" i="11"/>
  <c r="H28" i="11"/>
  <c r="G28" i="11"/>
  <c r="H30" i="11"/>
  <c r="G30" i="11"/>
  <c r="H32" i="11"/>
  <c r="G32" i="11"/>
  <c r="H34" i="11"/>
  <c r="G34" i="11"/>
  <c r="H36" i="11"/>
  <c r="G36" i="11"/>
  <c r="H38" i="11"/>
  <c r="G38" i="11"/>
  <c r="H40" i="11"/>
  <c r="G40" i="11"/>
  <c r="H42" i="11"/>
  <c r="G42" i="11"/>
  <c r="H44" i="11"/>
  <c r="G44" i="11"/>
  <c r="H46" i="11"/>
  <c r="G46" i="11"/>
  <c r="H48" i="11"/>
  <c r="G48" i="11"/>
  <c r="H50" i="11"/>
  <c r="G50" i="11"/>
  <c r="H52" i="11"/>
  <c r="G52" i="11"/>
  <c r="H54" i="11"/>
  <c r="G54" i="11"/>
  <c r="H56" i="11"/>
  <c r="G56" i="11"/>
  <c r="H58" i="11"/>
  <c r="G58" i="11"/>
  <c r="H60" i="11"/>
  <c r="G60" i="11"/>
  <c r="H62" i="11"/>
  <c r="G62" i="11"/>
  <c r="H64" i="11"/>
  <c r="G64" i="11"/>
  <c r="H66" i="11"/>
  <c r="G66" i="11"/>
  <c r="H68" i="11"/>
  <c r="G68" i="11"/>
  <c r="H70" i="11"/>
  <c r="G70" i="11"/>
  <c r="H72" i="11"/>
  <c r="G72" i="11"/>
  <c r="H74" i="11"/>
  <c r="G74" i="11"/>
  <c r="H76" i="11"/>
  <c r="G76" i="11"/>
  <c r="H78" i="11"/>
  <c r="G78" i="11"/>
  <c r="H80" i="11"/>
  <c r="G80" i="11"/>
  <c r="H82" i="11"/>
  <c r="G82" i="11"/>
  <c r="H84" i="11"/>
  <c r="G84" i="11"/>
  <c r="H86" i="11"/>
  <c r="G86" i="11"/>
  <c r="H88" i="11"/>
  <c r="G88" i="11"/>
  <c r="G90" i="11"/>
  <c r="H90" i="11"/>
  <c r="H92" i="11"/>
  <c r="G92" i="11"/>
  <c r="H94" i="11"/>
  <c r="G94" i="11"/>
  <c r="H96" i="11"/>
  <c r="G96" i="11"/>
  <c r="H98" i="11"/>
  <c r="G98" i="11"/>
  <c r="H100" i="11"/>
  <c r="G100" i="11"/>
  <c r="H102" i="11"/>
  <c r="G102" i="11"/>
  <c r="H104" i="11"/>
  <c r="G104" i="11"/>
  <c r="H106" i="11"/>
  <c r="G106" i="11"/>
  <c r="H108" i="11"/>
  <c r="G108" i="11"/>
  <c r="H110" i="11"/>
  <c r="G110" i="11"/>
  <c r="H112" i="11"/>
  <c r="G112" i="11"/>
  <c r="H114" i="11"/>
  <c r="G114" i="11"/>
  <c r="H116" i="11"/>
  <c r="G116" i="11"/>
  <c r="H118" i="11"/>
  <c r="G118" i="11"/>
  <c r="H120" i="11"/>
  <c r="G120" i="11"/>
  <c r="H122" i="11"/>
  <c r="G122" i="11"/>
  <c r="H124" i="11"/>
  <c r="G124" i="11"/>
  <c r="H126" i="11"/>
  <c r="G126" i="11"/>
  <c r="H128" i="11"/>
  <c r="G128" i="11"/>
  <c r="H130" i="11"/>
  <c r="G130" i="11"/>
  <c r="H132" i="11"/>
  <c r="G132" i="11"/>
  <c r="H134" i="11"/>
  <c r="G134" i="11"/>
  <c r="H136" i="11"/>
  <c r="G136" i="11"/>
  <c r="H138" i="11"/>
  <c r="G138" i="11"/>
  <c r="H140" i="11"/>
  <c r="G140" i="11"/>
  <c r="H142" i="11"/>
  <c r="G142" i="11"/>
  <c r="H144" i="11"/>
  <c r="G144" i="11"/>
  <c r="H146" i="11"/>
  <c r="G146" i="11"/>
  <c r="H148" i="11"/>
  <c r="G148" i="11"/>
  <c r="H150" i="11"/>
  <c r="G150" i="11"/>
  <c r="H152" i="11"/>
  <c r="G152" i="11"/>
  <c r="H154" i="11"/>
  <c r="G154" i="11"/>
  <c r="H156" i="11"/>
  <c r="G156" i="11"/>
  <c r="H158" i="11"/>
  <c r="G158" i="11"/>
  <c r="H160" i="11"/>
  <c r="G160" i="11"/>
  <c r="H162" i="11"/>
  <c r="G162" i="11"/>
  <c r="H164" i="11"/>
  <c r="G164" i="11"/>
  <c r="H166" i="11"/>
  <c r="G166" i="11"/>
  <c r="H168" i="11"/>
  <c r="G168" i="11"/>
  <c r="H170" i="11"/>
  <c r="G170" i="11"/>
  <c r="H172" i="11"/>
  <c r="G172" i="11"/>
  <c r="H174" i="11"/>
  <c r="G174" i="11"/>
  <c r="H176" i="11"/>
  <c r="G176" i="11"/>
  <c r="H178" i="11"/>
  <c r="G178" i="11"/>
  <c r="H180" i="11"/>
  <c r="G180" i="11"/>
  <c r="H182" i="11"/>
  <c r="G182" i="11"/>
  <c r="H184" i="11"/>
  <c r="G184" i="11"/>
  <c r="H186" i="11"/>
  <c r="G186" i="11"/>
  <c r="H188" i="11"/>
  <c r="G188" i="11"/>
  <c r="H190" i="11"/>
  <c r="G190" i="11"/>
  <c r="H192" i="11"/>
  <c r="G192" i="11"/>
  <c r="H194" i="11"/>
  <c r="G194" i="11"/>
  <c r="E2072" i="11"/>
  <c r="E2028" i="11"/>
  <c r="E1985" i="11"/>
  <c r="E1944" i="11"/>
  <c r="E1900" i="11"/>
  <c r="E1857" i="11"/>
  <c r="E1816" i="11"/>
  <c r="E1772" i="11"/>
  <c r="E1729" i="11"/>
  <c r="E1688" i="11"/>
  <c r="E1644" i="11"/>
  <c r="E1601" i="11"/>
  <c r="E1560" i="11"/>
  <c r="E1516" i="11"/>
  <c r="E1473" i="11"/>
  <c r="E1432" i="11"/>
  <c r="E1388" i="11"/>
  <c r="E1345" i="11"/>
  <c r="E1304" i="11"/>
  <c r="E1260" i="11"/>
  <c r="E1217" i="11"/>
  <c r="F3" i="11"/>
  <c r="E3" i="11"/>
  <c r="F5" i="11"/>
  <c r="E5" i="11"/>
  <c r="F7" i="11"/>
  <c r="E7" i="11"/>
  <c r="F9" i="11"/>
  <c r="E9" i="11"/>
  <c r="E11" i="11"/>
  <c r="F11" i="11"/>
  <c r="F13" i="11"/>
  <c r="E13" i="11"/>
  <c r="F15" i="11"/>
  <c r="E15" i="11"/>
  <c r="F17" i="11"/>
  <c r="E17" i="11"/>
  <c r="F19" i="11"/>
  <c r="E19" i="11"/>
  <c r="F21" i="11"/>
  <c r="E21" i="11"/>
  <c r="F23" i="11"/>
  <c r="E23" i="11"/>
  <c r="F25" i="11"/>
  <c r="E25" i="11"/>
  <c r="F27" i="11"/>
  <c r="E27" i="11"/>
  <c r="F29" i="11"/>
  <c r="E29" i="11"/>
  <c r="E31" i="11"/>
  <c r="F31" i="11"/>
  <c r="F33" i="11"/>
  <c r="E33" i="11"/>
  <c r="F35" i="11"/>
  <c r="E35" i="11"/>
  <c r="F37" i="11"/>
  <c r="E37" i="11"/>
  <c r="F39" i="11"/>
  <c r="E39" i="11"/>
  <c r="F41" i="11"/>
  <c r="E41" i="11"/>
  <c r="E43" i="11"/>
  <c r="F43" i="11"/>
  <c r="F45" i="11"/>
  <c r="E45" i="11"/>
  <c r="F47" i="11"/>
  <c r="E47" i="11"/>
  <c r="F49" i="11"/>
  <c r="E49" i="11"/>
  <c r="F51" i="11"/>
  <c r="E51" i="11"/>
  <c r="F53" i="11"/>
  <c r="E53" i="11"/>
  <c r="F55" i="11"/>
  <c r="E55" i="11"/>
  <c r="F57" i="11"/>
  <c r="E57" i="11"/>
  <c r="F59" i="11"/>
  <c r="E59" i="11"/>
  <c r="F61" i="11"/>
  <c r="E61" i="11"/>
  <c r="E63" i="11"/>
  <c r="F63" i="11"/>
  <c r="F65" i="11"/>
  <c r="E65" i="11"/>
  <c r="F67" i="11"/>
  <c r="E67" i="11"/>
  <c r="F69" i="11"/>
  <c r="E69" i="11"/>
  <c r="F71" i="11"/>
  <c r="E71" i="11"/>
  <c r="F73" i="11"/>
  <c r="E73" i="11"/>
  <c r="E75" i="11"/>
  <c r="F75" i="11"/>
  <c r="F77" i="11"/>
  <c r="E77" i="11"/>
  <c r="F79" i="11"/>
  <c r="E79" i="11"/>
  <c r="F81" i="11"/>
  <c r="E81" i="11"/>
  <c r="F83" i="11"/>
  <c r="E83" i="11"/>
  <c r="F85" i="11"/>
  <c r="E85" i="11"/>
  <c r="F87" i="11"/>
  <c r="E87" i="11"/>
  <c r="F89" i="11"/>
  <c r="E89" i="11"/>
  <c r="F91" i="11"/>
  <c r="E91" i="11"/>
  <c r="F93" i="11"/>
  <c r="E93" i="11"/>
  <c r="E95" i="11"/>
  <c r="F95" i="11"/>
  <c r="F97" i="11"/>
  <c r="E97" i="11"/>
  <c r="F99" i="11"/>
  <c r="E99" i="11"/>
  <c r="F101" i="11"/>
  <c r="E101" i="11"/>
  <c r="F103" i="11"/>
  <c r="E103" i="11"/>
  <c r="F105" i="11"/>
  <c r="E105" i="11"/>
  <c r="E107" i="11"/>
  <c r="F107" i="11"/>
  <c r="F109" i="11"/>
  <c r="E109" i="11"/>
  <c r="F111" i="11"/>
  <c r="E111" i="11"/>
  <c r="F113" i="11"/>
  <c r="E113" i="11"/>
  <c r="F115" i="11"/>
  <c r="E115" i="11"/>
  <c r="F117" i="11"/>
  <c r="E117" i="11"/>
  <c r="F119" i="11"/>
  <c r="E119" i="11"/>
  <c r="F121" i="11"/>
  <c r="E121" i="11"/>
  <c r="F123" i="11"/>
  <c r="E123" i="11"/>
  <c r="F125" i="11"/>
  <c r="E125" i="11"/>
  <c r="E127" i="11"/>
  <c r="F127" i="11"/>
  <c r="F129" i="11"/>
  <c r="E129" i="11"/>
  <c r="F131" i="11"/>
  <c r="E131" i="11"/>
  <c r="F133" i="11"/>
  <c r="E133" i="11"/>
  <c r="F135" i="11"/>
  <c r="E135" i="11"/>
  <c r="F137" i="11"/>
  <c r="E137" i="11"/>
  <c r="E139" i="11"/>
  <c r="F139" i="11"/>
  <c r="F141" i="11"/>
  <c r="E141" i="11"/>
  <c r="F143" i="11"/>
  <c r="E143" i="11"/>
  <c r="F145" i="11"/>
  <c r="E145" i="11"/>
  <c r="F147" i="11"/>
  <c r="E147" i="11"/>
  <c r="F149" i="11"/>
  <c r="E149" i="11"/>
  <c r="F151" i="11"/>
  <c r="E151" i="11"/>
  <c r="F153" i="11"/>
  <c r="E153" i="11"/>
  <c r="F155" i="11"/>
  <c r="E155" i="11"/>
  <c r="F157" i="11"/>
  <c r="E157" i="11"/>
  <c r="E159" i="11"/>
  <c r="F159" i="11"/>
  <c r="F161" i="11"/>
  <c r="E161" i="11"/>
  <c r="F163" i="11"/>
  <c r="E163" i="11"/>
  <c r="F165" i="11"/>
  <c r="E165" i="11"/>
  <c r="F167" i="11"/>
  <c r="E167" i="11"/>
  <c r="F169" i="11"/>
  <c r="E169" i="11"/>
  <c r="E171" i="11"/>
  <c r="F171" i="11"/>
  <c r="F173" i="11"/>
  <c r="E173" i="11"/>
  <c r="F175" i="11"/>
  <c r="E175" i="11"/>
  <c r="F177" i="11"/>
  <c r="E177" i="11"/>
  <c r="F179" i="11"/>
  <c r="E179" i="11"/>
  <c r="F181" i="11"/>
  <c r="E181" i="11"/>
  <c r="F183" i="11"/>
  <c r="E183" i="11"/>
  <c r="F185" i="11"/>
  <c r="E185" i="11"/>
  <c r="F187" i="11"/>
  <c r="E187" i="11"/>
  <c r="F189" i="11"/>
  <c r="E189" i="11"/>
  <c r="E191" i="11"/>
  <c r="F191" i="11"/>
  <c r="F193" i="11"/>
  <c r="E193" i="11"/>
  <c r="F195" i="11"/>
  <c r="E195" i="11"/>
  <c r="F197" i="11"/>
  <c r="E197" i="11"/>
  <c r="F199" i="11"/>
  <c r="E199" i="11"/>
  <c r="F201" i="11"/>
  <c r="E201" i="11"/>
  <c r="E203" i="11"/>
  <c r="F203" i="11"/>
  <c r="F205" i="11"/>
  <c r="E205" i="11"/>
  <c r="F207" i="11"/>
  <c r="E207" i="11"/>
  <c r="F209" i="11"/>
  <c r="E209" i="11"/>
  <c r="F211" i="11"/>
  <c r="E211" i="11"/>
  <c r="F213" i="11"/>
  <c r="E213" i="11"/>
  <c r="F215" i="11"/>
  <c r="E215" i="11"/>
  <c r="F217" i="11"/>
  <c r="E217" i="11"/>
  <c r="F219" i="11"/>
  <c r="E219" i="11"/>
  <c r="F221" i="11"/>
  <c r="E221" i="11"/>
  <c r="E223" i="11"/>
  <c r="F223" i="11"/>
  <c r="F225" i="11"/>
  <c r="E225" i="11"/>
  <c r="F227" i="11"/>
  <c r="E227" i="11"/>
  <c r="F229" i="11"/>
  <c r="E229" i="11"/>
  <c r="F231" i="11"/>
  <c r="E231" i="11"/>
  <c r="F233" i="11"/>
  <c r="E233" i="11"/>
  <c r="E235" i="11"/>
  <c r="F235" i="11"/>
  <c r="F237" i="11"/>
  <c r="E237" i="11"/>
  <c r="F239" i="11"/>
  <c r="E239" i="11"/>
  <c r="F241" i="11"/>
  <c r="E241" i="11"/>
  <c r="F243" i="11"/>
  <c r="E243" i="11"/>
  <c r="F245" i="11"/>
  <c r="E245" i="11"/>
  <c r="F247" i="11"/>
  <c r="E247" i="11"/>
  <c r="F249" i="11"/>
  <c r="E249" i="11"/>
  <c r="F251" i="11"/>
  <c r="E251" i="11"/>
  <c r="F253" i="11"/>
  <c r="E253" i="11"/>
  <c r="E255" i="11"/>
  <c r="F255" i="11"/>
  <c r="F257" i="11"/>
  <c r="E257" i="11"/>
  <c r="F259" i="11"/>
  <c r="E259" i="11"/>
  <c r="F261" i="11"/>
  <c r="E261" i="11"/>
  <c r="F263" i="11"/>
  <c r="E263" i="11"/>
  <c r="F265" i="11"/>
  <c r="E265" i="11"/>
  <c r="E267" i="11"/>
  <c r="F267" i="11"/>
  <c r="F269" i="11"/>
  <c r="E269" i="11"/>
  <c r="F271" i="11"/>
  <c r="E271" i="11"/>
  <c r="F273" i="11"/>
  <c r="E273" i="11"/>
  <c r="F275" i="11"/>
  <c r="E275" i="11"/>
  <c r="F277" i="11"/>
  <c r="E277" i="11"/>
  <c r="F279" i="11"/>
  <c r="E279" i="11"/>
  <c r="F281" i="11"/>
  <c r="E281" i="11"/>
  <c r="F283" i="11"/>
  <c r="E283" i="11"/>
  <c r="F285" i="11"/>
  <c r="E285" i="11"/>
  <c r="E287" i="11"/>
  <c r="F287" i="11"/>
  <c r="F289" i="11"/>
  <c r="E289" i="11"/>
  <c r="F291" i="11"/>
  <c r="E291" i="11"/>
  <c r="F293" i="11"/>
  <c r="E293" i="11"/>
  <c r="F295" i="11"/>
  <c r="E295" i="11"/>
  <c r="F297" i="11"/>
  <c r="E297" i="11"/>
  <c r="E299" i="11"/>
  <c r="F299" i="11"/>
  <c r="F301" i="11"/>
  <c r="E301" i="11"/>
  <c r="F303" i="11"/>
  <c r="E303" i="11"/>
  <c r="F305" i="11"/>
  <c r="E305" i="11"/>
  <c r="F307" i="11"/>
  <c r="E307" i="11"/>
  <c r="F309" i="11"/>
  <c r="E309" i="11"/>
  <c r="F311" i="11"/>
  <c r="E311" i="11"/>
  <c r="F313" i="11"/>
  <c r="E313" i="11"/>
  <c r="F315" i="11"/>
  <c r="E315" i="11"/>
  <c r="F317" i="11"/>
  <c r="E317" i="11"/>
  <c r="E319" i="11"/>
  <c r="F319" i="11"/>
  <c r="F321" i="11"/>
  <c r="E321" i="11"/>
  <c r="F323" i="11"/>
  <c r="E323" i="11"/>
  <c r="F325" i="11"/>
  <c r="E325" i="11"/>
  <c r="F327" i="11"/>
  <c r="E327" i="11"/>
  <c r="F329" i="11"/>
  <c r="E329" i="11"/>
  <c r="E331" i="11"/>
  <c r="F331" i="11"/>
  <c r="F333" i="11"/>
  <c r="E333" i="11"/>
  <c r="F335" i="11"/>
  <c r="E335" i="11"/>
  <c r="F337" i="11"/>
  <c r="E337" i="11"/>
  <c r="F339" i="11"/>
  <c r="E339" i="11"/>
  <c r="F341" i="11"/>
  <c r="E341" i="11"/>
  <c r="F343" i="11"/>
  <c r="E343" i="11"/>
  <c r="F345" i="11"/>
  <c r="E345" i="11"/>
  <c r="F347" i="11"/>
  <c r="E347" i="11"/>
  <c r="F349" i="11"/>
  <c r="E349" i="11"/>
  <c r="E351" i="11"/>
  <c r="F351" i="11"/>
  <c r="F353" i="11"/>
  <c r="E353" i="11"/>
  <c r="F355" i="11"/>
  <c r="E355" i="11"/>
  <c r="F357" i="11"/>
  <c r="E357" i="11"/>
  <c r="F359" i="11"/>
  <c r="E359" i="11"/>
  <c r="F361" i="11"/>
  <c r="E361" i="11"/>
  <c r="E363" i="11"/>
  <c r="F363" i="11"/>
  <c r="F365" i="11"/>
  <c r="E365" i="11"/>
  <c r="F367" i="11"/>
  <c r="E367" i="11"/>
  <c r="F369" i="11"/>
  <c r="E369" i="11"/>
  <c r="F371" i="11"/>
  <c r="E371" i="11"/>
  <c r="F373" i="11"/>
  <c r="E373" i="11"/>
  <c r="F375" i="11"/>
  <c r="E375" i="11"/>
  <c r="F377" i="11"/>
  <c r="E377" i="11"/>
  <c r="F379" i="11"/>
  <c r="E379" i="11"/>
  <c r="F381" i="11"/>
  <c r="E381" i="11"/>
  <c r="E383" i="11"/>
  <c r="F383" i="11"/>
  <c r="F385" i="11"/>
  <c r="E385" i="11"/>
  <c r="F387" i="11"/>
  <c r="E387" i="11"/>
  <c r="F389" i="11"/>
  <c r="E389" i="11"/>
  <c r="E391" i="11"/>
  <c r="F391" i="11"/>
  <c r="F393" i="11"/>
  <c r="E393" i="11"/>
  <c r="F395" i="11"/>
  <c r="E395" i="11"/>
  <c r="F397" i="11"/>
  <c r="E397" i="11"/>
  <c r="E399" i="11"/>
  <c r="F399" i="11"/>
  <c r="F401" i="11"/>
  <c r="E401" i="11"/>
  <c r="F403" i="11"/>
  <c r="E403" i="11"/>
  <c r="F405" i="11"/>
  <c r="E405" i="11"/>
  <c r="E407" i="11"/>
  <c r="F407" i="11"/>
  <c r="F409" i="11"/>
  <c r="E409" i="11"/>
  <c r="F411" i="11"/>
  <c r="E411" i="11"/>
  <c r="F413" i="11"/>
  <c r="E413" i="11"/>
  <c r="E415" i="11"/>
  <c r="F415" i="11"/>
  <c r="F417" i="11"/>
  <c r="E417" i="11"/>
  <c r="F419" i="11"/>
  <c r="E419" i="11"/>
  <c r="F421" i="11"/>
  <c r="E421" i="11"/>
  <c r="E423" i="11"/>
  <c r="F423" i="11"/>
  <c r="F425" i="11"/>
  <c r="E425" i="11"/>
  <c r="F427" i="11"/>
  <c r="E427" i="11"/>
  <c r="F429" i="11"/>
  <c r="E429" i="11"/>
  <c r="E431" i="11"/>
  <c r="F431" i="11"/>
  <c r="F433" i="11"/>
  <c r="E433" i="11"/>
  <c r="F435" i="11"/>
  <c r="E435" i="11"/>
  <c r="F437" i="11"/>
  <c r="E437" i="11"/>
  <c r="E439" i="11"/>
  <c r="F439" i="11"/>
  <c r="F441" i="11"/>
  <c r="E441" i="11"/>
  <c r="F443" i="11"/>
  <c r="E443" i="11"/>
  <c r="F445" i="11"/>
  <c r="E445" i="11"/>
  <c r="E447" i="11"/>
  <c r="F447" i="11"/>
  <c r="F449" i="11"/>
  <c r="E449" i="11"/>
  <c r="F451" i="11"/>
  <c r="E451" i="11"/>
  <c r="F453" i="11"/>
  <c r="E453" i="11"/>
  <c r="E455" i="11"/>
  <c r="F455" i="11"/>
  <c r="F457" i="11"/>
  <c r="E457" i="11"/>
  <c r="F459" i="11"/>
  <c r="E459" i="11"/>
  <c r="F461" i="11"/>
  <c r="E461" i="11"/>
  <c r="E463" i="11"/>
  <c r="F463" i="11"/>
  <c r="F465" i="11"/>
  <c r="E465" i="11"/>
  <c r="F467" i="11"/>
  <c r="E467" i="11"/>
  <c r="F469" i="11"/>
  <c r="E469" i="11"/>
  <c r="E471" i="11"/>
  <c r="F471" i="11"/>
  <c r="F473" i="11"/>
  <c r="E473" i="11"/>
  <c r="F475" i="11"/>
  <c r="E475" i="11"/>
  <c r="F477" i="11"/>
  <c r="E477" i="11"/>
  <c r="E479" i="11"/>
  <c r="F479" i="11"/>
  <c r="F481" i="11"/>
  <c r="E481" i="11"/>
  <c r="F483" i="11"/>
  <c r="E483" i="11"/>
  <c r="F485" i="11"/>
  <c r="E485" i="11"/>
  <c r="E487" i="11"/>
  <c r="F487" i="11"/>
  <c r="F489" i="11"/>
  <c r="E489" i="11"/>
  <c r="F491" i="11"/>
  <c r="E491" i="11"/>
  <c r="F493" i="11"/>
  <c r="E493" i="11"/>
  <c r="E495" i="11"/>
  <c r="F495" i="11"/>
  <c r="F497" i="11"/>
  <c r="E497" i="11"/>
  <c r="F499" i="11"/>
  <c r="E499" i="11"/>
  <c r="F501" i="11"/>
  <c r="E501" i="11"/>
  <c r="E503" i="11"/>
  <c r="F503" i="11"/>
  <c r="F505" i="11"/>
  <c r="E505" i="11"/>
  <c r="F507" i="11"/>
  <c r="E507" i="11"/>
  <c r="F509" i="11"/>
  <c r="E509" i="11"/>
  <c r="E511" i="11"/>
  <c r="F511" i="11"/>
  <c r="F513" i="11"/>
  <c r="E513" i="11"/>
  <c r="F515" i="11"/>
  <c r="E515" i="11"/>
  <c r="F517" i="11"/>
  <c r="E517" i="11"/>
  <c r="E519" i="11"/>
  <c r="F519" i="11"/>
  <c r="F521" i="11"/>
  <c r="E521" i="11"/>
  <c r="F523" i="11"/>
  <c r="E523" i="11"/>
  <c r="F525" i="11"/>
  <c r="E525" i="11"/>
  <c r="E527" i="11"/>
  <c r="F527" i="11"/>
  <c r="F529" i="11"/>
  <c r="E529" i="11"/>
  <c r="F531" i="11"/>
  <c r="E531" i="11"/>
  <c r="F533" i="11"/>
  <c r="E533" i="11"/>
  <c r="E535" i="11"/>
  <c r="F535" i="11"/>
  <c r="F537" i="11"/>
  <c r="E537" i="11"/>
  <c r="F539" i="11"/>
  <c r="E539" i="11"/>
  <c r="F541" i="11"/>
  <c r="E541" i="11"/>
  <c r="E543" i="11"/>
  <c r="F543" i="11"/>
  <c r="F545" i="11"/>
  <c r="E545" i="11"/>
  <c r="F547" i="11"/>
  <c r="E547" i="11"/>
  <c r="F549" i="11"/>
  <c r="E549" i="11"/>
  <c r="E551" i="11"/>
  <c r="F551" i="11"/>
  <c r="F553" i="11"/>
  <c r="E553" i="11"/>
  <c r="F555" i="11"/>
  <c r="E555" i="11"/>
  <c r="F557" i="11"/>
  <c r="E557" i="11"/>
  <c r="E559" i="11"/>
  <c r="F559" i="11"/>
  <c r="F561" i="11"/>
  <c r="E561" i="11"/>
  <c r="F563" i="11"/>
  <c r="E563" i="11"/>
  <c r="F565" i="11"/>
  <c r="E565" i="11"/>
  <c r="E567" i="11"/>
  <c r="F567" i="11"/>
  <c r="F569" i="11"/>
  <c r="E569" i="11"/>
  <c r="F571" i="11"/>
  <c r="E571" i="11"/>
  <c r="F573" i="11"/>
  <c r="E573" i="11"/>
  <c r="E575" i="11"/>
  <c r="F575" i="11"/>
  <c r="F577" i="11"/>
  <c r="E577" i="11"/>
  <c r="F579" i="11"/>
  <c r="E579" i="11"/>
  <c r="F581" i="11"/>
  <c r="E581" i="11"/>
  <c r="E583" i="11"/>
  <c r="F583" i="11"/>
  <c r="F585" i="11"/>
  <c r="E585" i="11"/>
  <c r="F587" i="11"/>
  <c r="E587" i="11"/>
  <c r="F589" i="11"/>
  <c r="E589" i="11"/>
  <c r="E591" i="11"/>
  <c r="F591" i="11"/>
  <c r="F593" i="11"/>
  <c r="E593" i="11"/>
  <c r="F595" i="11"/>
  <c r="E595" i="11"/>
  <c r="F597" i="11"/>
  <c r="E597" i="11"/>
  <c r="E599" i="11"/>
  <c r="F599" i="11"/>
  <c r="F601" i="11"/>
  <c r="E601" i="11"/>
  <c r="F603" i="11"/>
  <c r="E603" i="11"/>
  <c r="F605" i="11"/>
  <c r="E605" i="11"/>
  <c r="E607" i="11"/>
  <c r="F607" i="11"/>
  <c r="F609" i="11"/>
  <c r="E609" i="11"/>
  <c r="F611" i="11"/>
  <c r="E611" i="11"/>
  <c r="F613" i="11"/>
  <c r="E613" i="11"/>
  <c r="E615" i="11"/>
  <c r="F615" i="11"/>
  <c r="F617" i="11"/>
  <c r="E617" i="11"/>
  <c r="F619" i="11"/>
  <c r="E619" i="11"/>
  <c r="F621" i="11"/>
  <c r="E621" i="11"/>
  <c r="E623" i="11"/>
  <c r="F623" i="11"/>
  <c r="F625" i="11"/>
  <c r="E625" i="11"/>
  <c r="F627" i="11"/>
  <c r="E627" i="11"/>
  <c r="F629" i="11"/>
  <c r="E629" i="11"/>
  <c r="E631" i="11"/>
  <c r="F631" i="11"/>
  <c r="F633" i="11"/>
  <c r="E633" i="11"/>
  <c r="F635" i="11"/>
  <c r="E635" i="11"/>
  <c r="F637" i="11"/>
  <c r="E637" i="11"/>
  <c r="E639" i="11"/>
  <c r="F639" i="11"/>
  <c r="F641" i="11"/>
  <c r="E641" i="11"/>
  <c r="F643" i="11"/>
  <c r="E643" i="11"/>
  <c r="F645" i="11"/>
  <c r="E645" i="11"/>
  <c r="E647" i="11"/>
  <c r="F647" i="11"/>
  <c r="F649" i="11"/>
  <c r="E649" i="11"/>
  <c r="F651" i="11"/>
  <c r="E651" i="11"/>
  <c r="F653" i="11"/>
  <c r="E653" i="11"/>
  <c r="E655" i="11"/>
  <c r="F655" i="11"/>
  <c r="F657" i="11"/>
  <c r="E657" i="11"/>
  <c r="F659" i="11"/>
  <c r="E659" i="11"/>
  <c r="F661" i="11"/>
  <c r="E661" i="11"/>
  <c r="E663" i="11"/>
  <c r="F663" i="11"/>
  <c r="F665" i="11"/>
  <c r="E665" i="11"/>
  <c r="F667" i="11"/>
  <c r="E667" i="11"/>
  <c r="F669" i="11"/>
  <c r="E669" i="11"/>
  <c r="E671" i="11"/>
  <c r="F671" i="11"/>
  <c r="F673" i="11"/>
  <c r="E673" i="11"/>
  <c r="F675" i="11"/>
  <c r="E675" i="11"/>
  <c r="F677" i="11"/>
  <c r="E677" i="11"/>
  <c r="E679" i="11"/>
  <c r="F679" i="11"/>
  <c r="F681" i="11"/>
  <c r="E681" i="11"/>
  <c r="F683" i="11"/>
  <c r="E683" i="11"/>
  <c r="F685" i="11"/>
  <c r="E685" i="11"/>
  <c r="E687" i="11"/>
  <c r="F687" i="11"/>
  <c r="F689" i="11"/>
  <c r="E689" i="11"/>
  <c r="F691" i="11"/>
  <c r="E691" i="11"/>
  <c r="F693" i="11"/>
  <c r="E693" i="11"/>
  <c r="E695" i="11"/>
  <c r="F695" i="11"/>
  <c r="F697" i="11"/>
  <c r="E697" i="11"/>
  <c r="F699" i="11"/>
  <c r="E699" i="11"/>
  <c r="F701" i="11"/>
  <c r="E701" i="11"/>
  <c r="E703" i="11"/>
  <c r="F703" i="11"/>
  <c r="F705" i="11"/>
  <c r="E705" i="11"/>
  <c r="F707" i="11"/>
  <c r="E707" i="11"/>
  <c r="F709" i="11"/>
  <c r="E709" i="11"/>
  <c r="E711" i="11"/>
  <c r="F711" i="11"/>
  <c r="F713" i="11"/>
  <c r="E713" i="11"/>
  <c r="F715" i="11"/>
  <c r="E715" i="11"/>
  <c r="F717" i="11"/>
  <c r="E717" i="11"/>
  <c r="E719" i="11"/>
  <c r="F719" i="11"/>
  <c r="F721" i="11"/>
  <c r="E721" i="11"/>
  <c r="F723" i="11"/>
  <c r="E723" i="11"/>
  <c r="F725" i="11"/>
  <c r="E725" i="11"/>
  <c r="E727" i="11"/>
  <c r="F727" i="11"/>
  <c r="F729" i="11"/>
  <c r="E729" i="11"/>
  <c r="F731" i="11"/>
  <c r="E731" i="11"/>
  <c r="F733" i="11"/>
  <c r="E733" i="11"/>
  <c r="E735" i="11"/>
  <c r="F735" i="11"/>
  <c r="F737" i="11"/>
  <c r="E737" i="11"/>
  <c r="F739" i="11"/>
  <c r="E739" i="11"/>
  <c r="F741" i="11"/>
  <c r="E741" i="11"/>
  <c r="E743" i="11"/>
  <c r="F743" i="11"/>
  <c r="F745" i="11"/>
  <c r="E745" i="11"/>
  <c r="F747" i="11"/>
  <c r="E747" i="11"/>
  <c r="F749" i="11"/>
  <c r="E749" i="11"/>
  <c r="E751" i="11"/>
  <c r="F751" i="11"/>
  <c r="F753" i="11"/>
  <c r="E753" i="11"/>
  <c r="F755" i="11"/>
  <c r="E755" i="11"/>
  <c r="F757" i="11"/>
  <c r="E757" i="11"/>
  <c r="E759" i="11"/>
  <c r="F759" i="11"/>
  <c r="F761" i="11"/>
  <c r="E761" i="11"/>
  <c r="F763" i="11"/>
  <c r="E763" i="11"/>
  <c r="F765" i="11"/>
  <c r="E765" i="11"/>
  <c r="E767" i="11"/>
  <c r="F767" i="11"/>
  <c r="F769" i="11"/>
  <c r="E769" i="11"/>
  <c r="F771" i="11"/>
  <c r="E771" i="11"/>
  <c r="F773" i="11"/>
  <c r="E773" i="11"/>
  <c r="E775" i="11"/>
  <c r="F775" i="11"/>
  <c r="F777" i="11"/>
  <c r="E777" i="11"/>
  <c r="F779" i="11"/>
  <c r="E779" i="11"/>
  <c r="F781" i="11"/>
  <c r="E781" i="11"/>
  <c r="E783" i="11"/>
  <c r="F783" i="11"/>
  <c r="F785" i="11"/>
  <c r="E785" i="11"/>
  <c r="F787" i="11"/>
  <c r="E787" i="11"/>
  <c r="F789" i="11"/>
  <c r="E789" i="11"/>
  <c r="E791" i="11"/>
  <c r="F791" i="11"/>
  <c r="F793" i="11"/>
  <c r="E793" i="11"/>
  <c r="F795" i="11"/>
  <c r="E795" i="11"/>
  <c r="F797" i="11"/>
  <c r="E797" i="11"/>
  <c r="E799" i="11"/>
  <c r="F799" i="11"/>
  <c r="F801" i="11"/>
  <c r="E801" i="11"/>
  <c r="F803" i="11"/>
  <c r="E803" i="11"/>
  <c r="F805" i="11"/>
  <c r="E805" i="11"/>
  <c r="E807" i="11"/>
  <c r="F807" i="11"/>
  <c r="F809" i="11"/>
  <c r="E809" i="11"/>
  <c r="F811" i="11"/>
  <c r="E811" i="11"/>
  <c r="F813" i="11"/>
  <c r="E813" i="11"/>
  <c r="E815" i="11"/>
  <c r="F815" i="11"/>
  <c r="F817" i="11"/>
  <c r="E817" i="11"/>
  <c r="F819" i="11"/>
  <c r="E819" i="11"/>
  <c r="F821" i="11"/>
  <c r="E821" i="11"/>
  <c r="E823" i="11"/>
  <c r="F823" i="11"/>
  <c r="F825" i="11"/>
  <c r="E825" i="11"/>
  <c r="F827" i="11"/>
  <c r="E827" i="11"/>
  <c r="F829" i="11"/>
  <c r="E829" i="11"/>
  <c r="E831" i="11"/>
  <c r="F831" i="11"/>
  <c r="F833" i="11"/>
  <c r="E833" i="11"/>
  <c r="F835" i="11"/>
  <c r="E835" i="11"/>
  <c r="F837" i="11"/>
  <c r="E837" i="11"/>
  <c r="E839" i="11"/>
  <c r="F839" i="11"/>
  <c r="F841" i="11"/>
  <c r="E841" i="11"/>
  <c r="F843" i="11"/>
  <c r="E843" i="11"/>
  <c r="F845" i="11"/>
  <c r="E845" i="11"/>
  <c r="E847" i="11"/>
  <c r="F847" i="11"/>
  <c r="F849" i="11"/>
  <c r="E849" i="11"/>
  <c r="F851" i="11"/>
  <c r="E851" i="11"/>
  <c r="F853" i="11"/>
  <c r="E853" i="11"/>
  <c r="E855" i="11"/>
  <c r="F855" i="11"/>
  <c r="F857" i="11"/>
  <c r="E857" i="11"/>
  <c r="F859" i="11"/>
  <c r="E859" i="11"/>
  <c r="F861" i="11"/>
  <c r="E861" i="11"/>
  <c r="E863" i="11"/>
  <c r="F863" i="11"/>
  <c r="F865" i="11"/>
  <c r="E865" i="11"/>
  <c r="F867" i="11"/>
  <c r="E867" i="11"/>
  <c r="F869" i="11"/>
  <c r="E869" i="11"/>
  <c r="E871" i="11"/>
  <c r="F871" i="11"/>
  <c r="F873" i="11"/>
  <c r="E873" i="11"/>
  <c r="F875" i="11"/>
  <c r="E875" i="11"/>
  <c r="F877" i="11"/>
  <c r="E877" i="11"/>
  <c r="E879" i="11"/>
  <c r="F879" i="11"/>
  <c r="F881" i="11"/>
  <c r="E881" i="11"/>
  <c r="F883" i="11"/>
  <c r="E883" i="11"/>
  <c r="F885" i="11"/>
  <c r="E885" i="11"/>
  <c r="E887" i="11"/>
  <c r="F887" i="11"/>
  <c r="F889" i="11"/>
  <c r="E889" i="11"/>
  <c r="F891" i="11"/>
  <c r="E891" i="11"/>
  <c r="F893" i="11"/>
  <c r="E893" i="11"/>
  <c r="E895" i="11"/>
  <c r="F895" i="11"/>
  <c r="F897" i="11"/>
  <c r="E897" i="11"/>
  <c r="F899" i="11"/>
  <c r="E899" i="11"/>
  <c r="F901" i="11"/>
  <c r="E901" i="11"/>
  <c r="E903" i="11"/>
  <c r="F903" i="11"/>
  <c r="F905" i="11"/>
  <c r="E905" i="11"/>
  <c r="F907" i="11"/>
  <c r="E907" i="11"/>
  <c r="F909" i="11"/>
  <c r="E909" i="11"/>
  <c r="E911" i="11"/>
  <c r="F911" i="11"/>
  <c r="F913" i="11"/>
  <c r="E913" i="11"/>
  <c r="F915" i="11"/>
  <c r="E915" i="11"/>
  <c r="F917" i="11"/>
  <c r="E917" i="11"/>
  <c r="E919" i="11"/>
  <c r="F919" i="11"/>
  <c r="F921" i="11"/>
  <c r="E921" i="11"/>
  <c r="F923" i="11"/>
  <c r="E923" i="11"/>
  <c r="F925" i="11"/>
  <c r="E925" i="11"/>
  <c r="E927" i="11"/>
  <c r="F927" i="11"/>
  <c r="F929" i="11"/>
  <c r="E929" i="11"/>
  <c r="F931" i="11"/>
  <c r="E931" i="11"/>
  <c r="F933" i="11"/>
  <c r="E933" i="11"/>
  <c r="E935" i="11"/>
  <c r="F935" i="11"/>
  <c r="F937" i="11"/>
  <c r="E937" i="11"/>
  <c r="F939" i="11"/>
  <c r="E939" i="11"/>
  <c r="F941" i="11"/>
  <c r="E941" i="11"/>
  <c r="E943" i="11"/>
  <c r="F943" i="11"/>
  <c r="F945" i="11"/>
  <c r="E945" i="11"/>
  <c r="F947" i="11"/>
  <c r="E947" i="11"/>
  <c r="F949" i="11"/>
  <c r="E949" i="11"/>
  <c r="E951" i="11"/>
  <c r="F951" i="11"/>
  <c r="F953" i="11"/>
  <c r="E953" i="11"/>
  <c r="F955" i="11"/>
  <c r="E955" i="11"/>
  <c r="F957" i="11"/>
  <c r="E957" i="11"/>
  <c r="E959" i="11"/>
  <c r="F959" i="11"/>
  <c r="F961" i="11"/>
  <c r="E961" i="11"/>
  <c r="F963" i="11"/>
  <c r="E963" i="11"/>
  <c r="F965" i="11"/>
  <c r="E965" i="11"/>
  <c r="E967" i="11"/>
  <c r="F967" i="11"/>
  <c r="F969" i="11"/>
  <c r="E969" i="11"/>
  <c r="F971" i="11"/>
  <c r="E971" i="11"/>
  <c r="F973" i="11"/>
  <c r="E973" i="11"/>
  <c r="E975" i="11"/>
  <c r="F975" i="11"/>
  <c r="F977" i="11"/>
  <c r="E977" i="11"/>
  <c r="F979" i="11"/>
  <c r="E979" i="11"/>
  <c r="F981" i="11"/>
  <c r="E981" i="11"/>
  <c r="E983" i="11"/>
  <c r="F983" i="11"/>
  <c r="F985" i="11"/>
  <c r="E985" i="11"/>
  <c r="F987" i="11"/>
  <c r="E987" i="11"/>
  <c r="F989" i="11"/>
  <c r="E989" i="11"/>
  <c r="E991" i="11"/>
  <c r="F991" i="11"/>
  <c r="F993" i="11"/>
  <c r="E993" i="11"/>
  <c r="F995" i="11"/>
  <c r="E995" i="11"/>
  <c r="F997" i="11"/>
  <c r="E997" i="11"/>
  <c r="E999" i="11"/>
  <c r="F999" i="11"/>
  <c r="F1001" i="11"/>
  <c r="E1001" i="11"/>
  <c r="F1003" i="11"/>
  <c r="E1003" i="11"/>
  <c r="F1005" i="11"/>
  <c r="E1005" i="11"/>
  <c r="E1007" i="11"/>
  <c r="F1007" i="11"/>
  <c r="F1009" i="11"/>
  <c r="E1009" i="11"/>
  <c r="F1011" i="11"/>
  <c r="E1011" i="11"/>
  <c r="F1013" i="11"/>
  <c r="E1013" i="11"/>
  <c r="E1015" i="11"/>
  <c r="F1015" i="11"/>
  <c r="F1017" i="11"/>
  <c r="E1017" i="11"/>
  <c r="F1019" i="11"/>
  <c r="E1019" i="11"/>
  <c r="F1021" i="11"/>
  <c r="E1021" i="11"/>
  <c r="E1023" i="11"/>
  <c r="F1023" i="11"/>
  <c r="F1025" i="11"/>
  <c r="E1025" i="11"/>
  <c r="F1027" i="11"/>
  <c r="E1027" i="11"/>
  <c r="F1029" i="11"/>
  <c r="E1029" i="11"/>
  <c r="E1031" i="11"/>
  <c r="F1031" i="11"/>
  <c r="F1033" i="11"/>
  <c r="E1033" i="11"/>
  <c r="F1035" i="11"/>
  <c r="E1035" i="11"/>
  <c r="F1037" i="11"/>
  <c r="E1037" i="11"/>
  <c r="E1039" i="11"/>
  <c r="F1039" i="11"/>
  <c r="F1041" i="11"/>
  <c r="E1041" i="11"/>
  <c r="F1043" i="11"/>
  <c r="E1043" i="11"/>
  <c r="F1045" i="11"/>
  <c r="E1045" i="11"/>
  <c r="E1047" i="11"/>
  <c r="F1047" i="11"/>
  <c r="F1049" i="11"/>
  <c r="E1049" i="11"/>
  <c r="F1051" i="11"/>
  <c r="E1051" i="11"/>
  <c r="F1053" i="11"/>
  <c r="E1053" i="11"/>
  <c r="E1055" i="11"/>
  <c r="F1055" i="11"/>
  <c r="F1057" i="11"/>
  <c r="E1057" i="11"/>
  <c r="F1059" i="11"/>
  <c r="E1059" i="11"/>
  <c r="F1061" i="11"/>
  <c r="E1061" i="11"/>
  <c r="E1063" i="11"/>
  <c r="F1063" i="11"/>
  <c r="F1065" i="11"/>
  <c r="E1065" i="11"/>
  <c r="F1067" i="11"/>
  <c r="E1067" i="11"/>
  <c r="F1069" i="11"/>
  <c r="E1069" i="11"/>
  <c r="E1071" i="11"/>
  <c r="F1071" i="11"/>
  <c r="F1073" i="11"/>
  <c r="E1073" i="11"/>
  <c r="F1075" i="11"/>
  <c r="E1075" i="11"/>
  <c r="F1077" i="11"/>
  <c r="E1077" i="11"/>
  <c r="E1079" i="11"/>
  <c r="F1079" i="11"/>
  <c r="F1081" i="11"/>
  <c r="E1081" i="11"/>
  <c r="F1083" i="11"/>
  <c r="E1083" i="11"/>
  <c r="F1085" i="11"/>
  <c r="E1085" i="11"/>
  <c r="E1087" i="11"/>
  <c r="F1087" i="11"/>
  <c r="F1089" i="11"/>
  <c r="E1089" i="11"/>
  <c r="F1091" i="11"/>
  <c r="E1091" i="11"/>
  <c r="F1093" i="11"/>
  <c r="E1093" i="11"/>
  <c r="E1095" i="11"/>
  <c r="F1095" i="11"/>
  <c r="F1097" i="11"/>
  <c r="E1097" i="11"/>
  <c r="F1099" i="11"/>
  <c r="E1099" i="11"/>
  <c r="F1101" i="11"/>
  <c r="E1101" i="11"/>
  <c r="E1103" i="11"/>
  <c r="F1103" i="11"/>
  <c r="F1105" i="11"/>
  <c r="E1105" i="11"/>
  <c r="F1107" i="11"/>
  <c r="E1107" i="11"/>
  <c r="F1109" i="11"/>
  <c r="E1109" i="11"/>
  <c r="E1111" i="11"/>
  <c r="F1111" i="11"/>
  <c r="F1113" i="11"/>
  <c r="E1113" i="11"/>
  <c r="F1115" i="11"/>
  <c r="E1115" i="11"/>
  <c r="F1117" i="11"/>
  <c r="E1117" i="11"/>
  <c r="E1119" i="11"/>
  <c r="F1119" i="11"/>
  <c r="F1121" i="11"/>
  <c r="E1121" i="11"/>
  <c r="F1123" i="11"/>
  <c r="E1123" i="11"/>
  <c r="F1125" i="11"/>
  <c r="E1125" i="11"/>
  <c r="E1127" i="11"/>
  <c r="F1127" i="11"/>
  <c r="F1129" i="11"/>
  <c r="E1129" i="11"/>
  <c r="F1131" i="11"/>
  <c r="E1131" i="11"/>
  <c r="F1133" i="11"/>
  <c r="E1133" i="11"/>
  <c r="E1135" i="11"/>
  <c r="F1135" i="11"/>
  <c r="F1137" i="11"/>
  <c r="E1137" i="11"/>
  <c r="F1139" i="11"/>
  <c r="E1139" i="11"/>
  <c r="F1141" i="11"/>
  <c r="E1141" i="11"/>
  <c r="E1143" i="11"/>
  <c r="F1143" i="11"/>
  <c r="F1145" i="11"/>
  <c r="E1145" i="11"/>
  <c r="F1147" i="11"/>
  <c r="E1147" i="11"/>
  <c r="F1149" i="11"/>
  <c r="E1149" i="11"/>
  <c r="E1151" i="11"/>
  <c r="F1151" i="11"/>
  <c r="F1153" i="11"/>
  <c r="E1153" i="11"/>
  <c r="F1155" i="11"/>
  <c r="E1155" i="11"/>
  <c r="F1157" i="11"/>
  <c r="E1157" i="11"/>
  <c r="E1159" i="11"/>
  <c r="F1159" i="11"/>
  <c r="F1161" i="11"/>
  <c r="E1161" i="11"/>
  <c r="F1163" i="11"/>
  <c r="E1163" i="11"/>
  <c r="F1165" i="11"/>
  <c r="E1165" i="11"/>
  <c r="E1167" i="11"/>
  <c r="F1167" i="11"/>
  <c r="F1169" i="11"/>
  <c r="E1169" i="11"/>
  <c r="F1171" i="11"/>
  <c r="E1171" i="11"/>
  <c r="F1173" i="11"/>
  <c r="E1173" i="11"/>
  <c r="E1175" i="11"/>
  <c r="F1175" i="11"/>
  <c r="F1177" i="11"/>
  <c r="E1177" i="11"/>
  <c r="F1179" i="11"/>
  <c r="E1179" i="11"/>
  <c r="F1181" i="11"/>
  <c r="E1181" i="11"/>
  <c r="E1183" i="11"/>
  <c r="F1183" i="11"/>
  <c r="F1185" i="11"/>
  <c r="E1185" i="11"/>
  <c r="F1187" i="11"/>
  <c r="E1187" i="11"/>
  <c r="F1189" i="11"/>
  <c r="E1189" i="11"/>
  <c r="E1191" i="11"/>
  <c r="F1191" i="11"/>
  <c r="F1193" i="11"/>
  <c r="E1193" i="11"/>
  <c r="F1195" i="11"/>
  <c r="E1195" i="11"/>
  <c r="F1197" i="11"/>
  <c r="E1197" i="11"/>
  <c r="E1199" i="11"/>
  <c r="F1199" i="11"/>
  <c r="F1201" i="11"/>
  <c r="E1201" i="11"/>
  <c r="F1203" i="11"/>
  <c r="E1203" i="11"/>
  <c r="F1205" i="11"/>
  <c r="E1205" i="11"/>
  <c r="E1207" i="11"/>
  <c r="F1207" i="11"/>
  <c r="F1209" i="11"/>
  <c r="E1209" i="11"/>
  <c r="F1211" i="11"/>
  <c r="E1211" i="11"/>
  <c r="F1213" i="11"/>
  <c r="E1213" i="11"/>
  <c r="E1215" i="11"/>
  <c r="F1215" i="11"/>
  <c r="F1219" i="11"/>
  <c r="E1219" i="11"/>
  <c r="F1221" i="11"/>
  <c r="E1221" i="11"/>
  <c r="E1223" i="11"/>
  <c r="F1223" i="11"/>
  <c r="F1225" i="11"/>
  <c r="E1225" i="11"/>
  <c r="F1227" i="11"/>
  <c r="E1227" i="11"/>
  <c r="F1229" i="11"/>
  <c r="E1229" i="11"/>
  <c r="E1231" i="11"/>
  <c r="F1231" i="11"/>
  <c r="F1233" i="11"/>
  <c r="E1233" i="11"/>
  <c r="F1235" i="11"/>
  <c r="E1235" i="11"/>
  <c r="F1237" i="11"/>
  <c r="E1237" i="11"/>
  <c r="E1239" i="11"/>
  <c r="F1239" i="11"/>
  <c r="F1241" i="11"/>
  <c r="E1241" i="11"/>
  <c r="F1243" i="11"/>
  <c r="E1243" i="11"/>
  <c r="F1245" i="11"/>
  <c r="E1245" i="11"/>
  <c r="E1247" i="11"/>
  <c r="F1247" i="11"/>
  <c r="F1251" i="11"/>
  <c r="E1251" i="11"/>
  <c r="F1253" i="11"/>
  <c r="E1253" i="11"/>
  <c r="E1255" i="11"/>
  <c r="F1255" i="11"/>
  <c r="F1257" i="11"/>
  <c r="E1257" i="11"/>
  <c r="F1259" i="11"/>
  <c r="E1259" i="11"/>
  <c r="F1261" i="11"/>
  <c r="E1261" i="11"/>
  <c r="E1263" i="11"/>
  <c r="F1263" i="11"/>
  <c r="F1265" i="11"/>
  <c r="E1265" i="11"/>
  <c r="F1267" i="11"/>
  <c r="E1267" i="11"/>
  <c r="F1269" i="11"/>
  <c r="E1269" i="11"/>
  <c r="E1271" i="11"/>
  <c r="F1271" i="11"/>
  <c r="F1273" i="11"/>
  <c r="E1273" i="11"/>
  <c r="F1275" i="11"/>
  <c r="E1275" i="11"/>
  <c r="F1277" i="11"/>
  <c r="E1277" i="11"/>
  <c r="E1279" i="11"/>
  <c r="F1279" i="11"/>
  <c r="F1283" i="11"/>
  <c r="E1283" i="11"/>
  <c r="F1285" i="11"/>
  <c r="E1285" i="11"/>
  <c r="E1287" i="11"/>
  <c r="F1287" i="11"/>
  <c r="F1289" i="11"/>
  <c r="E1289" i="11"/>
  <c r="F1291" i="11"/>
  <c r="E1291" i="11"/>
  <c r="F1293" i="11"/>
  <c r="E1293" i="11"/>
  <c r="E1295" i="11"/>
  <c r="F1295" i="11"/>
  <c r="F1297" i="11"/>
  <c r="E1297" i="11"/>
  <c r="F1299" i="11"/>
  <c r="E1299" i="11"/>
  <c r="F1301" i="11"/>
  <c r="E1301" i="11"/>
  <c r="E1303" i="11"/>
  <c r="F1303" i="11"/>
  <c r="F1305" i="11"/>
  <c r="E1305" i="11"/>
  <c r="F1307" i="11"/>
  <c r="E1307" i="11"/>
  <c r="F1309" i="11"/>
  <c r="E1309" i="11"/>
  <c r="E1311" i="11"/>
  <c r="F1311" i="11"/>
  <c r="F1315" i="11"/>
  <c r="E1315" i="11"/>
  <c r="F1317" i="11"/>
  <c r="E1317" i="11"/>
  <c r="E1319" i="11"/>
  <c r="F1319" i="11"/>
  <c r="F1321" i="11"/>
  <c r="E1321" i="11"/>
  <c r="F1323" i="11"/>
  <c r="E1323" i="11"/>
  <c r="F1325" i="11"/>
  <c r="E1325" i="11"/>
  <c r="E1327" i="11"/>
  <c r="F1327" i="11"/>
  <c r="F1329" i="11"/>
  <c r="E1329" i="11"/>
  <c r="F1331" i="11"/>
  <c r="E1331" i="11"/>
  <c r="F1333" i="11"/>
  <c r="E1333" i="11"/>
  <c r="E1335" i="11"/>
  <c r="F1335" i="11"/>
  <c r="F1337" i="11"/>
  <c r="E1337" i="11"/>
  <c r="F1339" i="11"/>
  <c r="E1339" i="11"/>
  <c r="F1341" i="11"/>
  <c r="E1341" i="11"/>
  <c r="E1343" i="11"/>
  <c r="F1343" i="11"/>
  <c r="F1347" i="11"/>
  <c r="E1347" i="11"/>
  <c r="F1349" i="11"/>
  <c r="E1349" i="11"/>
  <c r="E1351" i="11"/>
  <c r="F1351" i="11"/>
  <c r="F1353" i="11"/>
  <c r="E1353" i="11"/>
  <c r="F1355" i="11"/>
  <c r="E1355" i="11"/>
  <c r="F1357" i="11"/>
  <c r="E1357" i="11"/>
  <c r="E1359" i="11"/>
  <c r="F1359" i="11"/>
  <c r="F1361" i="11"/>
  <c r="E1361" i="11"/>
  <c r="F1363" i="11"/>
  <c r="E1363" i="11"/>
  <c r="F1365" i="11"/>
  <c r="E1365" i="11"/>
  <c r="E1367" i="11"/>
  <c r="F1367" i="11"/>
  <c r="F1369" i="11"/>
  <c r="E1369" i="11"/>
  <c r="E1371" i="11"/>
  <c r="F1371" i="11"/>
  <c r="E1373" i="11"/>
  <c r="F1373" i="11"/>
  <c r="F1375" i="11"/>
  <c r="E1375" i="11"/>
  <c r="F1379" i="11"/>
  <c r="E1379" i="11"/>
  <c r="F1381" i="11"/>
  <c r="E1381" i="11"/>
  <c r="E1383" i="11"/>
  <c r="F1383" i="11"/>
  <c r="F1385" i="11"/>
  <c r="E1385" i="11"/>
  <c r="E1387" i="11"/>
  <c r="F1387" i="11"/>
  <c r="F1389" i="11"/>
  <c r="E1389" i="11"/>
  <c r="F1391" i="11"/>
  <c r="E1391" i="11"/>
  <c r="F1393" i="11"/>
  <c r="E1393" i="11"/>
  <c r="F1395" i="11"/>
  <c r="E1395" i="11"/>
  <c r="F1397" i="11"/>
  <c r="E1397" i="11"/>
  <c r="E1399" i="11"/>
  <c r="F1399" i="11"/>
  <c r="F1401" i="11"/>
  <c r="E1401" i="11"/>
  <c r="E1403" i="11"/>
  <c r="F1403" i="11"/>
  <c r="F1405" i="11"/>
  <c r="E1405" i="11"/>
  <c r="E1407" i="11"/>
  <c r="F1407" i="11"/>
  <c r="E1411" i="11"/>
  <c r="F1411" i="11"/>
  <c r="F1413" i="11"/>
  <c r="E1413" i="11"/>
  <c r="E1415" i="11"/>
  <c r="F1415" i="11"/>
  <c r="F1417" i="11"/>
  <c r="E1417" i="11"/>
  <c r="E1419" i="11"/>
  <c r="F1419" i="11"/>
  <c r="F1421" i="11"/>
  <c r="E1421" i="11"/>
  <c r="E1423" i="11"/>
  <c r="F1423" i="11"/>
  <c r="F1425" i="11"/>
  <c r="E1425" i="11"/>
  <c r="E1427" i="11"/>
  <c r="F1427" i="11"/>
  <c r="F1429" i="11"/>
  <c r="E1429" i="11"/>
  <c r="E1431" i="11"/>
  <c r="F1431" i="11"/>
  <c r="F1433" i="11"/>
  <c r="E1433" i="11"/>
  <c r="E1435" i="11"/>
  <c r="F1435" i="11"/>
  <c r="F1437" i="11"/>
  <c r="E1437" i="11"/>
  <c r="E1439" i="11"/>
  <c r="F1439" i="11"/>
  <c r="E1443" i="11"/>
  <c r="F1443" i="11"/>
  <c r="F1445" i="11"/>
  <c r="E1445" i="11"/>
  <c r="E1447" i="11"/>
  <c r="F1447" i="11"/>
  <c r="F1449" i="11"/>
  <c r="E1449" i="11"/>
  <c r="E1451" i="11"/>
  <c r="F1451" i="11"/>
  <c r="F1453" i="11"/>
  <c r="E1453" i="11"/>
  <c r="E1455" i="11"/>
  <c r="F1455" i="11"/>
  <c r="F1457" i="11"/>
  <c r="E1457" i="11"/>
  <c r="E1459" i="11"/>
  <c r="F1459" i="11"/>
  <c r="F1461" i="11"/>
  <c r="E1461" i="11"/>
  <c r="E1463" i="11"/>
  <c r="F1463" i="11"/>
  <c r="F1465" i="11"/>
  <c r="E1465" i="11"/>
  <c r="E1467" i="11"/>
  <c r="F1467" i="11"/>
  <c r="F1469" i="11"/>
  <c r="E1469" i="11"/>
  <c r="E1471" i="11"/>
  <c r="F1471" i="11"/>
  <c r="E1475" i="11"/>
  <c r="F1475" i="11"/>
  <c r="F1477" i="11"/>
  <c r="E1477" i="11"/>
  <c r="E1479" i="11"/>
  <c r="F1479" i="11"/>
  <c r="F1481" i="11"/>
  <c r="E1481" i="11"/>
  <c r="E1483" i="11"/>
  <c r="F1483" i="11"/>
  <c r="F1485" i="11"/>
  <c r="E1485" i="11"/>
  <c r="E1487" i="11"/>
  <c r="F1487" i="11"/>
  <c r="F1489" i="11"/>
  <c r="E1489" i="11"/>
  <c r="E1491" i="11"/>
  <c r="F1491" i="11"/>
  <c r="F1493" i="11"/>
  <c r="E1493" i="11"/>
  <c r="E1495" i="11"/>
  <c r="F1495" i="11"/>
  <c r="F1497" i="11"/>
  <c r="E1497" i="11"/>
  <c r="E1499" i="11"/>
  <c r="F1499" i="11"/>
  <c r="F1501" i="11"/>
  <c r="E1501" i="11"/>
  <c r="E1503" i="11"/>
  <c r="F1503" i="11"/>
  <c r="E1507" i="11"/>
  <c r="F1507" i="11"/>
  <c r="F1509" i="11"/>
  <c r="E1509" i="11"/>
  <c r="E1511" i="11"/>
  <c r="F1511" i="11"/>
  <c r="F1513" i="11"/>
  <c r="E1513" i="11"/>
  <c r="E1515" i="11"/>
  <c r="F1515" i="11"/>
  <c r="F1517" i="11"/>
  <c r="E1517" i="11"/>
  <c r="E1519" i="11"/>
  <c r="F1519" i="11"/>
  <c r="F1521" i="11"/>
  <c r="E1521" i="11"/>
  <c r="E1523" i="11"/>
  <c r="F1523" i="11"/>
  <c r="F1525" i="11"/>
  <c r="E1525" i="11"/>
  <c r="E1527" i="11"/>
  <c r="F1527" i="11"/>
  <c r="F1529" i="11"/>
  <c r="E1529" i="11"/>
  <c r="E1531" i="11"/>
  <c r="F1531" i="11"/>
  <c r="F1533" i="11"/>
  <c r="E1533" i="11"/>
  <c r="E1535" i="11"/>
  <c r="F1535" i="11"/>
  <c r="E1539" i="11"/>
  <c r="F1539" i="11"/>
  <c r="F1541" i="11"/>
  <c r="E1541" i="11"/>
  <c r="E1543" i="11"/>
  <c r="F1543" i="11"/>
  <c r="F1545" i="11"/>
  <c r="E1545" i="11"/>
  <c r="E1547" i="11"/>
  <c r="F1547" i="11"/>
  <c r="F1549" i="11"/>
  <c r="E1549" i="11"/>
  <c r="E1551" i="11"/>
  <c r="F1551" i="11"/>
  <c r="F1553" i="11"/>
  <c r="E1553" i="11"/>
  <c r="E1555" i="11"/>
  <c r="F1555" i="11"/>
  <c r="F1557" i="11"/>
  <c r="E1557" i="11"/>
  <c r="E1559" i="11"/>
  <c r="F1559" i="11"/>
  <c r="F1561" i="11"/>
  <c r="E1561" i="11"/>
  <c r="E1563" i="11"/>
  <c r="F1563" i="11"/>
  <c r="F1565" i="11"/>
  <c r="E1565" i="11"/>
  <c r="E1567" i="11"/>
  <c r="F1567" i="11"/>
  <c r="E1571" i="11"/>
  <c r="F1571" i="11"/>
  <c r="F1573" i="11"/>
  <c r="E1573" i="11"/>
  <c r="E1575" i="11"/>
  <c r="F1575" i="11"/>
  <c r="F1577" i="11"/>
  <c r="E1577" i="11"/>
  <c r="E1579" i="11"/>
  <c r="F1579" i="11"/>
  <c r="F1581" i="11"/>
  <c r="E1581" i="11"/>
  <c r="E1583" i="11"/>
  <c r="F1583" i="11"/>
  <c r="F1585" i="11"/>
  <c r="E1585" i="11"/>
  <c r="E1587" i="11"/>
  <c r="F1587" i="11"/>
  <c r="F1589" i="11"/>
  <c r="E1589" i="11"/>
  <c r="E1591" i="11"/>
  <c r="F1591" i="11"/>
  <c r="F1593" i="11"/>
  <c r="E1593" i="11"/>
  <c r="E1595" i="11"/>
  <c r="F1595" i="11"/>
  <c r="F1597" i="11"/>
  <c r="E1597" i="11"/>
  <c r="E1599" i="11"/>
  <c r="F1599" i="11"/>
  <c r="E1603" i="11"/>
  <c r="F1603" i="11"/>
  <c r="F1605" i="11"/>
  <c r="E1605" i="11"/>
  <c r="E1607" i="11"/>
  <c r="F1607" i="11"/>
  <c r="F1609" i="11"/>
  <c r="E1609" i="11"/>
  <c r="E1611" i="11"/>
  <c r="F1611" i="11"/>
  <c r="F1613" i="11"/>
  <c r="E1613" i="11"/>
  <c r="E1615" i="11"/>
  <c r="F1615" i="11"/>
  <c r="F1617" i="11"/>
  <c r="E1617" i="11"/>
  <c r="E1619" i="11"/>
  <c r="F1619" i="11"/>
  <c r="F1621" i="11"/>
  <c r="E1621" i="11"/>
  <c r="E1623" i="11"/>
  <c r="F1623" i="11"/>
  <c r="F1625" i="11"/>
  <c r="E1625" i="11"/>
  <c r="E1627" i="11"/>
  <c r="F1627" i="11"/>
  <c r="F1629" i="11"/>
  <c r="E1629" i="11"/>
  <c r="E1631" i="11"/>
  <c r="F1631" i="11"/>
  <c r="E1635" i="11"/>
  <c r="F1635" i="11"/>
  <c r="F1637" i="11"/>
  <c r="E1637" i="11"/>
  <c r="E1639" i="11"/>
  <c r="F1639" i="11"/>
  <c r="F1641" i="11"/>
  <c r="E1641" i="11"/>
  <c r="E1643" i="11"/>
  <c r="F1643" i="11"/>
  <c r="F1645" i="11"/>
  <c r="E1645" i="11"/>
  <c r="E1647" i="11"/>
  <c r="F1647" i="11"/>
  <c r="F1649" i="11"/>
  <c r="E1649" i="11"/>
  <c r="E1651" i="11"/>
  <c r="F1651" i="11"/>
  <c r="F1653" i="11"/>
  <c r="E1653" i="11"/>
  <c r="E1655" i="11"/>
  <c r="F1655" i="11"/>
  <c r="F1657" i="11"/>
  <c r="E1657" i="11"/>
  <c r="E1659" i="11"/>
  <c r="F1659" i="11"/>
  <c r="F1661" i="11"/>
  <c r="E1661" i="11"/>
  <c r="E1663" i="11"/>
  <c r="F1663" i="11"/>
  <c r="E1667" i="11"/>
  <c r="F1667" i="11"/>
  <c r="F1669" i="11"/>
  <c r="E1669" i="11"/>
  <c r="E1671" i="11"/>
  <c r="F1671" i="11"/>
  <c r="F1673" i="11"/>
  <c r="E1673" i="11"/>
  <c r="E1675" i="11"/>
  <c r="F1675" i="11"/>
  <c r="F1677" i="11"/>
  <c r="E1677" i="11"/>
  <c r="E1679" i="11"/>
  <c r="F1679" i="11"/>
  <c r="F1681" i="11"/>
  <c r="E1681" i="11"/>
  <c r="E1683" i="11"/>
  <c r="F1683" i="11"/>
  <c r="F1685" i="11"/>
  <c r="E1685" i="11"/>
  <c r="E1687" i="11"/>
  <c r="F1687" i="11"/>
  <c r="F1689" i="11"/>
  <c r="E1689" i="11"/>
  <c r="E1691" i="11"/>
  <c r="F1691" i="11"/>
  <c r="F1693" i="11"/>
  <c r="E1693" i="11"/>
  <c r="E1695" i="11"/>
  <c r="F1695" i="11"/>
  <c r="E1699" i="11"/>
  <c r="F1699" i="11"/>
  <c r="F1701" i="11"/>
  <c r="E1701" i="11"/>
  <c r="E1703" i="11"/>
  <c r="F1703" i="11"/>
  <c r="F1705" i="11"/>
  <c r="E1705" i="11"/>
  <c r="E1707" i="11"/>
  <c r="F1707" i="11"/>
  <c r="F1709" i="11"/>
  <c r="E1709" i="11"/>
  <c r="E1711" i="11"/>
  <c r="F1711" i="11"/>
  <c r="F1713" i="11"/>
  <c r="E1713" i="11"/>
  <c r="E1715" i="11"/>
  <c r="F1715" i="11"/>
  <c r="F1717" i="11"/>
  <c r="E1717" i="11"/>
  <c r="E1719" i="11"/>
  <c r="F1719" i="11"/>
  <c r="F1721" i="11"/>
  <c r="E1721" i="11"/>
  <c r="E1723" i="11"/>
  <c r="F1723" i="11"/>
  <c r="F1725" i="11"/>
  <c r="E1725" i="11"/>
  <c r="E1727" i="11"/>
  <c r="F1727" i="11"/>
  <c r="E1731" i="11"/>
  <c r="F1731" i="11"/>
  <c r="F1733" i="11"/>
  <c r="E1733" i="11"/>
  <c r="E1735" i="11"/>
  <c r="F1735" i="11"/>
  <c r="F1737" i="11"/>
  <c r="E1737" i="11"/>
  <c r="E1739" i="11"/>
  <c r="F1739" i="11"/>
  <c r="F1741" i="11"/>
  <c r="E1741" i="11"/>
  <c r="E1743" i="11"/>
  <c r="F1743" i="11"/>
  <c r="F1745" i="11"/>
  <c r="E1745" i="11"/>
  <c r="E1747" i="11"/>
  <c r="F1747" i="11"/>
  <c r="F1749" i="11"/>
  <c r="E1749" i="11"/>
  <c r="E1751" i="11"/>
  <c r="F1751" i="11"/>
  <c r="F1753" i="11"/>
  <c r="E1753" i="11"/>
  <c r="E1755" i="11"/>
  <c r="F1755" i="11"/>
  <c r="F1757" i="11"/>
  <c r="E1757" i="11"/>
  <c r="E1759" i="11"/>
  <c r="F1759" i="11"/>
  <c r="E1763" i="11"/>
  <c r="F1763" i="11"/>
  <c r="F1765" i="11"/>
  <c r="E1765" i="11"/>
  <c r="E1767" i="11"/>
  <c r="F1767" i="11"/>
  <c r="F1769" i="11"/>
  <c r="E1769" i="11"/>
  <c r="E1771" i="11"/>
  <c r="F1771" i="11"/>
  <c r="F1773" i="11"/>
  <c r="E1773" i="11"/>
  <c r="E1775" i="11"/>
  <c r="F1775" i="11"/>
  <c r="F1777" i="11"/>
  <c r="E1777" i="11"/>
  <c r="E1779" i="11"/>
  <c r="F1779" i="11"/>
  <c r="F1781" i="11"/>
  <c r="E1781" i="11"/>
  <c r="E1783" i="11"/>
  <c r="F1783" i="11"/>
  <c r="F1785" i="11"/>
  <c r="E1785" i="11"/>
  <c r="E1787" i="11"/>
  <c r="F1787" i="11"/>
  <c r="F1789" i="11"/>
  <c r="E1789" i="11"/>
  <c r="E1791" i="11"/>
  <c r="F1791" i="11"/>
  <c r="E1795" i="11"/>
  <c r="F1795" i="11"/>
  <c r="F1797" i="11"/>
  <c r="E1797" i="11"/>
  <c r="E1799" i="11"/>
  <c r="F1799" i="11"/>
  <c r="F1801" i="11"/>
  <c r="E1801" i="11"/>
  <c r="E1803" i="11"/>
  <c r="F1803" i="11"/>
  <c r="F1805" i="11"/>
  <c r="E1805" i="11"/>
  <c r="E1807" i="11"/>
  <c r="F1807" i="11"/>
  <c r="F1809" i="11"/>
  <c r="E1809" i="11"/>
  <c r="E1811" i="11"/>
  <c r="F1811" i="11"/>
  <c r="F1813" i="11"/>
  <c r="E1813" i="11"/>
  <c r="E1815" i="11"/>
  <c r="F1815" i="11"/>
  <c r="F1817" i="11"/>
  <c r="E1817" i="11"/>
  <c r="E1819" i="11"/>
  <c r="F1819" i="11"/>
  <c r="F1821" i="11"/>
  <c r="E1821" i="11"/>
  <c r="E1823" i="11"/>
  <c r="F1823" i="11"/>
  <c r="E1827" i="11"/>
  <c r="F1827" i="11"/>
  <c r="F1829" i="11"/>
  <c r="E1829" i="11"/>
  <c r="E1831" i="11"/>
  <c r="F1831" i="11"/>
  <c r="F1833" i="11"/>
  <c r="E1833" i="11"/>
  <c r="E1835" i="11"/>
  <c r="F1835" i="11"/>
  <c r="F1837" i="11"/>
  <c r="E1837" i="11"/>
  <c r="E1839" i="11"/>
  <c r="F1839" i="11"/>
  <c r="F1841" i="11"/>
  <c r="E1841" i="11"/>
  <c r="E1843" i="11"/>
  <c r="F1843" i="11"/>
  <c r="F1845" i="11"/>
  <c r="E1845" i="11"/>
  <c r="E1847" i="11"/>
  <c r="F1847" i="11"/>
  <c r="F1849" i="11"/>
  <c r="E1849" i="11"/>
  <c r="E1851" i="11"/>
  <c r="F1851" i="11"/>
  <c r="F1853" i="11"/>
  <c r="E1853" i="11"/>
  <c r="E1855" i="11"/>
  <c r="F1855" i="11"/>
  <c r="E1859" i="11"/>
  <c r="F1859" i="11"/>
  <c r="F1861" i="11"/>
  <c r="E1861" i="11"/>
  <c r="E1863" i="11"/>
  <c r="F1863" i="11"/>
  <c r="F1865" i="11"/>
  <c r="E1865" i="11"/>
  <c r="E1867" i="11"/>
  <c r="F1867" i="11"/>
  <c r="F1869" i="11"/>
  <c r="E1869" i="11"/>
  <c r="E1871" i="11"/>
  <c r="F1871" i="11"/>
  <c r="F1873" i="11"/>
  <c r="E1873" i="11"/>
  <c r="E1875" i="11"/>
  <c r="F1875" i="11"/>
  <c r="F1877" i="11"/>
  <c r="E1877" i="11"/>
  <c r="E1879" i="11"/>
  <c r="F1879" i="11"/>
  <c r="F1881" i="11"/>
  <c r="E1881" i="11"/>
  <c r="E1883" i="11"/>
  <c r="F1883" i="11"/>
  <c r="F1885" i="11"/>
  <c r="E1885" i="11"/>
  <c r="E1887" i="11"/>
  <c r="F1887" i="11"/>
  <c r="E1891" i="11"/>
  <c r="F1891" i="11"/>
  <c r="F1893" i="11"/>
  <c r="E1893" i="11"/>
  <c r="E1895" i="11"/>
  <c r="F1895" i="11"/>
  <c r="F1897" i="11"/>
  <c r="E1897" i="11"/>
  <c r="E1899" i="11"/>
  <c r="F1899" i="11"/>
  <c r="F1901" i="11"/>
  <c r="E1901" i="11"/>
  <c r="E1903" i="11"/>
  <c r="F1903" i="11"/>
  <c r="F1905" i="11"/>
  <c r="E1905" i="11"/>
  <c r="E1907" i="11"/>
  <c r="F1907" i="11"/>
  <c r="F1909" i="11"/>
  <c r="E1909" i="11"/>
  <c r="E1911" i="11"/>
  <c r="F1911" i="11"/>
  <c r="F1913" i="11"/>
  <c r="E1913" i="11"/>
  <c r="E1915" i="11"/>
  <c r="F1915" i="11"/>
  <c r="F1917" i="11"/>
  <c r="E1917" i="11"/>
  <c r="E1919" i="11"/>
  <c r="F1919" i="11"/>
  <c r="E1923" i="11"/>
  <c r="F1923" i="11"/>
  <c r="F1925" i="11"/>
  <c r="E1925" i="11"/>
  <c r="E1927" i="11"/>
  <c r="F1927" i="11"/>
  <c r="F1929" i="11"/>
  <c r="E1929" i="11"/>
  <c r="E1931" i="11"/>
  <c r="F1931" i="11"/>
  <c r="F1933" i="11"/>
  <c r="E1933" i="11"/>
  <c r="E1935" i="11"/>
  <c r="F1935" i="11"/>
  <c r="F1937" i="11"/>
  <c r="E1937" i="11"/>
  <c r="E1939" i="11"/>
  <c r="F1939" i="11"/>
  <c r="F1941" i="11"/>
  <c r="E1941" i="11"/>
  <c r="E1943" i="11"/>
  <c r="F1943" i="11"/>
  <c r="F1945" i="11"/>
  <c r="E1945" i="11"/>
  <c r="E1947" i="11"/>
  <c r="F1947" i="11"/>
  <c r="F1949" i="11"/>
  <c r="E1949" i="11"/>
  <c r="E1951" i="11"/>
  <c r="F1951" i="11"/>
  <c r="E1955" i="11"/>
  <c r="F1955" i="11"/>
  <c r="F1957" i="11"/>
  <c r="E1957" i="11"/>
  <c r="E1959" i="11"/>
  <c r="F1959" i="11"/>
  <c r="F1961" i="11"/>
  <c r="E1961" i="11"/>
  <c r="E1963" i="11"/>
  <c r="F1963" i="11"/>
  <c r="F1965" i="11"/>
  <c r="E1965" i="11"/>
  <c r="E1967" i="11"/>
  <c r="F1967" i="11"/>
  <c r="F1969" i="11"/>
  <c r="E1969" i="11"/>
  <c r="E1971" i="11"/>
  <c r="F1971" i="11"/>
  <c r="F1973" i="11"/>
  <c r="E1973" i="11"/>
  <c r="E1975" i="11"/>
  <c r="F1975" i="11"/>
  <c r="F1977" i="11"/>
  <c r="E1977" i="11"/>
  <c r="E1979" i="11"/>
  <c r="F1979" i="11"/>
  <c r="F1981" i="11"/>
  <c r="E1981" i="11"/>
  <c r="E1983" i="11"/>
  <c r="F1983" i="11"/>
  <c r="E1987" i="11"/>
  <c r="F1987" i="11"/>
  <c r="F1989" i="11"/>
  <c r="E1989" i="11"/>
  <c r="E1991" i="11"/>
  <c r="F1991" i="11"/>
  <c r="F1993" i="11"/>
  <c r="E1993" i="11"/>
  <c r="E1995" i="11"/>
  <c r="F1995" i="11"/>
  <c r="F1997" i="11"/>
  <c r="E1997" i="11"/>
  <c r="E1999" i="11"/>
  <c r="F1999" i="11"/>
  <c r="F2001" i="11"/>
  <c r="E2001" i="11"/>
  <c r="E2003" i="11"/>
  <c r="F2003" i="11"/>
  <c r="F2005" i="11"/>
  <c r="E2005" i="11"/>
  <c r="E2007" i="11"/>
  <c r="F2007" i="11"/>
  <c r="F2009" i="11"/>
  <c r="E2009" i="11"/>
  <c r="E2011" i="11"/>
  <c r="F2011" i="11"/>
  <c r="F2013" i="11"/>
  <c r="E2013" i="11"/>
  <c r="E2015" i="11"/>
  <c r="F2015" i="11"/>
  <c r="E2019" i="11"/>
  <c r="F2019" i="11"/>
  <c r="F2021" i="11"/>
  <c r="E2021" i="11"/>
  <c r="E2023" i="11"/>
  <c r="F2023" i="11"/>
  <c r="F2025" i="11"/>
  <c r="E2025" i="11"/>
  <c r="E2027" i="11"/>
  <c r="F2027" i="11"/>
  <c r="F2029" i="11"/>
  <c r="E2029" i="11"/>
  <c r="E2031" i="11"/>
  <c r="F2031" i="11"/>
  <c r="F2033" i="11"/>
  <c r="E2033" i="11"/>
  <c r="E2035" i="11"/>
  <c r="F2035" i="11"/>
  <c r="F2037" i="11"/>
  <c r="E2037" i="11"/>
  <c r="E2039" i="11"/>
  <c r="F2039" i="11"/>
  <c r="F2041" i="11"/>
  <c r="E2041" i="11"/>
  <c r="E2043" i="11"/>
  <c r="F2043" i="11"/>
  <c r="F2045" i="11"/>
  <c r="E2045" i="11"/>
  <c r="E2047" i="11"/>
  <c r="F2047" i="11"/>
  <c r="E2051" i="11"/>
  <c r="F2051" i="11"/>
  <c r="F2053" i="11"/>
  <c r="E2053" i="11"/>
  <c r="E2055" i="11"/>
  <c r="F2055" i="11"/>
  <c r="F2057" i="11"/>
  <c r="E2057" i="11"/>
  <c r="E2059" i="11"/>
  <c r="F2059" i="11"/>
  <c r="F2061" i="11"/>
  <c r="E2061" i="11"/>
  <c r="E2063" i="11"/>
  <c r="F2063" i="11"/>
  <c r="F2065" i="11"/>
  <c r="E2065" i="11"/>
  <c r="E2067" i="11"/>
  <c r="F2067" i="11"/>
  <c r="F2069" i="11"/>
  <c r="E2069" i="11"/>
  <c r="E2071" i="11"/>
  <c r="F2071" i="11"/>
  <c r="F2073" i="11"/>
  <c r="E2073" i="11"/>
  <c r="E2075" i="11"/>
  <c r="F2075" i="11"/>
  <c r="F2077" i="11"/>
  <c r="E2077" i="11"/>
  <c r="E2079" i="11"/>
  <c r="F2079" i="11"/>
  <c r="E2083" i="11"/>
  <c r="F2083" i="11"/>
  <c r="F2085" i="11"/>
  <c r="E2085" i="11"/>
  <c r="E2087" i="11"/>
  <c r="F2087" i="11"/>
  <c r="F2089" i="11"/>
  <c r="E2089" i="11"/>
  <c r="E2091" i="11"/>
  <c r="F2091" i="11"/>
  <c r="F2093" i="11"/>
  <c r="E2093" i="11"/>
  <c r="E2095" i="11"/>
  <c r="F2095" i="11"/>
  <c r="F2097" i="11"/>
  <c r="E2097" i="11"/>
  <c r="E2099" i="11"/>
  <c r="F2099" i="11"/>
  <c r="F2101" i="11"/>
  <c r="E2101" i="11"/>
  <c r="E2103" i="11"/>
  <c r="F2103" i="11"/>
  <c r="F2105" i="11"/>
  <c r="E2105" i="11"/>
  <c r="E2107" i="11"/>
  <c r="F2107" i="11"/>
  <c r="E2060" i="11"/>
  <c r="E2017" i="11"/>
  <c r="E1976" i="11"/>
  <c r="E1932" i="11"/>
  <c r="E1889" i="11"/>
  <c r="E1848" i="11"/>
  <c r="E1804" i="11"/>
  <c r="E1761" i="11"/>
  <c r="E1720" i="11"/>
  <c r="E1676" i="11"/>
  <c r="E1633" i="11"/>
  <c r="E1592" i="11"/>
  <c r="E1548" i="11"/>
  <c r="E1505" i="11"/>
  <c r="E1464" i="11"/>
  <c r="E1420" i="11"/>
  <c r="E1377" i="11"/>
  <c r="E1336" i="11"/>
  <c r="E1292" i="11"/>
  <c r="E1249" i="11"/>
  <c r="E1204" i="11"/>
  <c r="H287" i="11"/>
  <c r="G287" i="11"/>
  <c r="H289" i="11"/>
  <c r="G289" i="11"/>
  <c r="H291" i="11"/>
  <c r="G291" i="11"/>
  <c r="H293" i="11"/>
  <c r="G293" i="11"/>
  <c r="H295" i="11"/>
  <c r="G295" i="11"/>
  <c r="H297" i="11"/>
  <c r="G297" i="11"/>
  <c r="H299" i="11"/>
  <c r="G299" i="11"/>
  <c r="H301" i="11"/>
  <c r="G301" i="11"/>
  <c r="H303" i="11"/>
  <c r="G303" i="11"/>
  <c r="H305" i="11"/>
  <c r="G305" i="11"/>
  <c r="H307" i="11"/>
  <c r="G307" i="11"/>
  <c r="H309" i="11"/>
  <c r="G309" i="11"/>
  <c r="H311" i="11"/>
  <c r="G311" i="11"/>
  <c r="H313" i="11"/>
  <c r="G313" i="11"/>
  <c r="H315" i="11"/>
  <c r="G315" i="11"/>
  <c r="H317" i="11"/>
  <c r="G317" i="11"/>
  <c r="H319" i="11"/>
  <c r="G319" i="11"/>
  <c r="H321" i="11"/>
  <c r="G321" i="11"/>
  <c r="H323" i="11"/>
  <c r="G323" i="11"/>
  <c r="H325" i="11"/>
  <c r="G325" i="11"/>
  <c r="H327" i="11"/>
  <c r="G327" i="11"/>
  <c r="H329" i="11"/>
  <c r="G329" i="11"/>
  <c r="H331" i="11"/>
  <c r="G331" i="11"/>
  <c r="H333" i="11"/>
  <c r="G333" i="11"/>
  <c r="H335" i="11"/>
  <c r="G335" i="11"/>
  <c r="H337" i="11"/>
  <c r="G337" i="11"/>
  <c r="H339" i="11"/>
  <c r="G339" i="11"/>
  <c r="H341" i="11"/>
  <c r="G341" i="11"/>
  <c r="H343" i="11"/>
  <c r="G343" i="11"/>
  <c r="H345" i="11"/>
  <c r="G345" i="11"/>
  <c r="H347" i="11"/>
  <c r="G347" i="11"/>
  <c r="H349" i="11"/>
  <c r="G349" i="11"/>
  <c r="H351" i="11"/>
  <c r="G351" i="11"/>
  <c r="H353" i="11"/>
  <c r="G353" i="11"/>
  <c r="H355" i="11"/>
  <c r="G355" i="11"/>
  <c r="H357" i="11"/>
  <c r="G357" i="11"/>
  <c r="H359" i="11"/>
  <c r="G359" i="11"/>
  <c r="H361" i="11"/>
  <c r="G361" i="11"/>
  <c r="H363" i="11"/>
  <c r="G363" i="11"/>
  <c r="H365" i="11"/>
  <c r="G365" i="11"/>
  <c r="H367" i="11"/>
  <c r="G367" i="11"/>
  <c r="H369" i="11"/>
  <c r="G369" i="11"/>
  <c r="H371" i="11"/>
  <c r="G371" i="11"/>
  <c r="H373" i="11"/>
  <c r="G373" i="11"/>
  <c r="H375" i="11"/>
  <c r="G375" i="11"/>
  <c r="H377" i="11"/>
  <c r="G377" i="11"/>
  <c r="H379" i="11"/>
  <c r="G379" i="11"/>
  <c r="H381" i="11"/>
  <c r="G381" i="11"/>
  <c r="H383" i="11"/>
  <c r="G383" i="11"/>
  <c r="H385" i="11"/>
  <c r="G385" i="11"/>
  <c r="H387" i="11"/>
  <c r="G387" i="11"/>
  <c r="H389" i="11"/>
  <c r="G389" i="11"/>
  <c r="H391" i="11"/>
  <c r="G391" i="11"/>
  <c r="H393" i="11"/>
  <c r="G393" i="11"/>
  <c r="H395" i="11"/>
  <c r="G395" i="11"/>
  <c r="H397" i="11"/>
  <c r="G397" i="11"/>
  <c r="H399" i="11"/>
  <c r="G399" i="11"/>
  <c r="H401" i="11"/>
  <c r="G401" i="11"/>
  <c r="H403" i="11"/>
  <c r="G403" i="11"/>
  <c r="H405" i="11"/>
  <c r="G405" i="11"/>
  <c r="H407" i="11"/>
  <c r="G407" i="11"/>
  <c r="H409" i="11"/>
  <c r="G409" i="11"/>
  <c r="H411" i="11"/>
  <c r="G411" i="11"/>
  <c r="H413" i="11"/>
  <c r="G413" i="11"/>
  <c r="H415" i="11"/>
  <c r="G415" i="11"/>
  <c r="H417" i="11"/>
  <c r="G417" i="11"/>
  <c r="H419" i="11"/>
  <c r="G419" i="11"/>
  <c r="H421" i="11"/>
  <c r="G421" i="11"/>
  <c r="H423" i="11"/>
  <c r="G423" i="11"/>
  <c r="H425" i="11"/>
  <c r="G425" i="11"/>
  <c r="H427" i="11"/>
  <c r="G427" i="11"/>
  <c r="H429" i="11"/>
  <c r="G429" i="11"/>
  <c r="H431" i="11"/>
  <c r="G431" i="11"/>
  <c r="H433" i="11"/>
  <c r="G433" i="11"/>
  <c r="H435" i="11"/>
  <c r="G435" i="11"/>
  <c r="H437" i="11"/>
  <c r="G437" i="11"/>
  <c r="H439" i="11"/>
  <c r="G439" i="11"/>
  <c r="H441" i="11"/>
  <c r="G441" i="11"/>
  <c r="G443" i="11"/>
  <c r="H443" i="11"/>
  <c r="H445" i="11"/>
  <c r="G445" i="11"/>
  <c r="H447" i="11"/>
  <c r="G447" i="11"/>
  <c r="H449" i="11"/>
  <c r="G449" i="11"/>
  <c r="H451" i="11"/>
  <c r="G451" i="11"/>
  <c r="H453" i="11"/>
  <c r="G453" i="11"/>
  <c r="H455" i="11"/>
  <c r="G455" i="11"/>
  <c r="H457" i="11"/>
  <c r="G457" i="11"/>
  <c r="H459" i="11"/>
  <c r="G459" i="11"/>
  <c r="H461" i="11"/>
  <c r="G461" i="11"/>
  <c r="H463" i="11"/>
  <c r="G463" i="11"/>
  <c r="H465" i="11"/>
  <c r="G465" i="11"/>
  <c r="H467" i="11"/>
  <c r="G467" i="11"/>
  <c r="H469" i="11"/>
  <c r="G469" i="11"/>
  <c r="H471" i="11"/>
  <c r="G471" i="11"/>
  <c r="H473" i="11"/>
  <c r="G473" i="11"/>
  <c r="H475" i="11"/>
  <c r="G475" i="11"/>
  <c r="H477" i="11"/>
  <c r="G477" i="11"/>
  <c r="H479" i="11"/>
  <c r="G479" i="11"/>
  <c r="H481" i="11"/>
  <c r="G481" i="11"/>
  <c r="H483" i="11"/>
  <c r="G483" i="11"/>
  <c r="H485" i="11"/>
  <c r="G485" i="11"/>
  <c r="H487" i="11"/>
  <c r="G487" i="11"/>
  <c r="H489" i="11"/>
  <c r="G489" i="11"/>
  <c r="H491" i="11"/>
  <c r="G491" i="11"/>
  <c r="H493" i="11"/>
  <c r="G493" i="11"/>
  <c r="H495" i="11"/>
  <c r="G495" i="11"/>
  <c r="H497" i="11"/>
  <c r="G497" i="11"/>
  <c r="H499" i="11"/>
  <c r="G499" i="11"/>
  <c r="H501" i="11"/>
  <c r="G501" i="11"/>
  <c r="H503" i="11"/>
  <c r="G503" i="11"/>
  <c r="H505" i="11"/>
  <c r="G505" i="11"/>
  <c r="G507" i="11"/>
  <c r="H507" i="11"/>
  <c r="H509" i="11"/>
  <c r="G509" i="11"/>
  <c r="H511" i="11"/>
  <c r="G511" i="11"/>
  <c r="H513" i="11"/>
  <c r="G513" i="11"/>
  <c r="H515" i="11"/>
  <c r="G515" i="11"/>
  <c r="H517" i="11"/>
  <c r="G517" i="11"/>
  <c r="H519" i="11"/>
  <c r="G519" i="11"/>
  <c r="H521" i="11"/>
  <c r="G521" i="11"/>
  <c r="H523" i="11"/>
  <c r="G523" i="11"/>
  <c r="H525" i="11"/>
  <c r="G525" i="11"/>
  <c r="H527" i="11"/>
  <c r="G527" i="11"/>
  <c r="H529" i="11"/>
  <c r="G529" i="11"/>
  <c r="H531" i="11"/>
  <c r="G531" i="11"/>
  <c r="H533" i="11"/>
  <c r="G533" i="11"/>
  <c r="H535" i="11"/>
  <c r="G535" i="11"/>
  <c r="H537" i="11"/>
  <c r="G537" i="11"/>
  <c r="H539" i="11"/>
  <c r="G539" i="11"/>
  <c r="H541" i="11"/>
  <c r="G541" i="11"/>
  <c r="H543" i="11"/>
  <c r="G543" i="11"/>
  <c r="H545" i="11"/>
  <c r="G545" i="11"/>
  <c r="H547" i="11"/>
  <c r="G547" i="11"/>
  <c r="H549" i="11"/>
  <c r="G549" i="11"/>
  <c r="H551" i="11"/>
  <c r="G551" i="11"/>
  <c r="H553" i="11"/>
  <c r="G553" i="11"/>
  <c r="H555" i="11"/>
  <c r="G555" i="11"/>
  <c r="H557" i="11"/>
  <c r="G557" i="11"/>
  <c r="H559" i="11"/>
  <c r="G559" i="11"/>
  <c r="H561" i="11"/>
  <c r="G561" i="11"/>
  <c r="H563" i="11"/>
  <c r="G563" i="11"/>
  <c r="H565" i="11"/>
  <c r="G565" i="11"/>
  <c r="H567" i="11"/>
  <c r="G567" i="11"/>
  <c r="H569" i="11"/>
  <c r="G569" i="11"/>
  <c r="G571" i="11"/>
  <c r="H571" i="11"/>
  <c r="H573" i="11"/>
  <c r="G573" i="11"/>
  <c r="H575" i="11"/>
  <c r="G575" i="11"/>
  <c r="H577" i="11"/>
  <c r="G577" i="11"/>
  <c r="H579" i="11"/>
  <c r="G579" i="11"/>
  <c r="H581" i="11"/>
  <c r="G581" i="11"/>
  <c r="H583" i="11"/>
  <c r="G583" i="11"/>
  <c r="H585" i="11"/>
  <c r="G585" i="11"/>
  <c r="H587" i="11"/>
  <c r="G587" i="11"/>
  <c r="H589" i="11"/>
  <c r="G589" i="11"/>
  <c r="H591" i="11"/>
  <c r="G591" i="11"/>
  <c r="H593" i="11"/>
  <c r="G593" i="11"/>
  <c r="H595" i="11"/>
  <c r="G595" i="11"/>
  <c r="H597" i="11"/>
  <c r="G597" i="11"/>
  <c r="H599" i="11"/>
  <c r="G599" i="11"/>
  <c r="H601" i="11"/>
  <c r="G601" i="11"/>
  <c r="H603" i="11"/>
  <c r="G603" i="11"/>
  <c r="H605" i="11"/>
  <c r="G605" i="11"/>
  <c r="H607" i="11"/>
  <c r="G607" i="11"/>
  <c r="H609" i="11"/>
  <c r="G609" i="11"/>
  <c r="H611" i="11"/>
  <c r="G611" i="11"/>
  <c r="H613" i="11"/>
  <c r="G613" i="11"/>
  <c r="H615" i="11"/>
  <c r="G615" i="11"/>
  <c r="H617" i="11"/>
  <c r="G617" i="11"/>
  <c r="H619" i="11"/>
  <c r="G619" i="11"/>
  <c r="H621" i="11"/>
  <c r="G621" i="11"/>
  <c r="H623" i="11"/>
  <c r="G623" i="11"/>
  <c r="H625" i="11"/>
  <c r="G625" i="11"/>
  <c r="H627" i="11"/>
  <c r="G627" i="11"/>
  <c r="H629" i="11"/>
  <c r="G629" i="11"/>
  <c r="H631" i="11"/>
  <c r="G631" i="11"/>
  <c r="H633" i="11"/>
  <c r="G633" i="11"/>
  <c r="H635" i="11"/>
  <c r="G635" i="11"/>
  <c r="H637" i="11"/>
  <c r="G637" i="11"/>
  <c r="H639" i="11"/>
  <c r="G639" i="11"/>
  <c r="H641" i="11"/>
  <c r="G641" i="11"/>
  <c r="H643" i="11"/>
  <c r="G643" i="11"/>
  <c r="H645" i="11"/>
  <c r="G645" i="11"/>
  <c r="H647" i="11"/>
  <c r="G647" i="11"/>
  <c r="H649" i="11"/>
  <c r="G649" i="11"/>
  <c r="H651" i="11"/>
  <c r="G651" i="11"/>
  <c r="H653" i="11"/>
  <c r="G653" i="11"/>
  <c r="H655" i="11"/>
  <c r="G655" i="11"/>
  <c r="H657" i="11"/>
  <c r="G657" i="11"/>
  <c r="H659" i="11"/>
  <c r="G659" i="11"/>
  <c r="H661" i="11"/>
  <c r="G661" i="11"/>
  <c r="G663" i="11"/>
  <c r="H663" i="11"/>
  <c r="H665" i="11"/>
  <c r="G665" i="11"/>
  <c r="H667" i="11"/>
  <c r="G667" i="11"/>
  <c r="H669" i="11"/>
  <c r="G669" i="11"/>
  <c r="H671" i="11"/>
  <c r="G671" i="11"/>
  <c r="H673" i="11"/>
  <c r="G673" i="11"/>
  <c r="H675" i="11"/>
  <c r="G675" i="11"/>
  <c r="H677" i="11"/>
  <c r="G677" i="11"/>
  <c r="H679" i="11"/>
  <c r="G679" i="11"/>
  <c r="H681" i="11"/>
  <c r="G681" i="11"/>
  <c r="H683" i="11"/>
  <c r="G683" i="11"/>
  <c r="H685" i="11"/>
  <c r="G685" i="11"/>
  <c r="H687" i="11"/>
  <c r="G687" i="11"/>
  <c r="H689" i="11"/>
  <c r="G689" i="11"/>
  <c r="H691" i="11"/>
  <c r="G691" i="11"/>
  <c r="H693" i="11"/>
  <c r="G693" i="11"/>
  <c r="H695" i="11"/>
  <c r="G695" i="11"/>
  <c r="H697" i="11"/>
  <c r="G697" i="11"/>
  <c r="H699" i="11"/>
  <c r="G699" i="11"/>
  <c r="H701" i="11"/>
  <c r="G701" i="11"/>
  <c r="H703" i="11"/>
  <c r="G703" i="11"/>
  <c r="G705" i="11"/>
  <c r="H705" i="11"/>
  <c r="G707" i="11"/>
  <c r="H707" i="11"/>
  <c r="H709" i="11"/>
  <c r="G709" i="11"/>
  <c r="H711" i="11"/>
  <c r="G711" i="11"/>
  <c r="H713" i="11"/>
  <c r="G713" i="11"/>
  <c r="H715" i="11"/>
  <c r="G715" i="11"/>
  <c r="H717" i="11"/>
  <c r="G717" i="11"/>
  <c r="H719" i="11"/>
  <c r="G719" i="11"/>
  <c r="H721" i="11"/>
  <c r="G721" i="11"/>
  <c r="H723" i="11"/>
  <c r="G723" i="11"/>
  <c r="H725" i="11"/>
  <c r="G725" i="11"/>
  <c r="H727" i="11"/>
  <c r="G727" i="11"/>
  <c r="H729" i="11"/>
  <c r="G729" i="11"/>
  <c r="H731" i="11"/>
  <c r="G731" i="11"/>
  <c r="H733" i="11"/>
  <c r="G733" i="11"/>
  <c r="H735" i="11"/>
  <c r="G735" i="11"/>
  <c r="H737" i="11"/>
  <c r="G737" i="11"/>
  <c r="H739" i="11"/>
  <c r="G739" i="11"/>
  <c r="H741" i="11"/>
  <c r="G741" i="11"/>
  <c r="H743" i="11"/>
  <c r="G743" i="11"/>
  <c r="H745" i="11"/>
  <c r="G745" i="11"/>
  <c r="H747" i="11"/>
  <c r="G747" i="11"/>
  <c r="H749" i="11"/>
  <c r="G749" i="11"/>
  <c r="H751" i="11"/>
  <c r="G751" i="11"/>
  <c r="H753" i="11"/>
  <c r="G753" i="11"/>
  <c r="H755" i="11"/>
  <c r="G755" i="11"/>
  <c r="H757" i="11"/>
  <c r="G757" i="11"/>
  <c r="H759" i="11"/>
  <c r="G759" i="11"/>
  <c r="H761" i="11"/>
  <c r="G761" i="11"/>
  <c r="H763" i="11"/>
  <c r="G763" i="11"/>
  <c r="H765" i="11"/>
  <c r="G765" i="11"/>
  <c r="H767" i="11"/>
  <c r="G767" i="11"/>
  <c r="G769" i="11"/>
  <c r="H769" i="11"/>
  <c r="H771" i="11"/>
  <c r="G771" i="11"/>
  <c r="H773" i="11"/>
  <c r="G773" i="11"/>
  <c r="H775" i="11"/>
  <c r="G775" i="11"/>
  <c r="H777" i="11"/>
  <c r="G777" i="11"/>
  <c r="H779" i="11"/>
  <c r="G779" i="11"/>
  <c r="H781" i="11"/>
  <c r="G781" i="11"/>
  <c r="H783" i="11"/>
  <c r="G783" i="11"/>
  <c r="H785" i="11"/>
  <c r="G785" i="11"/>
  <c r="H787" i="11"/>
  <c r="G787" i="11"/>
  <c r="H789" i="11"/>
  <c r="G789" i="11"/>
  <c r="H791" i="11"/>
  <c r="G791" i="11"/>
  <c r="H793" i="11"/>
  <c r="G793" i="11"/>
  <c r="H795" i="11"/>
  <c r="G795" i="11"/>
  <c r="H797" i="11"/>
  <c r="G797" i="11"/>
  <c r="H799" i="11"/>
  <c r="G799" i="11"/>
  <c r="G801" i="11"/>
  <c r="H801" i="11"/>
  <c r="H803" i="11"/>
  <c r="G803" i="11"/>
  <c r="H805" i="11"/>
  <c r="G805" i="11"/>
  <c r="H807" i="11"/>
  <c r="G807" i="11"/>
  <c r="H809" i="11"/>
  <c r="G809" i="11"/>
  <c r="H811" i="11"/>
  <c r="G811" i="11"/>
  <c r="H813" i="11"/>
  <c r="G813" i="11"/>
  <c r="H815" i="11"/>
  <c r="G815" i="11"/>
  <c r="H817" i="11"/>
  <c r="G817" i="11"/>
  <c r="H819" i="11"/>
  <c r="G819" i="11"/>
  <c r="H821" i="11"/>
  <c r="G821" i="11"/>
  <c r="H823" i="11"/>
  <c r="G823" i="11"/>
  <c r="H825" i="11"/>
  <c r="G825" i="11"/>
  <c r="H827" i="11"/>
  <c r="G827" i="11"/>
  <c r="H829" i="11"/>
  <c r="G829" i="11"/>
  <c r="H831" i="11"/>
  <c r="G831" i="11"/>
  <c r="H833" i="11"/>
  <c r="G833" i="11"/>
  <c r="H835" i="11"/>
  <c r="G835" i="11"/>
  <c r="H837" i="11"/>
  <c r="G837" i="11"/>
  <c r="H839" i="11"/>
  <c r="G839" i="11"/>
  <c r="H841" i="11"/>
  <c r="G841" i="11"/>
  <c r="H843" i="11"/>
  <c r="G843" i="11"/>
  <c r="H845" i="11"/>
  <c r="G845" i="11"/>
  <c r="H847" i="11"/>
  <c r="G847" i="11"/>
  <c r="G849" i="11"/>
  <c r="H849" i="11"/>
  <c r="H851" i="11"/>
  <c r="G851" i="11"/>
  <c r="H853" i="11"/>
  <c r="G853" i="11"/>
  <c r="H855" i="11"/>
  <c r="G855" i="11"/>
  <c r="H857" i="11"/>
  <c r="G857" i="11"/>
  <c r="H859" i="11"/>
  <c r="G859" i="11"/>
  <c r="H861" i="11"/>
  <c r="G861" i="11"/>
  <c r="H863" i="11"/>
  <c r="G863" i="11"/>
  <c r="H865" i="11"/>
  <c r="G865" i="11"/>
  <c r="H867" i="11"/>
  <c r="G867" i="11"/>
  <c r="H869" i="11"/>
  <c r="G869" i="11"/>
  <c r="H871" i="11"/>
  <c r="G871" i="11"/>
  <c r="H873" i="11"/>
  <c r="G873" i="11"/>
  <c r="H875" i="11"/>
  <c r="G875" i="11"/>
  <c r="H877" i="11"/>
  <c r="G877" i="11"/>
  <c r="H879" i="11"/>
  <c r="G879" i="11"/>
  <c r="G881" i="11"/>
  <c r="H881" i="11"/>
  <c r="H883" i="11"/>
  <c r="G883" i="11"/>
  <c r="H885" i="11"/>
  <c r="G885" i="11"/>
  <c r="H887" i="11"/>
  <c r="G887" i="11"/>
  <c r="H889" i="11"/>
  <c r="G889" i="11"/>
  <c r="H891" i="11"/>
  <c r="G891" i="11"/>
  <c r="H893" i="11"/>
  <c r="G893" i="11"/>
  <c r="H895" i="11"/>
  <c r="G895" i="11"/>
  <c r="G897" i="11"/>
  <c r="H897" i="11"/>
  <c r="H899" i="11"/>
  <c r="G899" i="11"/>
  <c r="H901" i="11"/>
  <c r="G901" i="11"/>
  <c r="H903" i="11"/>
  <c r="G903" i="11"/>
  <c r="H905" i="11"/>
  <c r="G905" i="11"/>
  <c r="H907" i="11"/>
  <c r="G907" i="11"/>
  <c r="H909" i="11"/>
  <c r="G909" i="11"/>
  <c r="H911" i="11"/>
  <c r="G911" i="11"/>
  <c r="H913" i="11"/>
  <c r="G913" i="11"/>
  <c r="H915" i="11"/>
  <c r="G915" i="11"/>
  <c r="H917" i="11"/>
  <c r="G917" i="11"/>
  <c r="H919" i="11"/>
  <c r="G919" i="11"/>
  <c r="H921" i="11"/>
  <c r="G921" i="11"/>
  <c r="H923" i="11"/>
  <c r="G923" i="11"/>
  <c r="H925" i="11"/>
  <c r="G925" i="11"/>
  <c r="H927" i="11"/>
  <c r="G927" i="11"/>
  <c r="H929" i="11"/>
  <c r="G929" i="11"/>
  <c r="H931" i="11"/>
  <c r="G931" i="11"/>
  <c r="H933" i="11"/>
  <c r="G933" i="11"/>
  <c r="H935" i="11"/>
  <c r="G935" i="11"/>
  <c r="H937" i="11"/>
  <c r="G937" i="11"/>
  <c r="H939" i="11"/>
  <c r="G939" i="11"/>
  <c r="H941" i="11"/>
  <c r="G941" i="11"/>
  <c r="H943" i="11"/>
  <c r="G943" i="11"/>
  <c r="H945" i="11"/>
  <c r="G945" i="11"/>
  <c r="H947" i="11"/>
  <c r="G947" i="11"/>
  <c r="H949" i="11"/>
  <c r="G949" i="11"/>
  <c r="H951" i="11"/>
  <c r="G951" i="11"/>
  <c r="H953" i="11"/>
  <c r="G953" i="11"/>
  <c r="H955" i="11"/>
  <c r="G955" i="11"/>
  <c r="H957" i="11"/>
  <c r="G957" i="11"/>
  <c r="H959" i="11"/>
  <c r="G959" i="11"/>
  <c r="H961" i="11"/>
  <c r="G961" i="11"/>
  <c r="H963" i="11"/>
  <c r="G963" i="11"/>
  <c r="H965" i="11"/>
  <c r="G965" i="11"/>
  <c r="H967" i="11"/>
  <c r="G967" i="11"/>
  <c r="G969" i="11"/>
  <c r="H969" i="11"/>
  <c r="H971" i="11"/>
  <c r="G971" i="11"/>
  <c r="H973" i="11"/>
  <c r="G973" i="11"/>
  <c r="H975" i="11"/>
  <c r="G975" i="11"/>
  <c r="H977" i="11"/>
  <c r="G977" i="11"/>
  <c r="H979" i="11"/>
  <c r="G979" i="11"/>
  <c r="H981" i="11"/>
  <c r="G981" i="11"/>
  <c r="H983" i="11"/>
  <c r="G983" i="11"/>
  <c r="H985" i="11"/>
  <c r="G985" i="11"/>
  <c r="H987" i="11"/>
  <c r="G987" i="11"/>
  <c r="H989" i="11"/>
  <c r="G989" i="11"/>
  <c r="H991" i="11"/>
  <c r="G991" i="11"/>
  <c r="H993" i="11"/>
  <c r="G993" i="11"/>
  <c r="H995" i="11"/>
  <c r="G995" i="11"/>
  <c r="H997" i="11"/>
  <c r="G997" i="11"/>
  <c r="H999" i="11"/>
  <c r="G999" i="11"/>
  <c r="H1001" i="11"/>
  <c r="G1001" i="11"/>
  <c r="H1003" i="11"/>
  <c r="G1003" i="11"/>
  <c r="H1005" i="11"/>
  <c r="G1005" i="11"/>
  <c r="H1007" i="11"/>
  <c r="G1007" i="11"/>
  <c r="H1009" i="11"/>
  <c r="G1009" i="11"/>
  <c r="H1011" i="11"/>
  <c r="G1011" i="11"/>
  <c r="H1013" i="11"/>
  <c r="G1013" i="11"/>
  <c r="H1015" i="11"/>
  <c r="G1015" i="11"/>
  <c r="H1017" i="11"/>
  <c r="G1017" i="11"/>
  <c r="H1019" i="11"/>
  <c r="G1019" i="11"/>
  <c r="H1021" i="11"/>
  <c r="G1021" i="11"/>
  <c r="H1023" i="11"/>
  <c r="G1023" i="11"/>
  <c r="H1025" i="11"/>
  <c r="G1025" i="11"/>
  <c r="H1027" i="11"/>
  <c r="G1027" i="11"/>
  <c r="H1029" i="11"/>
  <c r="G1029" i="11"/>
  <c r="H1031" i="11"/>
  <c r="G1031" i="11"/>
  <c r="G1033" i="11"/>
  <c r="H1033" i="11"/>
  <c r="H1035" i="11"/>
  <c r="G1035" i="11"/>
  <c r="H1037" i="11"/>
  <c r="G1037" i="11"/>
  <c r="H1039" i="11"/>
  <c r="G1039" i="11"/>
  <c r="H1041" i="11"/>
  <c r="G1041" i="11"/>
  <c r="H1043" i="11"/>
  <c r="G1043" i="11"/>
  <c r="H1045" i="11"/>
  <c r="G1045" i="11"/>
  <c r="H1047" i="11"/>
  <c r="G1047" i="11"/>
  <c r="H1049" i="11"/>
  <c r="G1049" i="11"/>
  <c r="H1051" i="11"/>
  <c r="G1051" i="11"/>
  <c r="H1053" i="11"/>
  <c r="G1053" i="11"/>
  <c r="H1055" i="11"/>
  <c r="G1055" i="11"/>
  <c r="H1057" i="11"/>
  <c r="G1057" i="11"/>
  <c r="H1059" i="11"/>
  <c r="G1059" i="11"/>
  <c r="H1061" i="11"/>
  <c r="G1061" i="11"/>
  <c r="H1063" i="11"/>
  <c r="G1063" i="11"/>
  <c r="H1065" i="11"/>
  <c r="G1065" i="11"/>
  <c r="H1067" i="11"/>
  <c r="G1067" i="11"/>
  <c r="H1069" i="11"/>
  <c r="G1069" i="11"/>
  <c r="H1071" i="11"/>
  <c r="G1071" i="11"/>
  <c r="H1073" i="11"/>
  <c r="G1073" i="11"/>
  <c r="H1075" i="11"/>
  <c r="G1075" i="11"/>
  <c r="G1077" i="11"/>
  <c r="H1077" i="11"/>
  <c r="H1079" i="11"/>
  <c r="G1079" i="11"/>
  <c r="H1081" i="11"/>
  <c r="G1081" i="11"/>
  <c r="H1083" i="11"/>
  <c r="G1083" i="11"/>
  <c r="H1085" i="11"/>
  <c r="G1085" i="11"/>
  <c r="H1087" i="11"/>
  <c r="G1087" i="11"/>
  <c r="H1089" i="11"/>
  <c r="G1089" i="11"/>
  <c r="H1091" i="11"/>
  <c r="G1091" i="11"/>
  <c r="H1093" i="11"/>
  <c r="G1093" i="11"/>
  <c r="H1095" i="11"/>
  <c r="G1095" i="11"/>
  <c r="H1097" i="11"/>
  <c r="G1097" i="11"/>
  <c r="H1099" i="11"/>
  <c r="G1099" i="11"/>
  <c r="H1101" i="11"/>
  <c r="G1101" i="11"/>
  <c r="H1103" i="11"/>
  <c r="G1103" i="11"/>
  <c r="H1105" i="11"/>
  <c r="G1105" i="11"/>
  <c r="H1107" i="11"/>
  <c r="G1107" i="11"/>
  <c r="H1109" i="11"/>
  <c r="G1109" i="11"/>
  <c r="H1111" i="11"/>
  <c r="G1111" i="11"/>
  <c r="H1113" i="11"/>
  <c r="G1113" i="11"/>
  <c r="H1115" i="11"/>
  <c r="G1115" i="11"/>
  <c r="H1117" i="11"/>
  <c r="G1117" i="11"/>
  <c r="H1119" i="11"/>
  <c r="G1119" i="11"/>
  <c r="H1121" i="11"/>
  <c r="G1121" i="11"/>
  <c r="H1123" i="11"/>
  <c r="G1123" i="11"/>
  <c r="H1125" i="11"/>
  <c r="G1125" i="11"/>
  <c r="H1127" i="11"/>
  <c r="G1127" i="11"/>
  <c r="H1129" i="11"/>
  <c r="G1129" i="11"/>
  <c r="H1131" i="11"/>
  <c r="G1131" i="11"/>
  <c r="H1133" i="11"/>
  <c r="G1133" i="11"/>
  <c r="H1135" i="11"/>
  <c r="G1135" i="11"/>
  <c r="H1137" i="11"/>
  <c r="G1137" i="11"/>
  <c r="H1139" i="11"/>
  <c r="G1139" i="11"/>
  <c r="H1141" i="11"/>
  <c r="G1141" i="11"/>
  <c r="H1143" i="11"/>
  <c r="G1143" i="11"/>
  <c r="H1145" i="11"/>
  <c r="G1145" i="11"/>
  <c r="H1147" i="11"/>
  <c r="G1147" i="11"/>
  <c r="H1149" i="11"/>
  <c r="G1149" i="11"/>
  <c r="H1151" i="11"/>
  <c r="G1151" i="11"/>
  <c r="H1153" i="11"/>
  <c r="G1153" i="11"/>
  <c r="H1155" i="11"/>
  <c r="G1155" i="11"/>
  <c r="H1157" i="11"/>
  <c r="G1157" i="11"/>
  <c r="H1159" i="11"/>
  <c r="G1159" i="11"/>
  <c r="H1161" i="11"/>
  <c r="G1161" i="11"/>
  <c r="H1163" i="11"/>
  <c r="G1163" i="11"/>
  <c r="H1165" i="11"/>
  <c r="G1165" i="11"/>
  <c r="H1167" i="11"/>
  <c r="G1167" i="11"/>
  <c r="H1169" i="11"/>
  <c r="G1169" i="11"/>
  <c r="H1171" i="11"/>
  <c r="G1171" i="11"/>
  <c r="H1173" i="11"/>
  <c r="G1173" i="11"/>
  <c r="H1175" i="11"/>
  <c r="G1175" i="11"/>
  <c r="H1177" i="11"/>
  <c r="G1177" i="11"/>
  <c r="H1179" i="11"/>
  <c r="G1179" i="11"/>
  <c r="H1181" i="11"/>
  <c r="G1181" i="11"/>
  <c r="H1183" i="11"/>
  <c r="G1183" i="11"/>
  <c r="H1185" i="11"/>
  <c r="G1185" i="11"/>
  <c r="H1187" i="11"/>
  <c r="G1187" i="11"/>
  <c r="H1189" i="11"/>
  <c r="G1189" i="11"/>
  <c r="H1191" i="11"/>
  <c r="G1191" i="11"/>
  <c r="H1193" i="11"/>
  <c r="G1193" i="11"/>
  <c r="H1195" i="11"/>
  <c r="G1195" i="11"/>
  <c r="H1197" i="11"/>
  <c r="G1197" i="11"/>
  <c r="H1199" i="11"/>
  <c r="G1199" i="11"/>
  <c r="H1201" i="11"/>
  <c r="G1201" i="11"/>
  <c r="H1203" i="11"/>
  <c r="G1203" i="11"/>
  <c r="H1205" i="11"/>
  <c r="G1205" i="11"/>
  <c r="H1207" i="11"/>
  <c r="G1207" i="11"/>
  <c r="H1209" i="11"/>
  <c r="G1209" i="11"/>
  <c r="H1211" i="11"/>
  <c r="G1211" i="11"/>
  <c r="H1213" i="11"/>
  <c r="G1213" i="11"/>
  <c r="H1215" i="11"/>
  <c r="G1215" i="11"/>
  <c r="H1217" i="11"/>
  <c r="G1217" i="11"/>
  <c r="H1219" i="11"/>
  <c r="G1219" i="11"/>
  <c r="H1221" i="11"/>
  <c r="G1221" i="11"/>
  <c r="H1223" i="11"/>
  <c r="G1223" i="11"/>
  <c r="H1225" i="11"/>
  <c r="G1225" i="11"/>
  <c r="H1227" i="11"/>
  <c r="G1227" i="11"/>
  <c r="H1229" i="11"/>
  <c r="G1229" i="11"/>
  <c r="H1231" i="11"/>
  <c r="G1231" i="11"/>
  <c r="H1233" i="11"/>
  <c r="G1233" i="11"/>
  <c r="H1235" i="11"/>
  <c r="G1235" i="11"/>
  <c r="H1237" i="11"/>
  <c r="G1237" i="11"/>
  <c r="H1239" i="11"/>
  <c r="G1239" i="11"/>
  <c r="H1241" i="11"/>
  <c r="G1241" i="11"/>
  <c r="H1243" i="11"/>
  <c r="G1243" i="11"/>
  <c r="H1245" i="11"/>
  <c r="G1245" i="11"/>
  <c r="H1247" i="11"/>
  <c r="G1247" i="11"/>
  <c r="H1249" i="11"/>
  <c r="G1249" i="11"/>
  <c r="H1251" i="11"/>
  <c r="G1251" i="11"/>
  <c r="H1253" i="11"/>
  <c r="G1253" i="11"/>
  <c r="H1255" i="11"/>
  <c r="G1255" i="11"/>
  <c r="H1257" i="11"/>
  <c r="G1257" i="11"/>
  <c r="H1259" i="11"/>
  <c r="G1259" i="11"/>
  <c r="H1261" i="11"/>
  <c r="G1261" i="11"/>
  <c r="H1263" i="11"/>
  <c r="G1263" i="11"/>
  <c r="H1265" i="11"/>
  <c r="G1265" i="11"/>
  <c r="H1267" i="11"/>
  <c r="G1267" i="11"/>
  <c r="G1269" i="11"/>
  <c r="H1269" i="11"/>
  <c r="H1271" i="11"/>
  <c r="G1271" i="11"/>
  <c r="H1273" i="11"/>
  <c r="G1273" i="11"/>
  <c r="H1275" i="11"/>
  <c r="G1275" i="11"/>
  <c r="H1277" i="11"/>
  <c r="G1277" i="11"/>
  <c r="H1279" i="11"/>
  <c r="G1279" i="11"/>
  <c r="H1281" i="11"/>
  <c r="G1281" i="11"/>
  <c r="H1283" i="11"/>
  <c r="G1283" i="11"/>
  <c r="H1285" i="11"/>
  <c r="G1285" i="11"/>
  <c r="H1287" i="11"/>
  <c r="G1287" i="11"/>
  <c r="H1289" i="11"/>
  <c r="G1289" i="11"/>
  <c r="H1291" i="11"/>
  <c r="G1291" i="11"/>
  <c r="H1293" i="11"/>
  <c r="G1293" i="11"/>
  <c r="H1295" i="11"/>
  <c r="G1295" i="11"/>
  <c r="H1297" i="11"/>
  <c r="G1297" i="11"/>
  <c r="H1299" i="11"/>
  <c r="G1299" i="11"/>
  <c r="H1301" i="11"/>
  <c r="G1301" i="11"/>
  <c r="H1303" i="11"/>
  <c r="G1303" i="11"/>
  <c r="H1305" i="11"/>
  <c r="G1305" i="11"/>
  <c r="H1307" i="11"/>
  <c r="G1307" i="11"/>
  <c r="H1309" i="11"/>
  <c r="G1309" i="11"/>
  <c r="H1311" i="11"/>
  <c r="G1311" i="11"/>
  <c r="H1313" i="11"/>
  <c r="G1313" i="11"/>
  <c r="H1315" i="11"/>
  <c r="G1315" i="11"/>
  <c r="H1317" i="11"/>
  <c r="G1317" i="11"/>
  <c r="H1319" i="11"/>
  <c r="G1319" i="11"/>
  <c r="H1321" i="11"/>
  <c r="G1321" i="11"/>
  <c r="H1323" i="11"/>
  <c r="G1323" i="11"/>
  <c r="H1325" i="11"/>
  <c r="G1325" i="11"/>
  <c r="H1327" i="11"/>
  <c r="G1327" i="11"/>
  <c r="H1329" i="11"/>
  <c r="G1329" i="11"/>
  <c r="H1331" i="11"/>
  <c r="G1331" i="11"/>
  <c r="H1333" i="11"/>
  <c r="G1333" i="11"/>
  <c r="H1335" i="11"/>
  <c r="G1335" i="11"/>
  <c r="H1337" i="11"/>
  <c r="G1337" i="11"/>
  <c r="H1339" i="11"/>
  <c r="G1339" i="11"/>
  <c r="H1341" i="11"/>
  <c r="G1341" i="11"/>
  <c r="H1343" i="11"/>
  <c r="G1343" i="11"/>
  <c r="H1345" i="11"/>
  <c r="G1345" i="11"/>
  <c r="H1347" i="11"/>
  <c r="G1347" i="11"/>
  <c r="H1349" i="11"/>
  <c r="G1349" i="11"/>
  <c r="H1351" i="11"/>
  <c r="G1351" i="11"/>
  <c r="H1353" i="11"/>
  <c r="G1353" i="11"/>
  <c r="H1355" i="11"/>
  <c r="G1355" i="11"/>
  <c r="H1357" i="11"/>
  <c r="G1357" i="11"/>
  <c r="H1359" i="11"/>
  <c r="G1359" i="11"/>
  <c r="H1361" i="11"/>
  <c r="G1361" i="11"/>
  <c r="H1363" i="11"/>
  <c r="G1363" i="11"/>
  <c r="H1365" i="11"/>
  <c r="G1365" i="11"/>
  <c r="H1367" i="11"/>
  <c r="G1367" i="11"/>
  <c r="H1369" i="11"/>
  <c r="G1369" i="11"/>
  <c r="H1371" i="11"/>
  <c r="G1371" i="11"/>
  <c r="H1373" i="11"/>
  <c r="G1373" i="11"/>
  <c r="H1375" i="11"/>
  <c r="G1375" i="11"/>
  <c r="H1377" i="11"/>
  <c r="G1377" i="11"/>
  <c r="H1379" i="11"/>
  <c r="G1379" i="11"/>
  <c r="H1381" i="11"/>
  <c r="G1381" i="11"/>
  <c r="H1383" i="11"/>
  <c r="G1383" i="11"/>
  <c r="H1385" i="11"/>
  <c r="G1385" i="11"/>
  <c r="H1387" i="11"/>
  <c r="G1387" i="11"/>
  <c r="H1389" i="11"/>
  <c r="G1389" i="11"/>
  <c r="H1391" i="11"/>
  <c r="G1391" i="11"/>
  <c r="G1393" i="11"/>
  <c r="H1393" i="11"/>
  <c r="H1395" i="11"/>
  <c r="G1395" i="11"/>
  <c r="H1397" i="11"/>
  <c r="G1397" i="11"/>
  <c r="H1399" i="11"/>
  <c r="G1399" i="11"/>
  <c r="H1401" i="11"/>
  <c r="G1401" i="11"/>
  <c r="H1403" i="11"/>
  <c r="G1403" i="11"/>
  <c r="H1405" i="11"/>
  <c r="G1405" i="11"/>
  <c r="H1407" i="11"/>
  <c r="G1407" i="11"/>
  <c r="H1409" i="11"/>
  <c r="G1409" i="11"/>
  <c r="H1411" i="11"/>
  <c r="G1411" i="11"/>
  <c r="H1413" i="11"/>
  <c r="G1413" i="11"/>
  <c r="H1415" i="11"/>
  <c r="G1415" i="11"/>
  <c r="H1417" i="11"/>
  <c r="G1417" i="11"/>
  <c r="H1419" i="11"/>
  <c r="G1419" i="11"/>
  <c r="H1421" i="11"/>
  <c r="G1421" i="11"/>
  <c r="H1423" i="11"/>
  <c r="G1423" i="11"/>
  <c r="G1425" i="11"/>
  <c r="H1425" i="11"/>
  <c r="H1427" i="11"/>
  <c r="G1427" i="11"/>
  <c r="H1429" i="11"/>
  <c r="G1429" i="11"/>
  <c r="H1431" i="11"/>
  <c r="G1431" i="11"/>
  <c r="H1433" i="11"/>
  <c r="G1433" i="11"/>
  <c r="H1435" i="11"/>
  <c r="G1435" i="11"/>
  <c r="H1437" i="11"/>
  <c r="G1437" i="11"/>
  <c r="H1439" i="11"/>
  <c r="G1439" i="11"/>
  <c r="H1441" i="11"/>
  <c r="G1441" i="11"/>
  <c r="G1443" i="11"/>
  <c r="H1443" i="11"/>
  <c r="H1445" i="11"/>
  <c r="G1445" i="11"/>
  <c r="H1447" i="11"/>
  <c r="G1447" i="11"/>
  <c r="G1449" i="11"/>
  <c r="H1449" i="11"/>
  <c r="H1451" i="11"/>
  <c r="G1451" i="11"/>
  <c r="H1453" i="11"/>
  <c r="G1453" i="11"/>
  <c r="G1455" i="11"/>
  <c r="H1455" i="11"/>
  <c r="H1457" i="11"/>
  <c r="G1457" i="11"/>
  <c r="H1459" i="11"/>
  <c r="G1459" i="11"/>
  <c r="H1461" i="11"/>
  <c r="G1461" i="11"/>
  <c r="G1463" i="11"/>
  <c r="H1463" i="11"/>
  <c r="H1465" i="11"/>
  <c r="G1465" i="11"/>
  <c r="H1467" i="11"/>
  <c r="G1467" i="11"/>
  <c r="H1469" i="11"/>
  <c r="G1469" i="11"/>
  <c r="H1471" i="11"/>
  <c r="G1471" i="11"/>
  <c r="H1473" i="11"/>
  <c r="G1473" i="11"/>
  <c r="G1475" i="11"/>
  <c r="H1475" i="11"/>
  <c r="H1477" i="11"/>
  <c r="G1477" i="11"/>
  <c r="G1479" i="11"/>
  <c r="H1479" i="11"/>
  <c r="H1481" i="11"/>
  <c r="G1481" i="11"/>
  <c r="G1483" i="11"/>
  <c r="H1483" i="11"/>
  <c r="H1485" i="11"/>
  <c r="G1485" i="11"/>
  <c r="H1487" i="11"/>
  <c r="G1487" i="11"/>
  <c r="H1489" i="11"/>
  <c r="G1489" i="11"/>
  <c r="G1491" i="11"/>
  <c r="H1491" i="11"/>
  <c r="H1493" i="11"/>
  <c r="G1493" i="11"/>
  <c r="H1495" i="11"/>
  <c r="G1495" i="11"/>
  <c r="H1497" i="11"/>
  <c r="G1497" i="11"/>
  <c r="G1499" i="11"/>
  <c r="H1499" i="11"/>
  <c r="H1501" i="11"/>
  <c r="G1501" i="11"/>
  <c r="H1503" i="11"/>
  <c r="G1503" i="11"/>
  <c r="H1505" i="11"/>
  <c r="G1505" i="11"/>
  <c r="G1507" i="11"/>
  <c r="H1507" i="11"/>
  <c r="H1509" i="11"/>
  <c r="G1509" i="11"/>
  <c r="G1511" i="11"/>
  <c r="H1511" i="11"/>
  <c r="H1513" i="11"/>
  <c r="G1513" i="11"/>
  <c r="G1515" i="11"/>
  <c r="H1515" i="11"/>
  <c r="H1517" i="11"/>
  <c r="G1517" i="11"/>
  <c r="H1519" i="11"/>
  <c r="G1519" i="11"/>
  <c r="H1521" i="11"/>
  <c r="G1521" i="11"/>
  <c r="H1523" i="11"/>
  <c r="G1523" i="11"/>
  <c r="H1525" i="11"/>
  <c r="G1525" i="11"/>
  <c r="G1527" i="11"/>
  <c r="H1527" i="11"/>
  <c r="H1529" i="11"/>
  <c r="G1529" i="11"/>
  <c r="H1531" i="11"/>
  <c r="G1531" i="11"/>
  <c r="H1533" i="11"/>
  <c r="G1533" i="11"/>
  <c r="H1535" i="11"/>
  <c r="G1535" i="11"/>
  <c r="H1537" i="11"/>
  <c r="G1537" i="11"/>
  <c r="G1539" i="11"/>
  <c r="H1539" i="11"/>
  <c r="H1541" i="11"/>
  <c r="G1541" i="11"/>
  <c r="G1543" i="11"/>
  <c r="H1543" i="11"/>
  <c r="H1545" i="11"/>
  <c r="G1545" i="11"/>
  <c r="G1547" i="11"/>
  <c r="H1547" i="11"/>
  <c r="H1549" i="11"/>
  <c r="G1549" i="11"/>
  <c r="H1551" i="11"/>
  <c r="G1551" i="11"/>
  <c r="H1553" i="11"/>
  <c r="G1553" i="11"/>
  <c r="G1555" i="11"/>
  <c r="H1555" i="11"/>
  <c r="H1557" i="11"/>
  <c r="G1557" i="11"/>
  <c r="H1559" i="11"/>
  <c r="G1559" i="11"/>
  <c r="H1561" i="11"/>
  <c r="G1561" i="11"/>
  <c r="G1563" i="11"/>
  <c r="H1563" i="11"/>
  <c r="H1565" i="11"/>
  <c r="G1565" i="11"/>
  <c r="H1567" i="11"/>
  <c r="G1567" i="11"/>
  <c r="H1569" i="11"/>
  <c r="G1569" i="11"/>
  <c r="G1571" i="11"/>
  <c r="H1571" i="11"/>
  <c r="H1573" i="11"/>
  <c r="G1573" i="11"/>
  <c r="G1575" i="11"/>
  <c r="H1575" i="11"/>
  <c r="H1577" i="11"/>
  <c r="G1577" i="11"/>
  <c r="G1579" i="11"/>
  <c r="H1579" i="11"/>
  <c r="H1581" i="11"/>
  <c r="G1581" i="11"/>
  <c r="H1583" i="11"/>
  <c r="G1583" i="11"/>
  <c r="H1585" i="11"/>
  <c r="G1585" i="11"/>
  <c r="H1587" i="11"/>
  <c r="G1587" i="11"/>
  <c r="H1589" i="11"/>
  <c r="G1589" i="11"/>
  <c r="G1591" i="11"/>
  <c r="H1591" i="11"/>
  <c r="H1593" i="11"/>
  <c r="G1593" i="11"/>
  <c r="H1595" i="11"/>
  <c r="G1595" i="11"/>
  <c r="H1597" i="11"/>
  <c r="G1597" i="11"/>
  <c r="H1599" i="11"/>
  <c r="G1599" i="11"/>
  <c r="H1601" i="11"/>
  <c r="G1601" i="11"/>
  <c r="G1603" i="11"/>
  <c r="H1603" i="11"/>
  <c r="H1605" i="11"/>
  <c r="G1605" i="11"/>
  <c r="G1607" i="11"/>
  <c r="H1607" i="11"/>
  <c r="H1609" i="11"/>
  <c r="G1609" i="11"/>
  <c r="G1611" i="11"/>
  <c r="H1611" i="11"/>
  <c r="H1613" i="11"/>
  <c r="G1613" i="11"/>
  <c r="H1615" i="11"/>
  <c r="G1615" i="11"/>
  <c r="H1617" i="11"/>
  <c r="G1617" i="11"/>
  <c r="G1619" i="11"/>
  <c r="H1619" i="11"/>
  <c r="H1621" i="11"/>
  <c r="G1621" i="11"/>
  <c r="H1623" i="11"/>
  <c r="G1623" i="11"/>
  <c r="H1625" i="11"/>
  <c r="G1625" i="11"/>
  <c r="G1627" i="11"/>
  <c r="H1627" i="11"/>
  <c r="H1629" i="11"/>
  <c r="G1629" i="11"/>
  <c r="H1631" i="11"/>
  <c r="G1631" i="11"/>
  <c r="H1633" i="11"/>
  <c r="G1633" i="11"/>
  <c r="G1635" i="11"/>
  <c r="H1635" i="11"/>
  <c r="H1637" i="11"/>
  <c r="G1637" i="11"/>
  <c r="G1639" i="11"/>
  <c r="H1639" i="11"/>
  <c r="H1641" i="11"/>
  <c r="G1641" i="11"/>
  <c r="G1643" i="11"/>
  <c r="H1643" i="11"/>
  <c r="H1645" i="11"/>
  <c r="G1645" i="11"/>
  <c r="H1647" i="11"/>
  <c r="G1647" i="11"/>
  <c r="H1649" i="11"/>
  <c r="G1649" i="11"/>
  <c r="H1651" i="11"/>
  <c r="G1651" i="11"/>
  <c r="H1653" i="11"/>
  <c r="G1653" i="11"/>
  <c r="G1655" i="11"/>
  <c r="H1655" i="11"/>
  <c r="H1657" i="11"/>
  <c r="G1657" i="11"/>
  <c r="H1659" i="11"/>
  <c r="G1659" i="11"/>
  <c r="H1661" i="11"/>
  <c r="G1661" i="11"/>
  <c r="H1663" i="11"/>
  <c r="G1663" i="11"/>
  <c r="H1665" i="11"/>
  <c r="G1665" i="11"/>
  <c r="G1667" i="11"/>
  <c r="H1667" i="11"/>
  <c r="H1669" i="11"/>
  <c r="G1669" i="11"/>
  <c r="G1671" i="11"/>
  <c r="H1671" i="11"/>
  <c r="H1673" i="11"/>
  <c r="G1673" i="11"/>
  <c r="G1675" i="11"/>
  <c r="H1675" i="11"/>
  <c r="H1677" i="11"/>
  <c r="G1677" i="11"/>
  <c r="H1679" i="11"/>
  <c r="G1679" i="11"/>
  <c r="H1681" i="11"/>
  <c r="G1681" i="11"/>
  <c r="G1683" i="11"/>
  <c r="H1683" i="11"/>
  <c r="H1685" i="11"/>
  <c r="G1685" i="11"/>
  <c r="H1687" i="11"/>
  <c r="G1687" i="11"/>
  <c r="H1689" i="11"/>
  <c r="G1689" i="11"/>
  <c r="G1691" i="11"/>
  <c r="H1691" i="11"/>
  <c r="H1693" i="11"/>
  <c r="G1693" i="11"/>
  <c r="H1695" i="11"/>
  <c r="G1695" i="11"/>
  <c r="H1697" i="11"/>
  <c r="G1697" i="11"/>
  <c r="G1699" i="11"/>
  <c r="H1699" i="11"/>
  <c r="H1701" i="11"/>
  <c r="G1701" i="11"/>
  <c r="G1703" i="11"/>
  <c r="H1703" i="11"/>
  <c r="H1705" i="11"/>
  <c r="G1705" i="11"/>
  <c r="G1707" i="11"/>
  <c r="H1707" i="11"/>
  <c r="H1709" i="11"/>
  <c r="G1709" i="11"/>
  <c r="H1711" i="11"/>
  <c r="G1711" i="11"/>
  <c r="H1713" i="11"/>
  <c r="G1713" i="11"/>
  <c r="H1715" i="11"/>
  <c r="G1715" i="11"/>
  <c r="H1717" i="11"/>
  <c r="G1717" i="11"/>
  <c r="G1719" i="11"/>
  <c r="H1719" i="11"/>
  <c r="H1721" i="11"/>
  <c r="G1721" i="11"/>
  <c r="H1723" i="11"/>
  <c r="G1723" i="11"/>
  <c r="H1725" i="11"/>
  <c r="G1725" i="11"/>
  <c r="H1727" i="11"/>
  <c r="G1727" i="11"/>
  <c r="H1729" i="11"/>
  <c r="G1729" i="11"/>
  <c r="G1731" i="11"/>
  <c r="H1731" i="11"/>
  <c r="H1733" i="11"/>
  <c r="G1733" i="11"/>
  <c r="G1735" i="11"/>
  <c r="H1735" i="11"/>
  <c r="H1737" i="11"/>
  <c r="G1737" i="11"/>
  <c r="G1739" i="11"/>
  <c r="H1739" i="11"/>
  <c r="H1741" i="11"/>
  <c r="G1741" i="11"/>
  <c r="H1743" i="11"/>
  <c r="G1743" i="11"/>
  <c r="H1745" i="11"/>
  <c r="G1745" i="11"/>
  <c r="G1747" i="11"/>
  <c r="H1747" i="11"/>
  <c r="H1749" i="11"/>
  <c r="G1749" i="11"/>
  <c r="H1751" i="11"/>
  <c r="G1751" i="11"/>
  <c r="H1753" i="11"/>
  <c r="G1753" i="11"/>
  <c r="G1755" i="11"/>
  <c r="H1755" i="11"/>
  <c r="H1757" i="11"/>
  <c r="G1757" i="11"/>
  <c r="H1759" i="11"/>
  <c r="G1759" i="11"/>
  <c r="H1761" i="11"/>
  <c r="G1761" i="11"/>
  <c r="G1763" i="11"/>
  <c r="H1763" i="11"/>
  <c r="H1765" i="11"/>
  <c r="G1765" i="11"/>
  <c r="G1767" i="11"/>
  <c r="H1767" i="11"/>
  <c r="H1769" i="11"/>
  <c r="G1769" i="11"/>
  <c r="G1771" i="11"/>
  <c r="H1771" i="11"/>
  <c r="H1773" i="11"/>
  <c r="G1773" i="11"/>
  <c r="H1775" i="11"/>
  <c r="G1775" i="11"/>
  <c r="H1777" i="11"/>
  <c r="G1777" i="11"/>
  <c r="H1779" i="11"/>
  <c r="G1779" i="11"/>
  <c r="H1781" i="11"/>
  <c r="G1781" i="11"/>
  <c r="G1783" i="11"/>
  <c r="H1783" i="11"/>
  <c r="H1785" i="11"/>
  <c r="G1785" i="11"/>
  <c r="H1787" i="11"/>
  <c r="G1787" i="11"/>
  <c r="H1789" i="11"/>
  <c r="G1789" i="11"/>
  <c r="H1791" i="11"/>
  <c r="G1791" i="11"/>
  <c r="H1793" i="11"/>
  <c r="G1793" i="11"/>
  <c r="G1795" i="11"/>
  <c r="H1795" i="11"/>
  <c r="H1797" i="11"/>
  <c r="G1797" i="11"/>
  <c r="G1799" i="11"/>
  <c r="H1799" i="11"/>
  <c r="H1801" i="11"/>
  <c r="G1801" i="11"/>
  <c r="G1803" i="11"/>
  <c r="H1803" i="11"/>
  <c r="H1805" i="11"/>
  <c r="G1805" i="11"/>
  <c r="H1807" i="11"/>
  <c r="G1807" i="11"/>
  <c r="H1809" i="11"/>
  <c r="G1809" i="11"/>
  <c r="G1811" i="11"/>
  <c r="H1811" i="11"/>
  <c r="H1813" i="11"/>
  <c r="G1813" i="11"/>
  <c r="H1815" i="11"/>
  <c r="G1815" i="11"/>
  <c r="H1817" i="11"/>
  <c r="G1817" i="11"/>
  <c r="G1819" i="11"/>
  <c r="H1819" i="11"/>
  <c r="H1821" i="11"/>
  <c r="G1821" i="11"/>
  <c r="H1823" i="11"/>
  <c r="G1823" i="11"/>
  <c r="H1825" i="11"/>
  <c r="G1825" i="11"/>
  <c r="G1827" i="11"/>
  <c r="H1827" i="11"/>
  <c r="H1829" i="11"/>
  <c r="G1829" i="11"/>
  <c r="G1831" i="11"/>
  <c r="H1831" i="11"/>
  <c r="H1833" i="11"/>
  <c r="G1833" i="11"/>
  <c r="G1835" i="11"/>
  <c r="H1835" i="11"/>
  <c r="H1837" i="11"/>
  <c r="G1837" i="11"/>
  <c r="H1839" i="11"/>
  <c r="G1839" i="11"/>
  <c r="H1841" i="11"/>
  <c r="G1841" i="11"/>
  <c r="H1843" i="11"/>
  <c r="G1843" i="11"/>
  <c r="H1845" i="11"/>
  <c r="G1845" i="11"/>
  <c r="G1847" i="11"/>
  <c r="H1847" i="11"/>
  <c r="H1849" i="11"/>
  <c r="G1849" i="11"/>
  <c r="H1851" i="11"/>
  <c r="G1851" i="11"/>
  <c r="H1853" i="11"/>
  <c r="G1853" i="11"/>
  <c r="H1855" i="11"/>
  <c r="G1855" i="11"/>
  <c r="H1857" i="11"/>
  <c r="G1857" i="11"/>
  <c r="G1859" i="11"/>
  <c r="H1859" i="11"/>
  <c r="H1861" i="11"/>
  <c r="G1861" i="11"/>
  <c r="G1863" i="11"/>
  <c r="H1863" i="11"/>
  <c r="H1865" i="11"/>
  <c r="G1865" i="11"/>
  <c r="G1867" i="11"/>
  <c r="H1867" i="11"/>
  <c r="H1869" i="11"/>
  <c r="G1869" i="11"/>
  <c r="H1871" i="11"/>
  <c r="G1871" i="11"/>
  <c r="H1873" i="11"/>
  <c r="G1873" i="11"/>
  <c r="G1875" i="11"/>
  <c r="H1875" i="11"/>
  <c r="H1877" i="11"/>
  <c r="G1877" i="11"/>
  <c r="H1879" i="11"/>
  <c r="G1879" i="11"/>
  <c r="H1881" i="11"/>
  <c r="G1881" i="11"/>
  <c r="G1883" i="11"/>
  <c r="H1883" i="11"/>
  <c r="H1885" i="11"/>
  <c r="G1885" i="11"/>
  <c r="H1887" i="11"/>
  <c r="G1887" i="11"/>
  <c r="H1889" i="11"/>
  <c r="G1889" i="11"/>
  <c r="G1891" i="11"/>
  <c r="H1891" i="11"/>
  <c r="H1893" i="11"/>
  <c r="G1893" i="11"/>
  <c r="G1895" i="11"/>
  <c r="H1895" i="11"/>
  <c r="H1897" i="11"/>
  <c r="G1897" i="11"/>
  <c r="G1899" i="11"/>
  <c r="H1899" i="11"/>
  <c r="H1901" i="11"/>
  <c r="G1901" i="11"/>
  <c r="H1903" i="11"/>
  <c r="G1903" i="11"/>
  <c r="H1905" i="11"/>
  <c r="G1905" i="11"/>
  <c r="H1907" i="11"/>
  <c r="G1907" i="11"/>
  <c r="H1909" i="11"/>
  <c r="G1909" i="11"/>
  <c r="G1911" i="11"/>
  <c r="H1911" i="11"/>
  <c r="H1913" i="11"/>
  <c r="G1913" i="11"/>
  <c r="H1915" i="11"/>
  <c r="G1915" i="11"/>
  <c r="H1917" i="11"/>
  <c r="G1917" i="11"/>
  <c r="H1919" i="11"/>
  <c r="G1919" i="11"/>
  <c r="H1921" i="11"/>
  <c r="G1921" i="11"/>
  <c r="G1923" i="11"/>
  <c r="H1923" i="11"/>
  <c r="H1925" i="11"/>
  <c r="G1925" i="11"/>
  <c r="G1927" i="11"/>
  <c r="H1927" i="11"/>
  <c r="H1929" i="11"/>
  <c r="G1929" i="11"/>
  <c r="G1931" i="11"/>
  <c r="H1931" i="11"/>
  <c r="H1933" i="11"/>
  <c r="G1933" i="11"/>
  <c r="H1935" i="11"/>
  <c r="G1935" i="11"/>
  <c r="H1937" i="11"/>
  <c r="G1937" i="11"/>
  <c r="G1939" i="11"/>
  <c r="H1939" i="11"/>
  <c r="H1941" i="11"/>
  <c r="G1941" i="11"/>
  <c r="H1943" i="11"/>
  <c r="G1943" i="11"/>
  <c r="H1945" i="11"/>
  <c r="G1945" i="11"/>
  <c r="G1947" i="11"/>
  <c r="H1947" i="11"/>
  <c r="H1949" i="11"/>
  <c r="G1949" i="11"/>
  <c r="H1951" i="11"/>
  <c r="G1951" i="11"/>
  <c r="H1953" i="11"/>
  <c r="G1953" i="11"/>
  <c r="G1955" i="11"/>
  <c r="H1955" i="11"/>
  <c r="H1957" i="11"/>
  <c r="G1957" i="11"/>
  <c r="G1959" i="11"/>
  <c r="H1959" i="11"/>
  <c r="H1961" i="11"/>
  <c r="G1961" i="11"/>
  <c r="G1963" i="11"/>
  <c r="H1963" i="11"/>
  <c r="H1965" i="11"/>
  <c r="G1965" i="11"/>
  <c r="H1967" i="11"/>
  <c r="G1967" i="11"/>
  <c r="H1969" i="11"/>
  <c r="G1969" i="11"/>
  <c r="H1971" i="11"/>
  <c r="G1971" i="11"/>
  <c r="H1973" i="11"/>
  <c r="G1973" i="11"/>
  <c r="G1975" i="11"/>
  <c r="H1975" i="11"/>
  <c r="H1977" i="11"/>
  <c r="G1977" i="11"/>
  <c r="H1979" i="11"/>
  <c r="G1979" i="11"/>
  <c r="H1981" i="11"/>
  <c r="G1981" i="11"/>
  <c r="H1983" i="11"/>
  <c r="G1983" i="11"/>
  <c r="H1985" i="11"/>
  <c r="G1985" i="11"/>
  <c r="G1987" i="11"/>
  <c r="H1987" i="11"/>
  <c r="H1989" i="11"/>
  <c r="G1989" i="11"/>
  <c r="G1991" i="11"/>
  <c r="H1991" i="11"/>
  <c r="H1993" i="11"/>
  <c r="G1993" i="11"/>
  <c r="G1995" i="11"/>
  <c r="H1995" i="11"/>
  <c r="H1997" i="11"/>
  <c r="G1997" i="11"/>
  <c r="H1999" i="11"/>
  <c r="G1999" i="11"/>
  <c r="H2001" i="11"/>
  <c r="G2001" i="11"/>
  <c r="G2003" i="11"/>
  <c r="H2003" i="11"/>
  <c r="H2005" i="11"/>
  <c r="G2005" i="11"/>
  <c r="H2007" i="11"/>
  <c r="G2007" i="11"/>
  <c r="H2009" i="11"/>
  <c r="G2009" i="11"/>
  <c r="G2011" i="11"/>
  <c r="H2011" i="11"/>
  <c r="H2013" i="11"/>
  <c r="G2013" i="11"/>
  <c r="H2015" i="11"/>
  <c r="G2015" i="11"/>
  <c r="H2017" i="11"/>
  <c r="G2017" i="11"/>
  <c r="G2019" i="11"/>
  <c r="H2019" i="11"/>
  <c r="H2021" i="11"/>
  <c r="G2021" i="11"/>
  <c r="G2023" i="11"/>
  <c r="H2023" i="11"/>
  <c r="H2025" i="11"/>
  <c r="G2025" i="11"/>
  <c r="G2027" i="11"/>
  <c r="H2027" i="11"/>
  <c r="H2029" i="11"/>
  <c r="G2029" i="11"/>
  <c r="H2031" i="11"/>
  <c r="G2031" i="11"/>
  <c r="H2033" i="11"/>
  <c r="G2033" i="11"/>
  <c r="H2035" i="11"/>
  <c r="G2035" i="11"/>
  <c r="H2037" i="11"/>
  <c r="G2037" i="11"/>
  <c r="G2039" i="11"/>
  <c r="H2039" i="11"/>
  <c r="H2041" i="11"/>
  <c r="G2041" i="11"/>
  <c r="H2043" i="11"/>
  <c r="G2043" i="11"/>
  <c r="H2045" i="11"/>
  <c r="G2045" i="11"/>
  <c r="H2047" i="11"/>
  <c r="G2047" i="11"/>
  <c r="H2049" i="11"/>
  <c r="G2049" i="11"/>
  <c r="G2051" i="11"/>
  <c r="H2051" i="11"/>
  <c r="H2053" i="11"/>
  <c r="G2053" i="11"/>
  <c r="G2055" i="11"/>
  <c r="H2055" i="11"/>
  <c r="H2057" i="11"/>
  <c r="G2057" i="11"/>
  <c r="G2059" i="11"/>
  <c r="H2059" i="11"/>
  <c r="H2061" i="11"/>
  <c r="G2061" i="11"/>
  <c r="H2063" i="11"/>
  <c r="G2063" i="11"/>
  <c r="H2065" i="11"/>
  <c r="G2065" i="11"/>
  <c r="G2067" i="11"/>
  <c r="H2067" i="11"/>
  <c r="H2069" i="11"/>
  <c r="G2069" i="11"/>
  <c r="H2071" i="11"/>
  <c r="G2071" i="11"/>
  <c r="H2073" i="11"/>
  <c r="G2073" i="11"/>
  <c r="G2075" i="11"/>
  <c r="H2075" i="11"/>
  <c r="H2077" i="11"/>
  <c r="G2077" i="11"/>
  <c r="H196" i="11"/>
  <c r="G196" i="11"/>
  <c r="H198" i="11"/>
  <c r="G198" i="11"/>
  <c r="H200" i="11"/>
  <c r="G200" i="11"/>
  <c r="H202" i="11"/>
  <c r="G202" i="11"/>
  <c r="H204" i="11"/>
  <c r="G204" i="11"/>
  <c r="H206" i="11"/>
  <c r="G206" i="11"/>
  <c r="H208" i="11"/>
  <c r="G208" i="11"/>
  <c r="H210" i="11"/>
  <c r="G210" i="11"/>
  <c r="H212" i="11"/>
  <c r="G212" i="11"/>
  <c r="H214" i="11"/>
  <c r="G214" i="11"/>
  <c r="H216" i="11"/>
  <c r="G216" i="11"/>
  <c r="H218" i="11"/>
  <c r="G218" i="11"/>
  <c r="H220" i="11"/>
  <c r="G220" i="11"/>
  <c r="H222" i="11"/>
  <c r="G222" i="11"/>
  <c r="H224" i="11"/>
  <c r="G224" i="11"/>
  <c r="H226" i="11"/>
  <c r="G226" i="11"/>
  <c r="H228" i="11"/>
  <c r="G228" i="11"/>
  <c r="H230" i="11"/>
  <c r="G230" i="11"/>
  <c r="H232" i="11"/>
  <c r="G232" i="11"/>
  <c r="H234" i="11"/>
  <c r="G234" i="11"/>
  <c r="H236" i="11"/>
  <c r="G236" i="11"/>
  <c r="H238" i="11"/>
  <c r="G238" i="11"/>
  <c r="H240" i="11"/>
  <c r="G240" i="11"/>
  <c r="H242" i="11"/>
  <c r="G242" i="11"/>
  <c r="H244" i="11"/>
  <c r="G244" i="11"/>
  <c r="H246" i="11"/>
  <c r="G246" i="11"/>
  <c r="H248" i="11"/>
  <c r="G248" i="11"/>
  <c r="H250" i="11"/>
  <c r="G250" i="11"/>
  <c r="H252" i="11"/>
  <c r="G252" i="11"/>
  <c r="H254" i="11"/>
  <c r="G254" i="11"/>
  <c r="H256" i="11"/>
  <c r="G256" i="11"/>
  <c r="H258" i="11"/>
  <c r="G258" i="11"/>
  <c r="G260" i="11"/>
  <c r="H260" i="11"/>
  <c r="H262" i="11"/>
  <c r="G262" i="11"/>
  <c r="H264" i="11"/>
  <c r="G264" i="11"/>
  <c r="H266" i="11"/>
  <c r="G266" i="11"/>
  <c r="H268" i="11"/>
  <c r="G268" i="11"/>
  <c r="H270" i="11"/>
  <c r="G270" i="11"/>
  <c r="H272" i="11"/>
  <c r="G272" i="11"/>
  <c r="H274" i="11"/>
  <c r="G274" i="11"/>
  <c r="H276" i="11"/>
  <c r="G276" i="11"/>
  <c r="H278" i="11"/>
  <c r="G278" i="11"/>
  <c r="H280" i="11"/>
  <c r="G280" i="11"/>
  <c r="H282" i="11"/>
  <c r="G282" i="11"/>
  <c r="H284" i="11"/>
  <c r="G284" i="11"/>
  <c r="H286" i="11"/>
  <c r="G286" i="11"/>
  <c r="H288" i="11"/>
  <c r="G288" i="11"/>
  <c r="H290" i="11"/>
  <c r="G290" i="11"/>
  <c r="H292" i="11"/>
  <c r="G292" i="11"/>
  <c r="H294" i="11"/>
  <c r="G294" i="11"/>
  <c r="H296" i="11"/>
  <c r="G296" i="11"/>
  <c r="H298" i="11"/>
  <c r="G298" i="11"/>
  <c r="H300" i="11"/>
  <c r="G300" i="11"/>
  <c r="H302" i="11"/>
  <c r="G302" i="11"/>
  <c r="H304" i="11"/>
  <c r="G304" i="11"/>
  <c r="H306" i="11"/>
  <c r="G306" i="11"/>
  <c r="H308" i="11"/>
  <c r="G308" i="11"/>
  <c r="H310" i="11"/>
  <c r="G310" i="11"/>
  <c r="H312" i="11"/>
  <c r="G312" i="11"/>
  <c r="H314" i="11"/>
  <c r="G314" i="11"/>
  <c r="H316" i="11"/>
  <c r="G316" i="11"/>
  <c r="H318" i="11"/>
  <c r="G318" i="11"/>
  <c r="H320" i="11"/>
  <c r="G320" i="11"/>
  <c r="H322" i="11"/>
  <c r="G322" i="11"/>
  <c r="H324" i="11"/>
  <c r="G324" i="11"/>
  <c r="H326" i="11"/>
  <c r="G326" i="11"/>
  <c r="H328" i="11"/>
  <c r="G328" i="11"/>
  <c r="H330" i="11"/>
  <c r="G330" i="11"/>
  <c r="H332" i="11"/>
  <c r="G332" i="11"/>
  <c r="H334" i="11"/>
  <c r="G334" i="11"/>
  <c r="H336" i="11"/>
  <c r="G336" i="11"/>
  <c r="H338" i="11"/>
  <c r="G338" i="11"/>
  <c r="H340" i="11"/>
  <c r="G340" i="11"/>
  <c r="H342" i="11"/>
  <c r="G342" i="11"/>
  <c r="H344" i="11"/>
  <c r="G344" i="11"/>
  <c r="H346" i="11"/>
  <c r="G346" i="11"/>
  <c r="H348" i="11"/>
  <c r="G348" i="11"/>
  <c r="H350" i="11"/>
  <c r="G350" i="11"/>
  <c r="H352" i="11"/>
  <c r="G352" i="11"/>
  <c r="H354" i="11"/>
  <c r="G354" i="11"/>
  <c r="H356" i="11"/>
  <c r="G356" i="11"/>
  <c r="H358" i="11"/>
  <c r="G358" i="11"/>
  <c r="H360" i="11"/>
  <c r="G360" i="11"/>
  <c r="H362" i="11"/>
  <c r="G362" i="11"/>
  <c r="H364" i="11"/>
  <c r="G364" i="11"/>
  <c r="H366" i="11"/>
  <c r="G366" i="11"/>
  <c r="H368" i="11"/>
  <c r="G368" i="11"/>
  <c r="H370" i="11"/>
  <c r="G370" i="11"/>
  <c r="H372" i="11"/>
  <c r="G372" i="11"/>
  <c r="H374" i="11"/>
  <c r="G374" i="11"/>
  <c r="H376" i="11"/>
  <c r="G376" i="11"/>
  <c r="H378" i="11"/>
  <c r="G378" i="11"/>
  <c r="H380" i="11"/>
  <c r="G380" i="11"/>
  <c r="H382" i="11"/>
  <c r="G382" i="11"/>
  <c r="H384" i="11"/>
  <c r="G384" i="11"/>
  <c r="H386" i="11"/>
  <c r="G386" i="11"/>
  <c r="H388" i="11"/>
  <c r="G388" i="11"/>
  <c r="H390" i="11"/>
  <c r="G390" i="11"/>
  <c r="H392" i="11"/>
  <c r="G392" i="11"/>
  <c r="H394" i="11"/>
  <c r="G394" i="11"/>
  <c r="H396" i="11"/>
  <c r="G396" i="11"/>
  <c r="H398" i="11"/>
  <c r="G398" i="11"/>
  <c r="H400" i="11"/>
  <c r="G400" i="11"/>
  <c r="H402" i="11"/>
  <c r="G402" i="11"/>
  <c r="H404" i="11"/>
  <c r="G404" i="11"/>
  <c r="G406" i="11"/>
  <c r="H406" i="11"/>
  <c r="H408" i="11"/>
  <c r="G408" i="11"/>
  <c r="H410" i="11"/>
  <c r="G410" i="11"/>
  <c r="H412" i="11"/>
  <c r="G412" i="11"/>
  <c r="H414" i="11"/>
  <c r="G414" i="11"/>
  <c r="H416" i="11"/>
  <c r="G416" i="11"/>
  <c r="H418" i="11"/>
  <c r="G418" i="11"/>
  <c r="H420" i="11"/>
  <c r="G420" i="11"/>
  <c r="H422" i="11"/>
  <c r="G422" i="11"/>
  <c r="H424" i="11"/>
  <c r="G424" i="11"/>
  <c r="H426" i="11"/>
  <c r="G426" i="11"/>
  <c r="H428" i="11"/>
  <c r="G428" i="11"/>
  <c r="H430" i="11"/>
  <c r="G430" i="11"/>
  <c r="H432" i="11"/>
  <c r="G432" i="11"/>
  <c r="H434" i="11"/>
  <c r="G434" i="11"/>
  <c r="H436" i="11"/>
  <c r="G436" i="11"/>
  <c r="H438" i="11"/>
  <c r="G438" i="11"/>
  <c r="H440" i="11"/>
  <c r="G440" i="11"/>
  <c r="H442" i="11"/>
  <c r="G442" i="11"/>
  <c r="H444" i="11"/>
  <c r="G444" i="11"/>
  <c r="H446" i="11"/>
  <c r="G446" i="11"/>
  <c r="H448" i="11"/>
  <c r="G448" i="11"/>
  <c r="H450" i="11"/>
  <c r="G450" i="11"/>
  <c r="H452" i="11"/>
  <c r="G452" i="11"/>
  <c r="H454" i="11"/>
  <c r="G454" i="11"/>
  <c r="H456" i="11"/>
  <c r="G456" i="11"/>
  <c r="H458" i="11"/>
  <c r="G458" i="11"/>
  <c r="H460" i="11"/>
  <c r="G460" i="11"/>
  <c r="H462" i="11"/>
  <c r="G462" i="11"/>
  <c r="H464" i="11"/>
  <c r="G464" i="11"/>
  <c r="H466" i="11"/>
  <c r="G466" i="11"/>
  <c r="H468" i="11"/>
  <c r="G468" i="11"/>
  <c r="H470" i="11"/>
  <c r="G470" i="11"/>
  <c r="H472" i="11"/>
  <c r="G472" i="11"/>
  <c r="H474" i="11"/>
  <c r="G474" i="11"/>
  <c r="H476" i="11"/>
  <c r="G476" i="11"/>
  <c r="H478" i="11"/>
  <c r="G478" i="11"/>
  <c r="H480" i="11"/>
  <c r="G480" i="11"/>
  <c r="H482" i="11"/>
  <c r="G482" i="11"/>
  <c r="H484" i="11"/>
  <c r="G484" i="11"/>
  <c r="H486" i="11"/>
  <c r="G486" i="11"/>
  <c r="H488" i="11"/>
  <c r="G488" i="11"/>
  <c r="H490" i="11"/>
  <c r="G490" i="11"/>
  <c r="H492" i="11"/>
  <c r="G492" i="11"/>
  <c r="H494" i="11"/>
  <c r="G494" i="11"/>
  <c r="H496" i="11"/>
  <c r="G496" i="11"/>
  <c r="H498" i="11"/>
  <c r="G498" i="11"/>
  <c r="H500" i="11"/>
  <c r="G500" i="11"/>
  <c r="H502" i="11"/>
  <c r="G502" i="11"/>
  <c r="H504" i="11"/>
  <c r="G504" i="11"/>
  <c r="H506" i="11"/>
  <c r="G506" i="11"/>
  <c r="G508" i="11"/>
  <c r="H508" i="11"/>
  <c r="H510" i="11"/>
  <c r="G510" i="11"/>
  <c r="H512" i="11"/>
  <c r="G512" i="11"/>
  <c r="H514" i="11"/>
  <c r="G514" i="11"/>
  <c r="H516" i="11"/>
  <c r="G516" i="11"/>
  <c r="H518" i="11"/>
  <c r="G518" i="11"/>
  <c r="H520" i="11"/>
  <c r="G520" i="11"/>
  <c r="H522" i="11"/>
  <c r="G522" i="11"/>
  <c r="H524" i="11"/>
  <c r="G524" i="11"/>
  <c r="H526" i="11"/>
  <c r="G526" i="11"/>
  <c r="H528" i="11"/>
  <c r="G528" i="11"/>
  <c r="H530" i="11"/>
  <c r="G530" i="11"/>
  <c r="H532" i="11"/>
  <c r="G532" i="11"/>
  <c r="H534" i="11"/>
  <c r="G534" i="11"/>
  <c r="H536" i="11"/>
  <c r="G536" i="11"/>
  <c r="H538" i="11"/>
  <c r="G538" i="11"/>
  <c r="H540" i="11"/>
  <c r="G540" i="11"/>
  <c r="H542" i="11"/>
  <c r="G542" i="11"/>
  <c r="H544" i="11"/>
  <c r="G544" i="11"/>
  <c r="H546" i="11"/>
  <c r="G546" i="11"/>
  <c r="H548" i="11"/>
  <c r="G548" i="11"/>
  <c r="H550" i="11"/>
  <c r="G550" i="11"/>
  <c r="H552" i="11"/>
  <c r="G552" i="11"/>
  <c r="H554" i="11"/>
  <c r="G554" i="11"/>
  <c r="H556" i="11"/>
  <c r="G556" i="11"/>
  <c r="H558" i="11"/>
  <c r="G558" i="11"/>
  <c r="H560" i="11"/>
  <c r="G560" i="11"/>
  <c r="H562" i="11"/>
  <c r="G562" i="11"/>
  <c r="H564" i="11"/>
  <c r="G564" i="11"/>
  <c r="H566" i="11"/>
  <c r="G566" i="11"/>
  <c r="H568" i="11"/>
  <c r="G568" i="11"/>
  <c r="H570" i="11"/>
  <c r="G570" i="11"/>
  <c r="G572" i="11"/>
  <c r="H572" i="11"/>
  <c r="H574" i="11"/>
  <c r="G574" i="11"/>
  <c r="H576" i="11"/>
  <c r="G576" i="11"/>
  <c r="H578" i="11"/>
  <c r="G578" i="11"/>
  <c r="H580" i="11"/>
  <c r="G580" i="11"/>
  <c r="H582" i="11"/>
  <c r="G582" i="11"/>
  <c r="H584" i="11"/>
  <c r="G584" i="11"/>
  <c r="H586" i="11"/>
  <c r="G586" i="11"/>
  <c r="H588" i="11"/>
  <c r="G588" i="11"/>
  <c r="H590" i="11"/>
  <c r="G590" i="11"/>
  <c r="H592" i="11"/>
  <c r="G592" i="11"/>
  <c r="H594" i="11"/>
  <c r="G594" i="11"/>
  <c r="H596" i="11"/>
  <c r="G596" i="11"/>
  <c r="H598" i="11"/>
  <c r="G598" i="11"/>
  <c r="G600" i="11"/>
  <c r="H600" i="11"/>
  <c r="H602" i="11"/>
  <c r="G602" i="11"/>
  <c r="H604" i="11"/>
  <c r="G604" i="11"/>
  <c r="H606" i="11"/>
  <c r="G606" i="11"/>
  <c r="H608" i="11"/>
  <c r="G608" i="11"/>
  <c r="H610" i="11"/>
  <c r="G610" i="11"/>
  <c r="H612" i="11"/>
  <c r="G612" i="11"/>
  <c r="H614" i="11"/>
  <c r="G614" i="11"/>
  <c r="H616" i="11"/>
  <c r="G616" i="11"/>
  <c r="H618" i="11"/>
  <c r="G618" i="11"/>
  <c r="H620" i="11"/>
  <c r="G620" i="11"/>
  <c r="H622" i="11"/>
  <c r="G622" i="11"/>
  <c r="H624" i="11"/>
  <c r="G624" i="11"/>
  <c r="H626" i="11"/>
  <c r="G626" i="11"/>
  <c r="H628" i="11"/>
  <c r="G628" i="11"/>
  <c r="H630" i="11"/>
  <c r="G630" i="11"/>
  <c r="H632" i="11"/>
  <c r="G632" i="11"/>
  <c r="H634" i="11"/>
  <c r="G634" i="11"/>
  <c r="H636" i="11"/>
  <c r="G636" i="11"/>
  <c r="H638" i="11"/>
  <c r="G638" i="11"/>
  <c r="H640" i="11"/>
  <c r="G640" i="11"/>
  <c r="H642" i="11"/>
  <c r="G642" i="11"/>
  <c r="H644" i="11"/>
  <c r="G644" i="11"/>
  <c r="H646" i="11"/>
  <c r="G646" i="11"/>
  <c r="H648" i="11"/>
  <c r="G648" i="11"/>
  <c r="H650" i="11"/>
  <c r="G650" i="11"/>
  <c r="H652" i="11"/>
  <c r="G652" i="11"/>
  <c r="H654" i="11"/>
  <c r="G654" i="11"/>
  <c r="H656" i="11"/>
  <c r="G656" i="11"/>
  <c r="H658" i="11"/>
  <c r="G658" i="11"/>
  <c r="H660" i="11"/>
  <c r="G660" i="11"/>
  <c r="H662" i="11"/>
  <c r="G662" i="11"/>
  <c r="H664" i="11"/>
  <c r="G664" i="11"/>
  <c r="H666" i="11"/>
  <c r="G666" i="11"/>
  <c r="H668" i="11"/>
  <c r="G668" i="11"/>
  <c r="H670" i="11"/>
  <c r="G670" i="11"/>
  <c r="H672" i="11"/>
  <c r="G672" i="11"/>
  <c r="H674" i="11"/>
  <c r="G674" i="11"/>
  <c r="H676" i="11"/>
  <c r="G676" i="11"/>
  <c r="H678" i="11"/>
  <c r="G678" i="11"/>
  <c r="H680" i="11"/>
  <c r="G680" i="11"/>
  <c r="H682" i="11"/>
  <c r="G682" i="11"/>
  <c r="H684" i="11"/>
  <c r="G684" i="11"/>
  <c r="H686" i="11"/>
  <c r="G686" i="11"/>
  <c r="H688" i="11"/>
  <c r="G688" i="11"/>
  <c r="H690" i="11"/>
  <c r="G690" i="11"/>
  <c r="H692" i="11"/>
  <c r="G692" i="11"/>
  <c r="H694" i="11"/>
  <c r="G694" i="11"/>
  <c r="H696" i="11"/>
  <c r="G696" i="11"/>
  <c r="H698" i="11"/>
  <c r="G698" i="11"/>
  <c r="H700" i="11"/>
  <c r="G700" i="11"/>
  <c r="H702" i="11"/>
  <c r="G702" i="11"/>
  <c r="H704" i="11"/>
  <c r="G704" i="11"/>
  <c r="H706" i="11"/>
  <c r="G706" i="11"/>
  <c r="H708" i="11"/>
  <c r="G708" i="11"/>
  <c r="H710" i="11"/>
  <c r="G710" i="11"/>
  <c r="H712" i="11"/>
  <c r="G712" i="11"/>
  <c r="H714" i="11"/>
  <c r="G714" i="11"/>
  <c r="H716" i="11"/>
  <c r="G716" i="11"/>
  <c r="H718" i="11"/>
  <c r="G718" i="11"/>
  <c r="H720" i="11"/>
  <c r="G720" i="11"/>
  <c r="H722" i="11"/>
  <c r="G722" i="11"/>
  <c r="H724" i="11"/>
  <c r="G724" i="11"/>
  <c r="H726" i="11"/>
  <c r="G726" i="11"/>
  <c r="H728" i="11"/>
  <c r="G728" i="11"/>
  <c r="H730" i="11"/>
  <c r="G730" i="11"/>
  <c r="H732" i="11"/>
  <c r="G732" i="11"/>
  <c r="H734" i="11"/>
  <c r="G734" i="11"/>
  <c r="H736" i="11"/>
  <c r="G736" i="11"/>
  <c r="H738" i="11"/>
  <c r="G738" i="11"/>
  <c r="H740" i="11"/>
  <c r="G740" i="11"/>
  <c r="H742" i="11"/>
  <c r="G742" i="11"/>
  <c r="H744" i="11"/>
  <c r="G744" i="11"/>
  <c r="H746" i="11"/>
  <c r="G746" i="11"/>
  <c r="H748" i="11"/>
  <c r="G748" i="11"/>
  <c r="H750" i="11"/>
  <c r="G750" i="11"/>
  <c r="H752" i="11"/>
  <c r="G752" i="11"/>
  <c r="H754" i="11"/>
  <c r="G754" i="11"/>
  <c r="H756" i="11"/>
  <c r="G756" i="11"/>
  <c r="H758" i="11"/>
  <c r="G758" i="11"/>
  <c r="H760" i="11"/>
  <c r="G760" i="11"/>
  <c r="H762" i="11"/>
  <c r="G762" i="11"/>
  <c r="H764" i="11"/>
  <c r="G764" i="11"/>
  <c r="H766" i="11"/>
  <c r="G766" i="11"/>
  <c r="H768" i="11"/>
  <c r="G768" i="11"/>
  <c r="H770" i="11"/>
  <c r="G770" i="11"/>
  <c r="H772" i="11"/>
  <c r="G772" i="11"/>
  <c r="H774" i="11"/>
  <c r="G774" i="11"/>
  <c r="H776" i="11"/>
  <c r="G776" i="11"/>
  <c r="H778" i="11"/>
  <c r="G778" i="11"/>
  <c r="H780" i="11"/>
  <c r="G780" i="11"/>
  <c r="H782" i="11"/>
  <c r="G782" i="11"/>
  <c r="H784" i="11"/>
  <c r="G784" i="11"/>
  <c r="H786" i="11"/>
  <c r="G786" i="11"/>
  <c r="H788" i="11"/>
  <c r="G788" i="11"/>
  <c r="H790" i="11"/>
  <c r="G790" i="11"/>
  <c r="H792" i="11"/>
  <c r="G792" i="11"/>
  <c r="H794" i="11"/>
  <c r="G794" i="11"/>
  <c r="H796" i="11"/>
  <c r="G796" i="11"/>
  <c r="H798" i="11"/>
  <c r="G798" i="11"/>
  <c r="H800" i="11"/>
  <c r="G800" i="11"/>
  <c r="H802" i="11"/>
  <c r="G802" i="11"/>
  <c r="H804" i="11"/>
  <c r="G804" i="11"/>
  <c r="H806" i="11"/>
  <c r="G806" i="11"/>
  <c r="H808" i="11"/>
  <c r="G808" i="11"/>
  <c r="H810" i="11"/>
  <c r="G810" i="11"/>
  <c r="H812" i="11"/>
  <c r="G812" i="11"/>
  <c r="H814" i="11"/>
  <c r="G814" i="11"/>
  <c r="G816" i="11"/>
  <c r="H816" i="11"/>
  <c r="H818" i="11"/>
  <c r="G818" i="11"/>
  <c r="H820" i="11"/>
  <c r="G820" i="11"/>
  <c r="H822" i="11"/>
  <c r="G822" i="11"/>
  <c r="H824" i="11"/>
  <c r="G824" i="11"/>
  <c r="H826" i="11"/>
  <c r="G826" i="11"/>
  <c r="H828" i="11"/>
  <c r="G828" i="11"/>
  <c r="H830" i="11"/>
  <c r="G830" i="11"/>
  <c r="H832" i="11"/>
  <c r="G832" i="11"/>
  <c r="H834" i="11"/>
  <c r="G834" i="11"/>
  <c r="H836" i="11"/>
  <c r="G836" i="11"/>
  <c r="H838" i="11"/>
  <c r="G838" i="11"/>
  <c r="H840" i="11"/>
  <c r="G840" i="11"/>
  <c r="H842" i="11"/>
  <c r="G842" i="11"/>
  <c r="H844" i="11"/>
  <c r="G844" i="11"/>
  <c r="H846" i="11"/>
  <c r="G846" i="11"/>
  <c r="G848" i="11"/>
  <c r="H848" i="11"/>
  <c r="H850" i="11"/>
  <c r="G850" i="11"/>
  <c r="H852" i="11"/>
  <c r="G852" i="11"/>
  <c r="H854" i="11"/>
  <c r="G854" i="11"/>
  <c r="H856" i="11"/>
  <c r="G856" i="11"/>
  <c r="H858" i="11"/>
  <c r="G858" i="11"/>
  <c r="H860" i="11"/>
  <c r="G860" i="11"/>
  <c r="H862" i="11"/>
  <c r="G862" i="11"/>
  <c r="H864" i="11"/>
  <c r="G864" i="11"/>
  <c r="H866" i="11"/>
  <c r="G866" i="11"/>
  <c r="H868" i="11"/>
  <c r="G868" i="11"/>
  <c r="H870" i="11"/>
  <c r="G870" i="11"/>
  <c r="H872" i="11"/>
  <c r="G872" i="11"/>
  <c r="H874" i="11"/>
  <c r="G874" i="11"/>
  <c r="H876" i="11"/>
  <c r="G876" i="11"/>
  <c r="H878" i="11"/>
  <c r="G878" i="11"/>
  <c r="H880" i="11"/>
  <c r="G880" i="11"/>
  <c r="H882" i="11"/>
  <c r="G882" i="11"/>
  <c r="H884" i="11"/>
  <c r="G884" i="11"/>
  <c r="H886" i="11"/>
  <c r="G886" i="11"/>
  <c r="H888" i="11"/>
  <c r="G888" i="11"/>
  <c r="H890" i="11"/>
  <c r="G890" i="11"/>
  <c r="H892" i="11"/>
  <c r="G892" i="11"/>
  <c r="H894" i="11"/>
  <c r="G894" i="11"/>
  <c r="H896" i="11"/>
  <c r="G896" i="11"/>
  <c r="H898" i="11"/>
  <c r="G898" i="11"/>
  <c r="H900" i="11"/>
  <c r="G900" i="11"/>
  <c r="H902" i="11"/>
  <c r="G902" i="11"/>
  <c r="H904" i="11"/>
  <c r="G904" i="11"/>
  <c r="H906" i="11"/>
  <c r="G906" i="11"/>
  <c r="H908" i="11"/>
  <c r="G908" i="11"/>
  <c r="H910" i="11"/>
  <c r="G910" i="11"/>
  <c r="H912" i="11"/>
  <c r="G912" i="11"/>
  <c r="H914" i="11"/>
  <c r="G914" i="11"/>
  <c r="H916" i="11"/>
  <c r="G916" i="11"/>
  <c r="H918" i="11"/>
  <c r="G918" i="11"/>
  <c r="H920" i="11"/>
  <c r="G920" i="11"/>
  <c r="H922" i="11"/>
  <c r="G922" i="11"/>
  <c r="H924" i="11"/>
  <c r="G924" i="11"/>
  <c r="H926" i="11"/>
  <c r="G926" i="11"/>
  <c r="H928" i="11"/>
  <c r="G928" i="11"/>
  <c r="H930" i="11"/>
  <c r="G930" i="11"/>
  <c r="H932" i="11"/>
  <c r="G932" i="11"/>
  <c r="H934" i="11"/>
  <c r="G934" i="11"/>
  <c r="H936" i="11"/>
  <c r="G936" i="11"/>
  <c r="H938" i="11"/>
  <c r="G938" i="11"/>
  <c r="H940" i="11"/>
  <c r="G940" i="11"/>
  <c r="H942" i="11"/>
  <c r="G942" i="11"/>
  <c r="G944" i="11"/>
  <c r="H944" i="11"/>
  <c r="H946" i="11"/>
  <c r="G946" i="11"/>
  <c r="H948" i="11"/>
  <c r="G948" i="11"/>
  <c r="H950" i="11"/>
  <c r="G950" i="11"/>
  <c r="H952" i="11"/>
  <c r="G952" i="11"/>
  <c r="H954" i="11"/>
  <c r="G954" i="11"/>
  <c r="H956" i="11"/>
  <c r="G956" i="11"/>
  <c r="H958" i="11"/>
  <c r="G958" i="11"/>
  <c r="H960" i="11"/>
  <c r="G960" i="11"/>
  <c r="H962" i="11"/>
  <c r="G962" i="11"/>
  <c r="H964" i="11"/>
  <c r="G964" i="11"/>
  <c r="H966" i="11"/>
  <c r="G966" i="11"/>
  <c r="H968" i="11"/>
  <c r="G968" i="11"/>
  <c r="G970" i="11"/>
  <c r="H970" i="11"/>
  <c r="H972" i="11"/>
  <c r="G972" i="11"/>
  <c r="H974" i="11"/>
  <c r="G974" i="11"/>
  <c r="H976" i="11"/>
  <c r="G976" i="11"/>
  <c r="H978" i="11"/>
  <c r="G978" i="11"/>
  <c r="H980" i="11"/>
  <c r="G980" i="11"/>
  <c r="H982" i="11"/>
  <c r="G982" i="11"/>
  <c r="H984" i="11"/>
  <c r="G984" i="11"/>
  <c r="H986" i="11"/>
  <c r="G986" i="11"/>
  <c r="H988" i="11"/>
  <c r="G988" i="11"/>
  <c r="H990" i="11"/>
  <c r="G990" i="11"/>
  <c r="H992" i="11"/>
  <c r="G992" i="11"/>
  <c r="H994" i="11"/>
  <c r="G994" i="11"/>
  <c r="H996" i="11"/>
  <c r="G996" i="11"/>
  <c r="H998" i="11"/>
  <c r="G998" i="11"/>
  <c r="H1000" i="11"/>
  <c r="G1000" i="11"/>
  <c r="H1002" i="11"/>
  <c r="G1002" i="11"/>
  <c r="H1004" i="11"/>
  <c r="G1004" i="11"/>
  <c r="H1006" i="11"/>
  <c r="G1006" i="11"/>
  <c r="H1008" i="11"/>
  <c r="G1008" i="11"/>
  <c r="H1010" i="11"/>
  <c r="G1010" i="11"/>
  <c r="H1012" i="11"/>
  <c r="G1012" i="11"/>
  <c r="H1014" i="11"/>
  <c r="G1014" i="11"/>
  <c r="H1016" i="11"/>
  <c r="G1016" i="11"/>
  <c r="H1018" i="11"/>
  <c r="G1018" i="11"/>
  <c r="H1020" i="11"/>
  <c r="G1020" i="11"/>
  <c r="H1022" i="11"/>
  <c r="G1022" i="11"/>
  <c r="H1024" i="11"/>
  <c r="G1024" i="11"/>
  <c r="H1026" i="11"/>
  <c r="G1026" i="11"/>
  <c r="H1028" i="11"/>
  <c r="G1028" i="11"/>
  <c r="H1030" i="11"/>
  <c r="G1030" i="11"/>
  <c r="H1032" i="11"/>
  <c r="G1032" i="11"/>
  <c r="H1034" i="11"/>
  <c r="G1034" i="11"/>
  <c r="H1036" i="11"/>
  <c r="G1036" i="11"/>
  <c r="H1038" i="11"/>
  <c r="G1038" i="11"/>
  <c r="H1040" i="11"/>
  <c r="G1040" i="11"/>
  <c r="H1042" i="11"/>
  <c r="G1042" i="11"/>
  <c r="H1044" i="11"/>
  <c r="G1044" i="11"/>
  <c r="H1046" i="11"/>
  <c r="G1046" i="11"/>
  <c r="H1048" i="11"/>
  <c r="G1048" i="11"/>
  <c r="H1050" i="11"/>
  <c r="G1050" i="11"/>
  <c r="H1052" i="11"/>
  <c r="G1052" i="11"/>
  <c r="H1054" i="11"/>
  <c r="G1054" i="11"/>
  <c r="H1056" i="11"/>
  <c r="G1056" i="11"/>
  <c r="H1058" i="11"/>
  <c r="G1058" i="11"/>
  <c r="H1060" i="11"/>
  <c r="G1060" i="11"/>
  <c r="H1062" i="11"/>
  <c r="G1062" i="11"/>
  <c r="H1064" i="11"/>
  <c r="G1064" i="11"/>
  <c r="H1066" i="11"/>
  <c r="G1066" i="11"/>
  <c r="H1068" i="11"/>
  <c r="G1068" i="11"/>
  <c r="H1070" i="11"/>
  <c r="G1070" i="11"/>
  <c r="H1072" i="11"/>
  <c r="G1072" i="11"/>
  <c r="H1074" i="11"/>
  <c r="G1074" i="11"/>
  <c r="H1076" i="11"/>
  <c r="G1076" i="11"/>
  <c r="H1078" i="11"/>
  <c r="G1078" i="11"/>
  <c r="H1080" i="11"/>
  <c r="G1080" i="11"/>
  <c r="H1082" i="11"/>
  <c r="G1082" i="11"/>
  <c r="H1084" i="11"/>
  <c r="G1084" i="11"/>
  <c r="H1086" i="11"/>
  <c r="G1086" i="11"/>
  <c r="G1088" i="11"/>
  <c r="H1088" i="11"/>
  <c r="H1090" i="11"/>
  <c r="G1090" i="11"/>
  <c r="H1092" i="11"/>
  <c r="G1092" i="11"/>
  <c r="H1094" i="11"/>
  <c r="G1094" i="11"/>
  <c r="H1096" i="11"/>
  <c r="G1096" i="11"/>
  <c r="H1098" i="11"/>
  <c r="G1098" i="11"/>
  <c r="H1100" i="11"/>
  <c r="G1100" i="11"/>
  <c r="H1102" i="11"/>
  <c r="G1102" i="11"/>
  <c r="H1104" i="11"/>
  <c r="G1104" i="11"/>
  <c r="H1106" i="11"/>
  <c r="G1106" i="11"/>
  <c r="H1108" i="11"/>
  <c r="G1108" i="11"/>
  <c r="H1110" i="11"/>
  <c r="G1110" i="11"/>
  <c r="H1112" i="11"/>
  <c r="G1112" i="11"/>
  <c r="H1114" i="11"/>
  <c r="G1114" i="11"/>
  <c r="H1116" i="11"/>
  <c r="G1116" i="11"/>
  <c r="H1118" i="11"/>
  <c r="G1118" i="11"/>
  <c r="H1120" i="11"/>
  <c r="G1120" i="11"/>
  <c r="H1122" i="11"/>
  <c r="G1122" i="11"/>
  <c r="H1124" i="11"/>
  <c r="G1124" i="11"/>
  <c r="H1126" i="11"/>
  <c r="G1126" i="11"/>
  <c r="H1128" i="11"/>
  <c r="G1128" i="11"/>
  <c r="H1130" i="11"/>
  <c r="G1130" i="11"/>
  <c r="H1132" i="11"/>
  <c r="G1132" i="11"/>
  <c r="H1134" i="11"/>
  <c r="G1134" i="11"/>
  <c r="H1136" i="11"/>
  <c r="G1136" i="11"/>
  <c r="H1138" i="11"/>
  <c r="G1138" i="11"/>
  <c r="H1140" i="11"/>
  <c r="G1140" i="11"/>
  <c r="H1142" i="11"/>
  <c r="G1142" i="11"/>
  <c r="H1144" i="11"/>
  <c r="G1144" i="11"/>
  <c r="H1146" i="11"/>
  <c r="G1146" i="11"/>
  <c r="H1148" i="11"/>
  <c r="G1148" i="11"/>
  <c r="H1150" i="11"/>
  <c r="G1150" i="11"/>
  <c r="H1152" i="11"/>
  <c r="G1152" i="11"/>
  <c r="H1154" i="11"/>
  <c r="G1154" i="11"/>
  <c r="H1156" i="11"/>
  <c r="G1156" i="11"/>
  <c r="H1158" i="11"/>
  <c r="G1158" i="11"/>
  <c r="H1160" i="11"/>
  <c r="G1160" i="11"/>
  <c r="H1162" i="11"/>
  <c r="G1162" i="11"/>
  <c r="H1164" i="11"/>
  <c r="G1164" i="11"/>
  <c r="H1166" i="11"/>
  <c r="G1166" i="11"/>
  <c r="H1168" i="11"/>
  <c r="G1168" i="11"/>
  <c r="H1170" i="11"/>
  <c r="G1170" i="11"/>
  <c r="H1172" i="11"/>
  <c r="G1172" i="11"/>
  <c r="H1174" i="11"/>
  <c r="G1174" i="11"/>
  <c r="H1176" i="11"/>
  <c r="G1176" i="11"/>
  <c r="H1178" i="11"/>
  <c r="G1178" i="11"/>
  <c r="H1180" i="11"/>
  <c r="G1180" i="11"/>
  <c r="G1182" i="11"/>
  <c r="H1182" i="11"/>
  <c r="H1184" i="11"/>
  <c r="G1184" i="11"/>
  <c r="H1186" i="11"/>
  <c r="G1186" i="11"/>
  <c r="H1188" i="11"/>
  <c r="G1188" i="11"/>
  <c r="H1190" i="11"/>
  <c r="G1190" i="11"/>
  <c r="H1192" i="11"/>
  <c r="G1192" i="11"/>
  <c r="H1194" i="11"/>
  <c r="G1194" i="11"/>
  <c r="H1196" i="11"/>
  <c r="G1196" i="11"/>
  <c r="H1198" i="11"/>
  <c r="G1198" i="11"/>
  <c r="H1200" i="11"/>
  <c r="G1200" i="11"/>
  <c r="H1202" i="11"/>
  <c r="G1202" i="11"/>
  <c r="H1204" i="11"/>
  <c r="G1204" i="11"/>
  <c r="G1206" i="11"/>
  <c r="H1206" i="11"/>
  <c r="H1208" i="11"/>
  <c r="G1208" i="11"/>
  <c r="H1210" i="11"/>
  <c r="G1210" i="11"/>
  <c r="H1212" i="11"/>
  <c r="G1212" i="11"/>
  <c r="H1214" i="11"/>
  <c r="G1214" i="11"/>
  <c r="H1216" i="11"/>
  <c r="G1216" i="11"/>
  <c r="H1218" i="11"/>
  <c r="G1218" i="11"/>
  <c r="H1220" i="11"/>
  <c r="G1220" i="11"/>
  <c r="G1222" i="11"/>
  <c r="H1222" i="11"/>
  <c r="H1224" i="11"/>
  <c r="G1224" i="11"/>
  <c r="H1226" i="11"/>
  <c r="G1226" i="11"/>
  <c r="H1228" i="11"/>
  <c r="G1228" i="11"/>
  <c r="H1230" i="11"/>
  <c r="G1230" i="11"/>
  <c r="H1232" i="11"/>
  <c r="G1232" i="11"/>
  <c r="H1234" i="11"/>
  <c r="G1234" i="11"/>
  <c r="H1236" i="11"/>
  <c r="G1236" i="11"/>
  <c r="H1238" i="11"/>
  <c r="G1238" i="11"/>
  <c r="H1240" i="11"/>
  <c r="G1240" i="11"/>
  <c r="H1242" i="11"/>
  <c r="G1242" i="11"/>
  <c r="H1244" i="11"/>
  <c r="G1244" i="11"/>
  <c r="H1246" i="11"/>
  <c r="G1246" i="11"/>
  <c r="H1248" i="11"/>
  <c r="G1248" i="11"/>
  <c r="H1250" i="11"/>
  <c r="G1250" i="11"/>
  <c r="H1252" i="11"/>
  <c r="G1252" i="11"/>
  <c r="H1254" i="11"/>
  <c r="G1254" i="11"/>
  <c r="H1256" i="11"/>
  <c r="G1256" i="11"/>
  <c r="H1258" i="11"/>
  <c r="G1258" i="11"/>
  <c r="H1260" i="11"/>
  <c r="G1260" i="11"/>
  <c r="H1262" i="11"/>
  <c r="G1262" i="11"/>
  <c r="H1264" i="11"/>
  <c r="G1264" i="11"/>
  <c r="H1266" i="11"/>
  <c r="G1266" i="11"/>
  <c r="H1268" i="11"/>
  <c r="G1268" i="11"/>
  <c r="G1270" i="11"/>
  <c r="H1270" i="11"/>
  <c r="H1272" i="11"/>
  <c r="G1272" i="11"/>
  <c r="H1274" i="11"/>
  <c r="G1274" i="11"/>
  <c r="H1276" i="11"/>
  <c r="G1276" i="11"/>
  <c r="H1278" i="11"/>
  <c r="G1278" i="11"/>
  <c r="H1280" i="11"/>
  <c r="G1280" i="11"/>
  <c r="H1282" i="11"/>
  <c r="G1282" i="11"/>
  <c r="H1284" i="11"/>
  <c r="G1284" i="11"/>
  <c r="H1286" i="11"/>
  <c r="G1286" i="11"/>
  <c r="H1288" i="11"/>
  <c r="G1288" i="11"/>
  <c r="H1290" i="11"/>
  <c r="G1290" i="11"/>
  <c r="H1292" i="11"/>
  <c r="G1292" i="11"/>
  <c r="H1294" i="11"/>
  <c r="G1294" i="11"/>
  <c r="H1296" i="11"/>
  <c r="G1296" i="11"/>
  <c r="H1298" i="11"/>
  <c r="G1298" i="11"/>
  <c r="H1300" i="11"/>
  <c r="G1300" i="11"/>
  <c r="H1302" i="11"/>
  <c r="G1302" i="11"/>
  <c r="H1304" i="11"/>
  <c r="G1304" i="11"/>
  <c r="H1306" i="11"/>
  <c r="G1306" i="11"/>
  <c r="H1308" i="11"/>
  <c r="G1308" i="11"/>
  <c r="H1310" i="11"/>
  <c r="G1310" i="11"/>
  <c r="H1312" i="11"/>
  <c r="G1312" i="11"/>
  <c r="H1314" i="11"/>
  <c r="G1314" i="11"/>
  <c r="H1316" i="11"/>
  <c r="G1316" i="11"/>
  <c r="H1318" i="11"/>
  <c r="G1318" i="11"/>
  <c r="H1320" i="11"/>
  <c r="G1320" i="11"/>
  <c r="H1322" i="11"/>
  <c r="G1322" i="11"/>
  <c r="H1324" i="11"/>
  <c r="G1324" i="11"/>
  <c r="H1326" i="11"/>
  <c r="G1326" i="11"/>
  <c r="H1328" i="11"/>
  <c r="G1328" i="11"/>
  <c r="H1330" i="11"/>
  <c r="G1330" i="11"/>
  <c r="H1332" i="11"/>
  <c r="G1332" i="11"/>
  <c r="G1334" i="11"/>
  <c r="H1334" i="11"/>
  <c r="H1336" i="11"/>
  <c r="G1336" i="11"/>
  <c r="H1338" i="11"/>
  <c r="G1338" i="11"/>
  <c r="H1340" i="11"/>
  <c r="G1340" i="11"/>
  <c r="H1342" i="11"/>
  <c r="G1342" i="11"/>
  <c r="H1344" i="11"/>
  <c r="G1344" i="11"/>
  <c r="H1346" i="11"/>
  <c r="G1346" i="11"/>
  <c r="H1348" i="11"/>
  <c r="G1348" i="11"/>
  <c r="G1350" i="11"/>
  <c r="H1350" i="11"/>
  <c r="H1352" i="11"/>
  <c r="G1352" i="11"/>
  <c r="H1354" i="11"/>
  <c r="G1354" i="11"/>
  <c r="H1356" i="11"/>
  <c r="G1356" i="11"/>
  <c r="H1358" i="11"/>
  <c r="G1358" i="11"/>
  <c r="H1360" i="11"/>
  <c r="G1360" i="11"/>
  <c r="H1362" i="11"/>
  <c r="G1362" i="11"/>
  <c r="H1364" i="11"/>
  <c r="G1364" i="11"/>
  <c r="H1366" i="11"/>
  <c r="G1366" i="11"/>
  <c r="H1368" i="11"/>
  <c r="G1368" i="11"/>
  <c r="H1370" i="11"/>
  <c r="G1370" i="11"/>
  <c r="H1372" i="11"/>
  <c r="G1372" i="11"/>
  <c r="H1374" i="11"/>
  <c r="G1374" i="11"/>
  <c r="H1376" i="11"/>
  <c r="G1376" i="11"/>
  <c r="H1378" i="11"/>
  <c r="G1378" i="11"/>
  <c r="H1380" i="11"/>
  <c r="G1380" i="11"/>
  <c r="H1382" i="11"/>
  <c r="G1382" i="11"/>
  <c r="H1384" i="11"/>
  <c r="G1384" i="11"/>
  <c r="H1386" i="11"/>
  <c r="G1386" i="11"/>
  <c r="H1388" i="11"/>
  <c r="G1388" i="11"/>
  <c r="H1390" i="11"/>
  <c r="G1390" i="11"/>
  <c r="H1392" i="11"/>
  <c r="G1392" i="11"/>
  <c r="H1394" i="11"/>
  <c r="G1394" i="11"/>
  <c r="H1396" i="11"/>
  <c r="G1396" i="11"/>
  <c r="H1398" i="11"/>
  <c r="G1398" i="11"/>
  <c r="H1400" i="11"/>
  <c r="G1400" i="11"/>
  <c r="H1402" i="11"/>
  <c r="G1402" i="11"/>
  <c r="H1404" i="11"/>
  <c r="G1404" i="11"/>
  <c r="H1406" i="11"/>
  <c r="G1406" i="11"/>
  <c r="H1408" i="11"/>
  <c r="G1408" i="11"/>
  <c r="H1410" i="11"/>
  <c r="G1410" i="11"/>
  <c r="H1412" i="11"/>
  <c r="G1412" i="11"/>
  <c r="H1414" i="11"/>
  <c r="G1414" i="11"/>
  <c r="H1416" i="11"/>
  <c r="G1416" i="11"/>
  <c r="H1418" i="11"/>
  <c r="G1418" i="11"/>
  <c r="H1420" i="11"/>
  <c r="G1420" i="11"/>
  <c r="H1422" i="11"/>
  <c r="G1422" i="11"/>
  <c r="H1424" i="11"/>
  <c r="G1424" i="11"/>
  <c r="H1426" i="11"/>
  <c r="G1426" i="11"/>
  <c r="H1428" i="11"/>
  <c r="G1428" i="11"/>
  <c r="H1430" i="11"/>
  <c r="G1430" i="11"/>
  <c r="H1432" i="11"/>
  <c r="G1432" i="11"/>
  <c r="H1434" i="11"/>
  <c r="G1434" i="11"/>
  <c r="H1436" i="11"/>
  <c r="G1436" i="11"/>
  <c r="H1438" i="11"/>
  <c r="G1438" i="11"/>
  <c r="H1440" i="11"/>
  <c r="G1440" i="11"/>
  <c r="H1442" i="11"/>
  <c r="G1442" i="11"/>
  <c r="H1444" i="11"/>
  <c r="G1444" i="11"/>
  <c r="H1446" i="11"/>
  <c r="G1446" i="11"/>
  <c r="H1448" i="11"/>
  <c r="G1448" i="11"/>
  <c r="H1450" i="11"/>
  <c r="G1450" i="11"/>
  <c r="H1452" i="11"/>
  <c r="G1452" i="11"/>
  <c r="H1454" i="11"/>
  <c r="G1454" i="11"/>
  <c r="H1456" i="11"/>
  <c r="G1456" i="11"/>
  <c r="H1458" i="11"/>
  <c r="G1458" i="11"/>
  <c r="H1460" i="11"/>
  <c r="G1460" i="11"/>
  <c r="H1462" i="11"/>
  <c r="G1462" i="11"/>
  <c r="G1464" i="11"/>
  <c r="H1464" i="11"/>
  <c r="H1466" i="11"/>
  <c r="G1466" i="11"/>
  <c r="H1468" i="11"/>
  <c r="G1468" i="11"/>
  <c r="H1470" i="11"/>
  <c r="G1470" i="11"/>
  <c r="H1472" i="11"/>
  <c r="G1472" i="11"/>
  <c r="H1474" i="11"/>
  <c r="G1474" i="11"/>
  <c r="H1476" i="11"/>
  <c r="G1476" i="11"/>
  <c r="G1478" i="11"/>
  <c r="H1478" i="11"/>
  <c r="H1480" i="11"/>
  <c r="G1480" i="11"/>
  <c r="H1482" i="11"/>
  <c r="G1482" i="11"/>
  <c r="H1484" i="11"/>
  <c r="G1484" i="11"/>
  <c r="H1486" i="11"/>
  <c r="G1486" i="11"/>
  <c r="H1488" i="11"/>
  <c r="G1488" i="11"/>
  <c r="H1490" i="11"/>
  <c r="G1490" i="11"/>
  <c r="H1492" i="11"/>
  <c r="G1492" i="11"/>
  <c r="G1494" i="11"/>
  <c r="H1494" i="11"/>
  <c r="H1496" i="11"/>
  <c r="G1496" i="11"/>
  <c r="H1498" i="11"/>
  <c r="G1498" i="11"/>
  <c r="G1500" i="11"/>
  <c r="H1500" i="11"/>
  <c r="H1502" i="11"/>
  <c r="G1502" i="11"/>
  <c r="H1504" i="11"/>
  <c r="G1504" i="11"/>
  <c r="G1506" i="11"/>
  <c r="H1506" i="11"/>
  <c r="H1508" i="11"/>
  <c r="G1508" i="11"/>
  <c r="H1510" i="11"/>
  <c r="G1510" i="11"/>
  <c r="H1512" i="11"/>
  <c r="G1512" i="11"/>
  <c r="H1514" i="11"/>
  <c r="G1514" i="11"/>
  <c r="H1516" i="11"/>
  <c r="G1516" i="11"/>
  <c r="H1518" i="11"/>
  <c r="G1518" i="11"/>
  <c r="H1520" i="11"/>
  <c r="G1520" i="11"/>
  <c r="G1522" i="11"/>
  <c r="H1522" i="11"/>
  <c r="H1524" i="11"/>
  <c r="G1524" i="11"/>
  <c r="H1526" i="11"/>
  <c r="G1526" i="11"/>
  <c r="H1528" i="11"/>
  <c r="G1528" i="11"/>
  <c r="H1530" i="11"/>
  <c r="G1530" i="11"/>
  <c r="H1532" i="11"/>
  <c r="G1532" i="11"/>
  <c r="H1534" i="11"/>
  <c r="G1534" i="11"/>
  <c r="H1536" i="11"/>
  <c r="G1536" i="11"/>
  <c r="H1538" i="11"/>
  <c r="G1538" i="11"/>
  <c r="H1540" i="11"/>
  <c r="G1540" i="11"/>
  <c r="H1542" i="11"/>
  <c r="G1542" i="11"/>
  <c r="H1544" i="11"/>
  <c r="G1544" i="11"/>
  <c r="H1546" i="11"/>
  <c r="G1546" i="11"/>
  <c r="G1548" i="11"/>
  <c r="H1548" i="11"/>
  <c r="H1550" i="11"/>
  <c r="G1550" i="11"/>
  <c r="H1552" i="11"/>
  <c r="G1552" i="11"/>
  <c r="H1554" i="11"/>
  <c r="G1554" i="11"/>
  <c r="H1556" i="11"/>
  <c r="G1556" i="11"/>
  <c r="G1558" i="11"/>
  <c r="H1558" i="11"/>
  <c r="H1560" i="11"/>
  <c r="G1560" i="11"/>
  <c r="H1562" i="11"/>
  <c r="G1562" i="11"/>
  <c r="G1564" i="11"/>
  <c r="H1564" i="11"/>
  <c r="H1566" i="11"/>
  <c r="G1566" i="11"/>
  <c r="H1568" i="11"/>
  <c r="G1568" i="11"/>
  <c r="H1570" i="11"/>
  <c r="G1570" i="11"/>
  <c r="H1572" i="11"/>
  <c r="G1572" i="11"/>
  <c r="H1574" i="11"/>
  <c r="G1574" i="11"/>
  <c r="G1576" i="11"/>
  <c r="H1576" i="11"/>
  <c r="H1578" i="11"/>
  <c r="G1578" i="11"/>
  <c r="H1580" i="11"/>
  <c r="G1580" i="11"/>
  <c r="H1582" i="11"/>
  <c r="G1582" i="11"/>
  <c r="H1584" i="11"/>
  <c r="G1584" i="11"/>
  <c r="H1586" i="11"/>
  <c r="G1586" i="11"/>
  <c r="H1588" i="11"/>
  <c r="G1588" i="11"/>
  <c r="H1590" i="11"/>
  <c r="G1590" i="11"/>
  <c r="G1592" i="11"/>
  <c r="H1592" i="11"/>
  <c r="H1594" i="11"/>
  <c r="G1594" i="11"/>
  <c r="H1596" i="11"/>
  <c r="G1596" i="11"/>
  <c r="H1598" i="11"/>
  <c r="G1598" i="11"/>
  <c r="H1600" i="11"/>
  <c r="G1600" i="11"/>
  <c r="H1602" i="11"/>
  <c r="G1602" i="11"/>
  <c r="H1604" i="11"/>
  <c r="G1604" i="11"/>
  <c r="G1606" i="11"/>
  <c r="H1606" i="11"/>
  <c r="H1608" i="11"/>
  <c r="G1608" i="11"/>
  <c r="H1610" i="11"/>
  <c r="G1610" i="11"/>
  <c r="H1612" i="11"/>
  <c r="G1612" i="11"/>
  <c r="H1614" i="11"/>
  <c r="G1614" i="11"/>
  <c r="H1616" i="11"/>
  <c r="G1616" i="11"/>
  <c r="H1618" i="11"/>
  <c r="G1618" i="11"/>
  <c r="H1620" i="11"/>
  <c r="G1620" i="11"/>
  <c r="G1622" i="11"/>
  <c r="H1622" i="11"/>
  <c r="H1624" i="11"/>
  <c r="G1624" i="11"/>
  <c r="H1626" i="11"/>
  <c r="G1626" i="11"/>
  <c r="G1628" i="11"/>
  <c r="H1628" i="11"/>
  <c r="H1630" i="11"/>
  <c r="G1630" i="11"/>
  <c r="H1632" i="11"/>
  <c r="G1632" i="11"/>
  <c r="G1634" i="11"/>
  <c r="H1634" i="11"/>
  <c r="H1636" i="11"/>
  <c r="G1636" i="11"/>
  <c r="H1638" i="11"/>
  <c r="G1638" i="11"/>
  <c r="H1640" i="11"/>
  <c r="G1640" i="11"/>
  <c r="H1642" i="11"/>
  <c r="G1642" i="11"/>
  <c r="H1644" i="11"/>
  <c r="G1644" i="11"/>
  <c r="H1646" i="11"/>
  <c r="G1646" i="11"/>
  <c r="H1648" i="11"/>
  <c r="G1648" i="11"/>
  <c r="G1650" i="11"/>
  <c r="H1650" i="11"/>
  <c r="H1652" i="11"/>
  <c r="G1652" i="11"/>
  <c r="H1654" i="11"/>
  <c r="G1654" i="11"/>
  <c r="H1656" i="11"/>
  <c r="G1656" i="11"/>
  <c r="H1658" i="11"/>
  <c r="G1658" i="11"/>
  <c r="H1660" i="11"/>
  <c r="G1660" i="11"/>
  <c r="G1662" i="11"/>
  <c r="H1662" i="11"/>
  <c r="G1664" i="11"/>
  <c r="H1664" i="11"/>
  <c r="H1666" i="11"/>
  <c r="G1666" i="11"/>
  <c r="H1668" i="11"/>
  <c r="G1668" i="11"/>
  <c r="H1670" i="11"/>
  <c r="G1670" i="11"/>
  <c r="H1672" i="11"/>
  <c r="G1672" i="11"/>
  <c r="H1674" i="11"/>
  <c r="G1674" i="11"/>
  <c r="G1676" i="11"/>
  <c r="H1676" i="11"/>
  <c r="H1678" i="11"/>
  <c r="G1678" i="11"/>
  <c r="H1680" i="11"/>
  <c r="G1680" i="11"/>
  <c r="H1682" i="11"/>
  <c r="G1682" i="11"/>
  <c r="H1684" i="11"/>
  <c r="G1684" i="11"/>
  <c r="G1686" i="11"/>
  <c r="H1686" i="11"/>
  <c r="H1688" i="11"/>
  <c r="G1688" i="11"/>
  <c r="H1690" i="11"/>
  <c r="G1690" i="11"/>
  <c r="G1692" i="11"/>
  <c r="H1692" i="11"/>
  <c r="H1694" i="11"/>
  <c r="G1694" i="11"/>
  <c r="H1696" i="11"/>
  <c r="G1696" i="11"/>
  <c r="H1698" i="11"/>
  <c r="G1698" i="11"/>
  <c r="H1700" i="11"/>
  <c r="G1700" i="11"/>
  <c r="H1702" i="11"/>
  <c r="G1702" i="11"/>
  <c r="G1704" i="11"/>
  <c r="H1704" i="11"/>
  <c r="H1706" i="11"/>
  <c r="G1706" i="11"/>
  <c r="H1708" i="11"/>
  <c r="G1708" i="11"/>
  <c r="H1710" i="11"/>
  <c r="G1710" i="11"/>
  <c r="H1712" i="11"/>
  <c r="G1712" i="11"/>
  <c r="H1714" i="11"/>
  <c r="G1714" i="11"/>
  <c r="H1716" i="11"/>
  <c r="G1716" i="11"/>
  <c r="H1718" i="11"/>
  <c r="G1718" i="11"/>
  <c r="G1720" i="11"/>
  <c r="H1720" i="11"/>
  <c r="H1722" i="11"/>
  <c r="G1722" i="11"/>
  <c r="H1724" i="11"/>
  <c r="G1724" i="11"/>
  <c r="H1726" i="11"/>
  <c r="G1726" i="11"/>
  <c r="H1728" i="11"/>
  <c r="G1728" i="11"/>
  <c r="H1730" i="11"/>
  <c r="G1730" i="11"/>
  <c r="H1732" i="11"/>
  <c r="G1732" i="11"/>
  <c r="G1734" i="11"/>
  <c r="H1734" i="11"/>
  <c r="H1736" i="11"/>
  <c r="G1736" i="11"/>
  <c r="H1738" i="11"/>
  <c r="G1738" i="11"/>
  <c r="H1740" i="11"/>
  <c r="G1740" i="11"/>
  <c r="H1742" i="11"/>
  <c r="G1742" i="11"/>
  <c r="H1744" i="11"/>
  <c r="G1744" i="11"/>
  <c r="H1746" i="11"/>
  <c r="G1746" i="11"/>
  <c r="H1748" i="11"/>
  <c r="G1748" i="11"/>
  <c r="G1750" i="11"/>
  <c r="H1750" i="11"/>
  <c r="H1752" i="11"/>
  <c r="G1752" i="11"/>
  <c r="H1754" i="11"/>
  <c r="G1754" i="11"/>
  <c r="G1756" i="11"/>
  <c r="H1756" i="11"/>
  <c r="H1758" i="11"/>
  <c r="G1758" i="11"/>
  <c r="H1760" i="11"/>
  <c r="G1760" i="11"/>
  <c r="G1762" i="11"/>
  <c r="H1762" i="11"/>
  <c r="H1764" i="11"/>
  <c r="G1764" i="11"/>
  <c r="H1766" i="11"/>
  <c r="G1766" i="11"/>
  <c r="H1768" i="11"/>
  <c r="G1768" i="11"/>
  <c r="H1770" i="11"/>
  <c r="G1770" i="11"/>
  <c r="H1772" i="11"/>
  <c r="G1772" i="11"/>
  <c r="H1774" i="11"/>
  <c r="G1774" i="11"/>
  <c r="H1776" i="11"/>
  <c r="G1776" i="11"/>
  <c r="G1778" i="11"/>
  <c r="H1778" i="11"/>
  <c r="H1780" i="11"/>
  <c r="G1780" i="11"/>
  <c r="H1782" i="11"/>
  <c r="G1782" i="11"/>
  <c r="H1784" i="11"/>
  <c r="G1784" i="11"/>
  <c r="H1786" i="11"/>
  <c r="G1786" i="11"/>
  <c r="H1788" i="11"/>
  <c r="G1788" i="11"/>
  <c r="H1790" i="11"/>
  <c r="G1790" i="11"/>
  <c r="H1792" i="11"/>
  <c r="G1792" i="11"/>
  <c r="H1794" i="11"/>
  <c r="G1794" i="11"/>
  <c r="H1796" i="11"/>
  <c r="G1796" i="11"/>
  <c r="H1798" i="11"/>
  <c r="G1798" i="11"/>
  <c r="H1800" i="11"/>
  <c r="G1800" i="11"/>
  <c r="H1802" i="11"/>
  <c r="G1802" i="11"/>
  <c r="G1804" i="11"/>
  <c r="H1804" i="11"/>
  <c r="H1806" i="11"/>
  <c r="G1806" i="11"/>
  <c r="H1808" i="11"/>
  <c r="G1808" i="11"/>
  <c r="H1810" i="11"/>
  <c r="G1810" i="11"/>
  <c r="H1812" i="11"/>
  <c r="G1812" i="11"/>
  <c r="G1814" i="11"/>
  <c r="H1814" i="11"/>
  <c r="H1816" i="11"/>
  <c r="G1816" i="11"/>
  <c r="H1818" i="11"/>
  <c r="G1818" i="11"/>
  <c r="G1820" i="11"/>
  <c r="H1820" i="11"/>
  <c r="H1822" i="11"/>
  <c r="G1822" i="11"/>
  <c r="H1824" i="11"/>
  <c r="G1824" i="11"/>
  <c r="H1826" i="11"/>
  <c r="G1826" i="11"/>
  <c r="H1828" i="11"/>
  <c r="G1828" i="11"/>
  <c r="H1830" i="11"/>
  <c r="G1830" i="11"/>
  <c r="G1832" i="11"/>
  <c r="H1832" i="11"/>
  <c r="H1834" i="11"/>
  <c r="G1834" i="11"/>
  <c r="H1836" i="11"/>
  <c r="G1836" i="11"/>
  <c r="H1838" i="11"/>
  <c r="G1838" i="11"/>
  <c r="H1840" i="11"/>
  <c r="G1840" i="11"/>
  <c r="H1842" i="11"/>
  <c r="G1842" i="11"/>
  <c r="H1844" i="11"/>
  <c r="G1844" i="11"/>
  <c r="H1846" i="11"/>
  <c r="G1846" i="11"/>
  <c r="G1848" i="11"/>
  <c r="H1848" i="11"/>
  <c r="H1850" i="11"/>
  <c r="G1850" i="11"/>
  <c r="H1852" i="11"/>
  <c r="G1852" i="11"/>
  <c r="H1854" i="11"/>
  <c r="G1854" i="11"/>
  <c r="H1856" i="11"/>
  <c r="G1856" i="11"/>
  <c r="H1858" i="11"/>
  <c r="G1858" i="11"/>
  <c r="H1860" i="11"/>
  <c r="G1860" i="11"/>
  <c r="G1862" i="11"/>
  <c r="H1862" i="11"/>
  <c r="H1864" i="11"/>
  <c r="G1864" i="11"/>
  <c r="H1866" i="11"/>
  <c r="G1866" i="11"/>
  <c r="H1868" i="11"/>
  <c r="G1868" i="11"/>
  <c r="H1870" i="11"/>
  <c r="G1870" i="11"/>
  <c r="H1872" i="11"/>
  <c r="G1872" i="11"/>
  <c r="H1874" i="11"/>
  <c r="G1874" i="11"/>
  <c r="H1876" i="11"/>
  <c r="G1876" i="11"/>
  <c r="G1878" i="11"/>
  <c r="H1878" i="11"/>
  <c r="H1880" i="11"/>
  <c r="G1880" i="11"/>
  <c r="H1882" i="11"/>
  <c r="G1882" i="11"/>
  <c r="G1884" i="11"/>
  <c r="H1884" i="11"/>
  <c r="H1886" i="11"/>
  <c r="G1886" i="11"/>
  <c r="H1888" i="11"/>
  <c r="G1888" i="11"/>
  <c r="G1890" i="11"/>
  <c r="H1890" i="11"/>
  <c r="H1892" i="11"/>
  <c r="G1892" i="11"/>
  <c r="H1894" i="11"/>
  <c r="G1894" i="11"/>
  <c r="H1896" i="11"/>
  <c r="G1896" i="11"/>
  <c r="H1898" i="11"/>
  <c r="G1898" i="11"/>
  <c r="H1900" i="11"/>
  <c r="G1900" i="11"/>
  <c r="H1902" i="11"/>
  <c r="G1902" i="11"/>
  <c r="H1904" i="11"/>
  <c r="G1904" i="11"/>
  <c r="G1906" i="11"/>
  <c r="H1906" i="11"/>
  <c r="H1908" i="11"/>
  <c r="G1908" i="11"/>
  <c r="H1910" i="11"/>
  <c r="G1910" i="11"/>
  <c r="H1912" i="11"/>
  <c r="G1912" i="11"/>
  <c r="H1914" i="11"/>
  <c r="G1914" i="11"/>
  <c r="H1916" i="11"/>
  <c r="G1916" i="11"/>
  <c r="G1918" i="11"/>
  <c r="H1918" i="11"/>
  <c r="G1920" i="11"/>
  <c r="H1920" i="11"/>
  <c r="H1922" i="11"/>
  <c r="G1922" i="11"/>
  <c r="H1924" i="11"/>
  <c r="G1924" i="11"/>
  <c r="H1926" i="11"/>
  <c r="G1926" i="11"/>
  <c r="H1928" i="11"/>
  <c r="G1928" i="11"/>
  <c r="H1930" i="11"/>
  <c r="G1930" i="11"/>
  <c r="G1932" i="11"/>
  <c r="H1932" i="11"/>
  <c r="H1934" i="11"/>
  <c r="G1934" i="11"/>
  <c r="H1936" i="11"/>
  <c r="G1936" i="11"/>
  <c r="H1938" i="11"/>
  <c r="G1938" i="11"/>
  <c r="H1940" i="11"/>
  <c r="G1940" i="11"/>
  <c r="G1942" i="11"/>
  <c r="H1942" i="11"/>
  <c r="H1944" i="11"/>
  <c r="G1944" i="11"/>
  <c r="H1946" i="11"/>
  <c r="G1946" i="11"/>
  <c r="G1948" i="11"/>
  <c r="H1948" i="11"/>
  <c r="H1950" i="11"/>
  <c r="G1950" i="11"/>
  <c r="H1952" i="11"/>
  <c r="G1952" i="11"/>
  <c r="H1954" i="11"/>
  <c r="G1954" i="11"/>
  <c r="H1956" i="11"/>
  <c r="G1956" i="11"/>
  <c r="H1958" i="11"/>
  <c r="G1958" i="11"/>
  <c r="G1960" i="11"/>
  <c r="H1960" i="11"/>
  <c r="H1962" i="11"/>
  <c r="G1962" i="11"/>
  <c r="H1964" i="11"/>
  <c r="G1964" i="11"/>
  <c r="H1966" i="11"/>
  <c r="G1966" i="11"/>
  <c r="H1968" i="11"/>
  <c r="G1968" i="11"/>
  <c r="H1970" i="11"/>
  <c r="G1970" i="11"/>
  <c r="H1972" i="11"/>
  <c r="G1972" i="11"/>
  <c r="H1974" i="11"/>
  <c r="G1974" i="11"/>
  <c r="G1976" i="11"/>
  <c r="H1976" i="11"/>
  <c r="H1978" i="11"/>
  <c r="G1978" i="11"/>
  <c r="H1980" i="11"/>
  <c r="G1980" i="11"/>
  <c r="H1982" i="11"/>
  <c r="G1982" i="11"/>
  <c r="H1984" i="11"/>
  <c r="G1984" i="11"/>
  <c r="H1986" i="11"/>
  <c r="G1986" i="11"/>
  <c r="H1988" i="11"/>
  <c r="G1988" i="11"/>
  <c r="G1990" i="11"/>
  <c r="H1990" i="11"/>
  <c r="H1992" i="11"/>
  <c r="G1992" i="11"/>
  <c r="H1994" i="11"/>
  <c r="G1994" i="11"/>
  <c r="H1996" i="11"/>
  <c r="G1996" i="11"/>
  <c r="H1998" i="11"/>
  <c r="G1998" i="11"/>
  <c r="H2000" i="11"/>
  <c r="G2000" i="11"/>
  <c r="H2002" i="11"/>
  <c r="G2002" i="11"/>
  <c r="H2004" i="11"/>
  <c r="G2004" i="11"/>
  <c r="G2006" i="11"/>
  <c r="H2006" i="11"/>
  <c r="H2008" i="11"/>
  <c r="G2008" i="11"/>
  <c r="H2010" i="11"/>
  <c r="G2010" i="11"/>
  <c r="G2012" i="11"/>
  <c r="H2012" i="11"/>
  <c r="H2014" i="11"/>
  <c r="G2014" i="11"/>
  <c r="H2016" i="11"/>
  <c r="G2016" i="11"/>
  <c r="G2018" i="11"/>
  <c r="H2018" i="11"/>
  <c r="H2020" i="11"/>
  <c r="G2020" i="11"/>
  <c r="H2022" i="11"/>
  <c r="G2022" i="11"/>
  <c r="H2024" i="11"/>
  <c r="G2024" i="11"/>
  <c r="H2026" i="11"/>
  <c r="G2026" i="11"/>
  <c r="H2028" i="11"/>
  <c r="G2028" i="11"/>
  <c r="H2030" i="11"/>
  <c r="G2030" i="11"/>
  <c r="H2032" i="11"/>
  <c r="G2032" i="11"/>
  <c r="G2034" i="11"/>
  <c r="H2034" i="11"/>
  <c r="H2036" i="11"/>
  <c r="G2036" i="11"/>
  <c r="H2038" i="11"/>
  <c r="G2038" i="11"/>
  <c r="H2040" i="11"/>
  <c r="G2040" i="11"/>
  <c r="H2042" i="11"/>
  <c r="G2042" i="11"/>
  <c r="H2044" i="11"/>
  <c r="G2044" i="11"/>
  <c r="H2046" i="11"/>
  <c r="G2046" i="11"/>
  <c r="H2048" i="11"/>
  <c r="G2048" i="11"/>
  <c r="H2050" i="11"/>
  <c r="G2050" i="11"/>
  <c r="H2052" i="11"/>
  <c r="G2052" i="11"/>
  <c r="H2054" i="11"/>
  <c r="G2054" i="11"/>
  <c r="H2056" i="11"/>
  <c r="G2056" i="11"/>
  <c r="H2058" i="11"/>
  <c r="G2058" i="11"/>
  <c r="G2060" i="11"/>
  <c r="H2060" i="11"/>
  <c r="H2062" i="11"/>
  <c r="G2062" i="11"/>
  <c r="H2064" i="11"/>
  <c r="G2064" i="11"/>
  <c r="H2066" i="11"/>
  <c r="G2066" i="11"/>
  <c r="H2068" i="11"/>
  <c r="G2068" i="11"/>
  <c r="G2070" i="11"/>
  <c r="H2070" i="11"/>
  <c r="H2072" i="11"/>
  <c r="G2072" i="11"/>
  <c r="H2074" i="11"/>
  <c r="G2074" i="11"/>
  <c r="G2076" i="11"/>
  <c r="H2076" i="11"/>
  <c r="H2078" i="11"/>
  <c r="G2078" i="11"/>
  <c r="H2080" i="11"/>
  <c r="G2080" i="11"/>
  <c r="H2082" i="11"/>
  <c r="G2082" i="11"/>
  <c r="H2084" i="11"/>
  <c r="G2084" i="11"/>
  <c r="H2086" i="11"/>
  <c r="G2086" i="11"/>
  <c r="G2088" i="11"/>
  <c r="H2088" i="11"/>
  <c r="H2090" i="11"/>
  <c r="G2090" i="11"/>
  <c r="H2092" i="11"/>
  <c r="G2092" i="11"/>
  <c r="H2094" i="11"/>
  <c r="G2094" i="11"/>
  <c r="H2096" i="11"/>
  <c r="G2096" i="11"/>
  <c r="H2098" i="11"/>
  <c r="G2098" i="11"/>
  <c r="H2100" i="11"/>
  <c r="G2100" i="11"/>
  <c r="H2102" i="11"/>
  <c r="G2102" i="11"/>
  <c r="G2104" i="11"/>
  <c r="H2104" i="11"/>
  <c r="H2079" i="11"/>
  <c r="G2079" i="11"/>
  <c r="H2081" i="11"/>
  <c r="G2081" i="11"/>
  <c r="G2083" i="11"/>
  <c r="H2083" i="11"/>
  <c r="H2085" i="11"/>
  <c r="G2085" i="11"/>
  <c r="G2087" i="11"/>
  <c r="H2087" i="11"/>
  <c r="H2089" i="11"/>
  <c r="G2089" i="11"/>
  <c r="G2091" i="11"/>
  <c r="H2091" i="11"/>
  <c r="H2093" i="11"/>
  <c r="G2093" i="11"/>
  <c r="H2095" i="11"/>
  <c r="G2095" i="11"/>
  <c r="H2097" i="11"/>
  <c r="G2097" i="11"/>
  <c r="H2099" i="11"/>
  <c r="G2099" i="11"/>
  <c r="H2101" i="11"/>
  <c r="G2101" i="11"/>
  <c r="G2103" i="11"/>
  <c r="H2103" i="11"/>
  <c r="H2105" i="11"/>
  <c r="G2105" i="11"/>
  <c r="H2107" i="11"/>
  <c r="G2107" i="11"/>
  <c r="E2088" i="11"/>
  <c r="E2076" i="11"/>
  <c r="F2102" i="11"/>
  <c r="F2086" i="11"/>
  <c r="E2082" i="11"/>
  <c r="F2082" i="11"/>
  <c r="E2090" i="11"/>
  <c r="F2090" i="11"/>
  <c r="E2098" i="11"/>
  <c r="F2098" i="11"/>
  <c r="E2096" i="11"/>
  <c r="E2084" i="11"/>
  <c r="B209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4720F2-4669-4DB7-8DF9-2E3595673F93}" keepAlive="1" name="Query - EnergyDemand raw data" description="Connection to the 'EnergyDemand raw data' query in the workbook." type="5" refreshedVersion="8" background="1" saveData="1">
    <dbPr connection="Provider=Microsoft.Mashup.OleDb.1;Data Source=$Workbook$;Location=&quot;EnergyDemand raw data&quot;;Extended Properties=&quot;&quot;" command="SELECT * FROM [EnergyDemand raw data]"/>
  </connection>
  <connection id="2" xr16:uid="{7BBBD881-085C-421D-8C58-0E604AEE7E8E}" keepAlive="1" name="Query - EnergyDemand raw data (2)" description="Connection to the 'EnergyDemand raw data (2)' query in the workbook." type="5" refreshedVersion="8" background="1" saveData="1">
    <dbPr connection="Provider=Microsoft.Mashup.OleDb.1;Data Source=$Workbook$;Location=&quot;EnergyDemand raw data (2)&quot;;Extended Properties=&quot;&quot;" command="SELECT * FROM [EnergyDemand raw data (2)]"/>
  </connection>
  <connection id="3" xr16:uid="{4139D5FE-41F4-4656-8893-E32CA4F07A32}"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<sst xmlns="http://schemas.openxmlformats.org/spreadsheetml/2006/main" count="4470" uniqueCount="99">
  <si>
    <t>RRP</t>
  </si>
  <si>
    <t>N</t>
  </si>
  <si>
    <t>Y</t>
  </si>
  <si>
    <t>Day of the Week</t>
  </si>
  <si>
    <t>Month</t>
  </si>
  <si>
    <t>Year</t>
  </si>
  <si>
    <t>Week</t>
  </si>
  <si>
    <t>Date</t>
  </si>
  <si>
    <t>School_day</t>
  </si>
  <si>
    <t>Holiday</t>
  </si>
  <si>
    <t>Demand</t>
  </si>
  <si>
    <t>Rainfall</t>
  </si>
  <si>
    <t>Revenue</t>
  </si>
  <si>
    <t>Min temperature</t>
  </si>
  <si>
    <t>Max temperature</t>
  </si>
  <si>
    <t>Solar exposure</t>
  </si>
  <si>
    <t>School day</t>
  </si>
  <si>
    <t>Range</t>
  </si>
  <si>
    <t>Saturday</t>
  </si>
  <si>
    <t>April</t>
  </si>
  <si>
    <t>2020</t>
  </si>
  <si>
    <t>Sunday</t>
  </si>
  <si>
    <t>November</t>
  </si>
  <si>
    <t>2018</t>
  </si>
  <si>
    <t>January</t>
  </si>
  <si>
    <t>February</t>
  </si>
  <si>
    <t>October</t>
  </si>
  <si>
    <t>December</t>
  </si>
  <si>
    <t>Wednesday</t>
  </si>
  <si>
    <t>September</t>
  </si>
  <si>
    <t>Monday</t>
  </si>
  <si>
    <t>Top 20 days for demand</t>
  </si>
  <si>
    <t>Bottom 20 days for demand</t>
  </si>
  <si>
    <t>The chart shows how increase in temperature influences demand. This chart shows that demand increases a bit around 10-15 degrees Celsius, the lowest average demand is during around 20 degrees and highest increase in demand correlates with highest temperature about 43 degrees. However there is difference between demand up to around 40,000 MW/h units in various days at the same temperature range which could be explained with other factors such as holidays or reduced commercial demand in weekends. Further research to confirm those or other factors needed.</t>
  </si>
  <si>
    <t>School</t>
  </si>
  <si>
    <t>No School</t>
  </si>
  <si>
    <t>Working Day</t>
  </si>
  <si>
    <t>Holiday_</t>
  </si>
  <si>
    <t>2015</t>
  </si>
  <si>
    <t>2016</t>
  </si>
  <si>
    <t>2017</t>
  </si>
  <si>
    <t>2019</t>
  </si>
  <si>
    <t>Grand Total</t>
  </si>
  <si>
    <t>March</t>
  </si>
  <si>
    <t>May</t>
  </si>
  <si>
    <t>June</t>
  </si>
  <si>
    <t>July</t>
  </si>
  <si>
    <t>August</t>
  </si>
  <si>
    <t>Sum of Demand</t>
  </si>
  <si>
    <t>Tuesday</t>
  </si>
  <si>
    <t>Thursday</t>
  </si>
  <si>
    <t>Friday</t>
  </si>
  <si>
    <t xml:space="preserve">Data Analysis Report </t>
  </si>
  <si>
    <t>Aus Energy electricity demand in Australia 2015-2020</t>
  </si>
  <si>
    <t>By Laura Bogdanova from DataSpace</t>
  </si>
  <si>
    <t xml:space="preserve">Consulting firm DataSpace helps customers worldwide turn their raw data into valuable insights to help them make better business decisions. </t>
  </si>
  <si>
    <t>In this report DataSpace provides AusEnergy with some analysis of their electricity demand in Australia from 2015 to 2020.</t>
  </si>
  <si>
    <t>Key Questions investigated:</t>
  </si>
  <si>
    <t>1. What does demand look like over time?</t>
  </si>
  <si>
    <t xml:space="preserve">             2. What does extreme demand look like, and under what circumstances does this happen?</t>
  </si>
  <si>
    <t xml:space="preserve">                     3. How do factors like the weather and holidays affect demand?</t>
  </si>
  <si>
    <t>Table of Contents</t>
  </si>
  <si>
    <t>EnergyDemand</t>
  </si>
  <si>
    <t>Table showing all energy data</t>
  </si>
  <si>
    <t>Holidays</t>
  </si>
  <si>
    <t>Table showing all holiday data (hidden)</t>
  </si>
  <si>
    <t>Top and Bottom 20 Demand</t>
  </si>
  <si>
    <t xml:space="preserve">Table showing Top 20 and Bottom 20 days for energy demand </t>
  </si>
  <si>
    <t>Demand Over Time</t>
  </si>
  <si>
    <t xml:space="preserve">       Line chart showing changes in energy demand 2015-2020</t>
  </si>
  <si>
    <t>Effect of Weather</t>
  </si>
  <si>
    <t xml:space="preserve">    Scatter plot chart showing energy demand changes during max temperatures  </t>
  </si>
  <si>
    <t>Energy _Holidays</t>
  </si>
  <si>
    <t xml:space="preserve"> Table showing energy demand and holiday/working day data (hidden)</t>
  </si>
  <si>
    <t>Effect on Temp and Hols</t>
  </si>
  <si>
    <t>YoY Demand</t>
  </si>
  <si>
    <t>Pivot table &amp; Line Chart comparing energy demand for each year of 1015-2020</t>
  </si>
  <si>
    <t>Demand of Day by Week</t>
  </si>
  <si>
    <t>Pivot Table showing energy demand for every day of the week of 2015-2020</t>
  </si>
  <si>
    <t>Summary</t>
  </si>
  <si>
    <t>Introduction</t>
  </si>
  <si>
    <t>What does demand look like over time?</t>
  </si>
  <si>
    <t>3. Looking at trends over days of the week every year from 2015 to 2020 shows that every year follows similar pattern with weekends requiring less energy than weekdays over whole year. Energy demand increases for both weekdays and weekends in mid year for about 10 weeks.</t>
  </si>
  <si>
    <t>What does extreme demand look like, and under what circumstances does this happen?</t>
  </si>
  <si>
    <t xml:space="preserve">How do factors like the weather and holidays affect demand? </t>
  </si>
  <si>
    <r>
      <t>The extreme demand according to my research occurs when temperatures are hight, selecting the top 20 days with energy demand showed that temperatures in all thoe days were over 33</t>
    </r>
    <r>
      <rPr>
        <vertAlign val="superscript"/>
        <sz val="11"/>
        <color theme="1"/>
        <rFont val="Calibri"/>
        <family val="2"/>
        <scheme val="minor"/>
      </rPr>
      <t>0</t>
    </r>
    <r>
      <rPr>
        <sz val="11"/>
        <color theme="1"/>
        <rFont val="Calibri"/>
        <family val="2"/>
        <scheme val="minor"/>
      </rPr>
      <t xml:space="preserve"> C and 18 of 20 were weekdays. The highest energy demand in those days varied from 153, 232 to 170, 654 Mw/h as highest demand over years 2015 - 2020.</t>
    </r>
  </si>
  <si>
    <t xml:space="preserve">1.Analysing Australia's energy demand year by year from 2015 to 2020 yearly demand was similar first four years with significant increase over April-September period which are the coldest months in Australia. During 2020 Sept-Oct demand fell sharply due to Covid lockdowns. Further information would be required to analyse how energy supply demand changed after lockdowns.  </t>
  </si>
  <si>
    <r>
      <t>2. Temperatures in Australia varies greatly from  0</t>
    </r>
    <r>
      <rPr>
        <vertAlign val="superscript"/>
        <sz val="11"/>
        <color theme="1"/>
        <rFont val="Calibri"/>
        <family val="2"/>
        <scheme val="minor"/>
      </rPr>
      <t>0</t>
    </r>
    <r>
      <rPr>
        <sz val="11"/>
        <color theme="1"/>
        <rFont val="Calibri"/>
        <family val="2"/>
        <scheme val="minor"/>
      </rPr>
      <t xml:space="preserve"> C to 43</t>
    </r>
    <r>
      <rPr>
        <vertAlign val="superscript"/>
        <sz val="11"/>
        <color theme="1"/>
        <rFont val="Calibri"/>
        <family val="2"/>
        <scheme val="minor"/>
      </rPr>
      <t>0</t>
    </r>
    <r>
      <rPr>
        <sz val="11"/>
        <color theme="1"/>
        <rFont val="Calibri"/>
        <family val="2"/>
        <scheme val="minor"/>
      </rPr>
      <t xml:space="preserve"> C and analysing top 20 days with greatest energy demand and bottom 20 days with least energy demand showed trends for largest energy demand correlating with highest temperatures and manly weekdays and lowest energy demands being during holidays such as Christmas Day, Easter and New Year also being mainly Saturdays/Sundays.</t>
    </r>
  </si>
  <si>
    <r>
      <t>1.Looking at weather conditions such as temperature, solar exposure and rainfall the temperature was the important factor of energy demand with demand increasing below 20</t>
    </r>
    <r>
      <rPr>
        <vertAlign val="superscript"/>
        <sz val="11"/>
        <color theme="1"/>
        <rFont val="Calibri"/>
        <family val="2"/>
        <scheme val="minor"/>
      </rPr>
      <t>0</t>
    </r>
    <r>
      <rPr>
        <sz val="11"/>
        <color theme="1"/>
        <rFont val="Calibri"/>
        <family val="2"/>
        <scheme val="minor"/>
      </rPr>
      <t xml:space="preserve"> C and over 25</t>
    </r>
    <r>
      <rPr>
        <vertAlign val="superscript"/>
        <sz val="11"/>
        <color theme="1"/>
        <rFont val="Calibri"/>
        <family val="2"/>
        <scheme val="minor"/>
      </rPr>
      <t>0</t>
    </r>
    <r>
      <rPr>
        <sz val="11"/>
        <color theme="1"/>
        <rFont val="Calibri"/>
        <family val="2"/>
        <scheme val="minor"/>
      </rPr>
      <t xml:space="preserve"> C with highest demand correlating with highest temperatures. Solar Exposure measured by energy demand showed more fluctuation in demand when solar exposure exceeded kWh/m</t>
    </r>
    <r>
      <rPr>
        <vertAlign val="superscript"/>
        <sz val="11"/>
        <color theme="1"/>
        <rFont val="Calibri"/>
        <family val="2"/>
        <scheme val="minor"/>
      </rPr>
      <t>2</t>
    </r>
    <r>
      <rPr>
        <sz val="11"/>
        <color theme="1"/>
        <rFont val="Calibri"/>
        <family val="2"/>
        <scheme val="minor"/>
      </rPr>
      <t xml:space="preserve">  but overall stayed same with only few days over average. Only few days Australia had received heavy rainfall over years 2015-2020 so further research needed to determine if those occasions influence energy supply such  as  hydro energy. </t>
    </r>
  </si>
  <si>
    <t>2. Comparing energy demand in school and no school days the highest demand correlated with previous findings as increase in demand below 200 C and over 250 C with highest demand correlating with highest temperatures. Same trend was repeated comparing working days and holidays energy demand by temperature, however with only few holidays additional research is needed to determine if holidays do significantly increase/decrease demand.</t>
  </si>
  <si>
    <t xml:space="preserve">The Data for 20 days with most energy demand shows that demand increases when temperatures increase to cool homes and workplaces. The highest profits correlate with highest temperatures. The weekdays add additional commercial use of energy as many not work on weekends. When temperatures fall demand fall. </t>
  </si>
  <si>
    <t>The data for 20 days of lowest energy demand shows that it usually happens when temperature s are moderate, not too hot, not too cold so no need for heating or cooling. Those days mainly happen to be weekend days showing that less energy required then as lower commercial usage. The lowest of demand were on Christmas Day as most people have day off and businesses do not require energy.</t>
  </si>
  <si>
    <t>This chart shows how increase in solar exposure affects energy demand. According to this chart the demand is similar range up to around 20 kWh/m2 solar exposure units then it starts to fluctuate more but only few days slightly more demand than average.</t>
  </si>
  <si>
    <t xml:space="preserve">This chart shows how increase in rainfall affects energy demand. As rainfall in Australia is generally low it not gives us enough data with high rainfall to determine if significant changes in rainfall affect energy demand in considerable way. Additional research is needed if significant amount of hydro energy is used as additional energy resource then high rainfall could make a significant difference in energy demand. </t>
  </si>
  <si>
    <t xml:space="preserve">This chart shows energy demand split between school days and no school days. According to this  chart energy usage in school days and no school days follows similar trend being higher in low temperatures and high temperatures. </t>
  </si>
  <si>
    <t>Scatter plot chart showing school/no school energy demand changes by max temperature &amp; scatter plot chart showing working day/holiday energy demand changes by max temperature</t>
  </si>
  <si>
    <t>The line chart shows repeated pattern year on year with energy demand highest spikes in first quarter of the year, drop in second quarter of the year, then increase in third quarter of the year and drop in second quarter of the year which is the lowest drop of the year.</t>
  </si>
  <si>
    <t xml:space="preserve">This chart shows energy demand split between working days and holidays. According to this chart both holiday and working day energy usage follows the same pattern being higher in low and high temperatures.The trendline curve between two has substantial gap which gets wider in both low and high temperatures. However as there are only few holiday dates and most of them are in mid range temperatures more research is needed to determine the holiday energy usage in high-low temperatures. </t>
  </si>
  <si>
    <t>This chart shows year on year daily total electricity demand from 2015 to 2020 month by month. The years 2015 to 2019 follow similar pattern with demand slightly increasing over winter months and slightly lowering in summer months. However due to Covid lockdowns in Summer/Autumn 2019 electricity demand fell sharply with many companies and schools shut. We would need more information to correctly determine the trend after october 2020 as we didn't have information about last months of the year so the demand looks misleadingly dissapearing.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</si>
</sst>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C09]#,##0.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6"/>
      <color theme="1"/>
      <name val="Calibri"/>
      <family val="2"/>
      <scheme val="minor"/>
    </font>
    <font>
      <b/>
      <sz val="18"/>
      <color theme="1"/>
      <name val="Calibri"/>
      <family val="2"/>
      <scheme val="minor"/>
    </font>
    <font>
      <sz val="14"/>
      <color theme="1"/>
      <name val="Calibri"/>
      <family val="2"/>
      <scheme val="minor"/>
    </font>
    <font>
      <sz val="12"/>
      <color theme="1"/>
      <name val="Calibri"/>
      <family val="2"/>
      <scheme val="minor"/>
    </font>
    <font>
      <sz val="16"/>
      <color theme="1"/>
      <name val="Calibri"/>
      <family val="2"/>
      <scheme val="minor"/>
    </font>
    <font>
      <u/>
      <sz val="11"/>
      <color theme="10"/>
      <name val="Calibri"/>
      <family val="2"/>
      <scheme val="minor"/>
    </font>
    <font>
      <b/>
      <sz val="24"/>
      <color theme="1"/>
      <name val="Calibri"/>
      <family val="2"/>
      <scheme val="minor"/>
    </font>
    <font>
      <b/>
      <sz val="36"/>
      <color theme="1"/>
      <name val="Calibri"/>
      <family val="2"/>
      <scheme val="minor"/>
    </font>
    <font>
      <b/>
      <sz val="20"/>
      <color theme="1"/>
      <name val="Calibri"/>
      <family val="2"/>
      <scheme val="minor"/>
    </font>
    <font>
      <vertAlign val="superscript"/>
      <sz val="11"/>
      <color theme="1"/>
      <name val="Calibri"/>
      <family val="2"/>
      <scheme val="minor"/>
    </font>
  </fonts>
  <fills count="6">
    <fill>
      <patternFill patternType="none"/>
    </fill>
    <fill>
      <patternFill patternType="gray125"/>
    </fill>
    <fill>
      <patternFill patternType="solid">
        <fgColor rgb="FF5F5F5F"/>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theme="1"/>
      </top>
      <bottom/>
      <diagonal/>
    </border>
    <border>
      <left/>
      <right/>
      <top style="thin">
        <color theme="1"/>
      </top>
      <bottom style="thin">
        <color theme="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14" fontId="0" fillId="0" borderId="0" xfId="0" applyNumberFormat="1" applyAlignment="1">
      <alignment horizontal="center"/>
    </xf>
    <xf numFmtId="0" fontId="0" fillId="0" borderId="0" xfId="0" applyAlignment="1">
      <alignment horizontal="right"/>
    </xf>
    <xf numFmtId="0" fontId="0" fillId="0" borderId="0" xfId="0" applyAlignment="1">
      <alignment horizontal="left"/>
    </xf>
    <xf numFmtId="0" fontId="2" fillId="0" borderId="0" xfId="0" applyFont="1" applyAlignment="1">
      <alignment horizontal="left"/>
    </xf>
    <xf numFmtId="0" fontId="2" fillId="0" borderId="0" xfId="0" applyFont="1"/>
    <xf numFmtId="0" fontId="2" fillId="0" borderId="0" xfId="0" applyFont="1" applyAlignment="1">
      <alignment horizontal="right"/>
    </xf>
    <xf numFmtId="3" fontId="2" fillId="0" borderId="0" xfId="0" applyNumberFormat="1" applyFont="1"/>
    <xf numFmtId="165" fontId="2" fillId="0" borderId="0" xfId="0" applyNumberFormat="1" applyFont="1"/>
    <xf numFmtId="0" fontId="1" fillId="2" borderId="0" xfId="0" applyFont="1" applyFill="1" applyAlignment="1">
      <alignment horizontal="left"/>
    </xf>
    <xf numFmtId="164" fontId="1" fillId="2" borderId="0" xfId="0" applyNumberFormat="1" applyFont="1" applyFill="1" applyAlignment="1">
      <alignment horizontal="left"/>
    </xf>
    <xf numFmtId="0" fontId="2" fillId="2" borderId="0" xfId="0" applyFont="1" applyFill="1" applyAlignment="1">
      <alignment horizontal="left"/>
    </xf>
    <xf numFmtId="0" fontId="1" fillId="0" borderId="0" xfId="0" applyFont="1"/>
    <xf numFmtId="3" fontId="0" fillId="0" borderId="1" xfId="0" applyNumberFormat="1" applyBorder="1"/>
    <xf numFmtId="0" fontId="1" fillId="2" borderId="0" xfId="0" applyFont="1" applyFill="1" applyAlignment="1">
      <alignment horizontal="center"/>
    </xf>
    <xf numFmtId="164" fontId="1" fillId="2" borderId="2" xfId="0" applyNumberFormat="1" applyFont="1" applyFill="1" applyBorder="1" applyAlignment="1">
      <alignment horizontal="left"/>
    </xf>
    <xf numFmtId="0" fontId="2" fillId="0" borderId="2" xfId="0" applyFont="1" applyBorder="1"/>
    <xf numFmtId="0" fontId="2" fillId="0" borderId="2" xfId="0" applyFont="1" applyBorder="1" applyAlignment="1">
      <alignment horizontal="right"/>
    </xf>
    <xf numFmtId="3" fontId="2" fillId="0" borderId="2" xfId="0" applyNumberFormat="1" applyFont="1" applyBorder="1"/>
    <xf numFmtId="165" fontId="2" fillId="0" borderId="2" xfId="0" applyNumberFormat="1" applyFont="1" applyBorder="1"/>
    <xf numFmtId="164" fontId="1" fillId="2" borderId="3" xfId="0" applyNumberFormat="1" applyFont="1" applyFill="1" applyBorder="1" applyAlignment="1">
      <alignment horizontal="left"/>
    </xf>
    <xf numFmtId="0" fontId="2" fillId="0" borderId="3" xfId="0" applyFont="1" applyBorder="1"/>
    <xf numFmtId="0" fontId="2" fillId="0" borderId="3" xfId="0" applyFont="1" applyBorder="1" applyAlignment="1">
      <alignment horizontal="right"/>
    </xf>
    <xf numFmtId="3" fontId="2" fillId="0" borderId="3" xfId="0" applyNumberFormat="1" applyFont="1" applyBorder="1"/>
    <xf numFmtId="165" fontId="2" fillId="0" borderId="3" xfId="0" applyNumberFormat="1" applyFont="1" applyBorder="1"/>
    <xf numFmtId="0" fontId="1" fillId="2" borderId="2" xfId="0" applyFont="1" applyFill="1" applyBorder="1" applyAlignment="1">
      <alignment horizontal="center"/>
    </xf>
    <xf numFmtId="0" fontId="5" fillId="0" borderId="0" xfId="0" applyFont="1"/>
    <xf numFmtId="0" fontId="4" fillId="0" borderId="0" xfId="0" applyFont="1"/>
    <xf numFmtId="0" fontId="2" fillId="0" borderId="2" xfId="0" applyFont="1" applyBorder="1" applyAlignment="1">
      <alignment horizontal="left"/>
    </xf>
    <xf numFmtId="2" fontId="2" fillId="0" borderId="2" xfId="0" applyNumberFormat="1" applyFont="1" applyBorder="1" applyAlignment="1">
      <alignment horizontal="left"/>
    </xf>
    <xf numFmtId="0" fontId="2" fillId="0" borderId="3" xfId="0" applyFont="1" applyBorder="1" applyAlignment="1">
      <alignment horizontal="left"/>
    </xf>
    <xf numFmtId="164" fontId="2" fillId="0" borderId="0" xfId="0" applyNumberFormat="1" applyFont="1" applyAlignment="1">
      <alignment horizontal="center"/>
    </xf>
    <xf numFmtId="0" fontId="2" fillId="0" borderId="0" xfId="0" applyFont="1" applyAlignment="1">
      <alignment horizontal="center"/>
    </xf>
    <xf numFmtId="0" fontId="0" fillId="0" borderId="0" xfId="0" pivotButton="1"/>
    <xf numFmtId="3" fontId="0" fillId="0" borderId="0" xfId="0" applyNumberFormat="1"/>
    <xf numFmtId="3" fontId="0" fillId="0" borderId="0" xfId="0" pivotButton="1" applyNumberFormat="1"/>
    <xf numFmtId="3" fontId="0" fillId="0" borderId="0" xfId="0" applyNumberFormat="1" applyAlignment="1">
      <alignment horizontal="left"/>
    </xf>
    <xf numFmtId="0" fontId="6" fillId="0" borderId="0" xfId="0" applyFont="1"/>
    <xf numFmtId="0" fontId="7" fillId="0" borderId="0" xfId="0" applyFont="1"/>
    <xf numFmtId="0" fontId="8" fillId="0" borderId="0" xfId="0" applyFont="1"/>
    <xf numFmtId="0" fontId="9" fillId="0" borderId="0" xfId="1"/>
    <xf numFmtId="0" fontId="10" fillId="0" borderId="0" xfId="0" applyFont="1"/>
    <xf numFmtId="0" fontId="6" fillId="5" borderId="4" xfId="0" applyFont="1" applyFill="1" applyBorder="1"/>
    <xf numFmtId="0" fontId="6" fillId="5" borderId="5" xfId="0" applyFont="1" applyFill="1" applyBorder="1"/>
    <xf numFmtId="0" fontId="6" fillId="5" borderId="6" xfId="0" applyFont="1" applyFill="1" applyBorder="1"/>
    <xf numFmtId="0" fontId="0" fillId="5" borderId="6" xfId="0" applyFill="1" applyBorder="1"/>
    <xf numFmtId="0" fontId="0" fillId="5" borderId="5" xfId="0" applyFill="1" applyBorder="1"/>
    <xf numFmtId="0" fontId="12" fillId="3" borderId="0" xfId="0" applyFont="1" applyFill="1" applyAlignment="1">
      <alignment horizontal="center"/>
    </xf>
    <xf numFmtId="0" fontId="6" fillId="0" borderId="0" xfId="0" applyFont="1" applyAlignment="1">
      <alignment horizontal="center"/>
    </xf>
    <xf numFmtId="0" fontId="11" fillId="4" borderId="0" xfId="0" applyFont="1" applyFill="1" applyAlignment="1">
      <alignment horizontal="center" wrapText="1"/>
    </xf>
    <xf numFmtId="0" fontId="8" fillId="0" borderId="0" xfId="0" applyFont="1" applyAlignment="1">
      <alignment horizontal="center"/>
    </xf>
    <xf numFmtId="0" fontId="2" fillId="0" borderId="0" xfId="0" applyFont="1" applyAlignment="1">
      <alignment horizontal="center" wrapText="1"/>
    </xf>
    <xf numFmtId="0" fontId="0" fillId="0" borderId="0" xfId="0" applyAlignment="1">
      <alignment horizontal="center" wrapText="1"/>
    </xf>
    <xf numFmtId="0" fontId="0" fillId="0" borderId="0" xfId="0" applyAlignment="1">
      <alignment horizontal="left" wrapText="1"/>
    </xf>
  </cellXfs>
  <cellStyles count="2">
    <cellStyle name="Hyperlink" xfId="1" builtinId="8"/>
    <cellStyle name="Normal" xfId="0" builtinId="0"/>
  </cellStyles>
  <dxfs count="99">
    <dxf>
      <font>
        <color theme="9" tint="-0.24994659260841701"/>
      </font>
    </dxf>
    <dxf>
      <font>
        <color rgb="FFFF0000"/>
      </font>
    </dxf>
    <dxf>
      <font>
        <color rgb="FF00B050"/>
      </font>
    </dxf>
    <dxf>
      <font>
        <color theme="9" tint="-0.24994659260841701"/>
      </font>
    </dxf>
    <dxf>
      <font>
        <color rgb="FFFF0000"/>
      </font>
    </dxf>
    <dxf>
      <font>
        <color rgb="FF00B050"/>
      </font>
    </dxf>
    <dxf>
      <font>
        <color rgb="FFFF0000"/>
      </font>
    </dxf>
    <dxf>
      <font>
        <color rgb="FF00B050"/>
      </font>
    </dxf>
    <dxf>
      <font>
        <color rgb="FFFF0000"/>
      </font>
    </dxf>
    <dxf>
      <font>
        <color rgb="FF00B050"/>
      </font>
    </dxf>
    <dxf>
      <font>
        <color theme="9" tint="-0.24994659260841701"/>
      </font>
    </dxf>
    <dxf>
      <font>
        <color rgb="FFFF0000"/>
      </font>
    </dxf>
    <dxf>
      <font>
        <color rgb="FF00B050"/>
      </font>
    </dxf>
    <dxf>
      <font>
        <color rgb="FFFF0000"/>
      </font>
    </dxf>
    <dxf>
      <font>
        <color rgb="FF00B050"/>
      </font>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4" formatCode="[$-F800]dddd\,\ mmmm\ dd\,\ yyyy"/>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trike val="0"/>
        <condense val="0"/>
        <extend val="0"/>
        <outline val="0"/>
        <shadow val="0"/>
        <u val="none"/>
        <vertAlign val="baseline"/>
        <sz val="11"/>
        <color theme="1"/>
        <name val="Calibri"/>
        <family val="2"/>
        <scheme val="minor"/>
      </font>
      <numFmt numFmtId="165" formatCode="[$$-C09]#,##0.00"/>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numFmt numFmtId="165" formatCode="[$$-C09]#,##0.00"/>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numFmt numFmtId="3" formatCode="#,##0"/>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right/>
        <top style="thin">
          <color theme="1"/>
        </top>
        <bottom/>
        <vertical/>
        <horizontal/>
      </border>
    </dxf>
    <dxf>
      <font>
        <b/>
        <i val="0"/>
        <strike val="0"/>
        <condense val="0"/>
        <extend val="0"/>
        <outline val="0"/>
        <shadow val="0"/>
        <u val="none"/>
        <vertAlign val="baseline"/>
        <sz val="11"/>
        <color theme="1"/>
        <name val="Calibri"/>
        <family val="2"/>
        <scheme val="minor"/>
      </font>
      <border diagonalUp="0" diagonalDown="0" outline="0">
        <left/>
        <right/>
        <top style="thin">
          <color theme="1"/>
        </top>
        <bottom/>
      </border>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1"/>
        </top>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1"/>
        </top>
        <bottom/>
      </border>
    </dxf>
    <dxf>
      <font>
        <b/>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i val="0"/>
        <strike val="0"/>
        <condense val="0"/>
        <extend val="0"/>
        <outline val="0"/>
        <shadow val="0"/>
        <u val="none"/>
        <vertAlign val="baseline"/>
        <sz val="11"/>
        <color theme="0"/>
        <name val="Calibri"/>
        <family val="2"/>
        <scheme val="minor"/>
      </font>
      <numFmt numFmtId="164" formatCode="[$-F800]dddd\,\ mmmm\ dd\,\ yyyy"/>
      <fill>
        <patternFill patternType="solid">
          <fgColor indexed="64"/>
          <bgColor rgb="FF5F5F5F"/>
        </patternFill>
      </fill>
      <alignment horizontal="left" vertical="bottom" textRotation="0" wrapText="0" indent="0" justifyLastLine="0" shrinkToFit="0" readingOrder="0"/>
      <border diagonalUp="0" diagonalDown="0">
        <left/>
        <right/>
        <top style="thin">
          <color theme="1"/>
        </top>
        <bottom/>
        <vertical/>
        <horizontal/>
      </border>
    </dxf>
    <dxf>
      <font>
        <b/>
        <i val="0"/>
        <strike val="0"/>
        <condense val="0"/>
        <extend val="0"/>
        <outline val="0"/>
        <shadow val="0"/>
        <u val="none"/>
        <vertAlign val="baseline"/>
        <sz val="11"/>
        <color theme="0"/>
        <name val="Calibri"/>
        <family val="2"/>
        <scheme val="minor"/>
      </font>
      <numFmt numFmtId="0" formatCode="General"/>
      <fill>
        <patternFill patternType="solid">
          <fgColor indexed="64"/>
          <bgColor rgb="FF5F5F5F"/>
        </patternFill>
      </fill>
      <alignment horizontal="center" vertical="bottom" textRotation="0" wrapText="0"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rgb="FF5F5F5F"/>
        </patternFill>
      </fill>
      <alignment horizontal="left" vertical="bottom" textRotation="0" wrapText="0" indent="0" justifyLastLine="0" shrinkToFit="0" readingOrder="0"/>
    </dxf>
    <dxf>
      <font>
        <b/>
      </font>
      <numFmt numFmtId="165" formatCode="[$$-C09]#,##0.00"/>
    </dxf>
    <dxf>
      <font>
        <b/>
      </font>
      <numFmt numFmtId="165" formatCode="[$$-C09]#,##0.00"/>
    </dxf>
    <dxf>
      <font>
        <b/>
      </font>
      <numFmt numFmtId="3" formatCode="#,##0"/>
    </dxf>
    <dxf>
      <font>
        <b/>
      </font>
    </dxf>
    <dxf>
      <font>
        <b/>
      </font>
    </dxf>
    <dxf>
      <font>
        <b/>
      </font>
    </dxf>
    <dxf>
      <font>
        <b/>
      </font>
    </dxf>
    <dxf>
      <font>
        <b/>
      </font>
      <numFmt numFmtId="0" formatCode="General"/>
      <alignment horizontal="right" vertical="bottom" textRotation="0" wrapText="0" indent="0" justifyLastLine="0" shrinkToFit="0" readingOrder="0"/>
    </dxf>
    <dxf>
      <font>
        <b/>
      </font>
      <numFmt numFmtId="0" formatCode="General"/>
      <alignment horizontal="right" vertical="bottom" textRotation="0" wrapText="0" indent="0" justifyLastLine="0" shrinkToFit="0" readingOrder="0"/>
    </dxf>
    <dxf>
      <font>
        <b/>
      </font>
      <numFmt numFmtId="0" formatCode="General"/>
    </dxf>
    <dxf>
      <font>
        <b/>
      </font>
      <numFmt numFmtId="0" formatCode="General"/>
    </dxf>
    <dxf>
      <font>
        <b/>
      </font>
      <numFmt numFmtId="0" formatCode="General"/>
    </dxf>
    <dxf>
      <font>
        <b/>
      </font>
      <numFmt numFmtId="0" formatCode="General"/>
    </dxf>
    <dxf>
      <font>
        <b/>
        <strike val="0"/>
        <outline val="0"/>
        <shadow val="0"/>
        <u val="none"/>
        <vertAlign val="baseline"/>
        <sz val="11"/>
        <color theme="0"/>
        <name val="Calibri"/>
        <family val="2"/>
        <scheme val="minor"/>
      </font>
      <numFmt numFmtId="164" formatCode="[$-F800]dddd\,\ mmmm\ dd\,\ yyyy"/>
      <fill>
        <patternFill patternType="solid">
          <fgColor indexed="64"/>
          <bgColor rgb="FF5F5F5F"/>
        </patternFill>
      </fill>
      <alignment horizontal="left" vertical="bottom" textRotation="0" wrapText="0" indent="0" justifyLastLine="0" shrinkToFit="0" readingOrder="0"/>
    </dxf>
    <dxf>
      <font>
        <b/>
        <strike val="0"/>
        <outline val="0"/>
        <shadow val="0"/>
        <u val="none"/>
        <vertAlign val="baseline"/>
        <sz val="11"/>
        <color theme="0"/>
        <name val="Calibri"/>
        <family val="2"/>
        <scheme val="minor"/>
      </font>
      <numFmt numFmtId="164" formatCode="[$-F800]dddd\,\ mmmm\ dd\,\ yyyy"/>
      <fill>
        <patternFill patternType="solid">
          <fgColor indexed="64"/>
          <bgColor rgb="FF5F5F5F"/>
        </patternFill>
      </fill>
      <alignment horizontal="center" vertical="bottom" textRotation="0" wrapText="0" indent="0" justifyLastLine="0" shrinkToFit="0" readingOrder="0"/>
    </dxf>
    <dxf>
      <font>
        <b/>
      </font>
    </dxf>
    <dxf>
      <font>
        <b/>
      </font>
      <fill>
        <patternFill>
          <fgColor indexed="64"/>
          <bgColor rgb="FF5F5F5F"/>
        </patternFill>
      </fill>
      <alignment horizontal="lef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numFmt numFmtId="165" formatCode="[$$-C09]#,##0.00"/>
    </dxf>
    <dxf>
      <font>
        <b/>
      </font>
      <numFmt numFmtId="165" formatCode="[$$-C09]#,##0.00"/>
    </dxf>
    <dxf>
      <font>
        <b/>
      </font>
      <numFmt numFmtId="3" formatCode="#,##0"/>
    </dxf>
    <dxf>
      <font>
        <b/>
      </font>
    </dxf>
    <dxf>
      <font>
        <b/>
      </font>
    </dxf>
    <dxf>
      <font>
        <b/>
      </font>
    </dxf>
    <dxf>
      <font>
        <b/>
      </font>
    </dxf>
    <dxf>
      <font>
        <b/>
      </font>
      <numFmt numFmtId="0" formatCode="General"/>
      <alignment horizontal="right" vertical="bottom" textRotation="0" wrapText="0" indent="0" justifyLastLine="0" shrinkToFit="0" readingOrder="0"/>
    </dxf>
    <dxf>
      <font>
        <b/>
      </font>
      <numFmt numFmtId="0" formatCode="General"/>
      <alignment horizontal="right" vertical="bottom" textRotation="0" wrapText="0" indent="0" justifyLastLine="0" shrinkToFit="0" readingOrder="0"/>
    </dxf>
    <dxf>
      <font>
        <b/>
      </font>
      <numFmt numFmtId="0" formatCode="General"/>
    </dxf>
    <dxf>
      <font>
        <b/>
      </font>
      <numFmt numFmtId="0" formatCode="General"/>
    </dxf>
    <dxf>
      <font>
        <b/>
      </font>
      <numFmt numFmtId="0" formatCode="General"/>
    </dxf>
    <dxf>
      <font>
        <b/>
      </font>
      <numFmt numFmtId="0" formatCode="General"/>
    </dxf>
    <dxf>
      <font>
        <b/>
        <strike val="0"/>
        <outline val="0"/>
        <shadow val="0"/>
        <u val="none"/>
        <vertAlign val="baseline"/>
        <sz val="11"/>
        <color theme="0"/>
        <name val="Calibri"/>
        <family val="2"/>
        <scheme val="minor"/>
      </font>
      <numFmt numFmtId="164" formatCode="[$-F800]dddd\,\ mmmm\ dd\,\ yyyy"/>
      <fill>
        <patternFill patternType="solid">
          <fgColor indexed="64"/>
          <bgColor rgb="FF5F5F5F"/>
        </patternFill>
      </fill>
      <alignment horizontal="left" vertical="bottom" textRotation="0" wrapText="0" indent="0" justifyLastLine="0" shrinkToFit="0" readingOrder="0"/>
    </dxf>
    <dxf>
      <font>
        <b/>
      </font>
    </dxf>
    <dxf>
      <font>
        <b/>
      </font>
      <fill>
        <patternFill>
          <fgColor indexed="64"/>
          <bgColor rgb="FF5F5F5F"/>
        </patternFill>
      </fill>
      <alignment horizontal="left" vertical="bottom" textRotation="0" wrapText="0" indent="0" justifyLastLine="0" shrinkToFit="0" readingOrder="0"/>
    </dxf>
  </dxfs>
  <tableStyles count="0" defaultTableStyle="TableStyleMedium2" defaultPivotStyle="PivotStyleLight16"/>
  <colors>
    <mruColors>
      <color rgb="FF55A55F"/>
      <color rgb="FFF8461C"/>
      <color rgb="FF08377C"/>
      <color rgb="FFF2B800"/>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calcChain" Target="calcChain.xml"/><Relationship Id="rId26" Type="http://schemas.microsoft.com/office/2017/10/relationships/person" Target="persons/person0.xml"/><Relationship Id="rId3" Type="http://schemas.openxmlformats.org/officeDocument/2006/relationships/worksheet" Target="worksheets/sheet3.xml"/><Relationship Id="rId21" Type="http://schemas.microsoft.com/office/2017/10/relationships/person" Target="persons/person15.xml"/><Relationship Id="rId34" Type="http://schemas.microsoft.com/office/2017/10/relationships/person" Target="persons/person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microsoft.com/office/2017/10/relationships/person" Target="persons/person2.xml"/><Relationship Id="rId33" Type="http://schemas.microsoft.com/office/2017/10/relationships/person" Target="persons/person1.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xml"/><Relationship Id="rId29" Type="http://schemas.microsoft.com/office/2017/10/relationships/person" Target="persons/pers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5.xml"/><Relationship Id="rId32" Type="http://schemas.microsoft.com/office/2017/10/relationships/person" Target="persons/person9.xml"/><Relationship Id="rId5" Type="http://schemas.openxmlformats.org/officeDocument/2006/relationships/worksheet" Target="worksheets/sheet5.xml"/><Relationship Id="rId15" Type="http://schemas.openxmlformats.org/officeDocument/2006/relationships/connections" Target="connections.xml"/><Relationship Id="rId23" Type="http://schemas.microsoft.com/office/2017/10/relationships/person" Target="persons/person6.xml"/><Relationship Id="rId28" Type="http://schemas.microsoft.com/office/2017/10/relationships/person" Target="persons/person7.xml"/><Relationship Id="rId36" Type="http://schemas.microsoft.com/office/2017/10/relationships/person" Target="persons/person10.xml"/><Relationship Id="rId10" Type="http://schemas.openxmlformats.org/officeDocument/2006/relationships/worksheet" Target="worksheets/sheet10.xml"/><Relationship Id="rId19" Type="http://schemas.openxmlformats.org/officeDocument/2006/relationships/customXml" Target="../customXml/item1.xml"/><Relationship Id="rId31" Type="http://schemas.microsoft.com/office/2017/10/relationships/person" Target="persons/pers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7" Type="http://schemas.microsoft.com/office/2017/10/relationships/person" Target="persons/person14.xml"/><Relationship Id="rId35" Type="http://schemas.microsoft.com/office/2017/10/relationships/person" Target="persons/person13.xml"/><Relationship Id="rId22" Type="http://schemas.microsoft.com/office/2017/10/relationships/person" Target="persons/person11.xml"/><Relationship Id="rId30" Type="http://schemas.microsoft.com/office/2017/10/relationships/person" Target="persons/person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Demand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'EnergyDemand '!$L$1</c:f>
              <c:strCache>
                <c:ptCount val="1"/>
                <c:pt idx="0">
                  <c:v>Demand</c:v>
                </c:pt>
              </c:strCache>
            </c:strRef>
          </c:tx>
          <c:spPr>
            <a:ln w="19050" cap="rnd">
              <a:solidFill>
                <a:srgbClr val="FFC000"/>
              </a:solidFill>
              <a:round/>
            </a:ln>
            <a:effectLst/>
          </c:spPr>
          <c:marker>
            <c:symbol val="none"/>
          </c:marker>
          <c:trendline>
            <c:spPr>
              <a:ln w="19050" cap="rnd">
                <a:solidFill>
                  <a:schemeClr val="accent1"/>
                </a:solidFill>
                <a:prstDash val="sysDot"/>
              </a:ln>
              <a:effectLst/>
            </c:spPr>
            <c:trendlineType val="linear"/>
            <c:dispRSqr val="0"/>
            <c:dispEq val="0"/>
          </c:trendline>
          <c:cat>
            <c:numRef>
              <c:f>'EnergyDemand '!$A$2:$A$2107</c:f>
              <c:numCache>
                <c:formatCode>[$-F800]dddd\,\ mmmm\ dd\,\ yyyy</c:formatCode>
                <c:ptCount val="2106"/>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pt idx="31">
                  <c:v>42036</c:v>
                </c:pt>
                <c:pt idx="32">
                  <c:v>42037</c:v>
                </c:pt>
                <c:pt idx="33">
                  <c:v>42038</c:v>
                </c:pt>
                <c:pt idx="34">
                  <c:v>42039</c:v>
                </c:pt>
                <c:pt idx="35">
                  <c:v>42040</c:v>
                </c:pt>
                <c:pt idx="36">
                  <c:v>42041</c:v>
                </c:pt>
                <c:pt idx="37">
                  <c:v>42042</c:v>
                </c:pt>
                <c:pt idx="38">
                  <c:v>42043</c:v>
                </c:pt>
                <c:pt idx="39">
                  <c:v>42044</c:v>
                </c:pt>
                <c:pt idx="40">
                  <c:v>42045</c:v>
                </c:pt>
                <c:pt idx="41">
                  <c:v>42046</c:v>
                </c:pt>
                <c:pt idx="42">
                  <c:v>42047</c:v>
                </c:pt>
                <c:pt idx="43">
                  <c:v>42048</c:v>
                </c:pt>
                <c:pt idx="44">
                  <c:v>42049</c:v>
                </c:pt>
                <c:pt idx="45">
                  <c:v>42050</c:v>
                </c:pt>
                <c:pt idx="46">
                  <c:v>42051</c:v>
                </c:pt>
                <c:pt idx="47">
                  <c:v>42052</c:v>
                </c:pt>
                <c:pt idx="48">
                  <c:v>42053</c:v>
                </c:pt>
                <c:pt idx="49">
                  <c:v>42054</c:v>
                </c:pt>
                <c:pt idx="50">
                  <c:v>42055</c:v>
                </c:pt>
                <c:pt idx="51">
                  <c:v>42056</c:v>
                </c:pt>
                <c:pt idx="52">
                  <c:v>42057</c:v>
                </c:pt>
                <c:pt idx="53">
                  <c:v>42058</c:v>
                </c:pt>
                <c:pt idx="54">
                  <c:v>42059</c:v>
                </c:pt>
                <c:pt idx="55">
                  <c:v>42060</c:v>
                </c:pt>
                <c:pt idx="56">
                  <c:v>42061</c:v>
                </c:pt>
                <c:pt idx="57">
                  <c:v>42062</c:v>
                </c:pt>
                <c:pt idx="58">
                  <c:v>42063</c:v>
                </c:pt>
                <c:pt idx="59">
                  <c:v>42064</c:v>
                </c:pt>
                <c:pt idx="60">
                  <c:v>42065</c:v>
                </c:pt>
                <c:pt idx="61">
                  <c:v>42066</c:v>
                </c:pt>
                <c:pt idx="62">
                  <c:v>42067</c:v>
                </c:pt>
                <c:pt idx="63">
                  <c:v>42068</c:v>
                </c:pt>
                <c:pt idx="64">
                  <c:v>42069</c:v>
                </c:pt>
                <c:pt idx="65">
                  <c:v>42070</c:v>
                </c:pt>
                <c:pt idx="66">
                  <c:v>42071</c:v>
                </c:pt>
                <c:pt idx="67">
                  <c:v>42072</c:v>
                </c:pt>
                <c:pt idx="68">
                  <c:v>42073</c:v>
                </c:pt>
                <c:pt idx="69">
                  <c:v>42074</c:v>
                </c:pt>
                <c:pt idx="70">
                  <c:v>42075</c:v>
                </c:pt>
                <c:pt idx="71">
                  <c:v>42076</c:v>
                </c:pt>
                <c:pt idx="72">
                  <c:v>42077</c:v>
                </c:pt>
                <c:pt idx="73">
                  <c:v>42078</c:v>
                </c:pt>
                <c:pt idx="74">
                  <c:v>42079</c:v>
                </c:pt>
                <c:pt idx="75">
                  <c:v>42080</c:v>
                </c:pt>
                <c:pt idx="76">
                  <c:v>42081</c:v>
                </c:pt>
                <c:pt idx="77">
                  <c:v>42082</c:v>
                </c:pt>
                <c:pt idx="78">
                  <c:v>42083</c:v>
                </c:pt>
                <c:pt idx="79">
                  <c:v>42084</c:v>
                </c:pt>
                <c:pt idx="80">
                  <c:v>42085</c:v>
                </c:pt>
                <c:pt idx="81">
                  <c:v>42086</c:v>
                </c:pt>
                <c:pt idx="82">
                  <c:v>42087</c:v>
                </c:pt>
                <c:pt idx="83">
                  <c:v>42088</c:v>
                </c:pt>
                <c:pt idx="84">
                  <c:v>42089</c:v>
                </c:pt>
                <c:pt idx="85">
                  <c:v>42090</c:v>
                </c:pt>
                <c:pt idx="86">
                  <c:v>42091</c:v>
                </c:pt>
                <c:pt idx="87">
                  <c:v>42092</c:v>
                </c:pt>
                <c:pt idx="88">
                  <c:v>42093</c:v>
                </c:pt>
                <c:pt idx="89">
                  <c:v>42094</c:v>
                </c:pt>
                <c:pt idx="90">
                  <c:v>42095</c:v>
                </c:pt>
                <c:pt idx="91">
                  <c:v>42096</c:v>
                </c:pt>
                <c:pt idx="92">
                  <c:v>42097</c:v>
                </c:pt>
                <c:pt idx="93">
                  <c:v>42098</c:v>
                </c:pt>
                <c:pt idx="94">
                  <c:v>42099</c:v>
                </c:pt>
                <c:pt idx="95">
                  <c:v>42100</c:v>
                </c:pt>
                <c:pt idx="96">
                  <c:v>42101</c:v>
                </c:pt>
                <c:pt idx="97">
                  <c:v>42102</c:v>
                </c:pt>
                <c:pt idx="98">
                  <c:v>42103</c:v>
                </c:pt>
                <c:pt idx="99">
                  <c:v>42104</c:v>
                </c:pt>
                <c:pt idx="100">
                  <c:v>42105</c:v>
                </c:pt>
                <c:pt idx="101">
                  <c:v>42106</c:v>
                </c:pt>
                <c:pt idx="102">
                  <c:v>42107</c:v>
                </c:pt>
                <c:pt idx="103">
                  <c:v>42108</c:v>
                </c:pt>
                <c:pt idx="104">
                  <c:v>42109</c:v>
                </c:pt>
                <c:pt idx="105">
                  <c:v>42110</c:v>
                </c:pt>
                <c:pt idx="106">
                  <c:v>42111</c:v>
                </c:pt>
                <c:pt idx="107">
                  <c:v>42112</c:v>
                </c:pt>
                <c:pt idx="108">
                  <c:v>42113</c:v>
                </c:pt>
                <c:pt idx="109">
                  <c:v>42114</c:v>
                </c:pt>
                <c:pt idx="110">
                  <c:v>42115</c:v>
                </c:pt>
                <c:pt idx="111">
                  <c:v>42116</c:v>
                </c:pt>
                <c:pt idx="112">
                  <c:v>42117</c:v>
                </c:pt>
                <c:pt idx="113">
                  <c:v>42118</c:v>
                </c:pt>
                <c:pt idx="114">
                  <c:v>42119</c:v>
                </c:pt>
                <c:pt idx="115">
                  <c:v>42120</c:v>
                </c:pt>
                <c:pt idx="116">
                  <c:v>42121</c:v>
                </c:pt>
                <c:pt idx="117">
                  <c:v>42122</c:v>
                </c:pt>
                <c:pt idx="118">
                  <c:v>42123</c:v>
                </c:pt>
                <c:pt idx="119">
                  <c:v>42124</c:v>
                </c:pt>
                <c:pt idx="120">
                  <c:v>42125</c:v>
                </c:pt>
                <c:pt idx="121">
                  <c:v>42126</c:v>
                </c:pt>
                <c:pt idx="122">
                  <c:v>42127</c:v>
                </c:pt>
                <c:pt idx="123">
                  <c:v>42128</c:v>
                </c:pt>
                <c:pt idx="124">
                  <c:v>42129</c:v>
                </c:pt>
                <c:pt idx="125">
                  <c:v>42130</c:v>
                </c:pt>
                <c:pt idx="126">
                  <c:v>42131</c:v>
                </c:pt>
                <c:pt idx="127">
                  <c:v>42132</c:v>
                </c:pt>
                <c:pt idx="128">
                  <c:v>42133</c:v>
                </c:pt>
                <c:pt idx="129">
                  <c:v>42134</c:v>
                </c:pt>
                <c:pt idx="130">
                  <c:v>42135</c:v>
                </c:pt>
                <c:pt idx="131">
                  <c:v>42136</c:v>
                </c:pt>
                <c:pt idx="132">
                  <c:v>42137</c:v>
                </c:pt>
                <c:pt idx="133">
                  <c:v>42138</c:v>
                </c:pt>
                <c:pt idx="134">
                  <c:v>42139</c:v>
                </c:pt>
                <c:pt idx="135">
                  <c:v>42140</c:v>
                </c:pt>
                <c:pt idx="136">
                  <c:v>42141</c:v>
                </c:pt>
                <c:pt idx="137">
                  <c:v>42142</c:v>
                </c:pt>
                <c:pt idx="138">
                  <c:v>42143</c:v>
                </c:pt>
                <c:pt idx="139">
                  <c:v>42144</c:v>
                </c:pt>
                <c:pt idx="140">
                  <c:v>42145</c:v>
                </c:pt>
                <c:pt idx="141">
                  <c:v>42146</c:v>
                </c:pt>
                <c:pt idx="142">
                  <c:v>42147</c:v>
                </c:pt>
                <c:pt idx="143">
                  <c:v>42148</c:v>
                </c:pt>
                <c:pt idx="144">
                  <c:v>42149</c:v>
                </c:pt>
                <c:pt idx="145">
                  <c:v>42150</c:v>
                </c:pt>
                <c:pt idx="146">
                  <c:v>42151</c:v>
                </c:pt>
                <c:pt idx="147">
                  <c:v>42152</c:v>
                </c:pt>
                <c:pt idx="148">
                  <c:v>42153</c:v>
                </c:pt>
                <c:pt idx="149">
                  <c:v>42154</c:v>
                </c:pt>
                <c:pt idx="150">
                  <c:v>42155</c:v>
                </c:pt>
                <c:pt idx="151">
                  <c:v>42156</c:v>
                </c:pt>
                <c:pt idx="152">
                  <c:v>42157</c:v>
                </c:pt>
                <c:pt idx="153">
                  <c:v>42158</c:v>
                </c:pt>
                <c:pt idx="154">
                  <c:v>42159</c:v>
                </c:pt>
                <c:pt idx="155">
                  <c:v>42160</c:v>
                </c:pt>
                <c:pt idx="156">
                  <c:v>42161</c:v>
                </c:pt>
                <c:pt idx="157">
                  <c:v>42162</c:v>
                </c:pt>
                <c:pt idx="158">
                  <c:v>42163</c:v>
                </c:pt>
                <c:pt idx="159">
                  <c:v>42164</c:v>
                </c:pt>
                <c:pt idx="160">
                  <c:v>42165</c:v>
                </c:pt>
                <c:pt idx="161">
                  <c:v>42166</c:v>
                </c:pt>
                <c:pt idx="162">
                  <c:v>42167</c:v>
                </c:pt>
                <c:pt idx="163">
                  <c:v>42168</c:v>
                </c:pt>
                <c:pt idx="164">
                  <c:v>42169</c:v>
                </c:pt>
                <c:pt idx="165">
                  <c:v>42170</c:v>
                </c:pt>
                <c:pt idx="166">
                  <c:v>42171</c:v>
                </c:pt>
                <c:pt idx="167">
                  <c:v>42172</c:v>
                </c:pt>
                <c:pt idx="168">
                  <c:v>42173</c:v>
                </c:pt>
                <c:pt idx="169">
                  <c:v>42174</c:v>
                </c:pt>
                <c:pt idx="170">
                  <c:v>42175</c:v>
                </c:pt>
                <c:pt idx="171">
                  <c:v>42176</c:v>
                </c:pt>
                <c:pt idx="172">
                  <c:v>42177</c:v>
                </c:pt>
                <c:pt idx="173">
                  <c:v>42178</c:v>
                </c:pt>
                <c:pt idx="174">
                  <c:v>42179</c:v>
                </c:pt>
                <c:pt idx="175">
                  <c:v>42180</c:v>
                </c:pt>
                <c:pt idx="176">
                  <c:v>42181</c:v>
                </c:pt>
                <c:pt idx="177">
                  <c:v>42182</c:v>
                </c:pt>
                <c:pt idx="178">
                  <c:v>42183</c:v>
                </c:pt>
                <c:pt idx="179">
                  <c:v>42184</c:v>
                </c:pt>
                <c:pt idx="180">
                  <c:v>42185</c:v>
                </c:pt>
                <c:pt idx="181">
                  <c:v>42186</c:v>
                </c:pt>
                <c:pt idx="182">
                  <c:v>42187</c:v>
                </c:pt>
                <c:pt idx="183">
                  <c:v>42188</c:v>
                </c:pt>
                <c:pt idx="184">
                  <c:v>42189</c:v>
                </c:pt>
                <c:pt idx="185">
                  <c:v>42190</c:v>
                </c:pt>
                <c:pt idx="186">
                  <c:v>42191</c:v>
                </c:pt>
                <c:pt idx="187">
                  <c:v>42192</c:v>
                </c:pt>
                <c:pt idx="188">
                  <c:v>42193</c:v>
                </c:pt>
                <c:pt idx="189">
                  <c:v>42194</c:v>
                </c:pt>
                <c:pt idx="190">
                  <c:v>42195</c:v>
                </c:pt>
                <c:pt idx="191">
                  <c:v>42196</c:v>
                </c:pt>
                <c:pt idx="192">
                  <c:v>42197</c:v>
                </c:pt>
                <c:pt idx="193">
                  <c:v>42198</c:v>
                </c:pt>
                <c:pt idx="194">
                  <c:v>42199</c:v>
                </c:pt>
                <c:pt idx="195">
                  <c:v>42200</c:v>
                </c:pt>
                <c:pt idx="196">
                  <c:v>42201</c:v>
                </c:pt>
                <c:pt idx="197">
                  <c:v>42202</c:v>
                </c:pt>
                <c:pt idx="198">
                  <c:v>42203</c:v>
                </c:pt>
                <c:pt idx="199">
                  <c:v>42204</c:v>
                </c:pt>
                <c:pt idx="200">
                  <c:v>42205</c:v>
                </c:pt>
                <c:pt idx="201">
                  <c:v>42206</c:v>
                </c:pt>
                <c:pt idx="202">
                  <c:v>42207</c:v>
                </c:pt>
                <c:pt idx="203">
                  <c:v>42208</c:v>
                </c:pt>
                <c:pt idx="204">
                  <c:v>42209</c:v>
                </c:pt>
                <c:pt idx="205">
                  <c:v>42210</c:v>
                </c:pt>
                <c:pt idx="206">
                  <c:v>42211</c:v>
                </c:pt>
                <c:pt idx="207">
                  <c:v>42212</c:v>
                </c:pt>
                <c:pt idx="208">
                  <c:v>42213</c:v>
                </c:pt>
                <c:pt idx="209">
                  <c:v>42214</c:v>
                </c:pt>
                <c:pt idx="210">
                  <c:v>42215</c:v>
                </c:pt>
                <c:pt idx="211">
                  <c:v>42216</c:v>
                </c:pt>
                <c:pt idx="212">
                  <c:v>42217</c:v>
                </c:pt>
                <c:pt idx="213">
                  <c:v>42218</c:v>
                </c:pt>
                <c:pt idx="214">
                  <c:v>42219</c:v>
                </c:pt>
                <c:pt idx="215">
                  <c:v>42220</c:v>
                </c:pt>
                <c:pt idx="216">
                  <c:v>42221</c:v>
                </c:pt>
                <c:pt idx="217">
                  <c:v>42222</c:v>
                </c:pt>
                <c:pt idx="218">
                  <c:v>42223</c:v>
                </c:pt>
                <c:pt idx="219">
                  <c:v>42224</c:v>
                </c:pt>
                <c:pt idx="220">
                  <c:v>42225</c:v>
                </c:pt>
                <c:pt idx="221">
                  <c:v>42226</c:v>
                </c:pt>
                <c:pt idx="222">
                  <c:v>42227</c:v>
                </c:pt>
                <c:pt idx="223">
                  <c:v>42228</c:v>
                </c:pt>
                <c:pt idx="224">
                  <c:v>42229</c:v>
                </c:pt>
                <c:pt idx="225">
                  <c:v>42230</c:v>
                </c:pt>
                <c:pt idx="226">
                  <c:v>42231</c:v>
                </c:pt>
                <c:pt idx="227">
                  <c:v>42232</c:v>
                </c:pt>
                <c:pt idx="228">
                  <c:v>42233</c:v>
                </c:pt>
                <c:pt idx="229">
                  <c:v>42234</c:v>
                </c:pt>
                <c:pt idx="230">
                  <c:v>42235</c:v>
                </c:pt>
                <c:pt idx="231">
                  <c:v>42236</c:v>
                </c:pt>
                <c:pt idx="232">
                  <c:v>42237</c:v>
                </c:pt>
                <c:pt idx="233">
                  <c:v>42238</c:v>
                </c:pt>
                <c:pt idx="234">
                  <c:v>42239</c:v>
                </c:pt>
                <c:pt idx="235">
                  <c:v>42240</c:v>
                </c:pt>
                <c:pt idx="236">
                  <c:v>42241</c:v>
                </c:pt>
                <c:pt idx="237">
                  <c:v>42242</c:v>
                </c:pt>
                <c:pt idx="238">
                  <c:v>42243</c:v>
                </c:pt>
                <c:pt idx="239">
                  <c:v>42244</c:v>
                </c:pt>
                <c:pt idx="240">
                  <c:v>42245</c:v>
                </c:pt>
                <c:pt idx="241">
                  <c:v>42246</c:v>
                </c:pt>
                <c:pt idx="242">
                  <c:v>42247</c:v>
                </c:pt>
                <c:pt idx="243">
                  <c:v>42248</c:v>
                </c:pt>
                <c:pt idx="244">
                  <c:v>42249</c:v>
                </c:pt>
                <c:pt idx="245">
                  <c:v>42250</c:v>
                </c:pt>
                <c:pt idx="246">
                  <c:v>42251</c:v>
                </c:pt>
                <c:pt idx="247">
                  <c:v>42252</c:v>
                </c:pt>
                <c:pt idx="248">
                  <c:v>42253</c:v>
                </c:pt>
                <c:pt idx="249">
                  <c:v>42254</c:v>
                </c:pt>
                <c:pt idx="250">
                  <c:v>42255</c:v>
                </c:pt>
                <c:pt idx="251">
                  <c:v>42256</c:v>
                </c:pt>
                <c:pt idx="252">
                  <c:v>42257</c:v>
                </c:pt>
                <c:pt idx="253">
                  <c:v>42258</c:v>
                </c:pt>
                <c:pt idx="254">
                  <c:v>42259</c:v>
                </c:pt>
                <c:pt idx="255">
                  <c:v>42260</c:v>
                </c:pt>
                <c:pt idx="256">
                  <c:v>42261</c:v>
                </c:pt>
                <c:pt idx="257">
                  <c:v>42262</c:v>
                </c:pt>
                <c:pt idx="258">
                  <c:v>42263</c:v>
                </c:pt>
                <c:pt idx="259">
                  <c:v>42264</c:v>
                </c:pt>
                <c:pt idx="260">
                  <c:v>42265</c:v>
                </c:pt>
                <c:pt idx="261">
                  <c:v>42266</c:v>
                </c:pt>
                <c:pt idx="262">
                  <c:v>42267</c:v>
                </c:pt>
                <c:pt idx="263">
                  <c:v>42268</c:v>
                </c:pt>
                <c:pt idx="264">
                  <c:v>42269</c:v>
                </c:pt>
                <c:pt idx="265">
                  <c:v>42270</c:v>
                </c:pt>
                <c:pt idx="266">
                  <c:v>42271</c:v>
                </c:pt>
                <c:pt idx="267">
                  <c:v>42272</c:v>
                </c:pt>
                <c:pt idx="268">
                  <c:v>42273</c:v>
                </c:pt>
                <c:pt idx="269">
                  <c:v>42274</c:v>
                </c:pt>
                <c:pt idx="270">
                  <c:v>42275</c:v>
                </c:pt>
                <c:pt idx="271">
                  <c:v>42276</c:v>
                </c:pt>
                <c:pt idx="272">
                  <c:v>42277</c:v>
                </c:pt>
                <c:pt idx="273">
                  <c:v>42278</c:v>
                </c:pt>
                <c:pt idx="274">
                  <c:v>42279</c:v>
                </c:pt>
                <c:pt idx="275">
                  <c:v>42280</c:v>
                </c:pt>
                <c:pt idx="276">
                  <c:v>42281</c:v>
                </c:pt>
                <c:pt idx="277">
                  <c:v>42282</c:v>
                </c:pt>
                <c:pt idx="278">
                  <c:v>42283</c:v>
                </c:pt>
                <c:pt idx="279">
                  <c:v>42284</c:v>
                </c:pt>
                <c:pt idx="280">
                  <c:v>42285</c:v>
                </c:pt>
                <c:pt idx="281">
                  <c:v>42286</c:v>
                </c:pt>
                <c:pt idx="282">
                  <c:v>42287</c:v>
                </c:pt>
                <c:pt idx="283">
                  <c:v>42288</c:v>
                </c:pt>
                <c:pt idx="284">
                  <c:v>42289</c:v>
                </c:pt>
                <c:pt idx="285">
                  <c:v>42290</c:v>
                </c:pt>
                <c:pt idx="286">
                  <c:v>42291</c:v>
                </c:pt>
                <c:pt idx="287">
                  <c:v>42292</c:v>
                </c:pt>
                <c:pt idx="288">
                  <c:v>42293</c:v>
                </c:pt>
                <c:pt idx="289">
                  <c:v>42294</c:v>
                </c:pt>
                <c:pt idx="290">
                  <c:v>42295</c:v>
                </c:pt>
                <c:pt idx="291">
                  <c:v>42296</c:v>
                </c:pt>
                <c:pt idx="292">
                  <c:v>42297</c:v>
                </c:pt>
                <c:pt idx="293">
                  <c:v>42298</c:v>
                </c:pt>
                <c:pt idx="294">
                  <c:v>42299</c:v>
                </c:pt>
                <c:pt idx="295">
                  <c:v>42300</c:v>
                </c:pt>
                <c:pt idx="296">
                  <c:v>42301</c:v>
                </c:pt>
                <c:pt idx="297">
                  <c:v>42302</c:v>
                </c:pt>
                <c:pt idx="298">
                  <c:v>42303</c:v>
                </c:pt>
                <c:pt idx="299">
                  <c:v>42304</c:v>
                </c:pt>
                <c:pt idx="300">
                  <c:v>42305</c:v>
                </c:pt>
                <c:pt idx="301">
                  <c:v>42306</c:v>
                </c:pt>
                <c:pt idx="302">
                  <c:v>42307</c:v>
                </c:pt>
                <c:pt idx="303">
                  <c:v>42308</c:v>
                </c:pt>
                <c:pt idx="304">
                  <c:v>42309</c:v>
                </c:pt>
                <c:pt idx="305">
                  <c:v>42310</c:v>
                </c:pt>
                <c:pt idx="306">
                  <c:v>42311</c:v>
                </c:pt>
                <c:pt idx="307">
                  <c:v>42312</c:v>
                </c:pt>
                <c:pt idx="308">
                  <c:v>42313</c:v>
                </c:pt>
                <c:pt idx="309">
                  <c:v>42314</c:v>
                </c:pt>
                <c:pt idx="310">
                  <c:v>42315</c:v>
                </c:pt>
                <c:pt idx="311">
                  <c:v>42316</c:v>
                </c:pt>
                <c:pt idx="312">
                  <c:v>42317</c:v>
                </c:pt>
                <c:pt idx="313">
                  <c:v>42318</c:v>
                </c:pt>
                <c:pt idx="314">
                  <c:v>42319</c:v>
                </c:pt>
                <c:pt idx="315">
                  <c:v>42320</c:v>
                </c:pt>
                <c:pt idx="316">
                  <c:v>42321</c:v>
                </c:pt>
                <c:pt idx="317">
                  <c:v>42322</c:v>
                </c:pt>
                <c:pt idx="318">
                  <c:v>42323</c:v>
                </c:pt>
                <c:pt idx="319">
                  <c:v>42324</c:v>
                </c:pt>
                <c:pt idx="320">
                  <c:v>42325</c:v>
                </c:pt>
                <c:pt idx="321">
                  <c:v>42326</c:v>
                </c:pt>
                <c:pt idx="322">
                  <c:v>42327</c:v>
                </c:pt>
                <c:pt idx="323">
                  <c:v>42328</c:v>
                </c:pt>
                <c:pt idx="324">
                  <c:v>42329</c:v>
                </c:pt>
                <c:pt idx="325">
                  <c:v>42330</c:v>
                </c:pt>
                <c:pt idx="326">
                  <c:v>42331</c:v>
                </c:pt>
                <c:pt idx="327">
                  <c:v>42332</c:v>
                </c:pt>
                <c:pt idx="328">
                  <c:v>42333</c:v>
                </c:pt>
                <c:pt idx="329">
                  <c:v>42334</c:v>
                </c:pt>
                <c:pt idx="330">
                  <c:v>42335</c:v>
                </c:pt>
                <c:pt idx="331">
                  <c:v>42336</c:v>
                </c:pt>
                <c:pt idx="332">
                  <c:v>42337</c:v>
                </c:pt>
                <c:pt idx="333">
                  <c:v>42338</c:v>
                </c:pt>
                <c:pt idx="334">
                  <c:v>42339</c:v>
                </c:pt>
                <c:pt idx="335">
                  <c:v>42340</c:v>
                </c:pt>
                <c:pt idx="336">
                  <c:v>42341</c:v>
                </c:pt>
                <c:pt idx="337">
                  <c:v>42342</c:v>
                </c:pt>
                <c:pt idx="338">
                  <c:v>42343</c:v>
                </c:pt>
                <c:pt idx="339">
                  <c:v>42344</c:v>
                </c:pt>
                <c:pt idx="340">
                  <c:v>42345</c:v>
                </c:pt>
                <c:pt idx="341">
                  <c:v>42346</c:v>
                </c:pt>
                <c:pt idx="342">
                  <c:v>42347</c:v>
                </c:pt>
                <c:pt idx="343">
                  <c:v>42348</c:v>
                </c:pt>
                <c:pt idx="344">
                  <c:v>42349</c:v>
                </c:pt>
                <c:pt idx="345">
                  <c:v>42350</c:v>
                </c:pt>
                <c:pt idx="346">
                  <c:v>42351</c:v>
                </c:pt>
                <c:pt idx="347">
                  <c:v>42352</c:v>
                </c:pt>
                <c:pt idx="348">
                  <c:v>42353</c:v>
                </c:pt>
                <c:pt idx="349">
                  <c:v>42354</c:v>
                </c:pt>
                <c:pt idx="350">
                  <c:v>42355</c:v>
                </c:pt>
                <c:pt idx="351">
                  <c:v>42356</c:v>
                </c:pt>
                <c:pt idx="352">
                  <c:v>42357</c:v>
                </c:pt>
                <c:pt idx="353">
                  <c:v>42358</c:v>
                </c:pt>
                <c:pt idx="354">
                  <c:v>42359</c:v>
                </c:pt>
                <c:pt idx="355">
                  <c:v>42360</c:v>
                </c:pt>
                <c:pt idx="356">
                  <c:v>42361</c:v>
                </c:pt>
                <c:pt idx="357">
                  <c:v>42362</c:v>
                </c:pt>
                <c:pt idx="358">
                  <c:v>42363</c:v>
                </c:pt>
                <c:pt idx="359">
                  <c:v>42364</c:v>
                </c:pt>
                <c:pt idx="360">
                  <c:v>42365</c:v>
                </c:pt>
                <c:pt idx="361">
                  <c:v>42366</c:v>
                </c:pt>
                <c:pt idx="362">
                  <c:v>42367</c:v>
                </c:pt>
                <c:pt idx="363">
                  <c:v>42368</c:v>
                </c:pt>
                <c:pt idx="364">
                  <c:v>42369</c:v>
                </c:pt>
                <c:pt idx="365">
                  <c:v>42370</c:v>
                </c:pt>
                <c:pt idx="366">
                  <c:v>42371</c:v>
                </c:pt>
                <c:pt idx="367">
                  <c:v>42372</c:v>
                </c:pt>
                <c:pt idx="368">
                  <c:v>42373</c:v>
                </c:pt>
                <c:pt idx="369">
                  <c:v>42374</c:v>
                </c:pt>
                <c:pt idx="370">
                  <c:v>42375</c:v>
                </c:pt>
                <c:pt idx="371">
                  <c:v>42376</c:v>
                </c:pt>
                <c:pt idx="372">
                  <c:v>42377</c:v>
                </c:pt>
                <c:pt idx="373">
                  <c:v>42378</c:v>
                </c:pt>
                <c:pt idx="374">
                  <c:v>42379</c:v>
                </c:pt>
                <c:pt idx="375">
                  <c:v>42380</c:v>
                </c:pt>
                <c:pt idx="376">
                  <c:v>42381</c:v>
                </c:pt>
                <c:pt idx="377">
                  <c:v>42382</c:v>
                </c:pt>
                <c:pt idx="378">
                  <c:v>42383</c:v>
                </c:pt>
                <c:pt idx="379">
                  <c:v>42384</c:v>
                </c:pt>
                <c:pt idx="380">
                  <c:v>42385</c:v>
                </c:pt>
                <c:pt idx="381">
                  <c:v>42386</c:v>
                </c:pt>
                <c:pt idx="382">
                  <c:v>42387</c:v>
                </c:pt>
                <c:pt idx="383">
                  <c:v>42388</c:v>
                </c:pt>
                <c:pt idx="384">
                  <c:v>42389</c:v>
                </c:pt>
                <c:pt idx="385">
                  <c:v>42390</c:v>
                </c:pt>
                <c:pt idx="386">
                  <c:v>42391</c:v>
                </c:pt>
                <c:pt idx="387">
                  <c:v>42392</c:v>
                </c:pt>
                <c:pt idx="388">
                  <c:v>42393</c:v>
                </c:pt>
                <c:pt idx="389">
                  <c:v>42394</c:v>
                </c:pt>
                <c:pt idx="390">
                  <c:v>42395</c:v>
                </c:pt>
                <c:pt idx="391">
                  <c:v>42396</c:v>
                </c:pt>
                <c:pt idx="392">
                  <c:v>42397</c:v>
                </c:pt>
                <c:pt idx="393">
                  <c:v>42398</c:v>
                </c:pt>
                <c:pt idx="394">
                  <c:v>42399</c:v>
                </c:pt>
                <c:pt idx="395">
                  <c:v>42400</c:v>
                </c:pt>
                <c:pt idx="396">
                  <c:v>42401</c:v>
                </c:pt>
                <c:pt idx="397">
                  <c:v>42402</c:v>
                </c:pt>
                <c:pt idx="398">
                  <c:v>42403</c:v>
                </c:pt>
                <c:pt idx="399">
                  <c:v>42404</c:v>
                </c:pt>
                <c:pt idx="400">
                  <c:v>42405</c:v>
                </c:pt>
                <c:pt idx="401">
                  <c:v>42406</c:v>
                </c:pt>
                <c:pt idx="402">
                  <c:v>42407</c:v>
                </c:pt>
                <c:pt idx="403">
                  <c:v>42408</c:v>
                </c:pt>
                <c:pt idx="404">
                  <c:v>42409</c:v>
                </c:pt>
                <c:pt idx="405">
                  <c:v>42410</c:v>
                </c:pt>
                <c:pt idx="406">
                  <c:v>42411</c:v>
                </c:pt>
                <c:pt idx="407">
                  <c:v>42412</c:v>
                </c:pt>
                <c:pt idx="408">
                  <c:v>42413</c:v>
                </c:pt>
                <c:pt idx="409">
                  <c:v>42414</c:v>
                </c:pt>
                <c:pt idx="410">
                  <c:v>42415</c:v>
                </c:pt>
                <c:pt idx="411">
                  <c:v>42416</c:v>
                </c:pt>
                <c:pt idx="412">
                  <c:v>42417</c:v>
                </c:pt>
                <c:pt idx="413">
                  <c:v>42418</c:v>
                </c:pt>
                <c:pt idx="414">
                  <c:v>42419</c:v>
                </c:pt>
                <c:pt idx="415">
                  <c:v>42420</c:v>
                </c:pt>
                <c:pt idx="416">
                  <c:v>42421</c:v>
                </c:pt>
                <c:pt idx="417">
                  <c:v>42422</c:v>
                </c:pt>
                <c:pt idx="418">
                  <c:v>42423</c:v>
                </c:pt>
                <c:pt idx="419">
                  <c:v>42424</c:v>
                </c:pt>
                <c:pt idx="420">
                  <c:v>42425</c:v>
                </c:pt>
                <c:pt idx="421">
                  <c:v>42426</c:v>
                </c:pt>
                <c:pt idx="422">
                  <c:v>42427</c:v>
                </c:pt>
                <c:pt idx="423">
                  <c:v>42428</c:v>
                </c:pt>
                <c:pt idx="424">
                  <c:v>42429</c:v>
                </c:pt>
                <c:pt idx="425">
                  <c:v>42430</c:v>
                </c:pt>
                <c:pt idx="426">
                  <c:v>42431</c:v>
                </c:pt>
                <c:pt idx="427">
                  <c:v>42432</c:v>
                </c:pt>
                <c:pt idx="428">
                  <c:v>42433</c:v>
                </c:pt>
                <c:pt idx="429">
                  <c:v>42434</c:v>
                </c:pt>
                <c:pt idx="430">
                  <c:v>42435</c:v>
                </c:pt>
                <c:pt idx="431">
                  <c:v>42436</c:v>
                </c:pt>
                <c:pt idx="432">
                  <c:v>42437</c:v>
                </c:pt>
                <c:pt idx="433">
                  <c:v>42438</c:v>
                </c:pt>
                <c:pt idx="434">
                  <c:v>42439</c:v>
                </c:pt>
                <c:pt idx="435">
                  <c:v>42440</c:v>
                </c:pt>
                <c:pt idx="436">
                  <c:v>42441</c:v>
                </c:pt>
                <c:pt idx="437">
                  <c:v>42442</c:v>
                </c:pt>
                <c:pt idx="438">
                  <c:v>42443</c:v>
                </c:pt>
                <c:pt idx="439">
                  <c:v>42444</c:v>
                </c:pt>
                <c:pt idx="440">
                  <c:v>42445</c:v>
                </c:pt>
                <c:pt idx="441">
                  <c:v>42446</c:v>
                </c:pt>
                <c:pt idx="442">
                  <c:v>42447</c:v>
                </c:pt>
                <c:pt idx="443">
                  <c:v>42448</c:v>
                </c:pt>
                <c:pt idx="444">
                  <c:v>42449</c:v>
                </c:pt>
                <c:pt idx="445">
                  <c:v>42450</c:v>
                </c:pt>
                <c:pt idx="446">
                  <c:v>42451</c:v>
                </c:pt>
                <c:pt idx="447">
                  <c:v>42452</c:v>
                </c:pt>
                <c:pt idx="448">
                  <c:v>42453</c:v>
                </c:pt>
                <c:pt idx="449">
                  <c:v>42454</c:v>
                </c:pt>
                <c:pt idx="450">
                  <c:v>42455</c:v>
                </c:pt>
                <c:pt idx="451">
                  <c:v>42456</c:v>
                </c:pt>
                <c:pt idx="452">
                  <c:v>42457</c:v>
                </c:pt>
                <c:pt idx="453">
                  <c:v>42458</c:v>
                </c:pt>
                <c:pt idx="454">
                  <c:v>42459</c:v>
                </c:pt>
                <c:pt idx="455">
                  <c:v>42460</c:v>
                </c:pt>
                <c:pt idx="456">
                  <c:v>42461</c:v>
                </c:pt>
                <c:pt idx="457">
                  <c:v>42462</c:v>
                </c:pt>
                <c:pt idx="458">
                  <c:v>42463</c:v>
                </c:pt>
                <c:pt idx="459">
                  <c:v>42464</c:v>
                </c:pt>
                <c:pt idx="460">
                  <c:v>42465</c:v>
                </c:pt>
                <c:pt idx="461">
                  <c:v>42466</c:v>
                </c:pt>
                <c:pt idx="462">
                  <c:v>42467</c:v>
                </c:pt>
                <c:pt idx="463">
                  <c:v>42468</c:v>
                </c:pt>
                <c:pt idx="464">
                  <c:v>42469</c:v>
                </c:pt>
                <c:pt idx="465">
                  <c:v>42470</c:v>
                </c:pt>
                <c:pt idx="466">
                  <c:v>42471</c:v>
                </c:pt>
                <c:pt idx="467">
                  <c:v>42472</c:v>
                </c:pt>
                <c:pt idx="468">
                  <c:v>42473</c:v>
                </c:pt>
                <c:pt idx="469">
                  <c:v>42474</c:v>
                </c:pt>
                <c:pt idx="470">
                  <c:v>42475</c:v>
                </c:pt>
                <c:pt idx="471">
                  <c:v>42476</c:v>
                </c:pt>
                <c:pt idx="472">
                  <c:v>42477</c:v>
                </c:pt>
                <c:pt idx="473">
                  <c:v>42478</c:v>
                </c:pt>
                <c:pt idx="474">
                  <c:v>42479</c:v>
                </c:pt>
                <c:pt idx="475">
                  <c:v>42480</c:v>
                </c:pt>
                <c:pt idx="476">
                  <c:v>42481</c:v>
                </c:pt>
                <c:pt idx="477">
                  <c:v>42482</c:v>
                </c:pt>
                <c:pt idx="478">
                  <c:v>42483</c:v>
                </c:pt>
                <c:pt idx="479">
                  <c:v>42484</c:v>
                </c:pt>
                <c:pt idx="480">
                  <c:v>42485</c:v>
                </c:pt>
                <c:pt idx="481">
                  <c:v>42486</c:v>
                </c:pt>
                <c:pt idx="482">
                  <c:v>42487</c:v>
                </c:pt>
                <c:pt idx="483">
                  <c:v>42488</c:v>
                </c:pt>
                <c:pt idx="484">
                  <c:v>42489</c:v>
                </c:pt>
                <c:pt idx="485">
                  <c:v>42490</c:v>
                </c:pt>
                <c:pt idx="486">
                  <c:v>42491</c:v>
                </c:pt>
                <c:pt idx="487">
                  <c:v>42492</c:v>
                </c:pt>
                <c:pt idx="488">
                  <c:v>42493</c:v>
                </c:pt>
                <c:pt idx="489">
                  <c:v>42494</c:v>
                </c:pt>
                <c:pt idx="490">
                  <c:v>42495</c:v>
                </c:pt>
                <c:pt idx="491">
                  <c:v>42496</c:v>
                </c:pt>
                <c:pt idx="492">
                  <c:v>42497</c:v>
                </c:pt>
                <c:pt idx="493">
                  <c:v>42498</c:v>
                </c:pt>
                <c:pt idx="494">
                  <c:v>42499</c:v>
                </c:pt>
                <c:pt idx="495">
                  <c:v>42500</c:v>
                </c:pt>
                <c:pt idx="496">
                  <c:v>42501</c:v>
                </c:pt>
                <c:pt idx="497">
                  <c:v>42502</c:v>
                </c:pt>
                <c:pt idx="498">
                  <c:v>42503</c:v>
                </c:pt>
                <c:pt idx="499">
                  <c:v>42504</c:v>
                </c:pt>
                <c:pt idx="500">
                  <c:v>42505</c:v>
                </c:pt>
                <c:pt idx="501">
                  <c:v>42506</c:v>
                </c:pt>
                <c:pt idx="502">
                  <c:v>42507</c:v>
                </c:pt>
                <c:pt idx="503">
                  <c:v>42508</c:v>
                </c:pt>
                <c:pt idx="504">
                  <c:v>42509</c:v>
                </c:pt>
                <c:pt idx="505">
                  <c:v>42510</c:v>
                </c:pt>
                <c:pt idx="506">
                  <c:v>42511</c:v>
                </c:pt>
                <c:pt idx="507">
                  <c:v>42512</c:v>
                </c:pt>
                <c:pt idx="508">
                  <c:v>42513</c:v>
                </c:pt>
                <c:pt idx="509">
                  <c:v>42514</c:v>
                </c:pt>
                <c:pt idx="510">
                  <c:v>42515</c:v>
                </c:pt>
                <c:pt idx="511">
                  <c:v>42516</c:v>
                </c:pt>
                <c:pt idx="512">
                  <c:v>42517</c:v>
                </c:pt>
                <c:pt idx="513">
                  <c:v>42518</c:v>
                </c:pt>
                <c:pt idx="514">
                  <c:v>42519</c:v>
                </c:pt>
                <c:pt idx="515">
                  <c:v>42520</c:v>
                </c:pt>
                <c:pt idx="516">
                  <c:v>42521</c:v>
                </c:pt>
                <c:pt idx="517">
                  <c:v>42522</c:v>
                </c:pt>
                <c:pt idx="518">
                  <c:v>42523</c:v>
                </c:pt>
                <c:pt idx="519">
                  <c:v>42524</c:v>
                </c:pt>
                <c:pt idx="520">
                  <c:v>42525</c:v>
                </c:pt>
                <c:pt idx="521">
                  <c:v>42526</c:v>
                </c:pt>
                <c:pt idx="522">
                  <c:v>42527</c:v>
                </c:pt>
                <c:pt idx="523">
                  <c:v>42528</c:v>
                </c:pt>
                <c:pt idx="524">
                  <c:v>42529</c:v>
                </c:pt>
                <c:pt idx="525">
                  <c:v>42530</c:v>
                </c:pt>
                <c:pt idx="526">
                  <c:v>42531</c:v>
                </c:pt>
                <c:pt idx="527">
                  <c:v>42532</c:v>
                </c:pt>
                <c:pt idx="528">
                  <c:v>42533</c:v>
                </c:pt>
                <c:pt idx="529">
                  <c:v>42534</c:v>
                </c:pt>
                <c:pt idx="530">
                  <c:v>42535</c:v>
                </c:pt>
                <c:pt idx="531">
                  <c:v>42536</c:v>
                </c:pt>
                <c:pt idx="532">
                  <c:v>42537</c:v>
                </c:pt>
                <c:pt idx="533">
                  <c:v>42538</c:v>
                </c:pt>
                <c:pt idx="534">
                  <c:v>42539</c:v>
                </c:pt>
                <c:pt idx="535">
                  <c:v>42540</c:v>
                </c:pt>
                <c:pt idx="536">
                  <c:v>42541</c:v>
                </c:pt>
                <c:pt idx="537">
                  <c:v>42542</c:v>
                </c:pt>
                <c:pt idx="538">
                  <c:v>42543</c:v>
                </c:pt>
                <c:pt idx="539">
                  <c:v>42544</c:v>
                </c:pt>
                <c:pt idx="540">
                  <c:v>42545</c:v>
                </c:pt>
                <c:pt idx="541">
                  <c:v>42546</c:v>
                </c:pt>
                <c:pt idx="542">
                  <c:v>42547</c:v>
                </c:pt>
                <c:pt idx="543">
                  <c:v>42548</c:v>
                </c:pt>
                <c:pt idx="544">
                  <c:v>42549</c:v>
                </c:pt>
                <c:pt idx="545">
                  <c:v>42550</c:v>
                </c:pt>
                <c:pt idx="546">
                  <c:v>42551</c:v>
                </c:pt>
                <c:pt idx="547">
                  <c:v>42552</c:v>
                </c:pt>
                <c:pt idx="548">
                  <c:v>42553</c:v>
                </c:pt>
                <c:pt idx="549">
                  <c:v>42554</c:v>
                </c:pt>
                <c:pt idx="550">
                  <c:v>42555</c:v>
                </c:pt>
                <c:pt idx="551">
                  <c:v>42556</c:v>
                </c:pt>
                <c:pt idx="552">
                  <c:v>42557</c:v>
                </c:pt>
                <c:pt idx="553">
                  <c:v>42558</c:v>
                </c:pt>
                <c:pt idx="554">
                  <c:v>42559</c:v>
                </c:pt>
                <c:pt idx="555">
                  <c:v>42560</c:v>
                </c:pt>
                <c:pt idx="556">
                  <c:v>42561</c:v>
                </c:pt>
                <c:pt idx="557">
                  <c:v>42562</c:v>
                </c:pt>
                <c:pt idx="558">
                  <c:v>42563</c:v>
                </c:pt>
                <c:pt idx="559">
                  <c:v>42564</c:v>
                </c:pt>
                <c:pt idx="560">
                  <c:v>42565</c:v>
                </c:pt>
                <c:pt idx="561">
                  <c:v>42566</c:v>
                </c:pt>
                <c:pt idx="562">
                  <c:v>42567</c:v>
                </c:pt>
                <c:pt idx="563">
                  <c:v>42568</c:v>
                </c:pt>
                <c:pt idx="564">
                  <c:v>42569</c:v>
                </c:pt>
                <c:pt idx="565">
                  <c:v>42570</c:v>
                </c:pt>
                <c:pt idx="566">
                  <c:v>42571</c:v>
                </c:pt>
                <c:pt idx="567">
                  <c:v>42572</c:v>
                </c:pt>
                <c:pt idx="568">
                  <c:v>42573</c:v>
                </c:pt>
                <c:pt idx="569">
                  <c:v>42574</c:v>
                </c:pt>
                <c:pt idx="570">
                  <c:v>42575</c:v>
                </c:pt>
                <c:pt idx="571">
                  <c:v>42576</c:v>
                </c:pt>
                <c:pt idx="572">
                  <c:v>42577</c:v>
                </c:pt>
                <c:pt idx="573">
                  <c:v>42578</c:v>
                </c:pt>
                <c:pt idx="574">
                  <c:v>42579</c:v>
                </c:pt>
                <c:pt idx="575">
                  <c:v>42580</c:v>
                </c:pt>
                <c:pt idx="576">
                  <c:v>42581</c:v>
                </c:pt>
                <c:pt idx="577">
                  <c:v>42582</c:v>
                </c:pt>
                <c:pt idx="578">
                  <c:v>42583</c:v>
                </c:pt>
                <c:pt idx="579">
                  <c:v>42584</c:v>
                </c:pt>
                <c:pt idx="580">
                  <c:v>42585</c:v>
                </c:pt>
                <c:pt idx="581">
                  <c:v>42586</c:v>
                </c:pt>
                <c:pt idx="582">
                  <c:v>42587</c:v>
                </c:pt>
                <c:pt idx="583">
                  <c:v>42588</c:v>
                </c:pt>
                <c:pt idx="584">
                  <c:v>42589</c:v>
                </c:pt>
                <c:pt idx="585">
                  <c:v>42590</c:v>
                </c:pt>
                <c:pt idx="586">
                  <c:v>42591</c:v>
                </c:pt>
                <c:pt idx="587">
                  <c:v>42592</c:v>
                </c:pt>
                <c:pt idx="588">
                  <c:v>42593</c:v>
                </c:pt>
                <c:pt idx="589">
                  <c:v>42594</c:v>
                </c:pt>
                <c:pt idx="590">
                  <c:v>42595</c:v>
                </c:pt>
                <c:pt idx="591">
                  <c:v>42596</c:v>
                </c:pt>
                <c:pt idx="592">
                  <c:v>42597</c:v>
                </c:pt>
                <c:pt idx="593">
                  <c:v>42598</c:v>
                </c:pt>
                <c:pt idx="594">
                  <c:v>42599</c:v>
                </c:pt>
                <c:pt idx="595">
                  <c:v>42600</c:v>
                </c:pt>
                <c:pt idx="596">
                  <c:v>42601</c:v>
                </c:pt>
                <c:pt idx="597">
                  <c:v>42602</c:v>
                </c:pt>
                <c:pt idx="598">
                  <c:v>42603</c:v>
                </c:pt>
                <c:pt idx="599">
                  <c:v>42604</c:v>
                </c:pt>
                <c:pt idx="600">
                  <c:v>42605</c:v>
                </c:pt>
                <c:pt idx="601">
                  <c:v>42606</c:v>
                </c:pt>
                <c:pt idx="602">
                  <c:v>42607</c:v>
                </c:pt>
                <c:pt idx="603">
                  <c:v>42608</c:v>
                </c:pt>
                <c:pt idx="604">
                  <c:v>42609</c:v>
                </c:pt>
                <c:pt idx="605">
                  <c:v>42610</c:v>
                </c:pt>
                <c:pt idx="606">
                  <c:v>42611</c:v>
                </c:pt>
                <c:pt idx="607">
                  <c:v>42612</c:v>
                </c:pt>
                <c:pt idx="608">
                  <c:v>42613</c:v>
                </c:pt>
                <c:pt idx="609">
                  <c:v>42614</c:v>
                </c:pt>
                <c:pt idx="610">
                  <c:v>42615</c:v>
                </c:pt>
                <c:pt idx="611">
                  <c:v>42616</c:v>
                </c:pt>
                <c:pt idx="612">
                  <c:v>42617</c:v>
                </c:pt>
                <c:pt idx="613">
                  <c:v>42618</c:v>
                </c:pt>
                <c:pt idx="614">
                  <c:v>42619</c:v>
                </c:pt>
                <c:pt idx="615">
                  <c:v>42620</c:v>
                </c:pt>
                <c:pt idx="616">
                  <c:v>42621</c:v>
                </c:pt>
                <c:pt idx="617">
                  <c:v>42622</c:v>
                </c:pt>
                <c:pt idx="618">
                  <c:v>42623</c:v>
                </c:pt>
                <c:pt idx="619">
                  <c:v>42624</c:v>
                </c:pt>
                <c:pt idx="620">
                  <c:v>42625</c:v>
                </c:pt>
                <c:pt idx="621">
                  <c:v>42626</c:v>
                </c:pt>
                <c:pt idx="622">
                  <c:v>42627</c:v>
                </c:pt>
                <c:pt idx="623">
                  <c:v>42628</c:v>
                </c:pt>
                <c:pt idx="624">
                  <c:v>42629</c:v>
                </c:pt>
                <c:pt idx="625">
                  <c:v>42630</c:v>
                </c:pt>
                <c:pt idx="626">
                  <c:v>42631</c:v>
                </c:pt>
                <c:pt idx="627">
                  <c:v>42632</c:v>
                </c:pt>
                <c:pt idx="628">
                  <c:v>42633</c:v>
                </c:pt>
                <c:pt idx="629">
                  <c:v>42634</c:v>
                </c:pt>
                <c:pt idx="630">
                  <c:v>42635</c:v>
                </c:pt>
                <c:pt idx="631">
                  <c:v>42636</c:v>
                </c:pt>
                <c:pt idx="632">
                  <c:v>42637</c:v>
                </c:pt>
                <c:pt idx="633">
                  <c:v>42638</c:v>
                </c:pt>
                <c:pt idx="634">
                  <c:v>42639</c:v>
                </c:pt>
                <c:pt idx="635">
                  <c:v>42640</c:v>
                </c:pt>
                <c:pt idx="636">
                  <c:v>42641</c:v>
                </c:pt>
                <c:pt idx="637">
                  <c:v>42642</c:v>
                </c:pt>
                <c:pt idx="638">
                  <c:v>42643</c:v>
                </c:pt>
                <c:pt idx="639">
                  <c:v>42644</c:v>
                </c:pt>
                <c:pt idx="640">
                  <c:v>42645</c:v>
                </c:pt>
                <c:pt idx="641">
                  <c:v>42646</c:v>
                </c:pt>
                <c:pt idx="642">
                  <c:v>42647</c:v>
                </c:pt>
                <c:pt idx="643">
                  <c:v>42648</c:v>
                </c:pt>
                <c:pt idx="644">
                  <c:v>42649</c:v>
                </c:pt>
                <c:pt idx="645">
                  <c:v>42650</c:v>
                </c:pt>
                <c:pt idx="646">
                  <c:v>42651</c:v>
                </c:pt>
                <c:pt idx="647">
                  <c:v>42652</c:v>
                </c:pt>
                <c:pt idx="648">
                  <c:v>42653</c:v>
                </c:pt>
                <c:pt idx="649">
                  <c:v>42654</c:v>
                </c:pt>
                <c:pt idx="650">
                  <c:v>42655</c:v>
                </c:pt>
                <c:pt idx="651">
                  <c:v>42656</c:v>
                </c:pt>
                <c:pt idx="652">
                  <c:v>42657</c:v>
                </c:pt>
                <c:pt idx="653">
                  <c:v>42658</c:v>
                </c:pt>
                <c:pt idx="654">
                  <c:v>42659</c:v>
                </c:pt>
                <c:pt idx="655">
                  <c:v>42660</c:v>
                </c:pt>
                <c:pt idx="656">
                  <c:v>42661</c:v>
                </c:pt>
                <c:pt idx="657">
                  <c:v>42662</c:v>
                </c:pt>
                <c:pt idx="658">
                  <c:v>42663</c:v>
                </c:pt>
                <c:pt idx="659">
                  <c:v>42664</c:v>
                </c:pt>
                <c:pt idx="660">
                  <c:v>42665</c:v>
                </c:pt>
                <c:pt idx="661">
                  <c:v>42666</c:v>
                </c:pt>
                <c:pt idx="662">
                  <c:v>42667</c:v>
                </c:pt>
                <c:pt idx="663">
                  <c:v>42668</c:v>
                </c:pt>
                <c:pt idx="664">
                  <c:v>42669</c:v>
                </c:pt>
                <c:pt idx="665">
                  <c:v>42670</c:v>
                </c:pt>
                <c:pt idx="666">
                  <c:v>42671</c:v>
                </c:pt>
                <c:pt idx="667">
                  <c:v>42672</c:v>
                </c:pt>
                <c:pt idx="668">
                  <c:v>42673</c:v>
                </c:pt>
                <c:pt idx="669">
                  <c:v>42674</c:v>
                </c:pt>
                <c:pt idx="670">
                  <c:v>42675</c:v>
                </c:pt>
                <c:pt idx="671">
                  <c:v>42676</c:v>
                </c:pt>
                <c:pt idx="672">
                  <c:v>42677</c:v>
                </c:pt>
                <c:pt idx="673">
                  <c:v>42678</c:v>
                </c:pt>
                <c:pt idx="674">
                  <c:v>42679</c:v>
                </c:pt>
                <c:pt idx="675">
                  <c:v>42680</c:v>
                </c:pt>
                <c:pt idx="676">
                  <c:v>42681</c:v>
                </c:pt>
                <c:pt idx="677">
                  <c:v>42682</c:v>
                </c:pt>
                <c:pt idx="678">
                  <c:v>42683</c:v>
                </c:pt>
                <c:pt idx="679">
                  <c:v>42684</c:v>
                </c:pt>
                <c:pt idx="680">
                  <c:v>42685</c:v>
                </c:pt>
                <c:pt idx="681">
                  <c:v>42686</c:v>
                </c:pt>
                <c:pt idx="682">
                  <c:v>42687</c:v>
                </c:pt>
                <c:pt idx="683">
                  <c:v>42688</c:v>
                </c:pt>
                <c:pt idx="684">
                  <c:v>42689</c:v>
                </c:pt>
                <c:pt idx="685">
                  <c:v>42690</c:v>
                </c:pt>
                <c:pt idx="686">
                  <c:v>42691</c:v>
                </c:pt>
                <c:pt idx="687">
                  <c:v>42692</c:v>
                </c:pt>
                <c:pt idx="688">
                  <c:v>42693</c:v>
                </c:pt>
                <c:pt idx="689">
                  <c:v>42694</c:v>
                </c:pt>
                <c:pt idx="690">
                  <c:v>42695</c:v>
                </c:pt>
                <c:pt idx="691">
                  <c:v>42696</c:v>
                </c:pt>
                <c:pt idx="692">
                  <c:v>42697</c:v>
                </c:pt>
                <c:pt idx="693">
                  <c:v>42698</c:v>
                </c:pt>
                <c:pt idx="694">
                  <c:v>42699</c:v>
                </c:pt>
                <c:pt idx="695">
                  <c:v>42700</c:v>
                </c:pt>
                <c:pt idx="696">
                  <c:v>42701</c:v>
                </c:pt>
                <c:pt idx="697">
                  <c:v>42702</c:v>
                </c:pt>
                <c:pt idx="698">
                  <c:v>42703</c:v>
                </c:pt>
                <c:pt idx="699">
                  <c:v>42704</c:v>
                </c:pt>
                <c:pt idx="700">
                  <c:v>42705</c:v>
                </c:pt>
                <c:pt idx="701">
                  <c:v>42706</c:v>
                </c:pt>
                <c:pt idx="702">
                  <c:v>42707</c:v>
                </c:pt>
                <c:pt idx="703">
                  <c:v>42708</c:v>
                </c:pt>
                <c:pt idx="704">
                  <c:v>42709</c:v>
                </c:pt>
                <c:pt idx="705">
                  <c:v>42710</c:v>
                </c:pt>
                <c:pt idx="706">
                  <c:v>42711</c:v>
                </c:pt>
                <c:pt idx="707">
                  <c:v>42712</c:v>
                </c:pt>
                <c:pt idx="708">
                  <c:v>42713</c:v>
                </c:pt>
                <c:pt idx="709">
                  <c:v>42714</c:v>
                </c:pt>
                <c:pt idx="710">
                  <c:v>42715</c:v>
                </c:pt>
                <c:pt idx="711">
                  <c:v>42716</c:v>
                </c:pt>
                <c:pt idx="712">
                  <c:v>42717</c:v>
                </c:pt>
                <c:pt idx="713">
                  <c:v>42718</c:v>
                </c:pt>
                <c:pt idx="714">
                  <c:v>42719</c:v>
                </c:pt>
                <c:pt idx="715">
                  <c:v>42720</c:v>
                </c:pt>
                <c:pt idx="716">
                  <c:v>42721</c:v>
                </c:pt>
                <c:pt idx="717">
                  <c:v>42722</c:v>
                </c:pt>
                <c:pt idx="718">
                  <c:v>42723</c:v>
                </c:pt>
                <c:pt idx="719">
                  <c:v>42724</c:v>
                </c:pt>
                <c:pt idx="720">
                  <c:v>42725</c:v>
                </c:pt>
                <c:pt idx="721">
                  <c:v>42726</c:v>
                </c:pt>
                <c:pt idx="722">
                  <c:v>42727</c:v>
                </c:pt>
                <c:pt idx="723">
                  <c:v>42728</c:v>
                </c:pt>
                <c:pt idx="724">
                  <c:v>42729</c:v>
                </c:pt>
                <c:pt idx="725">
                  <c:v>42730</c:v>
                </c:pt>
                <c:pt idx="726">
                  <c:v>42731</c:v>
                </c:pt>
                <c:pt idx="727">
                  <c:v>42732</c:v>
                </c:pt>
                <c:pt idx="728">
                  <c:v>42733</c:v>
                </c:pt>
                <c:pt idx="729">
                  <c:v>42734</c:v>
                </c:pt>
                <c:pt idx="730">
                  <c:v>42735</c:v>
                </c:pt>
                <c:pt idx="731">
                  <c:v>42736</c:v>
                </c:pt>
                <c:pt idx="732">
                  <c:v>42737</c:v>
                </c:pt>
                <c:pt idx="733">
                  <c:v>42738</c:v>
                </c:pt>
                <c:pt idx="734">
                  <c:v>42739</c:v>
                </c:pt>
                <c:pt idx="735">
                  <c:v>42740</c:v>
                </c:pt>
                <c:pt idx="736">
                  <c:v>42741</c:v>
                </c:pt>
                <c:pt idx="737">
                  <c:v>42742</c:v>
                </c:pt>
                <c:pt idx="738">
                  <c:v>42743</c:v>
                </c:pt>
                <c:pt idx="739">
                  <c:v>42744</c:v>
                </c:pt>
                <c:pt idx="740">
                  <c:v>42745</c:v>
                </c:pt>
                <c:pt idx="741">
                  <c:v>42746</c:v>
                </c:pt>
                <c:pt idx="742">
                  <c:v>42747</c:v>
                </c:pt>
                <c:pt idx="743">
                  <c:v>42748</c:v>
                </c:pt>
                <c:pt idx="744">
                  <c:v>42749</c:v>
                </c:pt>
                <c:pt idx="745">
                  <c:v>42750</c:v>
                </c:pt>
                <c:pt idx="746">
                  <c:v>42751</c:v>
                </c:pt>
                <c:pt idx="747">
                  <c:v>42752</c:v>
                </c:pt>
                <c:pt idx="748">
                  <c:v>42753</c:v>
                </c:pt>
                <c:pt idx="749">
                  <c:v>42754</c:v>
                </c:pt>
                <c:pt idx="750">
                  <c:v>42755</c:v>
                </c:pt>
                <c:pt idx="751">
                  <c:v>42756</c:v>
                </c:pt>
                <c:pt idx="752">
                  <c:v>42757</c:v>
                </c:pt>
                <c:pt idx="753">
                  <c:v>42758</c:v>
                </c:pt>
                <c:pt idx="754">
                  <c:v>42759</c:v>
                </c:pt>
                <c:pt idx="755">
                  <c:v>42760</c:v>
                </c:pt>
                <c:pt idx="756">
                  <c:v>42761</c:v>
                </c:pt>
                <c:pt idx="757">
                  <c:v>42762</c:v>
                </c:pt>
                <c:pt idx="758">
                  <c:v>42763</c:v>
                </c:pt>
                <c:pt idx="759">
                  <c:v>42764</c:v>
                </c:pt>
                <c:pt idx="760">
                  <c:v>42765</c:v>
                </c:pt>
                <c:pt idx="761">
                  <c:v>42766</c:v>
                </c:pt>
                <c:pt idx="762">
                  <c:v>42767</c:v>
                </c:pt>
                <c:pt idx="763">
                  <c:v>42768</c:v>
                </c:pt>
                <c:pt idx="764">
                  <c:v>42769</c:v>
                </c:pt>
                <c:pt idx="765">
                  <c:v>42770</c:v>
                </c:pt>
                <c:pt idx="766">
                  <c:v>42771</c:v>
                </c:pt>
                <c:pt idx="767">
                  <c:v>42772</c:v>
                </c:pt>
                <c:pt idx="768">
                  <c:v>42773</c:v>
                </c:pt>
                <c:pt idx="769">
                  <c:v>42774</c:v>
                </c:pt>
                <c:pt idx="770">
                  <c:v>42775</c:v>
                </c:pt>
                <c:pt idx="771">
                  <c:v>42776</c:v>
                </c:pt>
                <c:pt idx="772">
                  <c:v>42777</c:v>
                </c:pt>
                <c:pt idx="773">
                  <c:v>42778</c:v>
                </c:pt>
                <c:pt idx="774">
                  <c:v>42779</c:v>
                </c:pt>
                <c:pt idx="775">
                  <c:v>42780</c:v>
                </c:pt>
                <c:pt idx="776">
                  <c:v>42781</c:v>
                </c:pt>
                <c:pt idx="777">
                  <c:v>42782</c:v>
                </c:pt>
                <c:pt idx="778">
                  <c:v>42783</c:v>
                </c:pt>
                <c:pt idx="779">
                  <c:v>42784</c:v>
                </c:pt>
                <c:pt idx="780">
                  <c:v>42785</c:v>
                </c:pt>
                <c:pt idx="781">
                  <c:v>42786</c:v>
                </c:pt>
                <c:pt idx="782">
                  <c:v>42787</c:v>
                </c:pt>
                <c:pt idx="783">
                  <c:v>42788</c:v>
                </c:pt>
                <c:pt idx="784">
                  <c:v>42789</c:v>
                </c:pt>
                <c:pt idx="785">
                  <c:v>42790</c:v>
                </c:pt>
                <c:pt idx="786">
                  <c:v>42791</c:v>
                </c:pt>
                <c:pt idx="787">
                  <c:v>42792</c:v>
                </c:pt>
                <c:pt idx="788">
                  <c:v>42793</c:v>
                </c:pt>
                <c:pt idx="789">
                  <c:v>42794</c:v>
                </c:pt>
                <c:pt idx="790">
                  <c:v>42795</c:v>
                </c:pt>
                <c:pt idx="791">
                  <c:v>42796</c:v>
                </c:pt>
                <c:pt idx="792">
                  <c:v>42797</c:v>
                </c:pt>
                <c:pt idx="793">
                  <c:v>42798</c:v>
                </c:pt>
                <c:pt idx="794">
                  <c:v>42799</c:v>
                </c:pt>
                <c:pt idx="795">
                  <c:v>42800</c:v>
                </c:pt>
                <c:pt idx="796">
                  <c:v>42801</c:v>
                </c:pt>
                <c:pt idx="797">
                  <c:v>42802</c:v>
                </c:pt>
                <c:pt idx="798">
                  <c:v>42803</c:v>
                </c:pt>
                <c:pt idx="799">
                  <c:v>42804</c:v>
                </c:pt>
                <c:pt idx="800">
                  <c:v>42805</c:v>
                </c:pt>
                <c:pt idx="801">
                  <c:v>42806</c:v>
                </c:pt>
                <c:pt idx="802">
                  <c:v>42807</c:v>
                </c:pt>
                <c:pt idx="803">
                  <c:v>42808</c:v>
                </c:pt>
                <c:pt idx="804">
                  <c:v>42809</c:v>
                </c:pt>
                <c:pt idx="805">
                  <c:v>42810</c:v>
                </c:pt>
                <c:pt idx="806">
                  <c:v>42811</c:v>
                </c:pt>
                <c:pt idx="807">
                  <c:v>42812</c:v>
                </c:pt>
                <c:pt idx="808">
                  <c:v>42813</c:v>
                </c:pt>
                <c:pt idx="809">
                  <c:v>42814</c:v>
                </c:pt>
                <c:pt idx="810">
                  <c:v>42815</c:v>
                </c:pt>
                <c:pt idx="811">
                  <c:v>42816</c:v>
                </c:pt>
                <c:pt idx="812">
                  <c:v>42817</c:v>
                </c:pt>
                <c:pt idx="813">
                  <c:v>42818</c:v>
                </c:pt>
                <c:pt idx="814">
                  <c:v>42819</c:v>
                </c:pt>
                <c:pt idx="815">
                  <c:v>42820</c:v>
                </c:pt>
                <c:pt idx="816">
                  <c:v>42821</c:v>
                </c:pt>
                <c:pt idx="817">
                  <c:v>42822</c:v>
                </c:pt>
                <c:pt idx="818">
                  <c:v>42823</c:v>
                </c:pt>
                <c:pt idx="819">
                  <c:v>42824</c:v>
                </c:pt>
                <c:pt idx="820">
                  <c:v>42825</c:v>
                </c:pt>
                <c:pt idx="821">
                  <c:v>42826</c:v>
                </c:pt>
                <c:pt idx="822">
                  <c:v>42827</c:v>
                </c:pt>
                <c:pt idx="823">
                  <c:v>42828</c:v>
                </c:pt>
                <c:pt idx="824">
                  <c:v>42829</c:v>
                </c:pt>
                <c:pt idx="825">
                  <c:v>42830</c:v>
                </c:pt>
                <c:pt idx="826">
                  <c:v>42831</c:v>
                </c:pt>
                <c:pt idx="827">
                  <c:v>42832</c:v>
                </c:pt>
                <c:pt idx="828">
                  <c:v>42833</c:v>
                </c:pt>
                <c:pt idx="829">
                  <c:v>42834</c:v>
                </c:pt>
                <c:pt idx="830">
                  <c:v>42835</c:v>
                </c:pt>
                <c:pt idx="831">
                  <c:v>42836</c:v>
                </c:pt>
                <c:pt idx="832">
                  <c:v>42837</c:v>
                </c:pt>
                <c:pt idx="833">
                  <c:v>42838</c:v>
                </c:pt>
                <c:pt idx="834">
                  <c:v>42839</c:v>
                </c:pt>
                <c:pt idx="835">
                  <c:v>42840</c:v>
                </c:pt>
                <c:pt idx="836">
                  <c:v>42841</c:v>
                </c:pt>
                <c:pt idx="837">
                  <c:v>42842</c:v>
                </c:pt>
                <c:pt idx="838">
                  <c:v>42843</c:v>
                </c:pt>
                <c:pt idx="839">
                  <c:v>42844</c:v>
                </c:pt>
                <c:pt idx="840">
                  <c:v>42845</c:v>
                </c:pt>
                <c:pt idx="841">
                  <c:v>42846</c:v>
                </c:pt>
                <c:pt idx="842">
                  <c:v>42847</c:v>
                </c:pt>
                <c:pt idx="843">
                  <c:v>42848</c:v>
                </c:pt>
                <c:pt idx="844">
                  <c:v>42849</c:v>
                </c:pt>
                <c:pt idx="845">
                  <c:v>42850</c:v>
                </c:pt>
                <c:pt idx="846">
                  <c:v>42851</c:v>
                </c:pt>
                <c:pt idx="847">
                  <c:v>42852</c:v>
                </c:pt>
                <c:pt idx="848">
                  <c:v>42853</c:v>
                </c:pt>
                <c:pt idx="849">
                  <c:v>42854</c:v>
                </c:pt>
                <c:pt idx="850">
                  <c:v>42855</c:v>
                </c:pt>
                <c:pt idx="851">
                  <c:v>42856</c:v>
                </c:pt>
                <c:pt idx="852">
                  <c:v>42857</c:v>
                </c:pt>
                <c:pt idx="853">
                  <c:v>42858</c:v>
                </c:pt>
                <c:pt idx="854">
                  <c:v>42859</c:v>
                </c:pt>
                <c:pt idx="855">
                  <c:v>42860</c:v>
                </c:pt>
                <c:pt idx="856">
                  <c:v>42861</c:v>
                </c:pt>
                <c:pt idx="857">
                  <c:v>42862</c:v>
                </c:pt>
                <c:pt idx="858">
                  <c:v>42863</c:v>
                </c:pt>
                <c:pt idx="859">
                  <c:v>42864</c:v>
                </c:pt>
                <c:pt idx="860">
                  <c:v>42865</c:v>
                </c:pt>
                <c:pt idx="861">
                  <c:v>42866</c:v>
                </c:pt>
                <c:pt idx="862">
                  <c:v>42867</c:v>
                </c:pt>
                <c:pt idx="863">
                  <c:v>42868</c:v>
                </c:pt>
                <c:pt idx="864">
                  <c:v>42869</c:v>
                </c:pt>
                <c:pt idx="865">
                  <c:v>42870</c:v>
                </c:pt>
                <c:pt idx="866">
                  <c:v>42871</c:v>
                </c:pt>
                <c:pt idx="867">
                  <c:v>42872</c:v>
                </c:pt>
                <c:pt idx="868">
                  <c:v>42873</c:v>
                </c:pt>
                <c:pt idx="869">
                  <c:v>42874</c:v>
                </c:pt>
                <c:pt idx="870">
                  <c:v>42875</c:v>
                </c:pt>
                <c:pt idx="871">
                  <c:v>42876</c:v>
                </c:pt>
                <c:pt idx="872">
                  <c:v>42877</c:v>
                </c:pt>
                <c:pt idx="873">
                  <c:v>42878</c:v>
                </c:pt>
                <c:pt idx="874">
                  <c:v>42879</c:v>
                </c:pt>
                <c:pt idx="875">
                  <c:v>42880</c:v>
                </c:pt>
                <c:pt idx="876">
                  <c:v>42881</c:v>
                </c:pt>
                <c:pt idx="877">
                  <c:v>42882</c:v>
                </c:pt>
                <c:pt idx="878">
                  <c:v>42883</c:v>
                </c:pt>
                <c:pt idx="879">
                  <c:v>42884</c:v>
                </c:pt>
                <c:pt idx="880">
                  <c:v>42885</c:v>
                </c:pt>
                <c:pt idx="881">
                  <c:v>42886</c:v>
                </c:pt>
                <c:pt idx="882">
                  <c:v>42887</c:v>
                </c:pt>
                <c:pt idx="883">
                  <c:v>42888</c:v>
                </c:pt>
                <c:pt idx="884">
                  <c:v>42889</c:v>
                </c:pt>
                <c:pt idx="885">
                  <c:v>42890</c:v>
                </c:pt>
                <c:pt idx="886">
                  <c:v>42891</c:v>
                </c:pt>
                <c:pt idx="887">
                  <c:v>42892</c:v>
                </c:pt>
                <c:pt idx="888">
                  <c:v>42893</c:v>
                </c:pt>
                <c:pt idx="889">
                  <c:v>42894</c:v>
                </c:pt>
                <c:pt idx="890">
                  <c:v>42895</c:v>
                </c:pt>
                <c:pt idx="891">
                  <c:v>42896</c:v>
                </c:pt>
                <c:pt idx="892">
                  <c:v>42897</c:v>
                </c:pt>
                <c:pt idx="893">
                  <c:v>42898</c:v>
                </c:pt>
                <c:pt idx="894">
                  <c:v>42899</c:v>
                </c:pt>
                <c:pt idx="895">
                  <c:v>42900</c:v>
                </c:pt>
                <c:pt idx="896">
                  <c:v>42901</c:v>
                </c:pt>
                <c:pt idx="897">
                  <c:v>42902</c:v>
                </c:pt>
                <c:pt idx="898">
                  <c:v>42903</c:v>
                </c:pt>
                <c:pt idx="899">
                  <c:v>42904</c:v>
                </c:pt>
                <c:pt idx="900">
                  <c:v>42905</c:v>
                </c:pt>
                <c:pt idx="901">
                  <c:v>42906</c:v>
                </c:pt>
                <c:pt idx="902">
                  <c:v>42907</c:v>
                </c:pt>
                <c:pt idx="903">
                  <c:v>42908</c:v>
                </c:pt>
                <c:pt idx="904">
                  <c:v>42909</c:v>
                </c:pt>
                <c:pt idx="905">
                  <c:v>42910</c:v>
                </c:pt>
                <c:pt idx="906">
                  <c:v>42911</c:v>
                </c:pt>
                <c:pt idx="907">
                  <c:v>42912</c:v>
                </c:pt>
                <c:pt idx="908">
                  <c:v>42913</c:v>
                </c:pt>
                <c:pt idx="909">
                  <c:v>42914</c:v>
                </c:pt>
                <c:pt idx="910">
                  <c:v>42915</c:v>
                </c:pt>
                <c:pt idx="911">
                  <c:v>42916</c:v>
                </c:pt>
                <c:pt idx="912">
                  <c:v>42917</c:v>
                </c:pt>
                <c:pt idx="913">
                  <c:v>42918</c:v>
                </c:pt>
                <c:pt idx="914">
                  <c:v>42919</c:v>
                </c:pt>
                <c:pt idx="915">
                  <c:v>42920</c:v>
                </c:pt>
                <c:pt idx="916">
                  <c:v>42921</c:v>
                </c:pt>
                <c:pt idx="917">
                  <c:v>42922</c:v>
                </c:pt>
                <c:pt idx="918">
                  <c:v>42923</c:v>
                </c:pt>
                <c:pt idx="919">
                  <c:v>42924</c:v>
                </c:pt>
                <c:pt idx="920">
                  <c:v>42925</c:v>
                </c:pt>
                <c:pt idx="921">
                  <c:v>42926</c:v>
                </c:pt>
                <c:pt idx="922">
                  <c:v>42927</c:v>
                </c:pt>
                <c:pt idx="923">
                  <c:v>42928</c:v>
                </c:pt>
                <c:pt idx="924">
                  <c:v>42929</c:v>
                </c:pt>
                <c:pt idx="925">
                  <c:v>42930</c:v>
                </c:pt>
                <c:pt idx="926">
                  <c:v>42931</c:v>
                </c:pt>
                <c:pt idx="927">
                  <c:v>42932</c:v>
                </c:pt>
                <c:pt idx="928">
                  <c:v>42933</c:v>
                </c:pt>
                <c:pt idx="929">
                  <c:v>42934</c:v>
                </c:pt>
                <c:pt idx="930">
                  <c:v>42935</c:v>
                </c:pt>
                <c:pt idx="931">
                  <c:v>42936</c:v>
                </c:pt>
                <c:pt idx="932">
                  <c:v>42937</c:v>
                </c:pt>
                <c:pt idx="933">
                  <c:v>42938</c:v>
                </c:pt>
                <c:pt idx="934">
                  <c:v>42939</c:v>
                </c:pt>
                <c:pt idx="935">
                  <c:v>42940</c:v>
                </c:pt>
                <c:pt idx="936">
                  <c:v>42941</c:v>
                </c:pt>
                <c:pt idx="937">
                  <c:v>42942</c:v>
                </c:pt>
                <c:pt idx="938">
                  <c:v>42943</c:v>
                </c:pt>
                <c:pt idx="939">
                  <c:v>42944</c:v>
                </c:pt>
                <c:pt idx="940">
                  <c:v>42945</c:v>
                </c:pt>
                <c:pt idx="941">
                  <c:v>42946</c:v>
                </c:pt>
                <c:pt idx="942">
                  <c:v>42947</c:v>
                </c:pt>
                <c:pt idx="943">
                  <c:v>42948</c:v>
                </c:pt>
                <c:pt idx="944">
                  <c:v>42949</c:v>
                </c:pt>
                <c:pt idx="945">
                  <c:v>42950</c:v>
                </c:pt>
                <c:pt idx="946">
                  <c:v>42951</c:v>
                </c:pt>
                <c:pt idx="947">
                  <c:v>42952</c:v>
                </c:pt>
                <c:pt idx="948">
                  <c:v>42953</c:v>
                </c:pt>
                <c:pt idx="949">
                  <c:v>42954</c:v>
                </c:pt>
                <c:pt idx="950">
                  <c:v>42955</c:v>
                </c:pt>
                <c:pt idx="951">
                  <c:v>42956</c:v>
                </c:pt>
                <c:pt idx="952">
                  <c:v>42957</c:v>
                </c:pt>
                <c:pt idx="953">
                  <c:v>42958</c:v>
                </c:pt>
                <c:pt idx="954">
                  <c:v>42959</c:v>
                </c:pt>
                <c:pt idx="955">
                  <c:v>42960</c:v>
                </c:pt>
                <c:pt idx="956">
                  <c:v>42961</c:v>
                </c:pt>
                <c:pt idx="957">
                  <c:v>42962</c:v>
                </c:pt>
                <c:pt idx="958">
                  <c:v>42963</c:v>
                </c:pt>
                <c:pt idx="959">
                  <c:v>42964</c:v>
                </c:pt>
                <c:pt idx="960">
                  <c:v>42965</c:v>
                </c:pt>
                <c:pt idx="961">
                  <c:v>42966</c:v>
                </c:pt>
                <c:pt idx="962">
                  <c:v>42967</c:v>
                </c:pt>
                <c:pt idx="963">
                  <c:v>42968</c:v>
                </c:pt>
                <c:pt idx="964">
                  <c:v>42969</c:v>
                </c:pt>
                <c:pt idx="965">
                  <c:v>42970</c:v>
                </c:pt>
                <c:pt idx="966">
                  <c:v>42971</c:v>
                </c:pt>
                <c:pt idx="967">
                  <c:v>42972</c:v>
                </c:pt>
                <c:pt idx="968">
                  <c:v>42973</c:v>
                </c:pt>
                <c:pt idx="969">
                  <c:v>42974</c:v>
                </c:pt>
                <c:pt idx="970">
                  <c:v>42975</c:v>
                </c:pt>
                <c:pt idx="971">
                  <c:v>42976</c:v>
                </c:pt>
                <c:pt idx="972">
                  <c:v>42977</c:v>
                </c:pt>
                <c:pt idx="973">
                  <c:v>42978</c:v>
                </c:pt>
                <c:pt idx="974">
                  <c:v>42979</c:v>
                </c:pt>
                <c:pt idx="975">
                  <c:v>42980</c:v>
                </c:pt>
                <c:pt idx="976">
                  <c:v>42981</c:v>
                </c:pt>
                <c:pt idx="977">
                  <c:v>42982</c:v>
                </c:pt>
                <c:pt idx="978">
                  <c:v>42983</c:v>
                </c:pt>
                <c:pt idx="979">
                  <c:v>42984</c:v>
                </c:pt>
                <c:pt idx="980">
                  <c:v>42985</c:v>
                </c:pt>
                <c:pt idx="981">
                  <c:v>42986</c:v>
                </c:pt>
                <c:pt idx="982">
                  <c:v>42987</c:v>
                </c:pt>
                <c:pt idx="983">
                  <c:v>42988</c:v>
                </c:pt>
                <c:pt idx="984">
                  <c:v>42989</c:v>
                </c:pt>
                <c:pt idx="985">
                  <c:v>42990</c:v>
                </c:pt>
                <c:pt idx="986">
                  <c:v>42991</c:v>
                </c:pt>
                <c:pt idx="987">
                  <c:v>42992</c:v>
                </c:pt>
                <c:pt idx="988">
                  <c:v>42993</c:v>
                </c:pt>
                <c:pt idx="989">
                  <c:v>42994</c:v>
                </c:pt>
                <c:pt idx="990">
                  <c:v>42995</c:v>
                </c:pt>
                <c:pt idx="991">
                  <c:v>42996</c:v>
                </c:pt>
                <c:pt idx="992">
                  <c:v>42997</c:v>
                </c:pt>
                <c:pt idx="993">
                  <c:v>42998</c:v>
                </c:pt>
                <c:pt idx="994">
                  <c:v>42999</c:v>
                </c:pt>
                <c:pt idx="995">
                  <c:v>43000</c:v>
                </c:pt>
                <c:pt idx="996">
                  <c:v>43001</c:v>
                </c:pt>
                <c:pt idx="997">
                  <c:v>43002</c:v>
                </c:pt>
                <c:pt idx="998">
                  <c:v>43003</c:v>
                </c:pt>
                <c:pt idx="999">
                  <c:v>43004</c:v>
                </c:pt>
                <c:pt idx="1000">
                  <c:v>43005</c:v>
                </c:pt>
                <c:pt idx="1001">
                  <c:v>43006</c:v>
                </c:pt>
                <c:pt idx="1002">
                  <c:v>43007</c:v>
                </c:pt>
                <c:pt idx="1003">
                  <c:v>43008</c:v>
                </c:pt>
                <c:pt idx="1004">
                  <c:v>43009</c:v>
                </c:pt>
                <c:pt idx="1005">
                  <c:v>43010</c:v>
                </c:pt>
                <c:pt idx="1006">
                  <c:v>43011</c:v>
                </c:pt>
                <c:pt idx="1007">
                  <c:v>43012</c:v>
                </c:pt>
                <c:pt idx="1008">
                  <c:v>43013</c:v>
                </c:pt>
                <c:pt idx="1009">
                  <c:v>43014</c:v>
                </c:pt>
                <c:pt idx="1010">
                  <c:v>43015</c:v>
                </c:pt>
                <c:pt idx="1011">
                  <c:v>43016</c:v>
                </c:pt>
                <c:pt idx="1012">
                  <c:v>43017</c:v>
                </c:pt>
                <c:pt idx="1013">
                  <c:v>43018</c:v>
                </c:pt>
                <c:pt idx="1014">
                  <c:v>43019</c:v>
                </c:pt>
                <c:pt idx="1015">
                  <c:v>43020</c:v>
                </c:pt>
                <c:pt idx="1016">
                  <c:v>43021</c:v>
                </c:pt>
                <c:pt idx="1017">
                  <c:v>43022</c:v>
                </c:pt>
                <c:pt idx="1018">
                  <c:v>43023</c:v>
                </c:pt>
                <c:pt idx="1019">
                  <c:v>43024</c:v>
                </c:pt>
                <c:pt idx="1020">
                  <c:v>43025</c:v>
                </c:pt>
                <c:pt idx="1021">
                  <c:v>43026</c:v>
                </c:pt>
                <c:pt idx="1022">
                  <c:v>43027</c:v>
                </c:pt>
                <c:pt idx="1023">
                  <c:v>43028</c:v>
                </c:pt>
                <c:pt idx="1024">
                  <c:v>43029</c:v>
                </c:pt>
                <c:pt idx="1025">
                  <c:v>43030</c:v>
                </c:pt>
                <c:pt idx="1026">
                  <c:v>43031</c:v>
                </c:pt>
                <c:pt idx="1027">
                  <c:v>43032</c:v>
                </c:pt>
                <c:pt idx="1028">
                  <c:v>43033</c:v>
                </c:pt>
                <c:pt idx="1029">
                  <c:v>43034</c:v>
                </c:pt>
                <c:pt idx="1030">
                  <c:v>43035</c:v>
                </c:pt>
                <c:pt idx="1031">
                  <c:v>43036</c:v>
                </c:pt>
                <c:pt idx="1032">
                  <c:v>43037</c:v>
                </c:pt>
                <c:pt idx="1033">
                  <c:v>43038</c:v>
                </c:pt>
                <c:pt idx="1034">
                  <c:v>43039</c:v>
                </c:pt>
                <c:pt idx="1035">
                  <c:v>43040</c:v>
                </c:pt>
                <c:pt idx="1036">
                  <c:v>43041</c:v>
                </c:pt>
                <c:pt idx="1037">
                  <c:v>43042</c:v>
                </c:pt>
                <c:pt idx="1038">
                  <c:v>43043</c:v>
                </c:pt>
                <c:pt idx="1039">
                  <c:v>43044</c:v>
                </c:pt>
                <c:pt idx="1040">
                  <c:v>43045</c:v>
                </c:pt>
                <c:pt idx="1041">
                  <c:v>43046</c:v>
                </c:pt>
                <c:pt idx="1042">
                  <c:v>43047</c:v>
                </c:pt>
                <c:pt idx="1043">
                  <c:v>43048</c:v>
                </c:pt>
                <c:pt idx="1044">
                  <c:v>43049</c:v>
                </c:pt>
                <c:pt idx="1045">
                  <c:v>43050</c:v>
                </c:pt>
                <c:pt idx="1046">
                  <c:v>43051</c:v>
                </c:pt>
                <c:pt idx="1047">
                  <c:v>43052</c:v>
                </c:pt>
                <c:pt idx="1048">
                  <c:v>43053</c:v>
                </c:pt>
                <c:pt idx="1049">
                  <c:v>43054</c:v>
                </c:pt>
                <c:pt idx="1050">
                  <c:v>43055</c:v>
                </c:pt>
                <c:pt idx="1051">
                  <c:v>43056</c:v>
                </c:pt>
                <c:pt idx="1052">
                  <c:v>43057</c:v>
                </c:pt>
                <c:pt idx="1053">
                  <c:v>43058</c:v>
                </c:pt>
                <c:pt idx="1054">
                  <c:v>43059</c:v>
                </c:pt>
                <c:pt idx="1055">
                  <c:v>43060</c:v>
                </c:pt>
                <c:pt idx="1056">
                  <c:v>43061</c:v>
                </c:pt>
                <c:pt idx="1057">
                  <c:v>43062</c:v>
                </c:pt>
                <c:pt idx="1058">
                  <c:v>43063</c:v>
                </c:pt>
                <c:pt idx="1059">
                  <c:v>43064</c:v>
                </c:pt>
                <c:pt idx="1060">
                  <c:v>43065</c:v>
                </c:pt>
                <c:pt idx="1061">
                  <c:v>43066</c:v>
                </c:pt>
                <c:pt idx="1062">
                  <c:v>43067</c:v>
                </c:pt>
                <c:pt idx="1063">
                  <c:v>43068</c:v>
                </c:pt>
                <c:pt idx="1064">
                  <c:v>43069</c:v>
                </c:pt>
                <c:pt idx="1065">
                  <c:v>43070</c:v>
                </c:pt>
                <c:pt idx="1066">
                  <c:v>43071</c:v>
                </c:pt>
                <c:pt idx="1067">
                  <c:v>43072</c:v>
                </c:pt>
                <c:pt idx="1068">
                  <c:v>43073</c:v>
                </c:pt>
                <c:pt idx="1069">
                  <c:v>43074</c:v>
                </c:pt>
                <c:pt idx="1070">
                  <c:v>43075</c:v>
                </c:pt>
                <c:pt idx="1071">
                  <c:v>43076</c:v>
                </c:pt>
                <c:pt idx="1072">
                  <c:v>43077</c:v>
                </c:pt>
                <c:pt idx="1073">
                  <c:v>43078</c:v>
                </c:pt>
                <c:pt idx="1074">
                  <c:v>43079</c:v>
                </c:pt>
                <c:pt idx="1075">
                  <c:v>43080</c:v>
                </c:pt>
                <c:pt idx="1076">
                  <c:v>43081</c:v>
                </c:pt>
                <c:pt idx="1077">
                  <c:v>43082</c:v>
                </c:pt>
                <c:pt idx="1078">
                  <c:v>43083</c:v>
                </c:pt>
                <c:pt idx="1079">
                  <c:v>43084</c:v>
                </c:pt>
                <c:pt idx="1080">
                  <c:v>43085</c:v>
                </c:pt>
                <c:pt idx="1081">
                  <c:v>43086</c:v>
                </c:pt>
                <c:pt idx="1082">
                  <c:v>43087</c:v>
                </c:pt>
                <c:pt idx="1083">
                  <c:v>43088</c:v>
                </c:pt>
                <c:pt idx="1084">
                  <c:v>43089</c:v>
                </c:pt>
                <c:pt idx="1085">
                  <c:v>43090</c:v>
                </c:pt>
                <c:pt idx="1086">
                  <c:v>43091</c:v>
                </c:pt>
                <c:pt idx="1087">
                  <c:v>43092</c:v>
                </c:pt>
                <c:pt idx="1088">
                  <c:v>43093</c:v>
                </c:pt>
                <c:pt idx="1089">
                  <c:v>43094</c:v>
                </c:pt>
                <c:pt idx="1090">
                  <c:v>43095</c:v>
                </c:pt>
                <c:pt idx="1091">
                  <c:v>43096</c:v>
                </c:pt>
                <c:pt idx="1092">
                  <c:v>43097</c:v>
                </c:pt>
                <c:pt idx="1093">
                  <c:v>43098</c:v>
                </c:pt>
                <c:pt idx="1094">
                  <c:v>43099</c:v>
                </c:pt>
                <c:pt idx="1095">
                  <c:v>43100</c:v>
                </c:pt>
                <c:pt idx="1096">
                  <c:v>43101</c:v>
                </c:pt>
                <c:pt idx="1097">
                  <c:v>43102</c:v>
                </c:pt>
                <c:pt idx="1098">
                  <c:v>43103</c:v>
                </c:pt>
                <c:pt idx="1099">
                  <c:v>43104</c:v>
                </c:pt>
                <c:pt idx="1100">
                  <c:v>43105</c:v>
                </c:pt>
                <c:pt idx="1101">
                  <c:v>43106</c:v>
                </c:pt>
                <c:pt idx="1102">
                  <c:v>43107</c:v>
                </c:pt>
                <c:pt idx="1103">
                  <c:v>43108</c:v>
                </c:pt>
                <c:pt idx="1104">
                  <c:v>43109</c:v>
                </c:pt>
                <c:pt idx="1105">
                  <c:v>43110</c:v>
                </c:pt>
                <c:pt idx="1106">
                  <c:v>43111</c:v>
                </c:pt>
                <c:pt idx="1107">
                  <c:v>43112</c:v>
                </c:pt>
                <c:pt idx="1108">
                  <c:v>43113</c:v>
                </c:pt>
                <c:pt idx="1109">
                  <c:v>43114</c:v>
                </c:pt>
                <c:pt idx="1110">
                  <c:v>43115</c:v>
                </c:pt>
                <c:pt idx="1111">
                  <c:v>43116</c:v>
                </c:pt>
                <c:pt idx="1112">
                  <c:v>43117</c:v>
                </c:pt>
                <c:pt idx="1113">
                  <c:v>43118</c:v>
                </c:pt>
                <c:pt idx="1114">
                  <c:v>43119</c:v>
                </c:pt>
                <c:pt idx="1115">
                  <c:v>43120</c:v>
                </c:pt>
                <c:pt idx="1116">
                  <c:v>43121</c:v>
                </c:pt>
                <c:pt idx="1117">
                  <c:v>43122</c:v>
                </c:pt>
                <c:pt idx="1118">
                  <c:v>43123</c:v>
                </c:pt>
                <c:pt idx="1119">
                  <c:v>43124</c:v>
                </c:pt>
                <c:pt idx="1120">
                  <c:v>43125</c:v>
                </c:pt>
                <c:pt idx="1121">
                  <c:v>43126</c:v>
                </c:pt>
                <c:pt idx="1122">
                  <c:v>43127</c:v>
                </c:pt>
                <c:pt idx="1123">
                  <c:v>43128</c:v>
                </c:pt>
                <c:pt idx="1124">
                  <c:v>43129</c:v>
                </c:pt>
                <c:pt idx="1125">
                  <c:v>43130</c:v>
                </c:pt>
                <c:pt idx="1126">
                  <c:v>43131</c:v>
                </c:pt>
                <c:pt idx="1127">
                  <c:v>43132</c:v>
                </c:pt>
                <c:pt idx="1128">
                  <c:v>43133</c:v>
                </c:pt>
                <c:pt idx="1129">
                  <c:v>43134</c:v>
                </c:pt>
                <c:pt idx="1130">
                  <c:v>43135</c:v>
                </c:pt>
                <c:pt idx="1131">
                  <c:v>43136</c:v>
                </c:pt>
                <c:pt idx="1132">
                  <c:v>43137</c:v>
                </c:pt>
                <c:pt idx="1133">
                  <c:v>43138</c:v>
                </c:pt>
                <c:pt idx="1134">
                  <c:v>43139</c:v>
                </c:pt>
                <c:pt idx="1135">
                  <c:v>43140</c:v>
                </c:pt>
                <c:pt idx="1136">
                  <c:v>43141</c:v>
                </c:pt>
                <c:pt idx="1137">
                  <c:v>43142</c:v>
                </c:pt>
                <c:pt idx="1138">
                  <c:v>43143</c:v>
                </c:pt>
                <c:pt idx="1139">
                  <c:v>43144</c:v>
                </c:pt>
                <c:pt idx="1140">
                  <c:v>43145</c:v>
                </c:pt>
                <c:pt idx="1141">
                  <c:v>43146</c:v>
                </c:pt>
                <c:pt idx="1142">
                  <c:v>43147</c:v>
                </c:pt>
                <c:pt idx="1143">
                  <c:v>43148</c:v>
                </c:pt>
                <c:pt idx="1144">
                  <c:v>43149</c:v>
                </c:pt>
                <c:pt idx="1145">
                  <c:v>43150</c:v>
                </c:pt>
                <c:pt idx="1146">
                  <c:v>43151</c:v>
                </c:pt>
                <c:pt idx="1147">
                  <c:v>43152</c:v>
                </c:pt>
                <c:pt idx="1148">
                  <c:v>43153</c:v>
                </c:pt>
                <c:pt idx="1149">
                  <c:v>43154</c:v>
                </c:pt>
                <c:pt idx="1150">
                  <c:v>43155</c:v>
                </c:pt>
                <c:pt idx="1151">
                  <c:v>43156</c:v>
                </c:pt>
                <c:pt idx="1152">
                  <c:v>43157</c:v>
                </c:pt>
                <c:pt idx="1153">
                  <c:v>43158</c:v>
                </c:pt>
                <c:pt idx="1154">
                  <c:v>43159</c:v>
                </c:pt>
                <c:pt idx="1155">
                  <c:v>43160</c:v>
                </c:pt>
                <c:pt idx="1156">
                  <c:v>43161</c:v>
                </c:pt>
                <c:pt idx="1157">
                  <c:v>43162</c:v>
                </c:pt>
                <c:pt idx="1158">
                  <c:v>43163</c:v>
                </c:pt>
                <c:pt idx="1159">
                  <c:v>43164</c:v>
                </c:pt>
                <c:pt idx="1160">
                  <c:v>43165</c:v>
                </c:pt>
                <c:pt idx="1161">
                  <c:v>43166</c:v>
                </c:pt>
                <c:pt idx="1162">
                  <c:v>43167</c:v>
                </c:pt>
                <c:pt idx="1163">
                  <c:v>43168</c:v>
                </c:pt>
                <c:pt idx="1164">
                  <c:v>43169</c:v>
                </c:pt>
                <c:pt idx="1165">
                  <c:v>43170</c:v>
                </c:pt>
                <c:pt idx="1166">
                  <c:v>43171</c:v>
                </c:pt>
                <c:pt idx="1167">
                  <c:v>43172</c:v>
                </c:pt>
                <c:pt idx="1168">
                  <c:v>43173</c:v>
                </c:pt>
                <c:pt idx="1169">
                  <c:v>43174</c:v>
                </c:pt>
                <c:pt idx="1170">
                  <c:v>43175</c:v>
                </c:pt>
                <c:pt idx="1171">
                  <c:v>43176</c:v>
                </c:pt>
                <c:pt idx="1172">
                  <c:v>43177</c:v>
                </c:pt>
                <c:pt idx="1173">
                  <c:v>43178</c:v>
                </c:pt>
                <c:pt idx="1174">
                  <c:v>43179</c:v>
                </c:pt>
                <c:pt idx="1175">
                  <c:v>43180</c:v>
                </c:pt>
                <c:pt idx="1176">
                  <c:v>43181</c:v>
                </c:pt>
                <c:pt idx="1177">
                  <c:v>43182</c:v>
                </c:pt>
                <c:pt idx="1178">
                  <c:v>43183</c:v>
                </c:pt>
                <c:pt idx="1179">
                  <c:v>43184</c:v>
                </c:pt>
                <c:pt idx="1180">
                  <c:v>43185</c:v>
                </c:pt>
                <c:pt idx="1181">
                  <c:v>43186</c:v>
                </c:pt>
                <c:pt idx="1182">
                  <c:v>43187</c:v>
                </c:pt>
                <c:pt idx="1183">
                  <c:v>43188</c:v>
                </c:pt>
                <c:pt idx="1184">
                  <c:v>43189</c:v>
                </c:pt>
                <c:pt idx="1185">
                  <c:v>43190</c:v>
                </c:pt>
                <c:pt idx="1186">
                  <c:v>43191</c:v>
                </c:pt>
                <c:pt idx="1187">
                  <c:v>43192</c:v>
                </c:pt>
                <c:pt idx="1188">
                  <c:v>43193</c:v>
                </c:pt>
                <c:pt idx="1189">
                  <c:v>43194</c:v>
                </c:pt>
                <c:pt idx="1190">
                  <c:v>43195</c:v>
                </c:pt>
                <c:pt idx="1191">
                  <c:v>43196</c:v>
                </c:pt>
                <c:pt idx="1192">
                  <c:v>43197</c:v>
                </c:pt>
                <c:pt idx="1193">
                  <c:v>43198</c:v>
                </c:pt>
                <c:pt idx="1194">
                  <c:v>43199</c:v>
                </c:pt>
                <c:pt idx="1195">
                  <c:v>43200</c:v>
                </c:pt>
                <c:pt idx="1196">
                  <c:v>43201</c:v>
                </c:pt>
                <c:pt idx="1197">
                  <c:v>43202</c:v>
                </c:pt>
                <c:pt idx="1198">
                  <c:v>43203</c:v>
                </c:pt>
                <c:pt idx="1199">
                  <c:v>43204</c:v>
                </c:pt>
                <c:pt idx="1200">
                  <c:v>43205</c:v>
                </c:pt>
                <c:pt idx="1201">
                  <c:v>43206</c:v>
                </c:pt>
                <c:pt idx="1202">
                  <c:v>43207</c:v>
                </c:pt>
                <c:pt idx="1203">
                  <c:v>43208</c:v>
                </c:pt>
                <c:pt idx="1204">
                  <c:v>43209</c:v>
                </c:pt>
                <c:pt idx="1205">
                  <c:v>43210</c:v>
                </c:pt>
                <c:pt idx="1206">
                  <c:v>43211</c:v>
                </c:pt>
                <c:pt idx="1207">
                  <c:v>43212</c:v>
                </c:pt>
                <c:pt idx="1208">
                  <c:v>43213</c:v>
                </c:pt>
                <c:pt idx="1209">
                  <c:v>43214</c:v>
                </c:pt>
                <c:pt idx="1210">
                  <c:v>43215</c:v>
                </c:pt>
                <c:pt idx="1211">
                  <c:v>43216</c:v>
                </c:pt>
                <c:pt idx="1212">
                  <c:v>43217</c:v>
                </c:pt>
                <c:pt idx="1213">
                  <c:v>43218</c:v>
                </c:pt>
                <c:pt idx="1214">
                  <c:v>43219</c:v>
                </c:pt>
                <c:pt idx="1215">
                  <c:v>43220</c:v>
                </c:pt>
                <c:pt idx="1216">
                  <c:v>43221</c:v>
                </c:pt>
                <c:pt idx="1217">
                  <c:v>43222</c:v>
                </c:pt>
                <c:pt idx="1218">
                  <c:v>43223</c:v>
                </c:pt>
                <c:pt idx="1219">
                  <c:v>43224</c:v>
                </c:pt>
                <c:pt idx="1220">
                  <c:v>43225</c:v>
                </c:pt>
                <c:pt idx="1221">
                  <c:v>43226</c:v>
                </c:pt>
                <c:pt idx="1222">
                  <c:v>43227</c:v>
                </c:pt>
                <c:pt idx="1223">
                  <c:v>43228</c:v>
                </c:pt>
                <c:pt idx="1224">
                  <c:v>43229</c:v>
                </c:pt>
                <c:pt idx="1225">
                  <c:v>43230</c:v>
                </c:pt>
                <c:pt idx="1226">
                  <c:v>43231</c:v>
                </c:pt>
                <c:pt idx="1227">
                  <c:v>43232</c:v>
                </c:pt>
                <c:pt idx="1228">
                  <c:v>43233</c:v>
                </c:pt>
                <c:pt idx="1229">
                  <c:v>43234</c:v>
                </c:pt>
                <c:pt idx="1230">
                  <c:v>43235</c:v>
                </c:pt>
                <c:pt idx="1231">
                  <c:v>43236</c:v>
                </c:pt>
                <c:pt idx="1232">
                  <c:v>43237</c:v>
                </c:pt>
                <c:pt idx="1233">
                  <c:v>43238</c:v>
                </c:pt>
                <c:pt idx="1234">
                  <c:v>43239</c:v>
                </c:pt>
                <c:pt idx="1235">
                  <c:v>43240</c:v>
                </c:pt>
                <c:pt idx="1236">
                  <c:v>43241</c:v>
                </c:pt>
                <c:pt idx="1237">
                  <c:v>43242</c:v>
                </c:pt>
                <c:pt idx="1238">
                  <c:v>43243</c:v>
                </c:pt>
                <c:pt idx="1239">
                  <c:v>43244</c:v>
                </c:pt>
                <c:pt idx="1240">
                  <c:v>43245</c:v>
                </c:pt>
                <c:pt idx="1241">
                  <c:v>43246</c:v>
                </c:pt>
                <c:pt idx="1242">
                  <c:v>43247</c:v>
                </c:pt>
                <c:pt idx="1243">
                  <c:v>43248</c:v>
                </c:pt>
                <c:pt idx="1244">
                  <c:v>43249</c:v>
                </c:pt>
                <c:pt idx="1245">
                  <c:v>43250</c:v>
                </c:pt>
                <c:pt idx="1246">
                  <c:v>43251</c:v>
                </c:pt>
                <c:pt idx="1247">
                  <c:v>43252</c:v>
                </c:pt>
                <c:pt idx="1248">
                  <c:v>43253</c:v>
                </c:pt>
                <c:pt idx="1249">
                  <c:v>43254</c:v>
                </c:pt>
                <c:pt idx="1250">
                  <c:v>43255</c:v>
                </c:pt>
                <c:pt idx="1251">
                  <c:v>43256</c:v>
                </c:pt>
                <c:pt idx="1252">
                  <c:v>43257</c:v>
                </c:pt>
                <c:pt idx="1253">
                  <c:v>43258</c:v>
                </c:pt>
                <c:pt idx="1254">
                  <c:v>43259</c:v>
                </c:pt>
                <c:pt idx="1255">
                  <c:v>43260</c:v>
                </c:pt>
                <c:pt idx="1256">
                  <c:v>43261</c:v>
                </c:pt>
                <c:pt idx="1257">
                  <c:v>43262</c:v>
                </c:pt>
                <c:pt idx="1258">
                  <c:v>43263</c:v>
                </c:pt>
                <c:pt idx="1259">
                  <c:v>43264</c:v>
                </c:pt>
                <c:pt idx="1260">
                  <c:v>43265</c:v>
                </c:pt>
                <c:pt idx="1261">
                  <c:v>43266</c:v>
                </c:pt>
                <c:pt idx="1262">
                  <c:v>43267</c:v>
                </c:pt>
                <c:pt idx="1263">
                  <c:v>43268</c:v>
                </c:pt>
                <c:pt idx="1264">
                  <c:v>43269</c:v>
                </c:pt>
                <c:pt idx="1265">
                  <c:v>43270</c:v>
                </c:pt>
                <c:pt idx="1266">
                  <c:v>43271</c:v>
                </c:pt>
                <c:pt idx="1267">
                  <c:v>43272</c:v>
                </c:pt>
                <c:pt idx="1268">
                  <c:v>43273</c:v>
                </c:pt>
                <c:pt idx="1269">
                  <c:v>43274</c:v>
                </c:pt>
                <c:pt idx="1270">
                  <c:v>43275</c:v>
                </c:pt>
                <c:pt idx="1271">
                  <c:v>43276</c:v>
                </c:pt>
                <c:pt idx="1272">
                  <c:v>43277</c:v>
                </c:pt>
                <c:pt idx="1273">
                  <c:v>43278</c:v>
                </c:pt>
                <c:pt idx="1274">
                  <c:v>43279</c:v>
                </c:pt>
                <c:pt idx="1275">
                  <c:v>43280</c:v>
                </c:pt>
                <c:pt idx="1276">
                  <c:v>43281</c:v>
                </c:pt>
                <c:pt idx="1277">
                  <c:v>43282</c:v>
                </c:pt>
                <c:pt idx="1278">
                  <c:v>43283</c:v>
                </c:pt>
                <c:pt idx="1279">
                  <c:v>43284</c:v>
                </c:pt>
                <c:pt idx="1280">
                  <c:v>43285</c:v>
                </c:pt>
                <c:pt idx="1281">
                  <c:v>43286</c:v>
                </c:pt>
                <c:pt idx="1282">
                  <c:v>43287</c:v>
                </c:pt>
                <c:pt idx="1283">
                  <c:v>43288</c:v>
                </c:pt>
                <c:pt idx="1284">
                  <c:v>43289</c:v>
                </c:pt>
                <c:pt idx="1285">
                  <c:v>43290</c:v>
                </c:pt>
                <c:pt idx="1286">
                  <c:v>43291</c:v>
                </c:pt>
                <c:pt idx="1287">
                  <c:v>43292</c:v>
                </c:pt>
                <c:pt idx="1288">
                  <c:v>43293</c:v>
                </c:pt>
                <c:pt idx="1289">
                  <c:v>43294</c:v>
                </c:pt>
                <c:pt idx="1290">
                  <c:v>43295</c:v>
                </c:pt>
                <c:pt idx="1291">
                  <c:v>43296</c:v>
                </c:pt>
                <c:pt idx="1292">
                  <c:v>43297</c:v>
                </c:pt>
                <c:pt idx="1293">
                  <c:v>43298</c:v>
                </c:pt>
                <c:pt idx="1294">
                  <c:v>43299</c:v>
                </c:pt>
                <c:pt idx="1295">
                  <c:v>43300</c:v>
                </c:pt>
                <c:pt idx="1296">
                  <c:v>43301</c:v>
                </c:pt>
                <c:pt idx="1297">
                  <c:v>43302</c:v>
                </c:pt>
                <c:pt idx="1298">
                  <c:v>43303</c:v>
                </c:pt>
                <c:pt idx="1299">
                  <c:v>43304</c:v>
                </c:pt>
                <c:pt idx="1300">
                  <c:v>43305</c:v>
                </c:pt>
                <c:pt idx="1301">
                  <c:v>43306</c:v>
                </c:pt>
                <c:pt idx="1302">
                  <c:v>43307</c:v>
                </c:pt>
                <c:pt idx="1303">
                  <c:v>43308</c:v>
                </c:pt>
                <c:pt idx="1304">
                  <c:v>43309</c:v>
                </c:pt>
                <c:pt idx="1305">
                  <c:v>43310</c:v>
                </c:pt>
                <c:pt idx="1306">
                  <c:v>43311</c:v>
                </c:pt>
                <c:pt idx="1307">
                  <c:v>43312</c:v>
                </c:pt>
                <c:pt idx="1308">
                  <c:v>43313</c:v>
                </c:pt>
                <c:pt idx="1309">
                  <c:v>43314</c:v>
                </c:pt>
                <c:pt idx="1310">
                  <c:v>43315</c:v>
                </c:pt>
                <c:pt idx="1311">
                  <c:v>43316</c:v>
                </c:pt>
                <c:pt idx="1312">
                  <c:v>43317</c:v>
                </c:pt>
                <c:pt idx="1313">
                  <c:v>43318</c:v>
                </c:pt>
                <c:pt idx="1314">
                  <c:v>43319</c:v>
                </c:pt>
                <c:pt idx="1315">
                  <c:v>43320</c:v>
                </c:pt>
                <c:pt idx="1316">
                  <c:v>43321</c:v>
                </c:pt>
                <c:pt idx="1317">
                  <c:v>43322</c:v>
                </c:pt>
                <c:pt idx="1318">
                  <c:v>43323</c:v>
                </c:pt>
                <c:pt idx="1319">
                  <c:v>43324</c:v>
                </c:pt>
                <c:pt idx="1320">
                  <c:v>43325</c:v>
                </c:pt>
                <c:pt idx="1321">
                  <c:v>43326</c:v>
                </c:pt>
                <c:pt idx="1322">
                  <c:v>43327</c:v>
                </c:pt>
                <c:pt idx="1323">
                  <c:v>43328</c:v>
                </c:pt>
                <c:pt idx="1324">
                  <c:v>43329</c:v>
                </c:pt>
                <c:pt idx="1325">
                  <c:v>43330</c:v>
                </c:pt>
                <c:pt idx="1326">
                  <c:v>43331</c:v>
                </c:pt>
                <c:pt idx="1327">
                  <c:v>43332</c:v>
                </c:pt>
                <c:pt idx="1328">
                  <c:v>43333</c:v>
                </c:pt>
                <c:pt idx="1329">
                  <c:v>43334</c:v>
                </c:pt>
                <c:pt idx="1330">
                  <c:v>43335</c:v>
                </c:pt>
                <c:pt idx="1331">
                  <c:v>43336</c:v>
                </c:pt>
                <c:pt idx="1332">
                  <c:v>43337</c:v>
                </c:pt>
                <c:pt idx="1333">
                  <c:v>43338</c:v>
                </c:pt>
                <c:pt idx="1334">
                  <c:v>43339</c:v>
                </c:pt>
                <c:pt idx="1335">
                  <c:v>43340</c:v>
                </c:pt>
                <c:pt idx="1336">
                  <c:v>43341</c:v>
                </c:pt>
                <c:pt idx="1337">
                  <c:v>43342</c:v>
                </c:pt>
                <c:pt idx="1338">
                  <c:v>43343</c:v>
                </c:pt>
                <c:pt idx="1339">
                  <c:v>43344</c:v>
                </c:pt>
                <c:pt idx="1340">
                  <c:v>43345</c:v>
                </c:pt>
                <c:pt idx="1341">
                  <c:v>43346</c:v>
                </c:pt>
                <c:pt idx="1342">
                  <c:v>43347</c:v>
                </c:pt>
                <c:pt idx="1343">
                  <c:v>43348</c:v>
                </c:pt>
                <c:pt idx="1344">
                  <c:v>43349</c:v>
                </c:pt>
                <c:pt idx="1345">
                  <c:v>43350</c:v>
                </c:pt>
                <c:pt idx="1346">
                  <c:v>43351</c:v>
                </c:pt>
                <c:pt idx="1347">
                  <c:v>43352</c:v>
                </c:pt>
                <c:pt idx="1348">
                  <c:v>43353</c:v>
                </c:pt>
                <c:pt idx="1349">
                  <c:v>43354</c:v>
                </c:pt>
                <c:pt idx="1350">
                  <c:v>43355</c:v>
                </c:pt>
                <c:pt idx="1351">
                  <c:v>43356</c:v>
                </c:pt>
                <c:pt idx="1352">
                  <c:v>43357</c:v>
                </c:pt>
                <c:pt idx="1353">
                  <c:v>43358</c:v>
                </c:pt>
                <c:pt idx="1354">
                  <c:v>43359</c:v>
                </c:pt>
                <c:pt idx="1355">
                  <c:v>43360</c:v>
                </c:pt>
                <c:pt idx="1356">
                  <c:v>43361</c:v>
                </c:pt>
                <c:pt idx="1357">
                  <c:v>43362</c:v>
                </c:pt>
                <c:pt idx="1358">
                  <c:v>43363</c:v>
                </c:pt>
                <c:pt idx="1359">
                  <c:v>43364</c:v>
                </c:pt>
                <c:pt idx="1360">
                  <c:v>43365</c:v>
                </c:pt>
                <c:pt idx="1361">
                  <c:v>43366</c:v>
                </c:pt>
                <c:pt idx="1362">
                  <c:v>43367</c:v>
                </c:pt>
                <c:pt idx="1363">
                  <c:v>43368</c:v>
                </c:pt>
                <c:pt idx="1364">
                  <c:v>43369</c:v>
                </c:pt>
                <c:pt idx="1365">
                  <c:v>43370</c:v>
                </c:pt>
                <c:pt idx="1366">
                  <c:v>43371</c:v>
                </c:pt>
                <c:pt idx="1367">
                  <c:v>43372</c:v>
                </c:pt>
                <c:pt idx="1368">
                  <c:v>43373</c:v>
                </c:pt>
                <c:pt idx="1369">
                  <c:v>43374</c:v>
                </c:pt>
                <c:pt idx="1370">
                  <c:v>43375</c:v>
                </c:pt>
                <c:pt idx="1371">
                  <c:v>43376</c:v>
                </c:pt>
                <c:pt idx="1372">
                  <c:v>43377</c:v>
                </c:pt>
                <c:pt idx="1373">
                  <c:v>43378</c:v>
                </c:pt>
                <c:pt idx="1374">
                  <c:v>43379</c:v>
                </c:pt>
                <c:pt idx="1375">
                  <c:v>43380</c:v>
                </c:pt>
                <c:pt idx="1376">
                  <c:v>43381</c:v>
                </c:pt>
                <c:pt idx="1377">
                  <c:v>43382</c:v>
                </c:pt>
                <c:pt idx="1378">
                  <c:v>43383</c:v>
                </c:pt>
                <c:pt idx="1379">
                  <c:v>43384</c:v>
                </c:pt>
                <c:pt idx="1380">
                  <c:v>43385</c:v>
                </c:pt>
                <c:pt idx="1381">
                  <c:v>43386</c:v>
                </c:pt>
                <c:pt idx="1382">
                  <c:v>43387</c:v>
                </c:pt>
                <c:pt idx="1383">
                  <c:v>43388</c:v>
                </c:pt>
                <c:pt idx="1384">
                  <c:v>43389</c:v>
                </c:pt>
                <c:pt idx="1385">
                  <c:v>43390</c:v>
                </c:pt>
                <c:pt idx="1386">
                  <c:v>43391</c:v>
                </c:pt>
                <c:pt idx="1387">
                  <c:v>43392</c:v>
                </c:pt>
                <c:pt idx="1388">
                  <c:v>43393</c:v>
                </c:pt>
                <c:pt idx="1389">
                  <c:v>43394</c:v>
                </c:pt>
                <c:pt idx="1390">
                  <c:v>43395</c:v>
                </c:pt>
                <c:pt idx="1391">
                  <c:v>43396</c:v>
                </c:pt>
                <c:pt idx="1392">
                  <c:v>43397</c:v>
                </c:pt>
                <c:pt idx="1393">
                  <c:v>43398</c:v>
                </c:pt>
                <c:pt idx="1394">
                  <c:v>43399</c:v>
                </c:pt>
                <c:pt idx="1395">
                  <c:v>43400</c:v>
                </c:pt>
                <c:pt idx="1396">
                  <c:v>43401</c:v>
                </c:pt>
                <c:pt idx="1397">
                  <c:v>43402</c:v>
                </c:pt>
                <c:pt idx="1398">
                  <c:v>43403</c:v>
                </c:pt>
                <c:pt idx="1399">
                  <c:v>43404</c:v>
                </c:pt>
                <c:pt idx="1400">
                  <c:v>43405</c:v>
                </c:pt>
                <c:pt idx="1401">
                  <c:v>43406</c:v>
                </c:pt>
                <c:pt idx="1402">
                  <c:v>43407</c:v>
                </c:pt>
                <c:pt idx="1403">
                  <c:v>43408</c:v>
                </c:pt>
                <c:pt idx="1404">
                  <c:v>43409</c:v>
                </c:pt>
                <c:pt idx="1405">
                  <c:v>43410</c:v>
                </c:pt>
                <c:pt idx="1406">
                  <c:v>43411</c:v>
                </c:pt>
                <c:pt idx="1407">
                  <c:v>43412</c:v>
                </c:pt>
                <c:pt idx="1408">
                  <c:v>43413</c:v>
                </c:pt>
                <c:pt idx="1409">
                  <c:v>43414</c:v>
                </c:pt>
                <c:pt idx="1410">
                  <c:v>43415</c:v>
                </c:pt>
                <c:pt idx="1411">
                  <c:v>43416</c:v>
                </c:pt>
                <c:pt idx="1412">
                  <c:v>43417</c:v>
                </c:pt>
                <c:pt idx="1413">
                  <c:v>43418</c:v>
                </c:pt>
                <c:pt idx="1414">
                  <c:v>43419</c:v>
                </c:pt>
                <c:pt idx="1415">
                  <c:v>43420</c:v>
                </c:pt>
                <c:pt idx="1416">
                  <c:v>43421</c:v>
                </c:pt>
                <c:pt idx="1417">
                  <c:v>43422</c:v>
                </c:pt>
                <c:pt idx="1418">
                  <c:v>43423</c:v>
                </c:pt>
                <c:pt idx="1419">
                  <c:v>43424</c:v>
                </c:pt>
                <c:pt idx="1420">
                  <c:v>43425</c:v>
                </c:pt>
                <c:pt idx="1421">
                  <c:v>43426</c:v>
                </c:pt>
                <c:pt idx="1422">
                  <c:v>43427</c:v>
                </c:pt>
                <c:pt idx="1423">
                  <c:v>43428</c:v>
                </c:pt>
                <c:pt idx="1424">
                  <c:v>43429</c:v>
                </c:pt>
                <c:pt idx="1425">
                  <c:v>43430</c:v>
                </c:pt>
                <c:pt idx="1426">
                  <c:v>43431</c:v>
                </c:pt>
                <c:pt idx="1427">
                  <c:v>43432</c:v>
                </c:pt>
                <c:pt idx="1428">
                  <c:v>43433</c:v>
                </c:pt>
                <c:pt idx="1429">
                  <c:v>43434</c:v>
                </c:pt>
                <c:pt idx="1430">
                  <c:v>43435</c:v>
                </c:pt>
                <c:pt idx="1431">
                  <c:v>43436</c:v>
                </c:pt>
                <c:pt idx="1432">
                  <c:v>43437</c:v>
                </c:pt>
                <c:pt idx="1433">
                  <c:v>43438</c:v>
                </c:pt>
                <c:pt idx="1434">
                  <c:v>43439</c:v>
                </c:pt>
                <c:pt idx="1435">
                  <c:v>43440</c:v>
                </c:pt>
                <c:pt idx="1436">
                  <c:v>43441</c:v>
                </c:pt>
                <c:pt idx="1437">
                  <c:v>43442</c:v>
                </c:pt>
                <c:pt idx="1438">
                  <c:v>43443</c:v>
                </c:pt>
                <c:pt idx="1439">
                  <c:v>43444</c:v>
                </c:pt>
                <c:pt idx="1440">
                  <c:v>43445</c:v>
                </c:pt>
                <c:pt idx="1441">
                  <c:v>43446</c:v>
                </c:pt>
                <c:pt idx="1442">
                  <c:v>43447</c:v>
                </c:pt>
                <c:pt idx="1443">
                  <c:v>43448</c:v>
                </c:pt>
                <c:pt idx="1444">
                  <c:v>43449</c:v>
                </c:pt>
                <c:pt idx="1445">
                  <c:v>43450</c:v>
                </c:pt>
                <c:pt idx="1446">
                  <c:v>43451</c:v>
                </c:pt>
                <c:pt idx="1447">
                  <c:v>43452</c:v>
                </c:pt>
                <c:pt idx="1448">
                  <c:v>43453</c:v>
                </c:pt>
                <c:pt idx="1449">
                  <c:v>43454</c:v>
                </c:pt>
                <c:pt idx="1450">
                  <c:v>43455</c:v>
                </c:pt>
                <c:pt idx="1451">
                  <c:v>43456</c:v>
                </c:pt>
                <c:pt idx="1452">
                  <c:v>43457</c:v>
                </c:pt>
                <c:pt idx="1453">
                  <c:v>43458</c:v>
                </c:pt>
                <c:pt idx="1454">
                  <c:v>43459</c:v>
                </c:pt>
                <c:pt idx="1455">
                  <c:v>43460</c:v>
                </c:pt>
                <c:pt idx="1456">
                  <c:v>43461</c:v>
                </c:pt>
                <c:pt idx="1457">
                  <c:v>43462</c:v>
                </c:pt>
                <c:pt idx="1458">
                  <c:v>43463</c:v>
                </c:pt>
                <c:pt idx="1459">
                  <c:v>43464</c:v>
                </c:pt>
                <c:pt idx="1460">
                  <c:v>43465</c:v>
                </c:pt>
                <c:pt idx="1461">
                  <c:v>43466</c:v>
                </c:pt>
                <c:pt idx="1462">
                  <c:v>43467</c:v>
                </c:pt>
                <c:pt idx="1463">
                  <c:v>43468</c:v>
                </c:pt>
                <c:pt idx="1464">
                  <c:v>43469</c:v>
                </c:pt>
                <c:pt idx="1465">
                  <c:v>43470</c:v>
                </c:pt>
                <c:pt idx="1466">
                  <c:v>43471</c:v>
                </c:pt>
                <c:pt idx="1467">
                  <c:v>43472</c:v>
                </c:pt>
                <c:pt idx="1468">
                  <c:v>43473</c:v>
                </c:pt>
                <c:pt idx="1469">
                  <c:v>43474</c:v>
                </c:pt>
                <c:pt idx="1470">
                  <c:v>43475</c:v>
                </c:pt>
                <c:pt idx="1471">
                  <c:v>43476</c:v>
                </c:pt>
                <c:pt idx="1472">
                  <c:v>43477</c:v>
                </c:pt>
                <c:pt idx="1473">
                  <c:v>43478</c:v>
                </c:pt>
                <c:pt idx="1474">
                  <c:v>43479</c:v>
                </c:pt>
                <c:pt idx="1475">
                  <c:v>43480</c:v>
                </c:pt>
                <c:pt idx="1476">
                  <c:v>43481</c:v>
                </c:pt>
                <c:pt idx="1477">
                  <c:v>43482</c:v>
                </c:pt>
                <c:pt idx="1478">
                  <c:v>43483</c:v>
                </c:pt>
                <c:pt idx="1479">
                  <c:v>43484</c:v>
                </c:pt>
                <c:pt idx="1480">
                  <c:v>43485</c:v>
                </c:pt>
                <c:pt idx="1481">
                  <c:v>43486</c:v>
                </c:pt>
                <c:pt idx="1482">
                  <c:v>43487</c:v>
                </c:pt>
                <c:pt idx="1483">
                  <c:v>43488</c:v>
                </c:pt>
                <c:pt idx="1484">
                  <c:v>43489</c:v>
                </c:pt>
                <c:pt idx="1485">
                  <c:v>43490</c:v>
                </c:pt>
                <c:pt idx="1486">
                  <c:v>43491</c:v>
                </c:pt>
                <c:pt idx="1487">
                  <c:v>43492</c:v>
                </c:pt>
                <c:pt idx="1488">
                  <c:v>43493</c:v>
                </c:pt>
                <c:pt idx="1489">
                  <c:v>43494</c:v>
                </c:pt>
                <c:pt idx="1490">
                  <c:v>43495</c:v>
                </c:pt>
                <c:pt idx="1491">
                  <c:v>43496</c:v>
                </c:pt>
                <c:pt idx="1492">
                  <c:v>43497</c:v>
                </c:pt>
                <c:pt idx="1493">
                  <c:v>43498</c:v>
                </c:pt>
                <c:pt idx="1494">
                  <c:v>43499</c:v>
                </c:pt>
                <c:pt idx="1495">
                  <c:v>43500</c:v>
                </c:pt>
                <c:pt idx="1496">
                  <c:v>43501</c:v>
                </c:pt>
                <c:pt idx="1497">
                  <c:v>43502</c:v>
                </c:pt>
                <c:pt idx="1498">
                  <c:v>43503</c:v>
                </c:pt>
                <c:pt idx="1499">
                  <c:v>43504</c:v>
                </c:pt>
                <c:pt idx="1500">
                  <c:v>43505</c:v>
                </c:pt>
                <c:pt idx="1501">
                  <c:v>43506</c:v>
                </c:pt>
                <c:pt idx="1502">
                  <c:v>43507</c:v>
                </c:pt>
                <c:pt idx="1503">
                  <c:v>43508</c:v>
                </c:pt>
                <c:pt idx="1504">
                  <c:v>43509</c:v>
                </c:pt>
                <c:pt idx="1505">
                  <c:v>43510</c:v>
                </c:pt>
                <c:pt idx="1506">
                  <c:v>43511</c:v>
                </c:pt>
                <c:pt idx="1507">
                  <c:v>43512</c:v>
                </c:pt>
                <c:pt idx="1508">
                  <c:v>43513</c:v>
                </c:pt>
                <c:pt idx="1509">
                  <c:v>43514</c:v>
                </c:pt>
                <c:pt idx="1510">
                  <c:v>43515</c:v>
                </c:pt>
                <c:pt idx="1511">
                  <c:v>43516</c:v>
                </c:pt>
                <c:pt idx="1512">
                  <c:v>43517</c:v>
                </c:pt>
                <c:pt idx="1513">
                  <c:v>43518</c:v>
                </c:pt>
                <c:pt idx="1514">
                  <c:v>43519</c:v>
                </c:pt>
                <c:pt idx="1515">
                  <c:v>43520</c:v>
                </c:pt>
                <c:pt idx="1516">
                  <c:v>43521</c:v>
                </c:pt>
                <c:pt idx="1517">
                  <c:v>43522</c:v>
                </c:pt>
                <c:pt idx="1518">
                  <c:v>43523</c:v>
                </c:pt>
                <c:pt idx="1519">
                  <c:v>43524</c:v>
                </c:pt>
                <c:pt idx="1520">
                  <c:v>43525</c:v>
                </c:pt>
                <c:pt idx="1521">
                  <c:v>43526</c:v>
                </c:pt>
                <c:pt idx="1522">
                  <c:v>43527</c:v>
                </c:pt>
                <c:pt idx="1523">
                  <c:v>43528</c:v>
                </c:pt>
                <c:pt idx="1524">
                  <c:v>43529</c:v>
                </c:pt>
                <c:pt idx="1525">
                  <c:v>43530</c:v>
                </c:pt>
                <c:pt idx="1526">
                  <c:v>43531</c:v>
                </c:pt>
                <c:pt idx="1527">
                  <c:v>43532</c:v>
                </c:pt>
                <c:pt idx="1528">
                  <c:v>43533</c:v>
                </c:pt>
                <c:pt idx="1529">
                  <c:v>43534</c:v>
                </c:pt>
                <c:pt idx="1530">
                  <c:v>43535</c:v>
                </c:pt>
                <c:pt idx="1531">
                  <c:v>43536</c:v>
                </c:pt>
                <c:pt idx="1532">
                  <c:v>43537</c:v>
                </c:pt>
                <c:pt idx="1533">
                  <c:v>43538</c:v>
                </c:pt>
                <c:pt idx="1534">
                  <c:v>43539</c:v>
                </c:pt>
                <c:pt idx="1535">
                  <c:v>43540</c:v>
                </c:pt>
                <c:pt idx="1536">
                  <c:v>43541</c:v>
                </c:pt>
                <c:pt idx="1537">
                  <c:v>43542</c:v>
                </c:pt>
                <c:pt idx="1538">
                  <c:v>43543</c:v>
                </c:pt>
                <c:pt idx="1539">
                  <c:v>43544</c:v>
                </c:pt>
                <c:pt idx="1540">
                  <c:v>43545</c:v>
                </c:pt>
                <c:pt idx="1541">
                  <c:v>43546</c:v>
                </c:pt>
                <c:pt idx="1542">
                  <c:v>43547</c:v>
                </c:pt>
                <c:pt idx="1543">
                  <c:v>43548</c:v>
                </c:pt>
                <c:pt idx="1544">
                  <c:v>43549</c:v>
                </c:pt>
                <c:pt idx="1545">
                  <c:v>43550</c:v>
                </c:pt>
                <c:pt idx="1546">
                  <c:v>43551</c:v>
                </c:pt>
                <c:pt idx="1547">
                  <c:v>43552</c:v>
                </c:pt>
                <c:pt idx="1548">
                  <c:v>43553</c:v>
                </c:pt>
                <c:pt idx="1549">
                  <c:v>43554</c:v>
                </c:pt>
                <c:pt idx="1550">
                  <c:v>43555</c:v>
                </c:pt>
                <c:pt idx="1551">
                  <c:v>43556</c:v>
                </c:pt>
                <c:pt idx="1552">
                  <c:v>43557</c:v>
                </c:pt>
                <c:pt idx="1553">
                  <c:v>43558</c:v>
                </c:pt>
                <c:pt idx="1554">
                  <c:v>43559</c:v>
                </c:pt>
                <c:pt idx="1555">
                  <c:v>43560</c:v>
                </c:pt>
                <c:pt idx="1556">
                  <c:v>43561</c:v>
                </c:pt>
                <c:pt idx="1557">
                  <c:v>43562</c:v>
                </c:pt>
                <c:pt idx="1558">
                  <c:v>43563</c:v>
                </c:pt>
                <c:pt idx="1559">
                  <c:v>43564</c:v>
                </c:pt>
                <c:pt idx="1560">
                  <c:v>43565</c:v>
                </c:pt>
                <c:pt idx="1561">
                  <c:v>43566</c:v>
                </c:pt>
                <c:pt idx="1562">
                  <c:v>43567</c:v>
                </c:pt>
                <c:pt idx="1563">
                  <c:v>43568</c:v>
                </c:pt>
                <c:pt idx="1564">
                  <c:v>43569</c:v>
                </c:pt>
                <c:pt idx="1565">
                  <c:v>43570</c:v>
                </c:pt>
                <c:pt idx="1566">
                  <c:v>43571</c:v>
                </c:pt>
                <c:pt idx="1567">
                  <c:v>43572</c:v>
                </c:pt>
                <c:pt idx="1568">
                  <c:v>43573</c:v>
                </c:pt>
                <c:pt idx="1569">
                  <c:v>43574</c:v>
                </c:pt>
                <c:pt idx="1570">
                  <c:v>43575</c:v>
                </c:pt>
                <c:pt idx="1571">
                  <c:v>43576</c:v>
                </c:pt>
                <c:pt idx="1572">
                  <c:v>43577</c:v>
                </c:pt>
                <c:pt idx="1573">
                  <c:v>43578</c:v>
                </c:pt>
                <c:pt idx="1574">
                  <c:v>43579</c:v>
                </c:pt>
                <c:pt idx="1575">
                  <c:v>43580</c:v>
                </c:pt>
                <c:pt idx="1576">
                  <c:v>43581</c:v>
                </c:pt>
                <c:pt idx="1577">
                  <c:v>43582</c:v>
                </c:pt>
                <c:pt idx="1578">
                  <c:v>43583</c:v>
                </c:pt>
                <c:pt idx="1579">
                  <c:v>43584</c:v>
                </c:pt>
                <c:pt idx="1580">
                  <c:v>43585</c:v>
                </c:pt>
                <c:pt idx="1581">
                  <c:v>43586</c:v>
                </c:pt>
                <c:pt idx="1582">
                  <c:v>43587</c:v>
                </c:pt>
                <c:pt idx="1583">
                  <c:v>43588</c:v>
                </c:pt>
                <c:pt idx="1584">
                  <c:v>43589</c:v>
                </c:pt>
                <c:pt idx="1585">
                  <c:v>43590</c:v>
                </c:pt>
                <c:pt idx="1586">
                  <c:v>43591</c:v>
                </c:pt>
                <c:pt idx="1587">
                  <c:v>43592</c:v>
                </c:pt>
                <c:pt idx="1588">
                  <c:v>43593</c:v>
                </c:pt>
                <c:pt idx="1589">
                  <c:v>43594</c:v>
                </c:pt>
                <c:pt idx="1590">
                  <c:v>43595</c:v>
                </c:pt>
                <c:pt idx="1591">
                  <c:v>43596</c:v>
                </c:pt>
                <c:pt idx="1592">
                  <c:v>43597</c:v>
                </c:pt>
                <c:pt idx="1593">
                  <c:v>43598</c:v>
                </c:pt>
                <c:pt idx="1594">
                  <c:v>43599</c:v>
                </c:pt>
                <c:pt idx="1595">
                  <c:v>43600</c:v>
                </c:pt>
                <c:pt idx="1596">
                  <c:v>43601</c:v>
                </c:pt>
                <c:pt idx="1597">
                  <c:v>43602</c:v>
                </c:pt>
                <c:pt idx="1598">
                  <c:v>43603</c:v>
                </c:pt>
                <c:pt idx="1599">
                  <c:v>43604</c:v>
                </c:pt>
                <c:pt idx="1600">
                  <c:v>43605</c:v>
                </c:pt>
                <c:pt idx="1601">
                  <c:v>43606</c:v>
                </c:pt>
                <c:pt idx="1602">
                  <c:v>43607</c:v>
                </c:pt>
                <c:pt idx="1603">
                  <c:v>43608</c:v>
                </c:pt>
                <c:pt idx="1604">
                  <c:v>43609</c:v>
                </c:pt>
                <c:pt idx="1605">
                  <c:v>43610</c:v>
                </c:pt>
                <c:pt idx="1606">
                  <c:v>43611</c:v>
                </c:pt>
                <c:pt idx="1607">
                  <c:v>43612</c:v>
                </c:pt>
                <c:pt idx="1608">
                  <c:v>43613</c:v>
                </c:pt>
                <c:pt idx="1609">
                  <c:v>43614</c:v>
                </c:pt>
                <c:pt idx="1610">
                  <c:v>43615</c:v>
                </c:pt>
                <c:pt idx="1611">
                  <c:v>43616</c:v>
                </c:pt>
                <c:pt idx="1612">
                  <c:v>43617</c:v>
                </c:pt>
                <c:pt idx="1613">
                  <c:v>43618</c:v>
                </c:pt>
                <c:pt idx="1614">
                  <c:v>43619</c:v>
                </c:pt>
                <c:pt idx="1615">
                  <c:v>43620</c:v>
                </c:pt>
                <c:pt idx="1616">
                  <c:v>43621</c:v>
                </c:pt>
                <c:pt idx="1617">
                  <c:v>43622</c:v>
                </c:pt>
                <c:pt idx="1618">
                  <c:v>43623</c:v>
                </c:pt>
                <c:pt idx="1619">
                  <c:v>43624</c:v>
                </c:pt>
                <c:pt idx="1620">
                  <c:v>43625</c:v>
                </c:pt>
                <c:pt idx="1621">
                  <c:v>43626</c:v>
                </c:pt>
                <c:pt idx="1622">
                  <c:v>43627</c:v>
                </c:pt>
                <c:pt idx="1623">
                  <c:v>43628</c:v>
                </c:pt>
                <c:pt idx="1624">
                  <c:v>43629</c:v>
                </c:pt>
                <c:pt idx="1625">
                  <c:v>43630</c:v>
                </c:pt>
                <c:pt idx="1626">
                  <c:v>43631</c:v>
                </c:pt>
                <c:pt idx="1627">
                  <c:v>43632</c:v>
                </c:pt>
                <c:pt idx="1628">
                  <c:v>43633</c:v>
                </c:pt>
                <c:pt idx="1629">
                  <c:v>43634</c:v>
                </c:pt>
                <c:pt idx="1630">
                  <c:v>43635</c:v>
                </c:pt>
                <c:pt idx="1631">
                  <c:v>43636</c:v>
                </c:pt>
                <c:pt idx="1632">
                  <c:v>43637</c:v>
                </c:pt>
                <c:pt idx="1633">
                  <c:v>43638</c:v>
                </c:pt>
                <c:pt idx="1634">
                  <c:v>43639</c:v>
                </c:pt>
                <c:pt idx="1635">
                  <c:v>43640</c:v>
                </c:pt>
                <c:pt idx="1636">
                  <c:v>43641</c:v>
                </c:pt>
                <c:pt idx="1637">
                  <c:v>43642</c:v>
                </c:pt>
                <c:pt idx="1638">
                  <c:v>43643</c:v>
                </c:pt>
                <c:pt idx="1639">
                  <c:v>43644</c:v>
                </c:pt>
                <c:pt idx="1640">
                  <c:v>43645</c:v>
                </c:pt>
                <c:pt idx="1641">
                  <c:v>43646</c:v>
                </c:pt>
                <c:pt idx="1642">
                  <c:v>43647</c:v>
                </c:pt>
                <c:pt idx="1643">
                  <c:v>43648</c:v>
                </c:pt>
                <c:pt idx="1644">
                  <c:v>43649</c:v>
                </c:pt>
                <c:pt idx="1645">
                  <c:v>43650</c:v>
                </c:pt>
                <c:pt idx="1646">
                  <c:v>43651</c:v>
                </c:pt>
                <c:pt idx="1647">
                  <c:v>43652</c:v>
                </c:pt>
                <c:pt idx="1648">
                  <c:v>43653</c:v>
                </c:pt>
                <c:pt idx="1649">
                  <c:v>43654</c:v>
                </c:pt>
                <c:pt idx="1650">
                  <c:v>43655</c:v>
                </c:pt>
                <c:pt idx="1651">
                  <c:v>43656</c:v>
                </c:pt>
                <c:pt idx="1652">
                  <c:v>43657</c:v>
                </c:pt>
                <c:pt idx="1653">
                  <c:v>43658</c:v>
                </c:pt>
                <c:pt idx="1654">
                  <c:v>43659</c:v>
                </c:pt>
                <c:pt idx="1655">
                  <c:v>43660</c:v>
                </c:pt>
                <c:pt idx="1656">
                  <c:v>43661</c:v>
                </c:pt>
                <c:pt idx="1657">
                  <c:v>43662</c:v>
                </c:pt>
                <c:pt idx="1658">
                  <c:v>43663</c:v>
                </c:pt>
                <c:pt idx="1659">
                  <c:v>43664</c:v>
                </c:pt>
                <c:pt idx="1660">
                  <c:v>43665</c:v>
                </c:pt>
                <c:pt idx="1661">
                  <c:v>43666</c:v>
                </c:pt>
                <c:pt idx="1662">
                  <c:v>43667</c:v>
                </c:pt>
                <c:pt idx="1663">
                  <c:v>43668</c:v>
                </c:pt>
                <c:pt idx="1664">
                  <c:v>43669</c:v>
                </c:pt>
                <c:pt idx="1665">
                  <c:v>43670</c:v>
                </c:pt>
                <c:pt idx="1666">
                  <c:v>43671</c:v>
                </c:pt>
                <c:pt idx="1667">
                  <c:v>43672</c:v>
                </c:pt>
                <c:pt idx="1668">
                  <c:v>43673</c:v>
                </c:pt>
                <c:pt idx="1669">
                  <c:v>43674</c:v>
                </c:pt>
                <c:pt idx="1670">
                  <c:v>43675</c:v>
                </c:pt>
                <c:pt idx="1671">
                  <c:v>43676</c:v>
                </c:pt>
                <c:pt idx="1672">
                  <c:v>43677</c:v>
                </c:pt>
                <c:pt idx="1673">
                  <c:v>43678</c:v>
                </c:pt>
                <c:pt idx="1674">
                  <c:v>43679</c:v>
                </c:pt>
                <c:pt idx="1675">
                  <c:v>43680</c:v>
                </c:pt>
                <c:pt idx="1676">
                  <c:v>43681</c:v>
                </c:pt>
                <c:pt idx="1677">
                  <c:v>43682</c:v>
                </c:pt>
                <c:pt idx="1678">
                  <c:v>43683</c:v>
                </c:pt>
                <c:pt idx="1679">
                  <c:v>43684</c:v>
                </c:pt>
                <c:pt idx="1680">
                  <c:v>43685</c:v>
                </c:pt>
                <c:pt idx="1681">
                  <c:v>43686</c:v>
                </c:pt>
                <c:pt idx="1682">
                  <c:v>43687</c:v>
                </c:pt>
                <c:pt idx="1683">
                  <c:v>43688</c:v>
                </c:pt>
                <c:pt idx="1684">
                  <c:v>43689</c:v>
                </c:pt>
                <c:pt idx="1685">
                  <c:v>43690</c:v>
                </c:pt>
                <c:pt idx="1686">
                  <c:v>43691</c:v>
                </c:pt>
                <c:pt idx="1687">
                  <c:v>43692</c:v>
                </c:pt>
                <c:pt idx="1688">
                  <c:v>43693</c:v>
                </c:pt>
                <c:pt idx="1689">
                  <c:v>43694</c:v>
                </c:pt>
                <c:pt idx="1690">
                  <c:v>43695</c:v>
                </c:pt>
                <c:pt idx="1691">
                  <c:v>43696</c:v>
                </c:pt>
                <c:pt idx="1692">
                  <c:v>43697</c:v>
                </c:pt>
                <c:pt idx="1693">
                  <c:v>43698</c:v>
                </c:pt>
                <c:pt idx="1694">
                  <c:v>43699</c:v>
                </c:pt>
                <c:pt idx="1695">
                  <c:v>43700</c:v>
                </c:pt>
                <c:pt idx="1696">
                  <c:v>43701</c:v>
                </c:pt>
                <c:pt idx="1697">
                  <c:v>43702</c:v>
                </c:pt>
                <c:pt idx="1698">
                  <c:v>43703</c:v>
                </c:pt>
                <c:pt idx="1699">
                  <c:v>43704</c:v>
                </c:pt>
                <c:pt idx="1700">
                  <c:v>43705</c:v>
                </c:pt>
                <c:pt idx="1701">
                  <c:v>43706</c:v>
                </c:pt>
                <c:pt idx="1702">
                  <c:v>43707</c:v>
                </c:pt>
                <c:pt idx="1703">
                  <c:v>43708</c:v>
                </c:pt>
                <c:pt idx="1704">
                  <c:v>43709</c:v>
                </c:pt>
                <c:pt idx="1705">
                  <c:v>43710</c:v>
                </c:pt>
                <c:pt idx="1706">
                  <c:v>43711</c:v>
                </c:pt>
                <c:pt idx="1707">
                  <c:v>43712</c:v>
                </c:pt>
                <c:pt idx="1708">
                  <c:v>43713</c:v>
                </c:pt>
                <c:pt idx="1709">
                  <c:v>43714</c:v>
                </c:pt>
                <c:pt idx="1710">
                  <c:v>43715</c:v>
                </c:pt>
                <c:pt idx="1711">
                  <c:v>43716</c:v>
                </c:pt>
                <c:pt idx="1712">
                  <c:v>43717</c:v>
                </c:pt>
                <c:pt idx="1713">
                  <c:v>43718</c:v>
                </c:pt>
                <c:pt idx="1714">
                  <c:v>43719</c:v>
                </c:pt>
                <c:pt idx="1715">
                  <c:v>43720</c:v>
                </c:pt>
                <c:pt idx="1716">
                  <c:v>43721</c:v>
                </c:pt>
                <c:pt idx="1717">
                  <c:v>43722</c:v>
                </c:pt>
                <c:pt idx="1718">
                  <c:v>43723</c:v>
                </c:pt>
                <c:pt idx="1719">
                  <c:v>43724</c:v>
                </c:pt>
                <c:pt idx="1720">
                  <c:v>43725</c:v>
                </c:pt>
                <c:pt idx="1721">
                  <c:v>43726</c:v>
                </c:pt>
                <c:pt idx="1722">
                  <c:v>43727</c:v>
                </c:pt>
                <c:pt idx="1723">
                  <c:v>43728</c:v>
                </c:pt>
                <c:pt idx="1724">
                  <c:v>43729</c:v>
                </c:pt>
                <c:pt idx="1725">
                  <c:v>43730</c:v>
                </c:pt>
                <c:pt idx="1726">
                  <c:v>43731</c:v>
                </c:pt>
                <c:pt idx="1727">
                  <c:v>43732</c:v>
                </c:pt>
                <c:pt idx="1728">
                  <c:v>43733</c:v>
                </c:pt>
                <c:pt idx="1729">
                  <c:v>43734</c:v>
                </c:pt>
                <c:pt idx="1730">
                  <c:v>43735</c:v>
                </c:pt>
                <c:pt idx="1731">
                  <c:v>43736</c:v>
                </c:pt>
                <c:pt idx="1732">
                  <c:v>43737</c:v>
                </c:pt>
                <c:pt idx="1733">
                  <c:v>43738</c:v>
                </c:pt>
                <c:pt idx="1734">
                  <c:v>43739</c:v>
                </c:pt>
                <c:pt idx="1735">
                  <c:v>43740</c:v>
                </c:pt>
                <c:pt idx="1736">
                  <c:v>43741</c:v>
                </c:pt>
                <c:pt idx="1737">
                  <c:v>43742</c:v>
                </c:pt>
                <c:pt idx="1738">
                  <c:v>43743</c:v>
                </c:pt>
                <c:pt idx="1739">
                  <c:v>43744</c:v>
                </c:pt>
                <c:pt idx="1740">
                  <c:v>43745</c:v>
                </c:pt>
                <c:pt idx="1741">
                  <c:v>43746</c:v>
                </c:pt>
                <c:pt idx="1742">
                  <c:v>43747</c:v>
                </c:pt>
                <c:pt idx="1743">
                  <c:v>43748</c:v>
                </c:pt>
                <c:pt idx="1744">
                  <c:v>43749</c:v>
                </c:pt>
                <c:pt idx="1745">
                  <c:v>43750</c:v>
                </c:pt>
                <c:pt idx="1746">
                  <c:v>43751</c:v>
                </c:pt>
                <c:pt idx="1747">
                  <c:v>43752</c:v>
                </c:pt>
                <c:pt idx="1748">
                  <c:v>43753</c:v>
                </c:pt>
                <c:pt idx="1749">
                  <c:v>43754</c:v>
                </c:pt>
                <c:pt idx="1750">
                  <c:v>43755</c:v>
                </c:pt>
                <c:pt idx="1751">
                  <c:v>43756</c:v>
                </c:pt>
                <c:pt idx="1752">
                  <c:v>43757</c:v>
                </c:pt>
                <c:pt idx="1753">
                  <c:v>43758</c:v>
                </c:pt>
                <c:pt idx="1754">
                  <c:v>43759</c:v>
                </c:pt>
                <c:pt idx="1755">
                  <c:v>43760</c:v>
                </c:pt>
                <c:pt idx="1756">
                  <c:v>43761</c:v>
                </c:pt>
                <c:pt idx="1757">
                  <c:v>43762</c:v>
                </c:pt>
                <c:pt idx="1758">
                  <c:v>43763</c:v>
                </c:pt>
                <c:pt idx="1759">
                  <c:v>43764</c:v>
                </c:pt>
                <c:pt idx="1760">
                  <c:v>43765</c:v>
                </c:pt>
                <c:pt idx="1761">
                  <c:v>43766</c:v>
                </c:pt>
                <c:pt idx="1762">
                  <c:v>43767</c:v>
                </c:pt>
                <c:pt idx="1763">
                  <c:v>43768</c:v>
                </c:pt>
                <c:pt idx="1764">
                  <c:v>43769</c:v>
                </c:pt>
                <c:pt idx="1765">
                  <c:v>43770</c:v>
                </c:pt>
                <c:pt idx="1766">
                  <c:v>43771</c:v>
                </c:pt>
                <c:pt idx="1767">
                  <c:v>43772</c:v>
                </c:pt>
                <c:pt idx="1768">
                  <c:v>43773</c:v>
                </c:pt>
                <c:pt idx="1769">
                  <c:v>43774</c:v>
                </c:pt>
                <c:pt idx="1770">
                  <c:v>43775</c:v>
                </c:pt>
                <c:pt idx="1771">
                  <c:v>43776</c:v>
                </c:pt>
                <c:pt idx="1772">
                  <c:v>43777</c:v>
                </c:pt>
                <c:pt idx="1773">
                  <c:v>43778</c:v>
                </c:pt>
                <c:pt idx="1774">
                  <c:v>43779</c:v>
                </c:pt>
                <c:pt idx="1775">
                  <c:v>43780</c:v>
                </c:pt>
                <c:pt idx="1776">
                  <c:v>43781</c:v>
                </c:pt>
                <c:pt idx="1777">
                  <c:v>43782</c:v>
                </c:pt>
                <c:pt idx="1778">
                  <c:v>43783</c:v>
                </c:pt>
                <c:pt idx="1779">
                  <c:v>43784</c:v>
                </c:pt>
                <c:pt idx="1780">
                  <c:v>43785</c:v>
                </c:pt>
                <c:pt idx="1781">
                  <c:v>43786</c:v>
                </c:pt>
                <c:pt idx="1782">
                  <c:v>43787</c:v>
                </c:pt>
                <c:pt idx="1783">
                  <c:v>43788</c:v>
                </c:pt>
                <c:pt idx="1784">
                  <c:v>43789</c:v>
                </c:pt>
                <c:pt idx="1785">
                  <c:v>43790</c:v>
                </c:pt>
                <c:pt idx="1786">
                  <c:v>43791</c:v>
                </c:pt>
                <c:pt idx="1787">
                  <c:v>43792</c:v>
                </c:pt>
                <c:pt idx="1788">
                  <c:v>43793</c:v>
                </c:pt>
                <c:pt idx="1789">
                  <c:v>43794</c:v>
                </c:pt>
                <c:pt idx="1790">
                  <c:v>43795</c:v>
                </c:pt>
                <c:pt idx="1791">
                  <c:v>43796</c:v>
                </c:pt>
                <c:pt idx="1792">
                  <c:v>43797</c:v>
                </c:pt>
                <c:pt idx="1793">
                  <c:v>43798</c:v>
                </c:pt>
                <c:pt idx="1794">
                  <c:v>43799</c:v>
                </c:pt>
                <c:pt idx="1795">
                  <c:v>43800</c:v>
                </c:pt>
                <c:pt idx="1796">
                  <c:v>43801</c:v>
                </c:pt>
                <c:pt idx="1797">
                  <c:v>43802</c:v>
                </c:pt>
                <c:pt idx="1798">
                  <c:v>43803</c:v>
                </c:pt>
                <c:pt idx="1799">
                  <c:v>43804</c:v>
                </c:pt>
                <c:pt idx="1800">
                  <c:v>43805</c:v>
                </c:pt>
                <c:pt idx="1801">
                  <c:v>43806</c:v>
                </c:pt>
                <c:pt idx="1802">
                  <c:v>43807</c:v>
                </c:pt>
                <c:pt idx="1803">
                  <c:v>43808</c:v>
                </c:pt>
                <c:pt idx="1804">
                  <c:v>43809</c:v>
                </c:pt>
                <c:pt idx="1805">
                  <c:v>43810</c:v>
                </c:pt>
                <c:pt idx="1806">
                  <c:v>43811</c:v>
                </c:pt>
                <c:pt idx="1807">
                  <c:v>43812</c:v>
                </c:pt>
                <c:pt idx="1808">
                  <c:v>43813</c:v>
                </c:pt>
                <c:pt idx="1809">
                  <c:v>43814</c:v>
                </c:pt>
                <c:pt idx="1810">
                  <c:v>43815</c:v>
                </c:pt>
                <c:pt idx="1811">
                  <c:v>43816</c:v>
                </c:pt>
                <c:pt idx="1812">
                  <c:v>43817</c:v>
                </c:pt>
                <c:pt idx="1813">
                  <c:v>43818</c:v>
                </c:pt>
                <c:pt idx="1814">
                  <c:v>43819</c:v>
                </c:pt>
                <c:pt idx="1815">
                  <c:v>43820</c:v>
                </c:pt>
                <c:pt idx="1816">
                  <c:v>43821</c:v>
                </c:pt>
                <c:pt idx="1817">
                  <c:v>43822</c:v>
                </c:pt>
                <c:pt idx="1818">
                  <c:v>43823</c:v>
                </c:pt>
                <c:pt idx="1819">
                  <c:v>43824</c:v>
                </c:pt>
                <c:pt idx="1820">
                  <c:v>43825</c:v>
                </c:pt>
                <c:pt idx="1821">
                  <c:v>43826</c:v>
                </c:pt>
                <c:pt idx="1822">
                  <c:v>43827</c:v>
                </c:pt>
                <c:pt idx="1823">
                  <c:v>43828</c:v>
                </c:pt>
                <c:pt idx="1824">
                  <c:v>43829</c:v>
                </c:pt>
                <c:pt idx="1825">
                  <c:v>43830</c:v>
                </c:pt>
                <c:pt idx="1826">
                  <c:v>43831</c:v>
                </c:pt>
                <c:pt idx="1827">
                  <c:v>43832</c:v>
                </c:pt>
                <c:pt idx="1828">
                  <c:v>43833</c:v>
                </c:pt>
                <c:pt idx="1829">
                  <c:v>43834</c:v>
                </c:pt>
                <c:pt idx="1830">
                  <c:v>43835</c:v>
                </c:pt>
                <c:pt idx="1831">
                  <c:v>43836</c:v>
                </c:pt>
                <c:pt idx="1832">
                  <c:v>43837</c:v>
                </c:pt>
                <c:pt idx="1833">
                  <c:v>43838</c:v>
                </c:pt>
                <c:pt idx="1834">
                  <c:v>43839</c:v>
                </c:pt>
                <c:pt idx="1835">
                  <c:v>43840</c:v>
                </c:pt>
                <c:pt idx="1836">
                  <c:v>43841</c:v>
                </c:pt>
                <c:pt idx="1837">
                  <c:v>43842</c:v>
                </c:pt>
                <c:pt idx="1838">
                  <c:v>43843</c:v>
                </c:pt>
                <c:pt idx="1839">
                  <c:v>43844</c:v>
                </c:pt>
                <c:pt idx="1840">
                  <c:v>43845</c:v>
                </c:pt>
                <c:pt idx="1841">
                  <c:v>43846</c:v>
                </c:pt>
                <c:pt idx="1842">
                  <c:v>43847</c:v>
                </c:pt>
                <c:pt idx="1843">
                  <c:v>43848</c:v>
                </c:pt>
                <c:pt idx="1844">
                  <c:v>43849</c:v>
                </c:pt>
                <c:pt idx="1845">
                  <c:v>43850</c:v>
                </c:pt>
                <c:pt idx="1846">
                  <c:v>43851</c:v>
                </c:pt>
                <c:pt idx="1847">
                  <c:v>43852</c:v>
                </c:pt>
                <c:pt idx="1848">
                  <c:v>43853</c:v>
                </c:pt>
                <c:pt idx="1849">
                  <c:v>43854</c:v>
                </c:pt>
                <c:pt idx="1850">
                  <c:v>43855</c:v>
                </c:pt>
                <c:pt idx="1851">
                  <c:v>43856</c:v>
                </c:pt>
                <c:pt idx="1852">
                  <c:v>43857</c:v>
                </c:pt>
                <c:pt idx="1853">
                  <c:v>43858</c:v>
                </c:pt>
                <c:pt idx="1854">
                  <c:v>43859</c:v>
                </c:pt>
                <c:pt idx="1855">
                  <c:v>43860</c:v>
                </c:pt>
                <c:pt idx="1856">
                  <c:v>43861</c:v>
                </c:pt>
                <c:pt idx="1857">
                  <c:v>43862</c:v>
                </c:pt>
                <c:pt idx="1858">
                  <c:v>43863</c:v>
                </c:pt>
                <c:pt idx="1859">
                  <c:v>43864</c:v>
                </c:pt>
                <c:pt idx="1860">
                  <c:v>43865</c:v>
                </c:pt>
                <c:pt idx="1861">
                  <c:v>43866</c:v>
                </c:pt>
                <c:pt idx="1862">
                  <c:v>43867</c:v>
                </c:pt>
                <c:pt idx="1863">
                  <c:v>43868</c:v>
                </c:pt>
                <c:pt idx="1864">
                  <c:v>43869</c:v>
                </c:pt>
                <c:pt idx="1865">
                  <c:v>43870</c:v>
                </c:pt>
                <c:pt idx="1866">
                  <c:v>43871</c:v>
                </c:pt>
                <c:pt idx="1867">
                  <c:v>43872</c:v>
                </c:pt>
                <c:pt idx="1868">
                  <c:v>43873</c:v>
                </c:pt>
                <c:pt idx="1869">
                  <c:v>43874</c:v>
                </c:pt>
                <c:pt idx="1870">
                  <c:v>43875</c:v>
                </c:pt>
                <c:pt idx="1871">
                  <c:v>43876</c:v>
                </c:pt>
                <c:pt idx="1872">
                  <c:v>43877</c:v>
                </c:pt>
                <c:pt idx="1873">
                  <c:v>43878</c:v>
                </c:pt>
                <c:pt idx="1874">
                  <c:v>43879</c:v>
                </c:pt>
                <c:pt idx="1875">
                  <c:v>43880</c:v>
                </c:pt>
                <c:pt idx="1876">
                  <c:v>43881</c:v>
                </c:pt>
                <c:pt idx="1877">
                  <c:v>43882</c:v>
                </c:pt>
                <c:pt idx="1878">
                  <c:v>43883</c:v>
                </c:pt>
                <c:pt idx="1879">
                  <c:v>43884</c:v>
                </c:pt>
                <c:pt idx="1880">
                  <c:v>43885</c:v>
                </c:pt>
                <c:pt idx="1881">
                  <c:v>43886</c:v>
                </c:pt>
                <c:pt idx="1882">
                  <c:v>43887</c:v>
                </c:pt>
                <c:pt idx="1883">
                  <c:v>43888</c:v>
                </c:pt>
                <c:pt idx="1884">
                  <c:v>43889</c:v>
                </c:pt>
                <c:pt idx="1885">
                  <c:v>43890</c:v>
                </c:pt>
                <c:pt idx="1886">
                  <c:v>43891</c:v>
                </c:pt>
                <c:pt idx="1887">
                  <c:v>43892</c:v>
                </c:pt>
                <c:pt idx="1888">
                  <c:v>43893</c:v>
                </c:pt>
                <c:pt idx="1889">
                  <c:v>43894</c:v>
                </c:pt>
                <c:pt idx="1890">
                  <c:v>43895</c:v>
                </c:pt>
                <c:pt idx="1891">
                  <c:v>43896</c:v>
                </c:pt>
                <c:pt idx="1892">
                  <c:v>43897</c:v>
                </c:pt>
                <c:pt idx="1893">
                  <c:v>43898</c:v>
                </c:pt>
                <c:pt idx="1894">
                  <c:v>43899</c:v>
                </c:pt>
                <c:pt idx="1895">
                  <c:v>43900</c:v>
                </c:pt>
                <c:pt idx="1896">
                  <c:v>43901</c:v>
                </c:pt>
                <c:pt idx="1897">
                  <c:v>43902</c:v>
                </c:pt>
                <c:pt idx="1898">
                  <c:v>43903</c:v>
                </c:pt>
                <c:pt idx="1899">
                  <c:v>43904</c:v>
                </c:pt>
                <c:pt idx="1900">
                  <c:v>43905</c:v>
                </c:pt>
                <c:pt idx="1901">
                  <c:v>43906</c:v>
                </c:pt>
                <c:pt idx="1902">
                  <c:v>43907</c:v>
                </c:pt>
                <c:pt idx="1903">
                  <c:v>43908</c:v>
                </c:pt>
                <c:pt idx="1904">
                  <c:v>43909</c:v>
                </c:pt>
                <c:pt idx="1905">
                  <c:v>43910</c:v>
                </c:pt>
                <c:pt idx="1906">
                  <c:v>43911</c:v>
                </c:pt>
                <c:pt idx="1907">
                  <c:v>43912</c:v>
                </c:pt>
                <c:pt idx="1908">
                  <c:v>43913</c:v>
                </c:pt>
                <c:pt idx="1909">
                  <c:v>43914</c:v>
                </c:pt>
                <c:pt idx="1910">
                  <c:v>43915</c:v>
                </c:pt>
                <c:pt idx="1911">
                  <c:v>43916</c:v>
                </c:pt>
                <c:pt idx="1912">
                  <c:v>43917</c:v>
                </c:pt>
                <c:pt idx="1913">
                  <c:v>43918</c:v>
                </c:pt>
                <c:pt idx="1914">
                  <c:v>43919</c:v>
                </c:pt>
                <c:pt idx="1915">
                  <c:v>43920</c:v>
                </c:pt>
                <c:pt idx="1916">
                  <c:v>43921</c:v>
                </c:pt>
                <c:pt idx="1917">
                  <c:v>43922</c:v>
                </c:pt>
                <c:pt idx="1918">
                  <c:v>43923</c:v>
                </c:pt>
                <c:pt idx="1919">
                  <c:v>43924</c:v>
                </c:pt>
                <c:pt idx="1920">
                  <c:v>43925</c:v>
                </c:pt>
                <c:pt idx="1921">
                  <c:v>43926</c:v>
                </c:pt>
                <c:pt idx="1922">
                  <c:v>43927</c:v>
                </c:pt>
                <c:pt idx="1923">
                  <c:v>43928</c:v>
                </c:pt>
                <c:pt idx="1924">
                  <c:v>43929</c:v>
                </c:pt>
                <c:pt idx="1925">
                  <c:v>43930</c:v>
                </c:pt>
                <c:pt idx="1926">
                  <c:v>43931</c:v>
                </c:pt>
                <c:pt idx="1927">
                  <c:v>43932</c:v>
                </c:pt>
                <c:pt idx="1928">
                  <c:v>43933</c:v>
                </c:pt>
                <c:pt idx="1929">
                  <c:v>43934</c:v>
                </c:pt>
                <c:pt idx="1930">
                  <c:v>43935</c:v>
                </c:pt>
                <c:pt idx="1931">
                  <c:v>43936</c:v>
                </c:pt>
                <c:pt idx="1932">
                  <c:v>43937</c:v>
                </c:pt>
                <c:pt idx="1933">
                  <c:v>43938</c:v>
                </c:pt>
                <c:pt idx="1934">
                  <c:v>43939</c:v>
                </c:pt>
                <c:pt idx="1935">
                  <c:v>43940</c:v>
                </c:pt>
                <c:pt idx="1936">
                  <c:v>43941</c:v>
                </c:pt>
                <c:pt idx="1937">
                  <c:v>43942</c:v>
                </c:pt>
                <c:pt idx="1938">
                  <c:v>43943</c:v>
                </c:pt>
                <c:pt idx="1939">
                  <c:v>43944</c:v>
                </c:pt>
                <c:pt idx="1940">
                  <c:v>43945</c:v>
                </c:pt>
                <c:pt idx="1941">
                  <c:v>43946</c:v>
                </c:pt>
                <c:pt idx="1942">
                  <c:v>43947</c:v>
                </c:pt>
                <c:pt idx="1943">
                  <c:v>43948</c:v>
                </c:pt>
                <c:pt idx="1944">
                  <c:v>43949</c:v>
                </c:pt>
                <c:pt idx="1945">
                  <c:v>43950</c:v>
                </c:pt>
                <c:pt idx="1946">
                  <c:v>43951</c:v>
                </c:pt>
                <c:pt idx="1947">
                  <c:v>43952</c:v>
                </c:pt>
                <c:pt idx="1948">
                  <c:v>43953</c:v>
                </c:pt>
                <c:pt idx="1949">
                  <c:v>43954</c:v>
                </c:pt>
                <c:pt idx="1950">
                  <c:v>43955</c:v>
                </c:pt>
                <c:pt idx="1951">
                  <c:v>43956</c:v>
                </c:pt>
                <c:pt idx="1952">
                  <c:v>43957</c:v>
                </c:pt>
                <c:pt idx="1953">
                  <c:v>43958</c:v>
                </c:pt>
                <c:pt idx="1954">
                  <c:v>43959</c:v>
                </c:pt>
                <c:pt idx="1955">
                  <c:v>43960</c:v>
                </c:pt>
                <c:pt idx="1956">
                  <c:v>43961</c:v>
                </c:pt>
                <c:pt idx="1957">
                  <c:v>43962</c:v>
                </c:pt>
                <c:pt idx="1958">
                  <c:v>43963</c:v>
                </c:pt>
                <c:pt idx="1959">
                  <c:v>43964</c:v>
                </c:pt>
                <c:pt idx="1960">
                  <c:v>43965</c:v>
                </c:pt>
                <c:pt idx="1961">
                  <c:v>43966</c:v>
                </c:pt>
                <c:pt idx="1962">
                  <c:v>43967</c:v>
                </c:pt>
                <c:pt idx="1963">
                  <c:v>43968</c:v>
                </c:pt>
                <c:pt idx="1964">
                  <c:v>43969</c:v>
                </c:pt>
                <c:pt idx="1965">
                  <c:v>43970</c:v>
                </c:pt>
                <c:pt idx="1966">
                  <c:v>43971</c:v>
                </c:pt>
                <c:pt idx="1967">
                  <c:v>43972</c:v>
                </c:pt>
                <c:pt idx="1968">
                  <c:v>43973</c:v>
                </c:pt>
                <c:pt idx="1969">
                  <c:v>43974</c:v>
                </c:pt>
                <c:pt idx="1970">
                  <c:v>43975</c:v>
                </c:pt>
                <c:pt idx="1971">
                  <c:v>43976</c:v>
                </c:pt>
                <c:pt idx="1972">
                  <c:v>43977</c:v>
                </c:pt>
                <c:pt idx="1973">
                  <c:v>43978</c:v>
                </c:pt>
                <c:pt idx="1974">
                  <c:v>43979</c:v>
                </c:pt>
                <c:pt idx="1975">
                  <c:v>43980</c:v>
                </c:pt>
                <c:pt idx="1976">
                  <c:v>43981</c:v>
                </c:pt>
                <c:pt idx="1977">
                  <c:v>43982</c:v>
                </c:pt>
                <c:pt idx="1978">
                  <c:v>43983</c:v>
                </c:pt>
                <c:pt idx="1979">
                  <c:v>43984</c:v>
                </c:pt>
                <c:pt idx="1980">
                  <c:v>43985</c:v>
                </c:pt>
                <c:pt idx="1981">
                  <c:v>43986</c:v>
                </c:pt>
                <c:pt idx="1982">
                  <c:v>43987</c:v>
                </c:pt>
                <c:pt idx="1983">
                  <c:v>43988</c:v>
                </c:pt>
                <c:pt idx="1984">
                  <c:v>43989</c:v>
                </c:pt>
                <c:pt idx="1985">
                  <c:v>43990</c:v>
                </c:pt>
                <c:pt idx="1986">
                  <c:v>43991</c:v>
                </c:pt>
                <c:pt idx="1987">
                  <c:v>43992</c:v>
                </c:pt>
                <c:pt idx="1988">
                  <c:v>43993</c:v>
                </c:pt>
                <c:pt idx="1989">
                  <c:v>43994</c:v>
                </c:pt>
                <c:pt idx="1990">
                  <c:v>43995</c:v>
                </c:pt>
                <c:pt idx="1991">
                  <c:v>43996</c:v>
                </c:pt>
                <c:pt idx="1992">
                  <c:v>43997</c:v>
                </c:pt>
                <c:pt idx="1993">
                  <c:v>43998</c:v>
                </c:pt>
                <c:pt idx="1994">
                  <c:v>43999</c:v>
                </c:pt>
                <c:pt idx="1995">
                  <c:v>44000</c:v>
                </c:pt>
                <c:pt idx="1996">
                  <c:v>44001</c:v>
                </c:pt>
                <c:pt idx="1997">
                  <c:v>44002</c:v>
                </c:pt>
                <c:pt idx="1998">
                  <c:v>44003</c:v>
                </c:pt>
                <c:pt idx="1999">
                  <c:v>44004</c:v>
                </c:pt>
                <c:pt idx="2000">
                  <c:v>44005</c:v>
                </c:pt>
                <c:pt idx="2001">
                  <c:v>44006</c:v>
                </c:pt>
                <c:pt idx="2002">
                  <c:v>44007</c:v>
                </c:pt>
                <c:pt idx="2003">
                  <c:v>44008</c:v>
                </c:pt>
                <c:pt idx="2004">
                  <c:v>44009</c:v>
                </c:pt>
                <c:pt idx="2005">
                  <c:v>44010</c:v>
                </c:pt>
                <c:pt idx="2006">
                  <c:v>44011</c:v>
                </c:pt>
                <c:pt idx="2007">
                  <c:v>44012</c:v>
                </c:pt>
                <c:pt idx="2008">
                  <c:v>44013</c:v>
                </c:pt>
                <c:pt idx="2009">
                  <c:v>44014</c:v>
                </c:pt>
                <c:pt idx="2010">
                  <c:v>44015</c:v>
                </c:pt>
                <c:pt idx="2011">
                  <c:v>44016</c:v>
                </c:pt>
                <c:pt idx="2012">
                  <c:v>44017</c:v>
                </c:pt>
                <c:pt idx="2013">
                  <c:v>44018</c:v>
                </c:pt>
                <c:pt idx="2014">
                  <c:v>44019</c:v>
                </c:pt>
                <c:pt idx="2015">
                  <c:v>44020</c:v>
                </c:pt>
                <c:pt idx="2016">
                  <c:v>44021</c:v>
                </c:pt>
                <c:pt idx="2017">
                  <c:v>44022</c:v>
                </c:pt>
                <c:pt idx="2018">
                  <c:v>44023</c:v>
                </c:pt>
                <c:pt idx="2019">
                  <c:v>44024</c:v>
                </c:pt>
                <c:pt idx="2020">
                  <c:v>44025</c:v>
                </c:pt>
                <c:pt idx="2021">
                  <c:v>44026</c:v>
                </c:pt>
                <c:pt idx="2022">
                  <c:v>44027</c:v>
                </c:pt>
                <c:pt idx="2023">
                  <c:v>44028</c:v>
                </c:pt>
                <c:pt idx="2024">
                  <c:v>44029</c:v>
                </c:pt>
                <c:pt idx="2025">
                  <c:v>44030</c:v>
                </c:pt>
                <c:pt idx="2026">
                  <c:v>44031</c:v>
                </c:pt>
                <c:pt idx="2027">
                  <c:v>44032</c:v>
                </c:pt>
                <c:pt idx="2028">
                  <c:v>44033</c:v>
                </c:pt>
                <c:pt idx="2029">
                  <c:v>44034</c:v>
                </c:pt>
                <c:pt idx="2030">
                  <c:v>44035</c:v>
                </c:pt>
                <c:pt idx="2031">
                  <c:v>44036</c:v>
                </c:pt>
                <c:pt idx="2032">
                  <c:v>44037</c:v>
                </c:pt>
                <c:pt idx="2033">
                  <c:v>44038</c:v>
                </c:pt>
                <c:pt idx="2034">
                  <c:v>44039</c:v>
                </c:pt>
                <c:pt idx="2035">
                  <c:v>44040</c:v>
                </c:pt>
                <c:pt idx="2036">
                  <c:v>44041</c:v>
                </c:pt>
                <c:pt idx="2037">
                  <c:v>44042</c:v>
                </c:pt>
                <c:pt idx="2038">
                  <c:v>44043</c:v>
                </c:pt>
                <c:pt idx="2039">
                  <c:v>44044</c:v>
                </c:pt>
                <c:pt idx="2040">
                  <c:v>44045</c:v>
                </c:pt>
                <c:pt idx="2041">
                  <c:v>44046</c:v>
                </c:pt>
                <c:pt idx="2042">
                  <c:v>44047</c:v>
                </c:pt>
                <c:pt idx="2043">
                  <c:v>44048</c:v>
                </c:pt>
                <c:pt idx="2044">
                  <c:v>44049</c:v>
                </c:pt>
                <c:pt idx="2045">
                  <c:v>44050</c:v>
                </c:pt>
                <c:pt idx="2046">
                  <c:v>44051</c:v>
                </c:pt>
                <c:pt idx="2047">
                  <c:v>44052</c:v>
                </c:pt>
                <c:pt idx="2048">
                  <c:v>44053</c:v>
                </c:pt>
                <c:pt idx="2049">
                  <c:v>44054</c:v>
                </c:pt>
                <c:pt idx="2050">
                  <c:v>44055</c:v>
                </c:pt>
                <c:pt idx="2051">
                  <c:v>44056</c:v>
                </c:pt>
                <c:pt idx="2052">
                  <c:v>44057</c:v>
                </c:pt>
                <c:pt idx="2053">
                  <c:v>44058</c:v>
                </c:pt>
                <c:pt idx="2054">
                  <c:v>44059</c:v>
                </c:pt>
                <c:pt idx="2055">
                  <c:v>44060</c:v>
                </c:pt>
                <c:pt idx="2056">
                  <c:v>44061</c:v>
                </c:pt>
                <c:pt idx="2057">
                  <c:v>44062</c:v>
                </c:pt>
                <c:pt idx="2058">
                  <c:v>44063</c:v>
                </c:pt>
                <c:pt idx="2059">
                  <c:v>44064</c:v>
                </c:pt>
                <c:pt idx="2060">
                  <c:v>44065</c:v>
                </c:pt>
                <c:pt idx="2061">
                  <c:v>44066</c:v>
                </c:pt>
                <c:pt idx="2062">
                  <c:v>44067</c:v>
                </c:pt>
                <c:pt idx="2063">
                  <c:v>44068</c:v>
                </c:pt>
                <c:pt idx="2064">
                  <c:v>44069</c:v>
                </c:pt>
                <c:pt idx="2065">
                  <c:v>44070</c:v>
                </c:pt>
                <c:pt idx="2066">
                  <c:v>44071</c:v>
                </c:pt>
                <c:pt idx="2067">
                  <c:v>44072</c:v>
                </c:pt>
                <c:pt idx="2068">
                  <c:v>44073</c:v>
                </c:pt>
                <c:pt idx="2069">
                  <c:v>44074</c:v>
                </c:pt>
                <c:pt idx="2070">
                  <c:v>44075</c:v>
                </c:pt>
                <c:pt idx="2071">
                  <c:v>44076</c:v>
                </c:pt>
                <c:pt idx="2072">
                  <c:v>44077</c:v>
                </c:pt>
                <c:pt idx="2073">
                  <c:v>44078</c:v>
                </c:pt>
                <c:pt idx="2074">
                  <c:v>44079</c:v>
                </c:pt>
                <c:pt idx="2075">
                  <c:v>44080</c:v>
                </c:pt>
                <c:pt idx="2076">
                  <c:v>44081</c:v>
                </c:pt>
                <c:pt idx="2077">
                  <c:v>44082</c:v>
                </c:pt>
                <c:pt idx="2078">
                  <c:v>44083</c:v>
                </c:pt>
                <c:pt idx="2079">
                  <c:v>44084</c:v>
                </c:pt>
                <c:pt idx="2080">
                  <c:v>44085</c:v>
                </c:pt>
                <c:pt idx="2081">
                  <c:v>44086</c:v>
                </c:pt>
                <c:pt idx="2082">
                  <c:v>44087</c:v>
                </c:pt>
                <c:pt idx="2083">
                  <c:v>44088</c:v>
                </c:pt>
                <c:pt idx="2084">
                  <c:v>44089</c:v>
                </c:pt>
                <c:pt idx="2085">
                  <c:v>44090</c:v>
                </c:pt>
                <c:pt idx="2086">
                  <c:v>44091</c:v>
                </c:pt>
                <c:pt idx="2087">
                  <c:v>44092</c:v>
                </c:pt>
                <c:pt idx="2088">
                  <c:v>44093</c:v>
                </c:pt>
                <c:pt idx="2089">
                  <c:v>44094</c:v>
                </c:pt>
                <c:pt idx="2090">
                  <c:v>44095</c:v>
                </c:pt>
                <c:pt idx="2091">
                  <c:v>44096</c:v>
                </c:pt>
                <c:pt idx="2092">
                  <c:v>44097</c:v>
                </c:pt>
                <c:pt idx="2093">
                  <c:v>44098</c:v>
                </c:pt>
                <c:pt idx="2094">
                  <c:v>44099</c:v>
                </c:pt>
                <c:pt idx="2095">
                  <c:v>44100</c:v>
                </c:pt>
                <c:pt idx="2096">
                  <c:v>44101</c:v>
                </c:pt>
                <c:pt idx="2097">
                  <c:v>44102</c:v>
                </c:pt>
                <c:pt idx="2098">
                  <c:v>44103</c:v>
                </c:pt>
                <c:pt idx="2099">
                  <c:v>44104</c:v>
                </c:pt>
                <c:pt idx="2100">
                  <c:v>44105</c:v>
                </c:pt>
                <c:pt idx="2101">
                  <c:v>44106</c:v>
                </c:pt>
                <c:pt idx="2102">
                  <c:v>44107</c:v>
                </c:pt>
                <c:pt idx="2103">
                  <c:v>44108</c:v>
                </c:pt>
                <c:pt idx="2104">
                  <c:v>44109</c:v>
                </c:pt>
                <c:pt idx="2105">
                  <c:v>44110</c:v>
                </c:pt>
              </c:numCache>
            </c:numRef>
          </c:cat>
          <c:val>
            <c:numRef>
              <c:f>'EnergyDemand '!$L$2:$L$2107</c:f>
              <c:numCache>
                <c:formatCode>#,##0</c:formatCode>
                <c:ptCount val="2106"/>
                <c:pt idx="0">
                  <c:v>99635.03</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103769.48</c:v>
                </c:pt>
                <c:pt idx="26">
                  <c:v>118393.31</c:v>
                </c:pt>
                <c:pt idx="27">
                  <c:v>116763.72500000001</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108282.48</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122346.33500000001</c:v>
                </c:pt>
                <c:pt idx="86">
                  <c:v>112187.715</c:v>
                </c:pt>
                <c:pt idx="87">
                  <c:v>106418.66499999999</c:v>
                </c:pt>
                <c:pt idx="88">
                  <c:v>123061.87</c:v>
                </c:pt>
                <c:pt idx="89">
                  <c:v>125795.325</c:v>
                </c:pt>
                <c:pt idx="90">
                  <c:v>122042.265</c:v>
                </c:pt>
                <c:pt idx="91">
                  <c:v>113838.41</c:v>
                </c:pt>
                <c:pt idx="92">
                  <c:v>98891.06</c:v>
                </c:pt>
                <c:pt idx="93">
                  <c:v>103999.17</c:v>
                </c:pt>
                <c:pt idx="94">
                  <c:v>103685.45</c:v>
                </c:pt>
                <c:pt idx="95">
                  <c:v>107383.37</c:v>
                </c:pt>
                <c:pt idx="96">
                  <c:v>120235.505</c:v>
                </c:pt>
                <c:pt idx="97">
                  <c:v>122129.77499999999</c:v>
                </c:pt>
                <c:pt idx="98">
                  <c:v>123990.76</c:v>
                </c:pt>
                <c:pt idx="99">
                  <c:v>121753.11500000001</c:v>
                </c:pt>
                <c:pt idx="100">
                  <c:v>110034.16499999999</c:v>
                </c:pt>
                <c:pt idx="101">
                  <c:v>103760.22500000001</c:v>
                </c:pt>
                <c:pt idx="102">
                  <c:v>125107.78</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111803.625</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110715.815</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107544.145</c:v>
                </c:pt>
                <c:pt idx="275">
                  <c:v>100598.55</c:v>
                </c:pt>
                <c:pt idx="276">
                  <c:v>103828.88</c:v>
                </c:pt>
                <c:pt idx="277">
                  <c:v>125194.87</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101793.035</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158052.89000000001</c:v>
                </c:pt>
                <c:pt idx="352">
                  <c:v>154924.89000000001</c:v>
                </c:pt>
                <c:pt idx="353">
                  <c:v>133421.03</c:v>
                </c:pt>
                <c:pt idx="354">
                  <c:v>113802.21</c:v>
                </c:pt>
                <c:pt idx="355">
                  <c:v>119477.515</c:v>
                </c:pt>
                <c:pt idx="356">
                  <c:v>126553.11500000001</c:v>
                </c:pt>
                <c:pt idx="357">
                  <c:v>134583.25</c:v>
                </c:pt>
                <c:pt idx="358">
                  <c:v>119950.37</c:v>
                </c:pt>
                <c:pt idx="359">
                  <c:v>95093.294999999998</c:v>
                </c:pt>
                <c:pt idx="360">
                  <c:v>96394.94</c:v>
                </c:pt>
                <c:pt idx="361">
                  <c:v>100048.44</c:v>
                </c:pt>
                <c:pt idx="362">
                  <c:v>111647.54</c:v>
                </c:pt>
                <c:pt idx="363">
                  <c:v>128552.13499999999</c:v>
                </c:pt>
                <c:pt idx="364">
                  <c:v>146473.83499999999</c:v>
                </c:pt>
                <c:pt idx="365">
                  <c:v>116040.925</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110152.815</c:v>
                </c:pt>
                <c:pt idx="391">
                  <c:v>133718.035</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105388.57</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125072.73</c:v>
                </c:pt>
                <c:pt idx="449">
                  <c:v>101740.89</c:v>
                </c:pt>
                <c:pt idx="450">
                  <c:v>102726.745</c:v>
                </c:pt>
                <c:pt idx="451">
                  <c:v>98324.645000000004</c:v>
                </c:pt>
                <c:pt idx="452">
                  <c:v>102746.6</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104072.435</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122106.95</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113439.77499999999</c:v>
                </c:pt>
                <c:pt idx="639">
                  <c:v>109181.26</c:v>
                </c:pt>
                <c:pt idx="640">
                  <c:v>97992.93</c:v>
                </c:pt>
                <c:pt idx="641">
                  <c:v>115839.01</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104976.21</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106451.255</c:v>
                </c:pt>
                <c:pt idx="720">
                  <c:v>104389.51</c:v>
                </c:pt>
                <c:pt idx="721">
                  <c:v>105513.235</c:v>
                </c:pt>
                <c:pt idx="722">
                  <c:v>112247.94500000001</c:v>
                </c:pt>
                <c:pt idx="723">
                  <c:v>114843.875</c:v>
                </c:pt>
                <c:pt idx="724">
                  <c:v>114468.17</c:v>
                </c:pt>
                <c:pt idx="725">
                  <c:v>106284.83</c:v>
                </c:pt>
                <c:pt idx="726">
                  <c:v>99701.43</c:v>
                </c:pt>
                <c:pt idx="727">
                  <c:v>123693.52</c:v>
                </c:pt>
                <c:pt idx="728">
                  <c:v>135571.79500000001</c:v>
                </c:pt>
                <c:pt idx="729">
                  <c:v>112141.83</c:v>
                </c:pt>
                <c:pt idx="730">
                  <c:v>95728.15</c:v>
                </c:pt>
                <c:pt idx="731">
                  <c:v>89403.145000000004</c:v>
                </c:pt>
                <c:pt idx="732">
                  <c:v>86507.47</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98590.06</c:v>
                </c:pt>
                <c:pt idx="757">
                  <c:v>112513.82</c:v>
                </c:pt>
                <c:pt idx="758">
                  <c:v>108336.53</c:v>
                </c:pt>
                <c:pt idx="759">
                  <c:v>109020.58</c:v>
                </c:pt>
                <c:pt idx="760">
                  <c:v>124292.955</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104468.9</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97436.41</c:v>
                </c:pt>
                <c:pt idx="835">
                  <c:v>99608.57</c:v>
                </c:pt>
                <c:pt idx="836">
                  <c:v>96594.744999999995</c:v>
                </c:pt>
                <c:pt idx="837">
                  <c:v>99945.494999999995</c:v>
                </c:pt>
                <c:pt idx="838">
                  <c:v>111955.175</c:v>
                </c:pt>
                <c:pt idx="839">
                  <c:v>114436.97</c:v>
                </c:pt>
                <c:pt idx="840">
                  <c:v>112816.68</c:v>
                </c:pt>
                <c:pt idx="841">
                  <c:v>114522.44</c:v>
                </c:pt>
                <c:pt idx="842">
                  <c:v>102528.4</c:v>
                </c:pt>
                <c:pt idx="843">
                  <c:v>97356.565000000002</c:v>
                </c:pt>
                <c:pt idx="844">
                  <c:v>109421.815</c:v>
                </c:pt>
                <c:pt idx="845">
                  <c:v>101548.735</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117691.685</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116611.25</c:v>
                </c:pt>
                <c:pt idx="996">
                  <c:v>101012.29</c:v>
                </c:pt>
                <c:pt idx="997">
                  <c:v>92608.24</c:v>
                </c:pt>
                <c:pt idx="998">
                  <c:v>119126.485</c:v>
                </c:pt>
                <c:pt idx="999">
                  <c:v>124452.94</c:v>
                </c:pt>
                <c:pt idx="1000">
                  <c:v>119028.07</c:v>
                </c:pt>
                <c:pt idx="1001">
                  <c:v>116655.855</c:v>
                </c:pt>
                <c:pt idx="1002">
                  <c:v>102847.255</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100592.295</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116428.79</c:v>
                </c:pt>
                <c:pt idx="1087">
                  <c:v>109364.01</c:v>
                </c:pt>
                <c:pt idx="1088">
                  <c:v>92856.23</c:v>
                </c:pt>
                <c:pt idx="1089">
                  <c:v>85094.375</c:v>
                </c:pt>
                <c:pt idx="1090">
                  <c:v>98638.854999999996</c:v>
                </c:pt>
                <c:pt idx="1091">
                  <c:v>128753.755</c:v>
                </c:pt>
                <c:pt idx="1092">
                  <c:v>130699.155</c:v>
                </c:pt>
                <c:pt idx="1093">
                  <c:v>115572.045</c:v>
                </c:pt>
                <c:pt idx="1094">
                  <c:v>96358.975000000006</c:v>
                </c:pt>
                <c:pt idx="1095">
                  <c:v>95700.479999999996</c:v>
                </c:pt>
                <c:pt idx="1096">
                  <c:v>95959.684999999998</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128599.46</c:v>
                </c:pt>
                <c:pt idx="1122">
                  <c:v>139114.58499999999</c:v>
                </c:pt>
                <c:pt idx="1123">
                  <c:v>159436.69</c:v>
                </c:pt>
                <c:pt idx="1124">
                  <c:v>160437.565</c:v>
                </c:pt>
                <c:pt idx="1125">
                  <c:v>115239.57</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97542.31</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116457.26</c:v>
                </c:pt>
                <c:pt idx="1184">
                  <c:v>97070.345000000001</c:v>
                </c:pt>
                <c:pt idx="1185">
                  <c:v>99687.64</c:v>
                </c:pt>
                <c:pt idx="1186">
                  <c:v>98817.03</c:v>
                </c:pt>
                <c:pt idx="1187">
                  <c:v>98258.25</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121092.855</c:v>
                </c:pt>
                <c:pt idx="1203">
                  <c:v>120784.875</c:v>
                </c:pt>
                <c:pt idx="1204">
                  <c:v>120448.935</c:v>
                </c:pt>
                <c:pt idx="1205">
                  <c:v>118324.09</c:v>
                </c:pt>
                <c:pt idx="1206">
                  <c:v>107479.26</c:v>
                </c:pt>
                <c:pt idx="1207">
                  <c:v>103662.05</c:v>
                </c:pt>
                <c:pt idx="1208">
                  <c:v>117799.97</c:v>
                </c:pt>
                <c:pt idx="1209">
                  <c:v>117642.645</c:v>
                </c:pt>
                <c:pt idx="1210">
                  <c:v>106654.955</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113420.985</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120372.48</c:v>
                </c:pt>
                <c:pt idx="1360">
                  <c:v>107731.72</c:v>
                </c:pt>
                <c:pt idx="1361">
                  <c:v>107332.1</c:v>
                </c:pt>
                <c:pt idx="1362">
                  <c:v>119535.715</c:v>
                </c:pt>
                <c:pt idx="1363">
                  <c:v>124797.08500000001</c:v>
                </c:pt>
                <c:pt idx="1364">
                  <c:v>119238.345</c:v>
                </c:pt>
                <c:pt idx="1365">
                  <c:v>110878.67</c:v>
                </c:pt>
                <c:pt idx="1366">
                  <c:v>108622.42</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100696.565</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102075.925</c:v>
                </c:pt>
                <c:pt idx="1451">
                  <c:v>92725.74</c:v>
                </c:pt>
                <c:pt idx="1452">
                  <c:v>94938.395000000004</c:v>
                </c:pt>
                <c:pt idx="1453">
                  <c:v>112358.815</c:v>
                </c:pt>
                <c:pt idx="1454">
                  <c:v>98191.654999999999</c:v>
                </c:pt>
                <c:pt idx="1455">
                  <c:v>100017.19500000001</c:v>
                </c:pt>
                <c:pt idx="1456">
                  <c:v>129749.14</c:v>
                </c:pt>
                <c:pt idx="1457">
                  <c:v>133831.375</c:v>
                </c:pt>
                <c:pt idx="1458">
                  <c:v>108290.11</c:v>
                </c:pt>
                <c:pt idx="1459">
                  <c:v>99613.865000000005</c:v>
                </c:pt>
                <c:pt idx="1460">
                  <c:v>103381.91499999999</c:v>
                </c:pt>
                <c:pt idx="1461">
                  <c:v>98933.06</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114818.66499999999</c:v>
                </c:pt>
                <c:pt idx="1487">
                  <c:v>99801.574999999997</c:v>
                </c:pt>
                <c:pt idx="1488">
                  <c:v>112374.63</c:v>
                </c:pt>
                <c:pt idx="1489">
                  <c:v>138455.45499999999</c:v>
                </c:pt>
                <c:pt idx="1490">
                  <c:v>142113.375</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103219.08</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95967.404999999999</c:v>
                </c:pt>
                <c:pt idx="1570">
                  <c:v>95654.36</c:v>
                </c:pt>
                <c:pt idx="1571">
                  <c:v>94810.664999999994</c:v>
                </c:pt>
                <c:pt idx="1572">
                  <c:v>100246.51</c:v>
                </c:pt>
                <c:pt idx="1573">
                  <c:v>114240.88499999999</c:v>
                </c:pt>
                <c:pt idx="1574">
                  <c:v>113264.23</c:v>
                </c:pt>
                <c:pt idx="1575">
                  <c:v>98112.464999999997</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108133.03</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107222.345</c:v>
                </c:pt>
                <c:pt idx="1724">
                  <c:v>101348.35</c:v>
                </c:pt>
                <c:pt idx="1725">
                  <c:v>102386.52499999999</c:v>
                </c:pt>
                <c:pt idx="1726">
                  <c:v>121862.88499999999</c:v>
                </c:pt>
                <c:pt idx="1727">
                  <c:v>125787.33</c:v>
                </c:pt>
                <c:pt idx="1728">
                  <c:v>124302.93</c:v>
                </c:pt>
                <c:pt idx="1729">
                  <c:v>117320.175</c:v>
                </c:pt>
                <c:pt idx="1730">
                  <c:v>106043.02</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96817</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150553.4</c:v>
                </c:pt>
                <c:pt idx="1815">
                  <c:v>100632.47500000001</c:v>
                </c:pt>
                <c:pt idx="1816">
                  <c:v>90145.615000000005</c:v>
                </c:pt>
                <c:pt idx="1817">
                  <c:v>101818.02499999999</c:v>
                </c:pt>
                <c:pt idx="1818">
                  <c:v>102168.93</c:v>
                </c:pt>
                <c:pt idx="1819">
                  <c:v>98312.744999999995</c:v>
                </c:pt>
                <c:pt idx="1820">
                  <c:v>96120.524999999994</c:v>
                </c:pt>
                <c:pt idx="1821">
                  <c:v>107256.065</c:v>
                </c:pt>
                <c:pt idx="1822">
                  <c:v>113521.685</c:v>
                </c:pt>
                <c:pt idx="1823">
                  <c:v>118293.52499999999</c:v>
                </c:pt>
                <c:pt idx="1824">
                  <c:v>140410.125</c:v>
                </c:pt>
                <c:pt idx="1825">
                  <c:v>95410.39</c:v>
                </c:pt>
                <c:pt idx="1826">
                  <c:v>89077.854999999996</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101233.205</c:v>
                </c:pt>
                <c:pt idx="1852">
                  <c:v>103134.46</c:v>
                </c:pt>
                <c:pt idx="1853">
                  <c:v>116190.55499999999</c:v>
                </c:pt>
                <c:pt idx="1854">
                  <c:v>129812.91499999999</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94641.7</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94831.23</c:v>
                </c:pt>
                <c:pt idx="1927">
                  <c:v>92097.07</c:v>
                </c:pt>
                <c:pt idx="1928">
                  <c:v>101760.09</c:v>
                </c:pt>
                <c:pt idx="1929">
                  <c:v>100025.9</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96845.119999999995</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124792.97500000001</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val>
          <c:smooth val="0"/>
          <c:extLst>
            <c:ext xmlns:c16="http://schemas.microsoft.com/office/drawing/2014/chart" uri="{C3380CC4-5D6E-409C-BE32-E72D297353CC}">
              <c16:uniqueId val="{00000000-318A-4122-96EC-6B9B3E75773F}"/>
            </c:ext>
          </c:extLst>
        </c:ser>
        <c:dLbls>
          <c:showLegendKey val="0"/>
          <c:showVal val="0"/>
          <c:showCatName val="0"/>
          <c:showSerName val="0"/>
          <c:showPercent val="0"/>
          <c:showBubbleSize val="0"/>
        </c:dLbls>
        <c:smooth val="0"/>
        <c:axId val="1616562975"/>
        <c:axId val="1616564415"/>
      </c:lineChart>
      <c:dateAx>
        <c:axId val="1616562975"/>
        <c:scaling>
          <c:orientation val="minMax"/>
        </c:scaling>
        <c:delete val="0"/>
        <c:axPos val="b"/>
        <c:majorGridlines>
          <c:spPr>
            <a:ln w="9525" cap="flat" cmpd="sng" algn="ctr">
              <a:solidFill>
                <a:schemeClr val="tx1">
                  <a:lumMod val="15000"/>
                  <a:lumOff val="85000"/>
                </a:schemeClr>
              </a:solidFill>
              <a:round/>
            </a:ln>
            <a:effectLst/>
          </c:spPr>
        </c:majorGridlines>
        <c:numFmt formatCode="[$-F800]dddd\,\ mmmm\ dd\,\ 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16564415"/>
        <c:crosses val="autoZero"/>
        <c:auto val="1"/>
        <c:lblOffset val="100"/>
        <c:baseTimeUnit val="days"/>
        <c:majorUnit val="3"/>
        <c:majorTimeUnit val="months"/>
      </c:dateAx>
      <c:valAx>
        <c:axId val="161656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Demand</a:t>
                </a:r>
                <a:r>
                  <a:rPr lang="en-GB" sz="1200" baseline="0"/>
                  <a:t> Mw/h</a:t>
                </a:r>
                <a:endParaRPr lang="en-GB"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1656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on Max Temperature on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44161922725439E-2"/>
          <c:y val="8.7528153153153168E-2"/>
          <c:w val="0.9309983590454235"/>
          <c:h val="0.78746253635525287"/>
        </c:manualLayout>
      </c:layout>
      <c:scatterChart>
        <c:scatterStyle val="lineMarker"/>
        <c:varyColors val="0"/>
        <c:ser>
          <c:idx val="0"/>
          <c:order val="0"/>
          <c:tx>
            <c:strRef>
              <c:f>'EnergyDemand '!$L$1</c:f>
              <c:strCache>
                <c:ptCount val="1"/>
                <c:pt idx="0">
                  <c:v>Demand</c:v>
                </c:pt>
              </c:strCache>
            </c:strRef>
          </c:tx>
          <c:spPr>
            <a:ln w="19050" cap="rnd">
              <a:noFill/>
              <a:round/>
            </a:ln>
            <a:effectLst/>
          </c:spPr>
          <c:marker>
            <c:symbol val="circle"/>
            <c:size val="5"/>
            <c:spPr>
              <a:solidFill>
                <a:srgbClr val="FF0000"/>
              </a:solidFill>
              <a:ln w="9525">
                <a:solidFill>
                  <a:schemeClr val="accent1"/>
                </a:solidFill>
              </a:ln>
              <a:effectLst/>
            </c:spPr>
          </c:marker>
          <c:xVal>
            <c:numRef>
              <c:f>'EnergyDemand '!$I$2:$I$2107</c:f>
              <c:numCache>
                <c:formatCode>General</c:formatCode>
                <c:ptCount val="2106"/>
                <c:pt idx="0">
                  <c:v>26.9</c:v>
                </c:pt>
                <c:pt idx="1">
                  <c:v>38.799999999999997</c:v>
                </c:pt>
                <c:pt idx="2">
                  <c:v>38.200000000000003</c:v>
                </c:pt>
                <c:pt idx="3">
                  <c:v>21.4</c:v>
                </c:pt>
                <c:pt idx="4">
                  <c:v>22</c:v>
                </c:pt>
                <c:pt idx="5">
                  <c:v>26</c:v>
                </c:pt>
                <c:pt idx="6">
                  <c:v>37.4</c:v>
                </c:pt>
                <c:pt idx="7">
                  <c:v>28.2</c:v>
                </c:pt>
                <c:pt idx="8">
                  <c:v>18</c:v>
                </c:pt>
                <c:pt idx="9">
                  <c:v>21.7</c:v>
                </c:pt>
                <c:pt idx="10">
                  <c:v>27.5</c:v>
                </c:pt>
                <c:pt idx="11">
                  <c:v>31.3</c:v>
                </c:pt>
                <c:pt idx="12">
                  <c:v>25.6</c:v>
                </c:pt>
                <c:pt idx="13">
                  <c:v>22.7</c:v>
                </c:pt>
                <c:pt idx="14">
                  <c:v>20</c:v>
                </c:pt>
                <c:pt idx="15">
                  <c:v>27.3</c:v>
                </c:pt>
                <c:pt idx="16">
                  <c:v>25</c:v>
                </c:pt>
                <c:pt idx="17">
                  <c:v>19.5</c:v>
                </c:pt>
                <c:pt idx="18">
                  <c:v>23.6</c:v>
                </c:pt>
                <c:pt idx="19">
                  <c:v>30.4</c:v>
                </c:pt>
                <c:pt idx="20">
                  <c:v>33.1</c:v>
                </c:pt>
                <c:pt idx="21">
                  <c:v>35.799999999999997</c:v>
                </c:pt>
                <c:pt idx="22">
                  <c:v>25</c:v>
                </c:pt>
                <c:pt idx="23">
                  <c:v>26.3</c:v>
                </c:pt>
                <c:pt idx="24">
                  <c:v>22</c:v>
                </c:pt>
                <c:pt idx="25">
                  <c:v>19.8</c:v>
                </c:pt>
                <c:pt idx="26">
                  <c:v>19.100000000000001</c:v>
                </c:pt>
                <c:pt idx="27">
                  <c:v>25.4</c:v>
                </c:pt>
                <c:pt idx="28">
                  <c:v>22.2</c:v>
                </c:pt>
                <c:pt idx="29">
                  <c:v>21</c:v>
                </c:pt>
                <c:pt idx="30">
                  <c:v>20.2</c:v>
                </c:pt>
                <c:pt idx="31">
                  <c:v>19</c:v>
                </c:pt>
                <c:pt idx="32">
                  <c:v>21.1</c:v>
                </c:pt>
                <c:pt idx="33">
                  <c:v>20</c:v>
                </c:pt>
                <c:pt idx="34">
                  <c:v>19</c:v>
                </c:pt>
                <c:pt idx="35">
                  <c:v>24.2</c:v>
                </c:pt>
                <c:pt idx="36">
                  <c:v>35.700000000000003</c:v>
                </c:pt>
                <c:pt idx="37">
                  <c:v>35</c:v>
                </c:pt>
                <c:pt idx="38">
                  <c:v>21.5</c:v>
                </c:pt>
                <c:pt idx="39">
                  <c:v>28.3</c:v>
                </c:pt>
                <c:pt idx="40">
                  <c:v>27.8</c:v>
                </c:pt>
                <c:pt idx="41">
                  <c:v>26.8</c:v>
                </c:pt>
                <c:pt idx="42">
                  <c:v>21.9</c:v>
                </c:pt>
                <c:pt idx="43">
                  <c:v>32.4</c:v>
                </c:pt>
                <c:pt idx="44">
                  <c:v>25.1</c:v>
                </c:pt>
                <c:pt idx="45">
                  <c:v>34.4</c:v>
                </c:pt>
                <c:pt idx="46">
                  <c:v>24.6</c:v>
                </c:pt>
                <c:pt idx="47">
                  <c:v>20.6</c:v>
                </c:pt>
                <c:pt idx="48">
                  <c:v>21.2</c:v>
                </c:pt>
                <c:pt idx="49">
                  <c:v>26.9</c:v>
                </c:pt>
                <c:pt idx="50">
                  <c:v>25.3</c:v>
                </c:pt>
                <c:pt idx="51">
                  <c:v>36.1</c:v>
                </c:pt>
                <c:pt idx="52">
                  <c:v>35.299999999999997</c:v>
                </c:pt>
                <c:pt idx="53">
                  <c:v>29.3</c:v>
                </c:pt>
                <c:pt idx="54">
                  <c:v>20.100000000000001</c:v>
                </c:pt>
                <c:pt idx="55">
                  <c:v>27</c:v>
                </c:pt>
                <c:pt idx="56">
                  <c:v>23.2</c:v>
                </c:pt>
                <c:pt idx="57">
                  <c:v>24.3</c:v>
                </c:pt>
                <c:pt idx="58">
                  <c:v>32.299999999999997</c:v>
                </c:pt>
                <c:pt idx="59">
                  <c:v>20.8</c:v>
                </c:pt>
                <c:pt idx="60">
                  <c:v>23</c:v>
                </c:pt>
                <c:pt idx="61">
                  <c:v>22.7</c:v>
                </c:pt>
                <c:pt idx="62">
                  <c:v>23.5</c:v>
                </c:pt>
                <c:pt idx="63">
                  <c:v>18.600000000000001</c:v>
                </c:pt>
                <c:pt idx="64">
                  <c:v>21.1</c:v>
                </c:pt>
                <c:pt idx="65">
                  <c:v>22.6</c:v>
                </c:pt>
                <c:pt idx="66">
                  <c:v>24.4</c:v>
                </c:pt>
                <c:pt idx="67">
                  <c:v>23.8</c:v>
                </c:pt>
                <c:pt idx="68">
                  <c:v>21.7</c:v>
                </c:pt>
                <c:pt idx="69">
                  <c:v>23.8</c:v>
                </c:pt>
                <c:pt idx="70">
                  <c:v>19.899999999999999</c:v>
                </c:pt>
                <c:pt idx="71">
                  <c:v>20.399999999999999</c:v>
                </c:pt>
                <c:pt idx="72">
                  <c:v>30.1</c:v>
                </c:pt>
                <c:pt idx="73">
                  <c:v>18.3</c:v>
                </c:pt>
                <c:pt idx="74">
                  <c:v>25.5</c:v>
                </c:pt>
                <c:pt idx="75">
                  <c:v>26.2</c:v>
                </c:pt>
                <c:pt idx="76">
                  <c:v>24.4</c:v>
                </c:pt>
                <c:pt idx="77">
                  <c:v>33.5</c:v>
                </c:pt>
                <c:pt idx="78">
                  <c:v>19.600000000000001</c:v>
                </c:pt>
                <c:pt idx="79">
                  <c:v>22.7</c:v>
                </c:pt>
                <c:pt idx="80">
                  <c:v>28.8</c:v>
                </c:pt>
                <c:pt idx="81">
                  <c:v>27</c:v>
                </c:pt>
                <c:pt idx="82">
                  <c:v>15.3</c:v>
                </c:pt>
                <c:pt idx="83">
                  <c:v>20.399999999999999</c:v>
                </c:pt>
                <c:pt idx="84">
                  <c:v>18</c:v>
                </c:pt>
                <c:pt idx="85">
                  <c:v>18.100000000000001</c:v>
                </c:pt>
                <c:pt idx="86">
                  <c:v>19.100000000000001</c:v>
                </c:pt>
                <c:pt idx="87">
                  <c:v>22.7</c:v>
                </c:pt>
                <c:pt idx="88">
                  <c:v>23.1</c:v>
                </c:pt>
                <c:pt idx="89">
                  <c:v>25.3</c:v>
                </c:pt>
                <c:pt idx="90">
                  <c:v>29</c:v>
                </c:pt>
                <c:pt idx="91">
                  <c:v>17.2</c:v>
                </c:pt>
                <c:pt idx="92">
                  <c:v>20.9</c:v>
                </c:pt>
                <c:pt idx="93">
                  <c:v>23.5</c:v>
                </c:pt>
                <c:pt idx="94">
                  <c:v>18.5</c:v>
                </c:pt>
                <c:pt idx="95">
                  <c:v>18.399999999999999</c:v>
                </c:pt>
                <c:pt idx="96">
                  <c:v>17.3</c:v>
                </c:pt>
                <c:pt idx="97">
                  <c:v>17.7</c:v>
                </c:pt>
                <c:pt idx="98">
                  <c:v>19.100000000000001</c:v>
                </c:pt>
                <c:pt idx="99">
                  <c:v>18.7</c:v>
                </c:pt>
                <c:pt idx="100">
                  <c:v>23.7</c:v>
                </c:pt>
                <c:pt idx="101">
                  <c:v>18.3</c:v>
                </c:pt>
                <c:pt idx="102">
                  <c:v>19.100000000000001</c:v>
                </c:pt>
                <c:pt idx="103">
                  <c:v>24.7</c:v>
                </c:pt>
                <c:pt idx="104">
                  <c:v>27.6</c:v>
                </c:pt>
                <c:pt idx="105">
                  <c:v>17.8</c:v>
                </c:pt>
                <c:pt idx="106">
                  <c:v>17.100000000000001</c:v>
                </c:pt>
                <c:pt idx="107">
                  <c:v>21.9</c:v>
                </c:pt>
                <c:pt idx="108">
                  <c:v>14.7</c:v>
                </c:pt>
                <c:pt idx="109">
                  <c:v>16.2</c:v>
                </c:pt>
                <c:pt idx="110">
                  <c:v>17.7</c:v>
                </c:pt>
                <c:pt idx="111">
                  <c:v>19.5</c:v>
                </c:pt>
                <c:pt idx="112">
                  <c:v>19.2</c:v>
                </c:pt>
                <c:pt idx="113">
                  <c:v>21.1</c:v>
                </c:pt>
                <c:pt idx="114">
                  <c:v>15</c:v>
                </c:pt>
                <c:pt idx="115">
                  <c:v>15.4</c:v>
                </c:pt>
                <c:pt idx="116">
                  <c:v>15.1</c:v>
                </c:pt>
                <c:pt idx="117">
                  <c:v>16</c:v>
                </c:pt>
                <c:pt idx="118">
                  <c:v>17.100000000000001</c:v>
                </c:pt>
                <c:pt idx="119">
                  <c:v>19.600000000000001</c:v>
                </c:pt>
                <c:pt idx="120">
                  <c:v>23.1</c:v>
                </c:pt>
                <c:pt idx="121">
                  <c:v>22.2</c:v>
                </c:pt>
                <c:pt idx="122">
                  <c:v>18.2</c:v>
                </c:pt>
                <c:pt idx="123">
                  <c:v>22.3</c:v>
                </c:pt>
                <c:pt idx="124">
                  <c:v>18.100000000000001</c:v>
                </c:pt>
                <c:pt idx="125">
                  <c:v>16.2</c:v>
                </c:pt>
                <c:pt idx="126">
                  <c:v>15.6</c:v>
                </c:pt>
                <c:pt idx="127">
                  <c:v>15.9</c:v>
                </c:pt>
                <c:pt idx="128">
                  <c:v>18.7</c:v>
                </c:pt>
                <c:pt idx="129">
                  <c:v>16.600000000000001</c:v>
                </c:pt>
                <c:pt idx="130">
                  <c:v>15.9</c:v>
                </c:pt>
                <c:pt idx="131">
                  <c:v>17.399999999999999</c:v>
                </c:pt>
                <c:pt idx="132">
                  <c:v>12.8</c:v>
                </c:pt>
                <c:pt idx="133">
                  <c:v>14.6</c:v>
                </c:pt>
                <c:pt idx="134">
                  <c:v>14.5</c:v>
                </c:pt>
                <c:pt idx="135">
                  <c:v>16.2</c:v>
                </c:pt>
                <c:pt idx="136">
                  <c:v>20.5</c:v>
                </c:pt>
                <c:pt idx="137">
                  <c:v>20.399999999999999</c:v>
                </c:pt>
                <c:pt idx="138">
                  <c:v>16.2</c:v>
                </c:pt>
                <c:pt idx="139">
                  <c:v>18.100000000000001</c:v>
                </c:pt>
                <c:pt idx="140">
                  <c:v>13.6</c:v>
                </c:pt>
                <c:pt idx="141">
                  <c:v>14.1</c:v>
                </c:pt>
                <c:pt idx="142">
                  <c:v>13.3</c:v>
                </c:pt>
                <c:pt idx="143">
                  <c:v>15.6</c:v>
                </c:pt>
                <c:pt idx="144">
                  <c:v>17.100000000000001</c:v>
                </c:pt>
                <c:pt idx="145">
                  <c:v>15.6</c:v>
                </c:pt>
                <c:pt idx="146">
                  <c:v>18.7</c:v>
                </c:pt>
                <c:pt idx="147">
                  <c:v>19.7</c:v>
                </c:pt>
                <c:pt idx="148">
                  <c:v>15.8</c:v>
                </c:pt>
                <c:pt idx="149">
                  <c:v>17.3</c:v>
                </c:pt>
                <c:pt idx="150">
                  <c:v>16.8</c:v>
                </c:pt>
                <c:pt idx="151">
                  <c:v>12.2</c:v>
                </c:pt>
                <c:pt idx="152">
                  <c:v>11.4</c:v>
                </c:pt>
                <c:pt idx="153">
                  <c:v>13.6</c:v>
                </c:pt>
                <c:pt idx="154">
                  <c:v>11.3</c:v>
                </c:pt>
                <c:pt idx="155">
                  <c:v>15</c:v>
                </c:pt>
                <c:pt idx="156">
                  <c:v>16.600000000000001</c:v>
                </c:pt>
                <c:pt idx="157">
                  <c:v>14.5</c:v>
                </c:pt>
                <c:pt idx="158">
                  <c:v>18.5</c:v>
                </c:pt>
                <c:pt idx="159">
                  <c:v>13.5</c:v>
                </c:pt>
                <c:pt idx="160">
                  <c:v>13.4</c:v>
                </c:pt>
                <c:pt idx="161">
                  <c:v>14</c:v>
                </c:pt>
                <c:pt idx="162">
                  <c:v>13.1</c:v>
                </c:pt>
                <c:pt idx="163">
                  <c:v>18.2</c:v>
                </c:pt>
                <c:pt idx="164">
                  <c:v>17.399999999999999</c:v>
                </c:pt>
                <c:pt idx="165">
                  <c:v>16.899999999999999</c:v>
                </c:pt>
                <c:pt idx="166">
                  <c:v>16.100000000000001</c:v>
                </c:pt>
                <c:pt idx="167">
                  <c:v>13.8</c:v>
                </c:pt>
                <c:pt idx="168">
                  <c:v>12.7</c:v>
                </c:pt>
                <c:pt idx="169">
                  <c:v>12.4</c:v>
                </c:pt>
                <c:pt idx="170">
                  <c:v>11.6</c:v>
                </c:pt>
                <c:pt idx="171">
                  <c:v>12.9</c:v>
                </c:pt>
                <c:pt idx="172">
                  <c:v>14.1</c:v>
                </c:pt>
                <c:pt idx="173">
                  <c:v>17.600000000000001</c:v>
                </c:pt>
                <c:pt idx="174">
                  <c:v>16</c:v>
                </c:pt>
                <c:pt idx="175">
                  <c:v>14</c:v>
                </c:pt>
                <c:pt idx="176">
                  <c:v>16.899999999999999</c:v>
                </c:pt>
                <c:pt idx="177">
                  <c:v>14.1</c:v>
                </c:pt>
                <c:pt idx="178">
                  <c:v>14.5</c:v>
                </c:pt>
                <c:pt idx="179">
                  <c:v>12.3</c:v>
                </c:pt>
                <c:pt idx="180">
                  <c:v>14.2</c:v>
                </c:pt>
                <c:pt idx="181">
                  <c:v>15</c:v>
                </c:pt>
                <c:pt idx="182">
                  <c:v>11.9</c:v>
                </c:pt>
                <c:pt idx="183">
                  <c:v>12</c:v>
                </c:pt>
                <c:pt idx="184">
                  <c:v>10.6</c:v>
                </c:pt>
                <c:pt idx="185">
                  <c:v>14.9</c:v>
                </c:pt>
                <c:pt idx="186">
                  <c:v>11.5</c:v>
                </c:pt>
                <c:pt idx="187">
                  <c:v>14.2</c:v>
                </c:pt>
                <c:pt idx="188">
                  <c:v>14.8</c:v>
                </c:pt>
                <c:pt idx="189">
                  <c:v>13.4</c:v>
                </c:pt>
                <c:pt idx="190">
                  <c:v>14.3</c:v>
                </c:pt>
                <c:pt idx="191">
                  <c:v>13.1</c:v>
                </c:pt>
                <c:pt idx="192">
                  <c:v>12.3</c:v>
                </c:pt>
                <c:pt idx="193">
                  <c:v>12.7</c:v>
                </c:pt>
                <c:pt idx="194">
                  <c:v>9.8000000000000007</c:v>
                </c:pt>
                <c:pt idx="195">
                  <c:v>10.5</c:v>
                </c:pt>
                <c:pt idx="196">
                  <c:v>12.3</c:v>
                </c:pt>
                <c:pt idx="197">
                  <c:v>12.3</c:v>
                </c:pt>
                <c:pt idx="198">
                  <c:v>11.5</c:v>
                </c:pt>
                <c:pt idx="199">
                  <c:v>12.1</c:v>
                </c:pt>
                <c:pt idx="200">
                  <c:v>14.7</c:v>
                </c:pt>
                <c:pt idx="201">
                  <c:v>17</c:v>
                </c:pt>
                <c:pt idx="202">
                  <c:v>16.600000000000001</c:v>
                </c:pt>
                <c:pt idx="203">
                  <c:v>16.100000000000001</c:v>
                </c:pt>
                <c:pt idx="204">
                  <c:v>15</c:v>
                </c:pt>
                <c:pt idx="205">
                  <c:v>13.3</c:v>
                </c:pt>
                <c:pt idx="206">
                  <c:v>11.6</c:v>
                </c:pt>
                <c:pt idx="207">
                  <c:v>13.9</c:v>
                </c:pt>
                <c:pt idx="208">
                  <c:v>14.4</c:v>
                </c:pt>
                <c:pt idx="209">
                  <c:v>14</c:v>
                </c:pt>
                <c:pt idx="210">
                  <c:v>12.3</c:v>
                </c:pt>
                <c:pt idx="211">
                  <c:v>14</c:v>
                </c:pt>
                <c:pt idx="212">
                  <c:v>11.4</c:v>
                </c:pt>
                <c:pt idx="213">
                  <c:v>14.9</c:v>
                </c:pt>
                <c:pt idx="214">
                  <c:v>10.8</c:v>
                </c:pt>
                <c:pt idx="215">
                  <c:v>11.3</c:v>
                </c:pt>
                <c:pt idx="216">
                  <c:v>10.8</c:v>
                </c:pt>
                <c:pt idx="217">
                  <c:v>12.8</c:v>
                </c:pt>
                <c:pt idx="218">
                  <c:v>13.1</c:v>
                </c:pt>
                <c:pt idx="219">
                  <c:v>12.6</c:v>
                </c:pt>
                <c:pt idx="220">
                  <c:v>13.3</c:v>
                </c:pt>
                <c:pt idx="221">
                  <c:v>16</c:v>
                </c:pt>
                <c:pt idx="222">
                  <c:v>14.8</c:v>
                </c:pt>
                <c:pt idx="223">
                  <c:v>14.8</c:v>
                </c:pt>
                <c:pt idx="224">
                  <c:v>13</c:v>
                </c:pt>
                <c:pt idx="225">
                  <c:v>15.3</c:v>
                </c:pt>
                <c:pt idx="226">
                  <c:v>14.9</c:v>
                </c:pt>
                <c:pt idx="227">
                  <c:v>17</c:v>
                </c:pt>
                <c:pt idx="228">
                  <c:v>12.2</c:v>
                </c:pt>
                <c:pt idx="229">
                  <c:v>11.1</c:v>
                </c:pt>
                <c:pt idx="230">
                  <c:v>12.7</c:v>
                </c:pt>
                <c:pt idx="231">
                  <c:v>17.100000000000001</c:v>
                </c:pt>
                <c:pt idx="232">
                  <c:v>18.7</c:v>
                </c:pt>
                <c:pt idx="233">
                  <c:v>18.8</c:v>
                </c:pt>
                <c:pt idx="234">
                  <c:v>16.3</c:v>
                </c:pt>
                <c:pt idx="235">
                  <c:v>14.5</c:v>
                </c:pt>
                <c:pt idx="236">
                  <c:v>14.3</c:v>
                </c:pt>
                <c:pt idx="237">
                  <c:v>14.6</c:v>
                </c:pt>
                <c:pt idx="238">
                  <c:v>11.7</c:v>
                </c:pt>
                <c:pt idx="239">
                  <c:v>13.2</c:v>
                </c:pt>
                <c:pt idx="240">
                  <c:v>11.7</c:v>
                </c:pt>
                <c:pt idx="241">
                  <c:v>12.5</c:v>
                </c:pt>
                <c:pt idx="242">
                  <c:v>13</c:v>
                </c:pt>
                <c:pt idx="243">
                  <c:v>16.2</c:v>
                </c:pt>
                <c:pt idx="244">
                  <c:v>18.8</c:v>
                </c:pt>
                <c:pt idx="245">
                  <c:v>14</c:v>
                </c:pt>
                <c:pt idx="246">
                  <c:v>13.7</c:v>
                </c:pt>
                <c:pt idx="247">
                  <c:v>14</c:v>
                </c:pt>
                <c:pt idx="248">
                  <c:v>16.600000000000001</c:v>
                </c:pt>
                <c:pt idx="249">
                  <c:v>13.6</c:v>
                </c:pt>
                <c:pt idx="250">
                  <c:v>12.8</c:v>
                </c:pt>
                <c:pt idx="251">
                  <c:v>15.3</c:v>
                </c:pt>
                <c:pt idx="252">
                  <c:v>15.7</c:v>
                </c:pt>
                <c:pt idx="253">
                  <c:v>20.100000000000001</c:v>
                </c:pt>
                <c:pt idx="254">
                  <c:v>21.7</c:v>
                </c:pt>
                <c:pt idx="255">
                  <c:v>25.5</c:v>
                </c:pt>
                <c:pt idx="256">
                  <c:v>26.7</c:v>
                </c:pt>
                <c:pt idx="257">
                  <c:v>15.9</c:v>
                </c:pt>
                <c:pt idx="258">
                  <c:v>14.8</c:v>
                </c:pt>
                <c:pt idx="259">
                  <c:v>14.3</c:v>
                </c:pt>
                <c:pt idx="260">
                  <c:v>14.7</c:v>
                </c:pt>
                <c:pt idx="261">
                  <c:v>21.3</c:v>
                </c:pt>
                <c:pt idx="262">
                  <c:v>22.9</c:v>
                </c:pt>
                <c:pt idx="263">
                  <c:v>18.100000000000001</c:v>
                </c:pt>
                <c:pt idx="264">
                  <c:v>12.7</c:v>
                </c:pt>
                <c:pt idx="265">
                  <c:v>12.6</c:v>
                </c:pt>
                <c:pt idx="266">
                  <c:v>14.3</c:v>
                </c:pt>
                <c:pt idx="267">
                  <c:v>19.100000000000001</c:v>
                </c:pt>
                <c:pt idx="268">
                  <c:v>17.899999999999999</c:v>
                </c:pt>
                <c:pt idx="269">
                  <c:v>20.2</c:v>
                </c:pt>
                <c:pt idx="270">
                  <c:v>21.4</c:v>
                </c:pt>
                <c:pt idx="271">
                  <c:v>16.899999999999999</c:v>
                </c:pt>
                <c:pt idx="272">
                  <c:v>15.9</c:v>
                </c:pt>
                <c:pt idx="273">
                  <c:v>21.6</c:v>
                </c:pt>
                <c:pt idx="274">
                  <c:v>28.6</c:v>
                </c:pt>
                <c:pt idx="275">
                  <c:v>31.3</c:v>
                </c:pt>
                <c:pt idx="276">
                  <c:v>24.9</c:v>
                </c:pt>
                <c:pt idx="277">
                  <c:v>34.4</c:v>
                </c:pt>
                <c:pt idx="278">
                  <c:v>35.799999999999997</c:v>
                </c:pt>
                <c:pt idx="279">
                  <c:v>16.2</c:v>
                </c:pt>
                <c:pt idx="280">
                  <c:v>18.600000000000001</c:v>
                </c:pt>
                <c:pt idx="281">
                  <c:v>29.9</c:v>
                </c:pt>
                <c:pt idx="282">
                  <c:v>29.2</c:v>
                </c:pt>
                <c:pt idx="283">
                  <c:v>19.2</c:v>
                </c:pt>
                <c:pt idx="284">
                  <c:v>16.100000000000001</c:v>
                </c:pt>
                <c:pt idx="285">
                  <c:v>17.600000000000001</c:v>
                </c:pt>
                <c:pt idx="286">
                  <c:v>28.6</c:v>
                </c:pt>
                <c:pt idx="287">
                  <c:v>34</c:v>
                </c:pt>
                <c:pt idx="288">
                  <c:v>23.8</c:v>
                </c:pt>
                <c:pt idx="289">
                  <c:v>20.5</c:v>
                </c:pt>
                <c:pt idx="290">
                  <c:v>17.7</c:v>
                </c:pt>
                <c:pt idx="291">
                  <c:v>26.7</c:v>
                </c:pt>
                <c:pt idx="292">
                  <c:v>31.8</c:v>
                </c:pt>
                <c:pt idx="293">
                  <c:v>18.3</c:v>
                </c:pt>
                <c:pt idx="294">
                  <c:v>16.7</c:v>
                </c:pt>
                <c:pt idx="295">
                  <c:v>16.399999999999999</c:v>
                </c:pt>
                <c:pt idx="296">
                  <c:v>19.5</c:v>
                </c:pt>
                <c:pt idx="297">
                  <c:v>31.3</c:v>
                </c:pt>
                <c:pt idx="298">
                  <c:v>15.9</c:v>
                </c:pt>
                <c:pt idx="299">
                  <c:v>23.3</c:v>
                </c:pt>
                <c:pt idx="300">
                  <c:v>26.8</c:v>
                </c:pt>
                <c:pt idx="301">
                  <c:v>26.1</c:v>
                </c:pt>
                <c:pt idx="302">
                  <c:v>27.4</c:v>
                </c:pt>
                <c:pt idx="303">
                  <c:v>25.9</c:v>
                </c:pt>
                <c:pt idx="304">
                  <c:v>26</c:v>
                </c:pt>
                <c:pt idx="305">
                  <c:v>16</c:v>
                </c:pt>
                <c:pt idx="306">
                  <c:v>17.899999999999999</c:v>
                </c:pt>
                <c:pt idx="307">
                  <c:v>27.2</c:v>
                </c:pt>
                <c:pt idx="308">
                  <c:v>24.7</c:v>
                </c:pt>
                <c:pt idx="309">
                  <c:v>18.7</c:v>
                </c:pt>
                <c:pt idx="310">
                  <c:v>16.8</c:v>
                </c:pt>
                <c:pt idx="311">
                  <c:v>24.8</c:v>
                </c:pt>
                <c:pt idx="312">
                  <c:v>33.1</c:v>
                </c:pt>
                <c:pt idx="313">
                  <c:v>16.399999999999999</c:v>
                </c:pt>
                <c:pt idx="314">
                  <c:v>20.100000000000001</c:v>
                </c:pt>
                <c:pt idx="315">
                  <c:v>21.2</c:v>
                </c:pt>
                <c:pt idx="316">
                  <c:v>18.2</c:v>
                </c:pt>
                <c:pt idx="317">
                  <c:v>18.3</c:v>
                </c:pt>
                <c:pt idx="318">
                  <c:v>18.5</c:v>
                </c:pt>
                <c:pt idx="319">
                  <c:v>26.3</c:v>
                </c:pt>
                <c:pt idx="320">
                  <c:v>33.299999999999997</c:v>
                </c:pt>
                <c:pt idx="321">
                  <c:v>29.5</c:v>
                </c:pt>
                <c:pt idx="322">
                  <c:v>31.5</c:v>
                </c:pt>
                <c:pt idx="323">
                  <c:v>19.100000000000001</c:v>
                </c:pt>
                <c:pt idx="324">
                  <c:v>17.5</c:v>
                </c:pt>
                <c:pt idx="325">
                  <c:v>20</c:v>
                </c:pt>
                <c:pt idx="326">
                  <c:v>20.7</c:v>
                </c:pt>
                <c:pt idx="327">
                  <c:v>24.5</c:v>
                </c:pt>
                <c:pt idx="328">
                  <c:v>33.299999999999997</c:v>
                </c:pt>
                <c:pt idx="329">
                  <c:v>17.399999999999999</c:v>
                </c:pt>
                <c:pt idx="330">
                  <c:v>18.2</c:v>
                </c:pt>
                <c:pt idx="331">
                  <c:v>20.100000000000001</c:v>
                </c:pt>
                <c:pt idx="332">
                  <c:v>20.3</c:v>
                </c:pt>
                <c:pt idx="333">
                  <c:v>32.200000000000003</c:v>
                </c:pt>
                <c:pt idx="334">
                  <c:v>24.6</c:v>
                </c:pt>
                <c:pt idx="335">
                  <c:v>17.5</c:v>
                </c:pt>
                <c:pt idx="336">
                  <c:v>21.3</c:v>
                </c:pt>
                <c:pt idx="337">
                  <c:v>30.8</c:v>
                </c:pt>
                <c:pt idx="338">
                  <c:v>25.3</c:v>
                </c:pt>
                <c:pt idx="339">
                  <c:v>29.8</c:v>
                </c:pt>
                <c:pt idx="340">
                  <c:v>27.3</c:v>
                </c:pt>
                <c:pt idx="341">
                  <c:v>35.4</c:v>
                </c:pt>
                <c:pt idx="342">
                  <c:v>24.6</c:v>
                </c:pt>
                <c:pt idx="343">
                  <c:v>26</c:v>
                </c:pt>
                <c:pt idx="344">
                  <c:v>19.2</c:v>
                </c:pt>
                <c:pt idx="345">
                  <c:v>18.3</c:v>
                </c:pt>
                <c:pt idx="346">
                  <c:v>28.3</c:v>
                </c:pt>
                <c:pt idx="347">
                  <c:v>22.7</c:v>
                </c:pt>
                <c:pt idx="348">
                  <c:v>24.6</c:v>
                </c:pt>
                <c:pt idx="349">
                  <c:v>27.5</c:v>
                </c:pt>
                <c:pt idx="350">
                  <c:v>37.200000000000003</c:v>
                </c:pt>
                <c:pt idx="351">
                  <c:v>35.4</c:v>
                </c:pt>
                <c:pt idx="352">
                  <c:v>41.2</c:v>
                </c:pt>
                <c:pt idx="353">
                  <c:v>37.799999999999997</c:v>
                </c:pt>
                <c:pt idx="354">
                  <c:v>20.2</c:v>
                </c:pt>
                <c:pt idx="355">
                  <c:v>22.8</c:v>
                </c:pt>
                <c:pt idx="356">
                  <c:v>26</c:v>
                </c:pt>
                <c:pt idx="357">
                  <c:v>34.6</c:v>
                </c:pt>
                <c:pt idx="358">
                  <c:v>34.1</c:v>
                </c:pt>
                <c:pt idx="359">
                  <c:v>20</c:v>
                </c:pt>
                <c:pt idx="360">
                  <c:v>19.399999999999999</c:v>
                </c:pt>
                <c:pt idx="361">
                  <c:v>20.8</c:v>
                </c:pt>
                <c:pt idx="362">
                  <c:v>23.9</c:v>
                </c:pt>
                <c:pt idx="363">
                  <c:v>34.700000000000003</c:v>
                </c:pt>
                <c:pt idx="364">
                  <c:v>39.700000000000003</c:v>
                </c:pt>
                <c:pt idx="365">
                  <c:v>24.2</c:v>
                </c:pt>
                <c:pt idx="366">
                  <c:v>27.6</c:v>
                </c:pt>
                <c:pt idx="367">
                  <c:v>27.1</c:v>
                </c:pt>
                <c:pt idx="368">
                  <c:v>26</c:v>
                </c:pt>
                <c:pt idx="369">
                  <c:v>25.7</c:v>
                </c:pt>
                <c:pt idx="370">
                  <c:v>25.7</c:v>
                </c:pt>
                <c:pt idx="371">
                  <c:v>21.3</c:v>
                </c:pt>
                <c:pt idx="372">
                  <c:v>20.6</c:v>
                </c:pt>
                <c:pt idx="373">
                  <c:v>21.4</c:v>
                </c:pt>
                <c:pt idx="374">
                  <c:v>31.5</c:v>
                </c:pt>
                <c:pt idx="375">
                  <c:v>36.4</c:v>
                </c:pt>
                <c:pt idx="376">
                  <c:v>24.8</c:v>
                </c:pt>
                <c:pt idx="377">
                  <c:v>42.2</c:v>
                </c:pt>
                <c:pt idx="378">
                  <c:v>18.100000000000001</c:v>
                </c:pt>
                <c:pt idx="379">
                  <c:v>19.2</c:v>
                </c:pt>
                <c:pt idx="380">
                  <c:v>22.3</c:v>
                </c:pt>
                <c:pt idx="381">
                  <c:v>32.700000000000003</c:v>
                </c:pt>
                <c:pt idx="382">
                  <c:v>35.299999999999997</c:v>
                </c:pt>
                <c:pt idx="383">
                  <c:v>30.9</c:v>
                </c:pt>
                <c:pt idx="384">
                  <c:v>29.1</c:v>
                </c:pt>
                <c:pt idx="385">
                  <c:v>26.7</c:v>
                </c:pt>
                <c:pt idx="386">
                  <c:v>22.8</c:v>
                </c:pt>
                <c:pt idx="387">
                  <c:v>21.9</c:v>
                </c:pt>
                <c:pt idx="388">
                  <c:v>22.2</c:v>
                </c:pt>
                <c:pt idx="389">
                  <c:v>20.9</c:v>
                </c:pt>
                <c:pt idx="390">
                  <c:v>29.4</c:v>
                </c:pt>
                <c:pt idx="391">
                  <c:v>29.5</c:v>
                </c:pt>
                <c:pt idx="392">
                  <c:v>27.5</c:v>
                </c:pt>
                <c:pt idx="393">
                  <c:v>18.3</c:v>
                </c:pt>
                <c:pt idx="394">
                  <c:v>22.4</c:v>
                </c:pt>
                <c:pt idx="395">
                  <c:v>21.8</c:v>
                </c:pt>
                <c:pt idx="396">
                  <c:v>23.6</c:v>
                </c:pt>
                <c:pt idx="397">
                  <c:v>31.5</c:v>
                </c:pt>
                <c:pt idx="398">
                  <c:v>21</c:v>
                </c:pt>
                <c:pt idx="399">
                  <c:v>20.9</c:v>
                </c:pt>
                <c:pt idx="400">
                  <c:v>29.4</c:v>
                </c:pt>
                <c:pt idx="401">
                  <c:v>32.6</c:v>
                </c:pt>
                <c:pt idx="402">
                  <c:v>27.7</c:v>
                </c:pt>
                <c:pt idx="403">
                  <c:v>22.9</c:v>
                </c:pt>
                <c:pt idx="404">
                  <c:v>22.7</c:v>
                </c:pt>
                <c:pt idx="405">
                  <c:v>23.3</c:v>
                </c:pt>
                <c:pt idx="406">
                  <c:v>23.8</c:v>
                </c:pt>
                <c:pt idx="407">
                  <c:v>24.9</c:v>
                </c:pt>
                <c:pt idx="408">
                  <c:v>30.3</c:v>
                </c:pt>
                <c:pt idx="409">
                  <c:v>24.5</c:v>
                </c:pt>
                <c:pt idx="410">
                  <c:v>26.1</c:v>
                </c:pt>
                <c:pt idx="411">
                  <c:v>18.399999999999999</c:v>
                </c:pt>
                <c:pt idx="412">
                  <c:v>21.1</c:v>
                </c:pt>
                <c:pt idx="413">
                  <c:v>22.6</c:v>
                </c:pt>
                <c:pt idx="414">
                  <c:v>22</c:v>
                </c:pt>
                <c:pt idx="415">
                  <c:v>20.8</c:v>
                </c:pt>
                <c:pt idx="416">
                  <c:v>24.7</c:v>
                </c:pt>
                <c:pt idx="417">
                  <c:v>29.5</c:v>
                </c:pt>
                <c:pt idx="418">
                  <c:v>39.4</c:v>
                </c:pt>
                <c:pt idx="419">
                  <c:v>25.6</c:v>
                </c:pt>
                <c:pt idx="420">
                  <c:v>26.4</c:v>
                </c:pt>
                <c:pt idx="421">
                  <c:v>23.5</c:v>
                </c:pt>
                <c:pt idx="422">
                  <c:v>22.2</c:v>
                </c:pt>
                <c:pt idx="423">
                  <c:v>22.7</c:v>
                </c:pt>
                <c:pt idx="424">
                  <c:v>23.7</c:v>
                </c:pt>
                <c:pt idx="425">
                  <c:v>33.700000000000003</c:v>
                </c:pt>
                <c:pt idx="426">
                  <c:v>34.700000000000003</c:v>
                </c:pt>
                <c:pt idx="427">
                  <c:v>23.9</c:v>
                </c:pt>
                <c:pt idx="428">
                  <c:v>33</c:v>
                </c:pt>
                <c:pt idx="429">
                  <c:v>23.7</c:v>
                </c:pt>
                <c:pt idx="430">
                  <c:v>25.2</c:v>
                </c:pt>
                <c:pt idx="431">
                  <c:v>24.9</c:v>
                </c:pt>
                <c:pt idx="432">
                  <c:v>38.9</c:v>
                </c:pt>
                <c:pt idx="433">
                  <c:v>28.5</c:v>
                </c:pt>
                <c:pt idx="434">
                  <c:v>22.1</c:v>
                </c:pt>
                <c:pt idx="435">
                  <c:v>26.1</c:v>
                </c:pt>
                <c:pt idx="436">
                  <c:v>22.3</c:v>
                </c:pt>
                <c:pt idx="437">
                  <c:v>23.2</c:v>
                </c:pt>
                <c:pt idx="438">
                  <c:v>21.3</c:v>
                </c:pt>
                <c:pt idx="439">
                  <c:v>26.8</c:v>
                </c:pt>
                <c:pt idx="440">
                  <c:v>31.4</c:v>
                </c:pt>
                <c:pt idx="441">
                  <c:v>32.5</c:v>
                </c:pt>
                <c:pt idx="442">
                  <c:v>19.5</c:v>
                </c:pt>
                <c:pt idx="443">
                  <c:v>18.8</c:v>
                </c:pt>
                <c:pt idx="444">
                  <c:v>23.3</c:v>
                </c:pt>
                <c:pt idx="445">
                  <c:v>23.5</c:v>
                </c:pt>
                <c:pt idx="446">
                  <c:v>24.3</c:v>
                </c:pt>
                <c:pt idx="447">
                  <c:v>28.8</c:v>
                </c:pt>
                <c:pt idx="448">
                  <c:v>21.2</c:v>
                </c:pt>
                <c:pt idx="449">
                  <c:v>20.399999999999999</c:v>
                </c:pt>
                <c:pt idx="450">
                  <c:v>20.2</c:v>
                </c:pt>
                <c:pt idx="451">
                  <c:v>19.899999999999999</c:v>
                </c:pt>
                <c:pt idx="452">
                  <c:v>19.2</c:v>
                </c:pt>
                <c:pt idx="453">
                  <c:v>17.899999999999999</c:v>
                </c:pt>
                <c:pt idx="454">
                  <c:v>18.7</c:v>
                </c:pt>
                <c:pt idx="455">
                  <c:v>22.7</c:v>
                </c:pt>
                <c:pt idx="456">
                  <c:v>26.5</c:v>
                </c:pt>
                <c:pt idx="457">
                  <c:v>19.5</c:v>
                </c:pt>
                <c:pt idx="458">
                  <c:v>18.8</c:v>
                </c:pt>
                <c:pt idx="459">
                  <c:v>21.2</c:v>
                </c:pt>
                <c:pt idx="460">
                  <c:v>29</c:v>
                </c:pt>
                <c:pt idx="461">
                  <c:v>15.6</c:v>
                </c:pt>
                <c:pt idx="462">
                  <c:v>18.399999999999999</c:v>
                </c:pt>
                <c:pt idx="463">
                  <c:v>20</c:v>
                </c:pt>
                <c:pt idx="464">
                  <c:v>22.3</c:v>
                </c:pt>
                <c:pt idx="465">
                  <c:v>23.5</c:v>
                </c:pt>
                <c:pt idx="466">
                  <c:v>20.100000000000001</c:v>
                </c:pt>
                <c:pt idx="467">
                  <c:v>18.7</c:v>
                </c:pt>
                <c:pt idx="468">
                  <c:v>20</c:v>
                </c:pt>
                <c:pt idx="469">
                  <c:v>27</c:v>
                </c:pt>
                <c:pt idx="470">
                  <c:v>27</c:v>
                </c:pt>
                <c:pt idx="471">
                  <c:v>20.3</c:v>
                </c:pt>
                <c:pt idx="472">
                  <c:v>19.8</c:v>
                </c:pt>
                <c:pt idx="473">
                  <c:v>25</c:v>
                </c:pt>
                <c:pt idx="474">
                  <c:v>27.4</c:v>
                </c:pt>
                <c:pt idx="475">
                  <c:v>28</c:v>
                </c:pt>
                <c:pt idx="476">
                  <c:v>24.2</c:v>
                </c:pt>
                <c:pt idx="477">
                  <c:v>16.7</c:v>
                </c:pt>
                <c:pt idx="478">
                  <c:v>18.600000000000001</c:v>
                </c:pt>
                <c:pt idx="479">
                  <c:v>20</c:v>
                </c:pt>
                <c:pt idx="480">
                  <c:v>25</c:v>
                </c:pt>
                <c:pt idx="481">
                  <c:v>25.6</c:v>
                </c:pt>
                <c:pt idx="482">
                  <c:v>25.4</c:v>
                </c:pt>
                <c:pt idx="483">
                  <c:v>24.9</c:v>
                </c:pt>
                <c:pt idx="484">
                  <c:v>20.6</c:v>
                </c:pt>
                <c:pt idx="485">
                  <c:v>24.1</c:v>
                </c:pt>
                <c:pt idx="486">
                  <c:v>17</c:v>
                </c:pt>
                <c:pt idx="487">
                  <c:v>18.399999999999999</c:v>
                </c:pt>
                <c:pt idx="488">
                  <c:v>20.100000000000001</c:v>
                </c:pt>
                <c:pt idx="489">
                  <c:v>18.2</c:v>
                </c:pt>
                <c:pt idx="490">
                  <c:v>20.5</c:v>
                </c:pt>
                <c:pt idx="491">
                  <c:v>24.7</c:v>
                </c:pt>
                <c:pt idx="492">
                  <c:v>25.7</c:v>
                </c:pt>
                <c:pt idx="493">
                  <c:v>20.399999999999999</c:v>
                </c:pt>
                <c:pt idx="494">
                  <c:v>22.2</c:v>
                </c:pt>
                <c:pt idx="495">
                  <c:v>17.2</c:v>
                </c:pt>
                <c:pt idx="496">
                  <c:v>17.399999999999999</c:v>
                </c:pt>
                <c:pt idx="497">
                  <c:v>21.4</c:v>
                </c:pt>
                <c:pt idx="498">
                  <c:v>21.6</c:v>
                </c:pt>
                <c:pt idx="499">
                  <c:v>21.7</c:v>
                </c:pt>
                <c:pt idx="500">
                  <c:v>22</c:v>
                </c:pt>
                <c:pt idx="501">
                  <c:v>19.600000000000001</c:v>
                </c:pt>
                <c:pt idx="502">
                  <c:v>17.100000000000001</c:v>
                </c:pt>
                <c:pt idx="503">
                  <c:v>19.3</c:v>
                </c:pt>
                <c:pt idx="504">
                  <c:v>18.399999999999999</c:v>
                </c:pt>
                <c:pt idx="505">
                  <c:v>17.399999999999999</c:v>
                </c:pt>
                <c:pt idx="506">
                  <c:v>18.5</c:v>
                </c:pt>
                <c:pt idx="507">
                  <c:v>22.2</c:v>
                </c:pt>
                <c:pt idx="508">
                  <c:v>17.2</c:v>
                </c:pt>
                <c:pt idx="509">
                  <c:v>15.8</c:v>
                </c:pt>
                <c:pt idx="510">
                  <c:v>15.6</c:v>
                </c:pt>
                <c:pt idx="511">
                  <c:v>12.5</c:v>
                </c:pt>
                <c:pt idx="512">
                  <c:v>14.4</c:v>
                </c:pt>
                <c:pt idx="513">
                  <c:v>13.2</c:v>
                </c:pt>
                <c:pt idx="514">
                  <c:v>13.9</c:v>
                </c:pt>
                <c:pt idx="515">
                  <c:v>15.4</c:v>
                </c:pt>
                <c:pt idx="516">
                  <c:v>17.399999999999999</c:v>
                </c:pt>
                <c:pt idx="517">
                  <c:v>17</c:v>
                </c:pt>
                <c:pt idx="518">
                  <c:v>12.8</c:v>
                </c:pt>
                <c:pt idx="519">
                  <c:v>14.1</c:v>
                </c:pt>
                <c:pt idx="520">
                  <c:v>13.4</c:v>
                </c:pt>
                <c:pt idx="521">
                  <c:v>14.1</c:v>
                </c:pt>
                <c:pt idx="522">
                  <c:v>14.5</c:v>
                </c:pt>
                <c:pt idx="523">
                  <c:v>15.3</c:v>
                </c:pt>
                <c:pt idx="524">
                  <c:v>14.7</c:v>
                </c:pt>
                <c:pt idx="525">
                  <c:v>17.5</c:v>
                </c:pt>
                <c:pt idx="526">
                  <c:v>15.8</c:v>
                </c:pt>
                <c:pt idx="527">
                  <c:v>13.5</c:v>
                </c:pt>
                <c:pt idx="528">
                  <c:v>13.8</c:v>
                </c:pt>
                <c:pt idx="529">
                  <c:v>13.4</c:v>
                </c:pt>
                <c:pt idx="530">
                  <c:v>15.6</c:v>
                </c:pt>
                <c:pt idx="531">
                  <c:v>17.899999999999999</c:v>
                </c:pt>
                <c:pt idx="532">
                  <c:v>14.3</c:v>
                </c:pt>
                <c:pt idx="533">
                  <c:v>15.1</c:v>
                </c:pt>
                <c:pt idx="534">
                  <c:v>12.7</c:v>
                </c:pt>
                <c:pt idx="535">
                  <c:v>13.5</c:v>
                </c:pt>
                <c:pt idx="536">
                  <c:v>13.2</c:v>
                </c:pt>
                <c:pt idx="537">
                  <c:v>14.7</c:v>
                </c:pt>
                <c:pt idx="538">
                  <c:v>15.4</c:v>
                </c:pt>
                <c:pt idx="539">
                  <c:v>14.8</c:v>
                </c:pt>
                <c:pt idx="540">
                  <c:v>10.7</c:v>
                </c:pt>
                <c:pt idx="541">
                  <c:v>12.7</c:v>
                </c:pt>
                <c:pt idx="542">
                  <c:v>11.1</c:v>
                </c:pt>
                <c:pt idx="543">
                  <c:v>10.6</c:v>
                </c:pt>
                <c:pt idx="544">
                  <c:v>17</c:v>
                </c:pt>
                <c:pt idx="545">
                  <c:v>15.8</c:v>
                </c:pt>
                <c:pt idx="546">
                  <c:v>11.7</c:v>
                </c:pt>
                <c:pt idx="547">
                  <c:v>14.1</c:v>
                </c:pt>
                <c:pt idx="548">
                  <c:v>16.5</c:v>
                </c:pt>
                <c:pt idx="549">
                  <c:v>16.7</c:v>
                </c:pt>
                <c:pt idx="550">
                  <c:v>12.7</c:v>
                </c:pt>
                <c:pt idx="551">
                  <c:v>12.8</c:v>
                </c:pt>
                <c:pt idx="552">
                  <c:v>13</c:v>
                </c:pt>
                <c:pt idx="553">
                  <c:v>13.7</c:v>
                </c:pt>
                <c:pt idx="554">
                  <c:v>15.3</c:v>
                </c:pt>
                <c:pt idx="555">
                  <c:v>15.2</c:v>
                </c:pt>
                <c:pt idx="556">
                  <c:v>14.2</c:v>
                </c:pt>
                <c:pt idx="557">
                  <c:v>16</c:v>
                </c:pt>
                <c:pt idx="558">
                  <c:v>13.7</c:v>
                </c:pt>
                <c:pt idx="559">
                  <c:v>12</c:v>
                </c:pt>
                <c:pt idx="560">
                  <c:v>14</c:v>
                </c:pt>
                <c:pt idx="561">
                  <c:v>14.1</c:v>
                </c:pt>
                <c:pt idx="562">
                  <c:v>13.7</c:v>
                </c:pt>
                <c:pt idx="563">
                  <c:v>16.100000000000001</c:v>
                </c:pt>
                <c:pt idx="564">
                  <c:v>17.7</c:v>
                </c:pt>
                <c:pt idx="565">
                  <c:v>16</c:v>
                </c:pt>
                <c:pt idx="566">
                  <c:v>16.100000000000001</c:v>
                </c:pt>
                <c:pt idx="567">
                  <c:v>18.100000000000001</c:v>
                </c:pt>
                <c:pt idx="568">
                  <c:v>18.3</c:v>
                </c:pt>
                <c:pt idx="569">
                  <c:v>11.6</c:v>
                </c:pt>
                <c:pt idx="570">
                  <c:v>11.4</c:v>
                </c:pt>
                <c:pt idx="571">
                  <c:v>14.3</c:v>
                </c:pt>
                <c:pt idx="572">
                  <c:v>11</c:v>
                </c:pt>
                <c:pt idx="573">
                  <c:v>12.9</c:v>
                </c:pt>
                <c:pt idx="574">
                  <c:v>15.2</c:v>
                </c:pt>
                <c:pt idx="575">
                  <c:v>15.3</c:v>
                </c:pt>
                <c:pt idx="576">
                  <c:v>13.8</c:v>
                </c:pt>
                <c:pt idx="577">
                  <c:v>17</c:v>
                </c:pt>
                <c:pt idx="578">
                  <c:v>14.4</c:v>
                </c:pt>
                <c:pt idx="579">
                  <c:v>13.4</c:v>
                </c:pt>
                <c:pt idx="580">
                  <c:v>12.8</c:v>
                </c:pt>
                <c:pt idx="581">
                  <c:v>14.6</c:v>
                </c:pt>
                <c:pt idx="582">
                  <c:v>14.6</c:v>
                </c:pt>
                <c:pt idx="583">
                  <c:v>14.4</c:v>
                </c:pt>
                <c:pt idx="584">
                  <c:v>16.600000000000001</c:v>
                </c:pt>
                <c:pt idx="585">
                  <c:v>14.2</c:v>
                </c:pt>
                <c:pt idx="586">
                  <c:v>18.899999999999999</c:v>
                </c:pt>
                <c:pt idx="587">
                  <c:v>15.3</c:v>
                </c:pt>
                <c:pt idx="588">
                  <c:v>15.7</c:v>
                </c:pt>
                <c:pt idx="589">
                  <c:v>14.1</c:v>
                </c:pt>
                <c:pt idx="590">
                  <c:v>15.1</c:v>
                </c:pt>
                <c:pt idx="591">
                  <c:v>18.7</c:v>
                </c:pt>
                <c:pt idx="592">
                  <c:v>18.100000000000001</c:v>
                </c:pt>
                <c:pt idx="593">
                  <c:v>18.2</c:v>
                </c:pt>
                <c:pt idx="594">
                  <c:v>15.6</c:v>
                </c:pt>
                <c:pt idx="595">
                  <c:v>21.6</c:v>
                </c:pt>
                <c:pt idx="596">
                  <c:v>16.399999999999999</c:v>
                </c:pt>
                <c:pt idx="597">
                  <c:v>13.6</c:v>
                </c:pt>
                <c:pt idx="598">
                  <c:v>14.8</c:v>
                </c:pt>
                <c:pt idx="599">
                  <c:v>16</c:v>
                </c:pt>
                <c:pt idx="600">
                  <c:v>13.4</c:v>
                </c:pt>
                <c:pt idx="601">
                  <c:v>12.7</c:v>
                </c:pt>
                <c:pt idx="602">
                  <c:v>13</c:v>
                </c:pt>
                <c:pt idx="603">
                  <c:v>14.4</c:v>
                </c:pt>
                <c:pt idx="604">
                  <c:v>16.3</c:v>
                </c:pt>
                <c:pt idx="605">
                  <c:v>19</c:v>
                </c:pt>
                <c:pt idx="606">
                  <c:v>20.399999999999999</c:v>
                </c:pt>
                <c:pt idx="607">
                  <c:v>16.8</c:v>
                </c:pt>
                <c:pt idx="608">
                  <c:v>20.2</c:v>
                </c:pt>
                <c:pt idx="609">
                  <c:v>15.5</c:v>
                </c:pt>
                <c:pt idx="610">
                  <c:v>15</c:v>
                </c:pt>
                <c:pt idx="611">
                  <c:v>15.7</c:v>
                </c:pt>
                <c:pt idx="612">
                  <c:v>16.899999999999999</c:v>
                </c:pt>
                <c:pt idx="613">
                  <c:v>18.399999999999999</c:v>
                </c:pt>
                <c:pt idx="614">
                  <c:v>21.5</c:v>
                </c:pt>
                <c:pt idx="615">
                  <c:v>21</c:v>
                </c:pt>
                <c:pt idx="616">
                  <c:v>23.3</c:v>
                </c:pt>
                <c:pt idx="617">
                  <c:v>16.7</c:v>
                </c:pt>
                <c:pt idx="618">
                  <c:v>14.3</c:v>
                </c:pt>
                <c:pt idx="619">
                  <c:v>17</c:v>
                </c:pt>
                <c:pt idx="620">
                  <c:v>13.6</c:v>
                </c:pt>
                <c:pt idx="621">
                  <c:v>14.6</c:v>
                </c:pt>
                <c:pt idx="622">
                  <c:v>16.100000000000001</c:v>
                </c:pt>
                <c:pt idx="623">
                  <c:v>14.6</c:v>
                </c:pt>
                <c:pt idx="624">
                  <c:v>15.7</c:v>
                </c:pt>
                <c:pt idx="625">
                  <c:v>19.8</c:v>
                </c:pt>
                <c:pt idx="626">
                  <c:v>12.5</c:v>
                </c:pt>
                <c:pt idx="627">
                  <c:v>16.3</c:v>
                </c:pt>
                <c:pt idx="628">
                  <c:v>18.8</c:v>
                </c:pt>
                <c:pt idx="629">
                  <c:v>15.2</c:v>
                </c:pt>
                <c:pt idx="630">
                  <c:v>13.4</c:v>
                </c:pt>
                <c:pt idx="631">
                  <c:v>16.5</c:v>
                </c:pt>
                <c:pt idx="632">
                  <c:v>20.100000000000001</c:v>
                </c:pt>
                <c:pt idx="633">
                  <c:v>14.7</c:v>
                </c:pt>
                <c:pt idx="634">
                  <c:v>16.899999999999999</c:v>
                </c:pt>
                <c:pt idx="635">
                  <c:v>14.8</c:v>
                </c:pt>
                <c:pt idx="636">
                  <c:v>19.3</c:v>
                </c:pt>
                <c:pt idx="637">
                  <c:v>16.7</c:v>
                </c:pt>
                <c:pt idx="638">
                  <c:v>16.399999999999999</c:v>
                </c:pt>
                <c:pt idx="639">
                  <c:v>18.600000000000001</c:v>
                </c:pt>
                <c:pt idx="640">
                  <c:v>24</c:v>
                </c:pt>
                <c:pt idx="641">
                  <c:v>15.9</c:v>
                </c:pt>
                <c:pt idx="642">
                  <c:v>17.100000000000001</c:v>
                </c:pt>
                <c:pt idx="643">
                  <c:v>17.100000000000001</c:v>
                </c:pt>
                <c:pt idx="644">
                  <c:v>27.2</c:v>
                </c:pt>
                <c:pt idx="645">
                  <c:v>22.5</c:v>
                </c:pt>
                <c:pt idx="646">
                  <c:v>16.899999999999999</c:v>
                </c:pt>
                <c:pt idx="647">
                  <c:v>22</c:v>
                </c:pt>
                <c:pt idx="648">
                  <c:v>16.8</c:v>
                </c:pt>
                <c:pt idx="649">
                  <c:v>15.1</c:v>
                </c:pt>
                <c:pt idx="650">
                  <c:v>15.4</c:v>
                </c:pt>
                <c:pt idx="651">
                  <c:v>14.6</c:v>
                </c:pt>
                <c:pt idx="652">
                  <c:v>22.7</c:v>
                </c:pt>
                <c:pt idx="653">
                  <c:v>24.8</c:v>
                </c:pt>
                <c:pt idx="654">
                  <c:v>23.1</c:v>
                </c:pt>
                <c:pt idx="655">
                  <c:v>18.899999999999999</c:v>
                </c:pt>
                <c:pt idx="656">
                  <c:v>16.600000000000001</c:v>
                </c:pt>
                <c:pt idx="657">
                  <c:v>16.5</c:v>
                </c:pt>
                <c:pt idx="658">
                  <c:v>21.8</c:v>
                </c:pt>
                <c:pt idx="659">
                  <c:v>17.600000000000001</c:v>
                </c:pt>
                <c:pt idx="660">
                  <c:v>13.2</c:v>
                </c:pt>
                <c:pt idx="661">
                  <c:v>14.1</c:v>
                </c:pt>
                <c:pt idx="662">
                  <c:v>17.100000000000001</c:v>
                </c:pt>
                <c:pt idx="663">
                  <c:v>25.7</c:v>
                </c:pt>
                <c:pt idx="664">
                  <c:v>18.5</c:v>
                </c:pt>
                <c:pt idx="665">
                  <c:v>15.4</c:v>
                </c:pt>
                <c:pt idx="666">
                  <c:v>16.600000000000001</c:v>
                </c:pt>
                <c:pt idx="667">
                  <c:v>25.6</c:v>
                </c:pt>
                <c:pt idx="668">
                  <c:v>28</c:v>
                </c:pt>
                <c:pt idx="669">
                  <c:v>17.5</c:v>
                </c:pt>
                <c:pt idx="670">
                  <c:v>18.399999999999999</c:v>
                </c:pt>
                <c:pt idx="671">
                  <c:v>18.5</c:v>
                </c:pt>
                <c:pt idx="672">
                  <c:v>19.100000000000001</c:v>
                </c:pt>
                <c:pt idx="673">
                  <c:v>29.2</c:v>
                </c:pt>
                <c:pt idx="674">
                  <c:v>16.8</c:v>
                </c:pt>
                <c:pt idx="675">
                  <c:v>21.4</c:v>
                </c:pt>
                <c:pt idx="676">
                  <c:v>25.9</c:v>
                </c:pt>
                <c:pt idx="677">
                  <c:v>18.2</c:v>
                </c:pt>
                <c:pt idx="678">
                  <c:v>17.399999999999999</c:v>
                </c:pt>
                <c:pt idx="679">
                  <c:v>17.5</c:v>
                </c:pt>
                <c:pt idx="680">
                  <c:v>23.8</c:v>
                </c:pt>
                <c:pt idx="681">
                  <c:v>25.5</c:v>
                </c:pt>
                <c:pt idx="682">
                  <c:v>19</c:v>
                </c:pt>
                <c:pt idx="683">
                  <c:v>15.9</c:v>
                </c:pt>
                <c:pt idx="684">
                  <c:v>19.2</c:v>
                </c:pt>
                <c:pt idx="685">
                  <c:v>21.6</c:v>
                </c:pt>
                <c:pt idx="686">
                  <c:v>31.4</c:v>
                </c:pt>
                <c:pt idx="687">
                  <c:v>18.899999999999999</c:v>
                </c:pt>
                <c:pt idx="688">
                  <c:v>19.399999999999999</c:v>
                </c:pt>
                <c:pt idx="689">
                  <c:v>33.299999999999997</c:v>
                </c:pt>
                <c:pt idx="690">
                  <c:v>35</c:v>
                </c:pt>
                <c:pt idx="691">
                  <c:v>14.9</c:v>
                </c:pt>
                <c:pt idx="692">
                  <c:v>16.8</c:v>
                </c:pt>
                <c:pt idx="693">
                  <c:v>17</c:v>
                </c:pt>
                <c:pt idx="694">
                  <c:v>17.899999999999999</c:v>
                </c:pt>
                <c:pt idx="695">
                  <c:v>17.399999999999999</c:v>
                </c:pt>
                <c:pt idx="696">
                  <c:v>16.3</c:v>
                </c:pt>
                <c:pt idx="697">
                  <c:v>19.600000000000001</c:v>
                </c:pt>
                <c:pt idx="698">
                  <c:v>20</c:v>
                </c:pt>
                <c:pt idx="699">
                  <c:v>18.899999999999999</c:v>
                </c:pt>
                <c:pt idx="700">
                  <c:v>21.9</c:v>
                </c:pt>
                <c:pt idx="701">
                  <c:v>21.6</c:v>
                </c:pt>
                <c:pt idx="702">
                  <c:v>23.9</c:v>
                </c:pt>
                <c:pt idx="703">
                  <c:v>31.7</c:v>
                </c:pt>
                <c:pt idx="704">
                  <c:v>21.5</c:v>
                </c:pt>
                <c:pt idx="705">
                  <c:v>20.8</c:v>
                </c:pt>
                <c:pt idx="706">
                  <c:v>28.3</c:v>
                </c:pt>
                <c:pt idx="707">
                  <c:v>23.2</c:v>
                </c:pt>
                <c:pt idx="708">
                  <c:v>17.3</c:v>
                </c:pt>
                <c:pt idx="709">
                  <c:v>18.8</c:v>
                </c:pt>
                <c:pt idx="710">
                  <c:v>19.3</c:v>
                </c:pt>
                <c:pt idx="711">
                  <c:v>32.799999999999997</c:v>
                </c:pt>
                <c:pt idx="712">
                  <c:v>36.299999999999997</c:v>
                </c:pt>
                <c:pt idx="713">
                  <c:v>19.3</c:v>
                </c:pt>
                <c:pt idx="714">
                  <c:v>18.600000000000001</c:v>
                </c:pt>
                <c:pt idx="715">
                  <c:v>25.5</c:v>
                </c:pt>
                <c:pt idx="716">
                  <c:v>20.9</c:v>
                </c:pt>
                <c:pt idx="717">
                  <c:v>17.5</c:v>
                </c:pt>
                <c:pt idx="718">
                  <c:v>30.2</c:v>
                </c:pt>
                <c:pt idx="719">
                  <c:v>21.5</c:v>
                </c:pt>
                <c:pt idx="720">
                  <c:v>19.899999999999999</c:v>
                </c:pt>
                <c:pt idx="721">
                  <c:v>20</c:v>
                </c:pt>
                <c:pt idx="722">
                  <c:v>26.3</c:v>
                </c:pt>
                <c:pt idx="723">
                  <c:v>34.9</c:v>
                </c:pt>
                <c:pt idx="724">
                  <c:v>36.299999999999997</c:v>
                </c:pt>
                <c:pt idx="725">
                  <c:v>29.3</c:v>
                </c:pt>
                <c:pt idx="726">
                  <c:v>29.8</c:v>
                </c:pt>
                <c:pt idx="727">
                  <c:v>38.200000000000003</c:v>
                </c:pt>
                <c:pt idx="728">
                  <c:v>33.5</c:v>
                </c:pt>
                <c:pt idx="729">
                  <c:v>27.8</c:v>
                </c:pt>
                <c:pt idx="730">
                  <c:v>23.8</c:v>
                </c:pt>
                <c:pt idx="731">
                  <c:v>21.1</c:v>
                </c:pt>
                <c:pt idx="732">
                  <c:v>17.8</c:v>
                </c:pt>
                <c:pt idx="733">
                  <c:v>19.5</c:v>
                </c:pt>
                <c:pt idx="734">
                  <c:v>29.3</c:v>
                </c:pt>
                <c:pt idx="735">
                  <c:v>31.7</c:v>
                </c:pt>
                <c:pt idx="736">
                  <c:v>35.200000000000003</c:v>
                </c:pt>
                <c:pt idx="737">
                  <c:v>36.700000000000003</c:v>
                </c:pt>
                <c:pt idx="738">
                  <c:v>33.1</c:v>
                </c:pt>
                <c:pt idx="739">
                  <c:v>24.4</c:v>
                </c:pt>
                <c:pt idx="740">
                  <c:v>26.2</c:v>
                </c:pt>
                <c:pt idx="741">
                  <c:v>24.3</c:v>
                </c:pt>
                <c:pt idx="742">
                  <c:v>26.5</c:v>
                </c:pt>
                <c:pt idx="743">
                  <c:v>28.8</c:v>
                </c:pt>
                <c:pt idx="744">
                  <c:v>23.5</c:v>
                </c:pt>
                <c:pt idx="745">
                  <c:v>21.5</c:v>
                </c:pt>
                <c:pt idx="746">
                  <c:v>32.700000000000003</c:v>
                </c:pt>
                <c:pt idx="747">
                  <c:v>37.799999999999997</c:v>
                </c:pt>
                <c:pt idx="748">
                  <c:v>20.8</c:v>
                </c:pt>
                <c:pt idx="749">
                  <c:v>23.4</c:v>
                </c:pt>
                <c:pt idx="750">
                  <c:v>20.8</c:v>
                </c:pt>
                <c:pt idx="751">
                  <c:v>22.6</c:v>
                </c:pt>
                <c:pt idx="752">
                  <c:v>29.6</c:v>
                </c:pt>
                <c:pt idx="753">
                  <c:v>36.700000000000003</c:v>
                </c:pt>
                <c:pt idx="754">
                  <c:v>22</c:v>
                </c:pt>
                <c:pt idx="755">
                  <c:v>21.1</c:v>
                </c:pt>
                <c:pt idx="756">
                  <c:v>21.2</c:v>
                </c:pt>
                <c:pt idx="757">
                  <c:v>23.6</c:v>
                </c:pt>
                <c:pt idx="758">
                  <c:v>29.2</c:v>
                </c:pt>
                <c:pt idx="759">
                  <c:v>27</c:v>
                </c:pt>
                <c:pt idx="760">
                  <c:v>30</c:v>
                </c:pt>
                <c:pt idx="761">
                  <c:v>22.1</c:v>
                </c:pt>
                <c:pt idx="762">
                  <c:v>20.6</c:v>
                </c:pt>
                <c:pt idx="763">
                  <c:v>24.1</c:v>
                </c:pt>
                <c:pt idx="764">
                  <c:v>27.6</c:v>
                </c:pt>
                <c:pt idx="765">
                  <c:v>35.9</c:v>
                </c:pt>
                <c:pt idx="766">
                  <c:v>30.7</c:v>
                </c:pt>
                <c:pt idx="767">
                  <c:v>18</c:v>
                </c:pt>
                <c:pt idx="768">
                  <c:v>27.6</c:v>
                </c:pt>
                <c:pt idx="769">
                  <c:v>36</c:v>
                </c:pt>
                <c:pt idx="770">
                  <c:v>36</c:v>
                </c:pt>
                <c:pt idx="771">
                  <c:v>27.1</c:v>
                </c:pt>
                <c:pt idx="772">
                  <c:v>24.6</c:v>
                </c:pt>
                <c:pt idx="773">
                  <c:v>19.899999999999999</c:v>
                </c:pt>
                <c:pt idx="774">
                  <c:v>21</c:v>
                </c:pt>
                <c:pt idx="775">
                  <c:v>19.5</c:v>
                </c:pt>
                <c:pt idx="776">
                  <c:v>31.5</c:v>
                </c:pt>
                <c:pt idx="777">
                  <c:v>23.6</c:v>
                </c:pt>
                <c:pt idx="778">
                  <c:v>25.5</c:v>
                </c:pt>
                <c:pt idx="779">
                  <c:v>18.899999999999999</c:v>
                </c:pt>
                <c:pt idx="780">
                  <c:v>17.3</c:v>
                </c:pt>
                <c:pt idx="781">
                  <c:v>20.3</c:v>
                </c:pt>
                <c:pt idx="782">
                  <c:v>24</c:v>
                </c:pt>
                <c:pt idx="783">
                  <c:v>33.299999999999997</c:v>
                </c:pt>
                <c:pt idx="784">
                  <c:v>25</c:v>
                </c:pt>
                <c:pt idx="785">
                  <c:v>20</c:v>
                </c:pt>
                <c:pt idx="786">
                  <c:v>19.399999999999999</c:v>
                </c:pt>
                <c:pt idx="787">
                  <c:v>29.8</c:v>
                </c:pt>
                <c:pt idx="788">
                  <c:v>33.1</c:v>
                </c:pt>
                <c:pt idx="789">
                  <c:v>33.6</c:v>
                </c:pt>
                <c:pt idx="790">
                  <c:v>30.5</c:v>
                </c:pt>
                <c:pt idx="791">
                  <c:v>23.3</c:v>
                </c:pt>
                <c:pt idx="792">
                  <c:v>28.6</c:v>
                </c:pt>
                <c:pt idx="793">
                  <c:v>27.4</c:v>
                </c:pt>
                <c:pt idx="794">
                  <c:v>25.4</c:v>
                </c:pt>
                <c:pt idx="795">
                  <c:v>27.4</c:v>
                </c:pt>
                <c:pt idx="796">
                  <c:v>28.2</c:v>
                </c:pt>
                <c:pt idx="797">
                  <c:v>31.5</c:v>
                </c:pt>
                <c:pt idx="798">
                  <c:v>32.299999999999997</c:v>
                </c:pt>
                <c:pt idx="799">
                  <c:v>23.8</c:v>
                </c:pt>
                <c:pt idx="800">
                  <c:v>26.4</c:v>
                </c:pt>
                <c:pt idx="801">
                  <c:v>27.1</c:v>
                </c:pt>
                <c:pt idx="802">
                  <c:v>24.3</c:v>
                </c:pt>
                <c:pt idx="803">
                  <c:v>32.700000000000003</c:v>
                </c:pt>
                <c:pt idx="804">
                  <c:v>33.200000000000003</c:v>
                </c:pt>
                <c:pt idx="805">
                  <c:v>23</c:v>
                </c:pt>
                <c:pt idx="806">
                  <c:v>22.1</c:v>
                </c:pt>
                <c:pt idx="807">
                  <c:v>30.8</c:v>
                </c:pt>
                <c:pt idx="808">
                  <c:v>33.5</c:v>
                </c:pt>
                <c:pt idx="809">
                  <c:v>28</c:v>
                </c:pt>
                <c:pt idx="810">
                  <c:v>26.1</c:v>
                </c:pt>
                <c:pt idx="811">
                  <c:v>21.8</c:v>
                </c:pt>
                <c:pt idx="812">
                  <c:v>25.1</c:v>
                </c:pt>
                <c:pt idx="813">
                  <c:v>24.7</c:v>
                </c:pt>
                <c:pt idx="814">
                  <c:v>29.7</c:v>
                </c:pt>
                <c:pt idx="815">
                  <c:v>26.7</c:v>
                </c:pt>
                <c:pt idx="816">
                  <c:v>31.9</c:v>
                </c:pt>
                <c:pt idx="817">
                  <c:v>24.3</c:v>
                </c:pt>
                <c:pt idx="818">
                  <c:v>27.2</c:v>
                </c:pt>
                <c:pt idx="819">
                  <c:v>17.899999999999999</c:v>
                </c:pt>
                <c:pt idx="820">
                  <c:v>17.899999999999999</c:v>
                </c:pt>
                <c:pt idx="821">
                  <c:v>19</c:v>
                </c:pt>
                <c:pt idx="822">
                  <c:v>18.2</c:v>
                </c:pt>
                <c:pt idx="823">
                  <c:v>21.5</c:v>
                </c:pt>
                <c:pt idx="824">
                  <c:v>24.4</c:v>
                </c:pt>
                <c:pt idx="825">
                  <c:v>25.4</c:v>
                </c:pt>
                <c:pt idx="826">
                  <c:v>26.6</c:v>
                </c:pt>
                <c:pt idx="827">
                  <c:v>26.2</c:v>
                </c:pt>
                <c:pt idx="828">
                  <c:v>28.1</c:v>
                </c:pt>
                <c:pt idx="829">
                  <c:v>15.2</c:v>
                </c:pt>
                <c:pt idx="830">
                  <c:v>17</c:v>
                </c:pt>
                <c:pt idx="831">
                  <c:v>18.5</c:v>
                </c:pt>
                <c:pt idx="832">
                  <c:v>19.3</c:v>
                </c:pt>
                <c:pt idx="833">
                  <c:v>22.2</c:v>
                </c:pt>
                <c:pt idx="834">
                  <c:v>17.899999999999999</c:v>
                </c:pt>
                <c:pt idx="835">
                  <c:v>17.3</c:v>
                </c:pt>
                <c:pt idx="836">
                  <c:v>22.6</c:v>
                </c:pt>
                <c:pt idx="837">
                  <c:v>18.3</c:v>
                </c:pt>
                <c:pt idx="838">
                  <c:v>20.399999999999999</c:v>
                </c:pt>
                <c:pt idx="839">
                  <c:v>26.9</c:v>
                </c:pt>
                <c:pt idx="840">
                  <c:v>26.5</c:v>
                </c:pt>
                <c:pt idx="841">
                  <c:v>20.9</c:v>
                </c:pt>
                <c:pt idx="842">
                  <c:v>22.5</c:v>
                </c:pt>
                <c:pt idx="843">
                  <c:v>21.8</c:v>
                </c:pt>
                <c:pt idx="844">
                  <c:v>24.7</c:v>
                </c:pt>
                <c:pt idx="845">
                  <c:v>17.7</c:v>
                </c:pt>
                <c:pt idx="846">
                  <c:v>14.5</c:v>
                </c:pt>
                <c:pt idx="847">
                  <c:v>15.6</c:v>
                </c:pt>
                <c:pt idx="848">
                  <c:v>19.8</c:v>
                </c:pt>
                <c:pt idx="849">
                  <c:v>18.100000000000001</c:v>
                </c:pt>
                <c:pt idx="850">
                  <c:v>17.8</c:v>
                </c:pt>
                <c:pt idx="851">
                  <c:v>20.399999999999999</c:v>
                </c:pt>
                <c:pt idx="852">
                  <c:v>15.2</c:v>
                </c:pt>
                <c:pt idx="853">
                  <c:v>15.3</c:v>
                </c:pt>
                <c:pt idx="854">
                  <c:v>16.899999999999999</c:v>
                </c:pt>
                <c:pt idx="855">
                  <c:v>20.5</c:v>
                </c:pt>
                <c:pt idx="856">
                  <c:v>20</c:v>
                </c:pt>
                <c:pt idx="857">
                  <c:v>14.8</c:v>
                </c:pt>
                <c:pt idx="858">
                  <c:v>15.8</c:v>
                </c:pt>
                <c:pt idx="859">
                  <c:v>15.9</c:v>
                </c:pt>
                <c:pt idx="860">
                  <c:v>17.7</c:v>
                </c:pt>
                <c:pt idx="861">
                  <c:v>16.5</c:v>
                </c:pt>
                <c:pt idx="862">
                  <c:v>19.5</c:v>
                </c:pt>
                <c:pt idx="863">
                  <c:v>15.6</c:v>
                </c:pt>
                <c:pt idx="864">
                  <c:v>15.1</c:v>
                </c:pt>
                <c:pt idx="865">
                  <c:v>16.899999999999999</c:v>
                </c:pt>
                <c:pt idx="866">
                  <c:v>18.2</c:v>
                </c:pt>
                <c:pt idx="867">
                  <c:v>17</c:v>
                </c:pt>
                <c:pt idx="868">
                  <c:v>20.2</c:v>
                </c:pt>
                <c:pt idx="869">
                  <c:v>17.8</c:v>
                </c:pt>
                <c:pt idx="870">
                  <c:v>19.3</c:v>
                </c:pt>
                <c:pt idx="871">
                  <c:v>18.7</c:v>
                </c:pt>
                <c:pt idx="872">
                  <c:v>20.3</c:v>
                </c:pt>
                <c:pt idx="873">
                  <c:v>19.3</c:v>
                </c:pt>
                <c:pt idx="874">
                  <c:v>17.100000000000001</c:v>
                </c:pt>
                <c:pt idx="875">
                  <c:v>18.5</c:v>
                </c:pt>
                <c:pt idx="876">
                  <c:v>18</c:v>
                </c:pt>
                <c:pt idx="877">
                  <c:v>17.8</c:v>
                </c:pt>
                <c:pt idx="878">
                  <c:v>15.3</c:v>
                </c:pt>
                <c:pt idx="879">
                  <c:v>14.8</c:v>
                </c:pt>
                <c:pt idx="880">
                  <c:v>13.1</c:v>
                </c:pt>
                <c:pt idx="881">
                  <c:v>13</c:v>
                </c:pt>
                <c:pt idx="882">
                  <c:v>13.9</c:v>
                </c:pt>
                <c:pt idx="883">
                  <c:v>14.7</c:v>
                </c:pt>
                <c:pt idx="884">
                  <c:v>14.3</c:v>
                </c:pt>
                <c:pt idx="885">
                  <c:v>15.8</c:v>
                </c:pt>
                <c:pt idx="886">
                  <c:v>17.5</c:v>
                </c:pt>
                <c:pt idx="887">
                  <c:v>13.9</c:v>
                </c:pt>
                <c:pt idx="888">
                  <c:v>14.3</c:v>
                </c:pt>
                <c:pt idx="889">
                  <c:v>15</c:v>
                </c:pt>
                <c:pt idx="890">
                  <c:v>15</c:v>
                </c:pt>
                <c:pt idx="891">
                  <c:v>15.8</c:v>
                </c:pt>
                <c:pt idx="892">
                  <c:v>15.5</c:v>
                </c:pt>
                <c:pt idx="893">
                  <c:v>15.9</c:v>
                </c:pt>
                <c:pt idx="894">
                  <c:v>15.1</c:v>
                </c:pt>
                <c:pt idx="895">
                  <c:v>17.399999999999999</c:v>
                </c:pt>
                <c:pt idx="896">
                  <c:v>19</c:v>
                </c:pt>
                <c:pt idx="897">
                  <c:v>17.100000000000001</c:v>
                </c:pt>
                <c:pt idx="898">
                  <c:v>15.5</c:v>
                </c:pt>
                <c:pt idx="899">
                  <c:v>16.3</c:v>
                </c:pt>
                <c:pt idx="900">
                  <c:v>16.100000000000001</c:v>
                </c:pt>
                <c:pt idx="901">
                  <c:v>15.8</c:v>
                </c:pt>
                <c:pt idx="902">
                  <c:v>13.5</c:v>
                </c:pt>
                <c:pt idx="903">
                  <c:v>14.1</c:v>
                </c:pt>
                <c:pt idx="904">
                  <c:v>14.9</c:v>
                </c:pt>
                <c:pt idx="905">
                  <c:v>12.3</c:v>
                </c:pt>
                <c:pt idx="906">
                  <c:v>14.3</c:v>
                </c:pt>
                <c:pt idx="907">
                  <c:v>12.6</c:v>
                </c:pt>
                <c:pt idx="908">
                  <c:v>12.1</c:v>
                </c:pt>
                <c:pt idx="909">
                  <c:v>14.1</c:v>
                </c:pt>
                <c:pt idx="910">
                  <c:v>13.7</c:v>
                </c:pt>
                <c:pt idx="911">
                  <c:v>12.3</c:v>
                </c:pt>
                <c:pt idx="912">
                  <c:v>12.7</c:v>
                </c:pt>
                <c:pt idx="913">
                  <c:v>14.3</c:v>
                </c:pt>
                <c:pt idx="914">
                  <c:v>13.9</c:v>
                </c:pt>
                <c:pt idx="915">
                  <c:v>16.2</c:v>
                </c:pt>
                <c:pt idx="916">
                  <c:v>15.8</c:v>
                </c:pt>
                <c:pt idx="917">
                  <c:v>15</c:v>
                </c:pt>
                <c:pt idx="918">
                  <c:v>14.2</c:v>
                </c:pt>
                <c:pt idx="919">
                  <c:v>13.5</c:v>
                </c:pt>
                <c:pt idx="920">
                  <c:v>14.6</c:v>
                </c:pt>
                <c:pt idx="921">
                  <c:v>16</c:v>
                </c:pt>
                <c:pt idx="922">
                  <c:v>14.3</c:v>
                </c:pt>
                <c:pt idx="923">
                  <c:v>15.1</c:v>
                </c:pt>
                <c:pt idx="924">
                  <c:v>13.3</c:v>
                </c:pt>
                <c:pt idx="925">
                  <c:v>15.9</c:v>
                </c:pt>
                <c:pt idx="926">
                  <c:v>12</c:v>
                </c:pt>
                <c:pt idx="927">
                  <c:v>12.5</c:v>
                </c:pt>
                <c:pt idx="928">
                  <c:v>15.3</c:v>
                </c:pt>
                <c:pt idx="929">
                  <c:v>14.5</c:v>
                </c:pt>
                <c:pt idx="930">
                  <c:v>13.2</c:v>
                </c:pt>
                <c:pt idx="931">
                  <c:v>10.7</c:v>
                </c:pt>
                <c:pt idx="932">
                  <c:v>13.8</c:v>
                </c:pt>
                <c:pt idx="933">
                  <c:v>12.4</c:v>
                </c:pt>
                <c:pt idx="934">
                  <c:v>14.1</c:v>
                </c:pt>
                <c:pt idx="935">
                  <c:v>16.100000000000001</c:v>
                </c:pt>
                <c:pt idx="936">
                  <c:v>17.2</c:v>
                </c:pt>
                <c:pt idx="937">
                  <c:v>15</c:v>
                </c:pt>
                <c:pt idx="938">
                  <c:v>14.2</c:v>
                </c:pt>
                <c:pt idx="939">
                  <c:v>14.3</c:v>
                </c:pt>
                <c:pt idx="940">
                  <c:v>17.899999999999999</c:v>
                </c:pt>
                <c:pt idx="941">
                  <c:v>18.100000000000001</c:v>
                </c:pt>
                <c:pt idx="942">
                  <c:v>14.8</c:v>
                </c:pt>
                <c:pt idx="943">
                  <c:v>15.5</c:v>
                </c:pt>
                <c:pt idx="944">
                  <c:v>12.9</c:v>
                </c:pt>
                <c:pt idx="945">
                  <c:v>9</c:v>
                </c:pt>
                <c:pt idx="946">
                  <c:v>12.1</c:v>
                </c:pt>
                <c:pt idx="947">
                  <c:v>14.2</c:v>
                </c:pt>
                <c:pt idx="948">
                  <c:v>13</c:v>
                </c:pt>
                <c:pt idx="949">
                  <c:v>12.3</c:v>
                </c:pt>
                <c:pt idx="950">
                  <c:v>15</c:v>
                </c:pt>
                <c:pt idx="951">
                  <c:v>16.8</c:v>
                </c:pt>
                <c:pt idx="952">
                  <c:v>18.8</c:v>
                </c:pt>
                <c:pt idx="953">
                  <c:v>16.399999999999999</c:v>
                </c:pt>
                <c:pt idx="954">
                  <c:v>17.899999999999999</c:v>
                </c:pt>
                <c:pt idx="955">
                  <c:v>18.7</c:v>
                </c:pt>
                <c:pt idx="956">
                  <c:v>20.100000000000001</c:v>
                </c:pt>
                <c:pt idx="957">
                  <c:v>17.5</c:v>
                </c:pt>
                <c:pt idx="958">
                  <c:v>18.100000000000001</c:v>
                </c:pt>
                <c:pt idx="959">
                  <c:v>15.6</c:v>
                </c:pt>
                <c:pt idx="960">
                  <c:v>12.2</c:v>
                </c:pt>
                <c:pt idx="961">
                  <c:v>11.8</c:v>
                </c:pt>
                <c:pt idx="962">
                  <c:v>13.3</c:v>
                </c:pt>
                <c:pt idx="963">
                  <c:v>12.7</c:v>
                </c:pt>
                <c:pt idx="964">
                  <c:v>16.8</c:v>
                </c:pt>
                <c:pt idx="965">
                  <c:v>18.100000000000001</c:v>
                </c:pt>
                <c:pt idx="966">
                  <c:v>13.3</c:v>
                </c:pt>
                <c:pt idx="967">
                  <c:v>15</c:v>
                </c:pt>
                <c:pt idx="968">
                  <c:v>15.3</c:v>
                </c:pt>
                <c:pt idx="969">
                  <c:v>10.7</c:v>
                </c:pt>
                <c:pt idx="970">
                  <c:v>11.8</c:v>
                </c:pt>
                <c:pt idx="971">
                  <c:v>12.9</c:v>
                </c:pt>
                <c:pt idx="972">
                  <c:v>13.8</c:v>
                </c:pt>
                <c:pt idx="973">
                  <c:v>16.7</c:v>
                </c:pt>
                <c:pt idx="974">
                  <c:v>17</c:v>
                </c:pt>
                <c:pt idx="975">
                  <c:v>18.399999999999999</c:v>
                </c:pt>
                <c:pt idx="976">
                  <c:v>17.2</c:v>
                </c:pt>
                <c:pt idx="977">
                  <c:v>13.7</c:v>
                </c:pt>
                <c:pt idx="978">
                  <c:v>13.3</c:v>
                </c:pt>
                <c:pt idx="979">
                  <c:v>15.1</c:v>
                </c:pt>
                <c:pt idx="980">
                  <c:v>15.2</c:v>
                </c:pt>
                <c:pt idx="981">
                  <c:v>13.5</c:v>
                </c:pt>
                <c:pt idx="982">
                  <c:v>14.9</c:v>
                </c:pt>
                <c:pt idx="983">
                  <c:v>16.100000000000001</c:v>
                </c:pt>
                <c:pt idx="984">
                  <c:v>18.100000000000001</c:v>
                </c:pt>
                <c:pt idx="985">
                  <c:v>19.899999999999999</c:v>
                </c:pt>
                <c:pt idx="986">
                  <c:v>16.399999999999999</c:v>
                </c:pt>
                <c:pt idx="987">
                  <c:v>15.3</c:v>
                </c:pt>
                <c:pt idx="988">
                  <c:v>16.7</c:v>
                </c:pt>
                <c:pt idx="989">
                  <c:v>13.3</c:v>
                </c:pt>
                <c:pt idx="990">
                  <c:v>18.100000000000001</c:v>
                </c:pt>
                <c:pt idx="991">
                  <c:v>22</c:v>
                </c:pt>
                <c:pt idx="992">
                  <c:v>13.9</c:v>
                </c:pt>
                <c:pt idx="993">
                  <c:v>19.2</c:v>
                </c:pt>
                <c:pt idx="994">
                  <c:v>23.6</c:v>
                </c:pt>
                <c:pt idx="995">
                  <c:v>25.6</c:v>
                </c:pt>
                <c:pt idx="996">
                  <c:v>30.6</c:v>
                </c:pt>
                <c:pt idx="997">
                  <c:v>19.899999999999999</c:v>
                </c:pt>
                <c:pt idx="998">
                  <c:v>14.2</c:v>
                </c:pt>
                <c:pt idx="999">
                  <c:v>15.1</c:v>
                </c:pt>
                <c:pt idx="1000">
                  <c:v>24.6</c:v>
                </c:pt>
                <c:pt idx="1001">
                  <c:v>18.5</c:v>
                </c:pt>
                <c:pt idx="1002">
                  <c:v>18.399999999999999</c:v>
                </c:pt>
                <c:pt idx="1003">
                  <c:v>15.4</c:v>
                </c:pt>
                <c:pt idx="1004">
                  <c:v>17.2</c:v>
                </c:pt>
                <c:pt idx="1005">
                  <c:v>16.399999999999999</c:v>
                </c:pt>
                <c:pt idx="1006">
                  <c:v>22.3</c:v>
                </c:pt>
                <c:pt idx="1007">
                  <c:v>20.8</c:v>
                </c:pt>
                <c:pt idx="1008">
                  <c:v>19.399999999999999</c:v>
                </c:pt>
                <c:pt idx="1009">
                  <c:v>15</c:v>
                </c:pt>
                <c:pt idx="1010">
                  <c:v>23.7</c:v>
                </c:pt>
                <c:pt idx="1011">
                  <c:v>25.3</c:v>
                </c:pt>
                <c:pt idx="1012">
                  <c:v>18.7</c:v>
                </c:pt>
                <c:pt idx="1013">
                  <c:v>18.8</c:v>
                </c:pt>
                <c:pt idx="1014">
                  <c:v>25.6</c:v>
                </c:pt>
                <c:pt idx="1015">
                  <c:v>19.2</c:v>
                </c:pt>
                <c:pt idx="1016">
                  <c:v>16.7</c:v>
                </c:pt>
                <c:pt idx="1017">
                  <c:v>16.100000000000001</c:v>
                </c:pt>
                <c:pt idx="1018">
                  <c:v>17.600000000000001</c:v>
                </c:pt>
                <c:pt idx="1019">
                  <c:v>28.6</c:v>
                </c:pt>
                <c:pt idx="1020">
                  <c:v>30.2</c:v>
                </c:pt>
                <c:pt idx="1021">
                  <c:v>30.9</c:v>
                </c:pt>
                <c:pt idx="1022">
                  <c:v>25.6</c:v>
                </c:pt>
                <c:pt idx="1023">
                  <c:v>16.2</c:v>
                </c:pt>
                <c:pt idx="1024">
                  <c:v>15.4</c:v>
                </c:pt>
                <c:pt idx="1025">
                  <c:v>16</c:v>
                </c:pt>
                <c:pt idx="1026">
                  <c:v>19</c:v>
                </c:pt>
                <c:pt idx="1027">
                  <c:v>20.5</c:v>
                </c:pt>
                <c:pt idx="1028">
                  <c:v>18.5</c:v>
                </c:pt>
                <c:pt idx="1029">
                  <c:v>16.8</c:v>
                </c:pt>
                <c:pt idx="1030">
                  <c:v>27.4</c:v>
                </c:pt>
                <c:pt idx="1031">
                  <c:v>21.4</c:v>
                </c:pt>
                <c:pt idx="1032">
                  <c:v>28.6</c:v>
                </c:pt>
                <c:pt idx="1033">
                  <c:v>17</c:v>
                </c:pt>
                <c:pt idx="1034">
                  <c:v>16.399999999999999</c:v>
                </c:pt>
                <c:pt idx="1035">
                  <c:v>18</c:v>
                </c:pt>
                <c:pt idx="1036">
                  <c:v>17.399999999999999</c:v>
                </c:pt>
                <c:pt idx="1037">
                  <c:v>16.600000000000001</c:v>
                </c:pt>
                <c:pt idx="1038">
                  <c:v>15.8</c:v>
                </c:pt>
                <c:pt idx="1039">
                  <c:v>17.600000000000001</c:v>
                </c:pt>
                <c:pt idx="1040">
                  <c:v>16.100000000000001</c:v>
                </c:pt>
                <c:pt idx="1041">
                  <c:v>15.8</c:v>
                </c:pt>
                <c:pt idx="1042">
                  <c:v>16.899999999999999</c:v>
                </c:pt>
                <c:pt idx="1043">
                  <c:v>21.8</c:v>
                </c:pt>
                <c:pt idx="1044">
                  <c:v>27.2</c:v>
                </c:pt>
                <c:pt idx="1045">
                  <c:v>24.7</c:v>
                </c:pt>
                <c:pt idx="1046">
                  <c:v>23.3</c:v>
                </c:pt>
                <c:pt idx="1047">
                  <c:v>33</c:v>
                </c:pt>
                <c:pt idx="1048">
                  <c:v>33.9</c:v>
                </c:pt>
                <c:pt idx="1049">
                  <c:v>31.4</c:v>
                </c:pt>
                <c:pt idx="1050">
                  <c:v>21.3</c:v>
                </c:pt>
                <c:pt idx="1051">
                  <c:v>26.8</c:v>
                </c:pt>
                <c:pt idx="1052">
                  <c:v>28.1</c:v>
                </c:pt>
                <c:pt idx="1053">
                  <c:v>29.3</c:v>
                </c:pt>
                <c:pt idx="1054">
                  <c:v>30.8</c:v>
                </c:pt>
                <c:pt idx="1055">
                  <c:v>32.9</c:v>
                </c:pt>
                <c:pt idx="1056">
                  <c:v>32.6</c:v>
                </c:pt>
                <c:pt idx="1057">
                  <c:v>31.9</c:v>
                </c:pt>
                <c:pt idx="1058">
                  <c:v>30.7</c:v>
                </c:pt>
                <c:pt idx="1059">
                  <c:v>32.5</c:v>
                </c:pt>
                <c:pt idx="1060">
                  <c:v>28.3</c:v>
                </c:pt>
                <c:pt idx="1061">
                  <c:v>21.2</c:v>
                </c:pt>
                <c:pt idx="1062">
                  <c:v>31</c:v>
                </c:pt>
                <c:pt idx="1063">
                  <c:v>35.799999999999997</c:v>
                </c:pt>
                <c:pt idx="1064">
                  <c:v>34.9</c:v>
                </c:pt>
                <c:pt idx="1065">
                  <c:v>23.5</c:v>
                </c:pt>
                <c:pt idx="1066">
                  <c:v>16.399999999999999</c:v>
                </c:pt>
                <c:pt idx="1067">
                  <c:v>17.100000000000001</c:v>
                </c:pt>
                <c:pt idx="1068">
                  <c:v>17.5</c:v>
                </c:pt>
                <c:pt idx="1069">
                  <c:v>22.8</c:v>
                </c:pt>
                <c:pt idx="1070">
                  <c:v>21.3</c:v>
                </c:pt>
                <c:pt idx="1071">
                  <c:v>21.9</c:v>
                </c:pt>
                <c:pt idx="1072">
                  <c:v>18.7</c:v>
                </c:pt>
                <c:pt idx="1073">
                  <c:v>23</c:v>
                </c:pt>
                <c:pt idx="1074">
                  <c:v>22.2</c:v>
                </c:pt>
                <c:pt idx="1075">
                  <c:v>20.7</c:v>
                </c:pt>
                <c:pt idx="1076">
                  <c:v>26.4</c:v>
                </c:pt>
                <c:pt idx="1077">
                  <c:v>37.6</c:v>
                </c:pt>
                <c:pt idx="1078">
                  <c:v>23.1</c:v>
                </c:pt>
                <c:pt idx="1079">
                  <c:v>26.4</c:v>
                </c:pt>
                <c:pt idx="1080">
                  <c:v>24.6</c:v>
                </c:pt>
                <c:pt idx="1081">
                  <c:v>24.5</c:v>
                </c:pt>
                <c:pt idx="1082">
                  <c:v>33</c:v>
                </c:pt>
                <c:pt idx="1083">
                  <c:v>37.4</c:v>
                </c:pt>
                <c:pt idx="1084">
                  <c:v>24.5</c:v>
                </c:pt>
                <c:pt idx="1085">
                  <c:v>23.7</c:v>
                </c:pt>
                <c:pt idx="1086">
                  <c:v>27.7</c:v>
                </c:pt>
                <c:pt idx="1087">
                  <c:v>30.2</c:v>
                </c:pt>
                <c:pt idx="1088">
                  <c:v>19.399999999999999</c:v>
                </c:pt>
                <c:pt idx="1089">
                  <c:v>21.4</c:v>
                </c:pt>
                <c:pt idx="1090">
                  <c:v>30.5</c:v>
                </c:pt>
                <c:pt idx="1091">
                  <c:v>34.5</c:v>
                </c:pt>
                <c:pt idx="1092">
                  <c:v>32.799999999999997</c:v>
                </c:pt>
                <c:pt idx="1093">
                  <c:v>24.4</c:v>
                </c:pt>
                <c:pt idx="1094">
                  <c:v>21.3</c:v>
                </c:pt>
                <c:pt idx="1095">
                  <c:v>25.7</c:v>
                </c:pt>
                <c:pt idx="1096">
                  <c:v>25.3</c:v>
                </c:pt>
                <c:pt idx="1097">
                  <c:v>21.8</c:v>
                </c:pt>
                <c:pt idx="1098">
                  <c:v>21</c:v>
                </c:pt>
                <c:pt idx="1099">
                  <c:v>23.6</c:v>
                </c:pt>
                <c:pt idx="1100">
                  <c:v>30.7</c:v>
                </c:pt>
                <c:pt idx="1101">
                  <c:v>41.7</c:v>
                </c:pt>
                <c:pt idx="1102">
                  <c:v>21.8</c:v>
                </c:pt>
                <c:pt idx="1103">
                  <c:v>21.9</c:v>
                </c:pt>
                <c:pt idx="1104">
                  <c:v>22.5</c:v>
                </c:pt>
                <c:pt idx="1105">
                  <c:v>25.6</c:v>
                </c:pt>
                <c:pt idx="1106">
                  <c:v>34.5</c:v>
                </c:pt>
                <c:pt idx="1107">
                  <c:v>30</c:v>
                </c:pt>
                <c:pt idx="1108">
                  <c:v>20.9</c:v>
                </c:pt>
                <c:pt idx="1109">
                  <c:v>19.5</c:v>
                </c:pt>
                <c:pt idx="1110">
                  <c:v>20.9</c:v>
                </c:pt>
                <c:pt idx="1111">
                  <c:v>26.9</c:v>
                </c:pt>
                <c:pt idx="1112">
                  <c:v>30.3</c:v>
                </c:pt>
                <c:pt idx="1113">
                  <c:v>40</c:v>
                </c:pt>
                <c:pt idx="1114">
                  <c:v>40.299999999999997</c:v>
                </c:pt>
                <c:pt idx="1115">
                  <c:v>24.6</c:v>
                </c:pt>
                <c:pt idx="1116">
                  <c:v>28.2</c:v>
                </c:pt>
                <c:pt idx="1117">
                  <c:v>23.9</c:v>
                </c:pt>
                <c:pt idx="1118">
                  <c:v>23.6</c:v>
                </c:pt>
                <c:pt idx="1119">
                  <c:v>23.3</c:v>
                </c:pt>
                <c:pt idx="1120">
                  <c:v>26.6</c:v>
                </c:pt>
                <c:pt idx="1121">
                  <c:v>28.4</c:v>
                </c:pt>
                <c:pt idx="1122">
                  <c:v>33.200000000000003</c:v>
                </c:pt>
                <c:pt idx="1123">
                  <c:v>38.1</c:v>
                </c:pt>
                <c:pt idx="1124">
                  <c:v>33.5</c:v>
                </c:pt>
                <c:pt idx="1125">
                  <c:v>21</c:v>
                </c:pt>
                <c:pt idx="1126">
                  <c:v>19.100000000000001</c:v>
                </c:pt>
                <c:pt idx="1127">
                  <c:v>22.5</c:v>
                </c:pt>
                <c:pt idx="1128">
                  <c:v>22.1</c:v>
                </c:pt>
                <c:pt idx="1129">
                  <c:v>28.1</c:v>
                </c:pt>
                <c:pt idx="1130">
                  <c:v>25.7</c:v>
                </c:pt>
                <c:pt idx="1131">
                  <c:v>25.7</c:v>
                </c:pt>
                <c:pt idx="1132">
                  <c:v>29.9</c:v>
                </c:pt>
                <c:pt idx="1133">
                  <c:v>37.4</c:v>
                </c:pt>
                <c:pt idx="1134">
                  <c:v>27.5</c:v>
                </c:pt>
                <c:pt idx="1135">
                  <c:v>24.9</c:v>
                </c:pt>
                <c:pt idx="1136">
                  <c:v>30.3</c:v>
                </c:pt>
                <c:pt idx="1137">
                  <c:v>21.2</c:v>
                </c:pt>
                <c:pt idx="1138">
                  <c:v>23.6</c:v>
                </c:pt>
                <c:pt idx="1139">
                  <c:v>29</c:v>
                </c:pt>
                <c:pt idx="1140">
                  <c:v>23.3</c:v>
                </c:pt>
                <c:pt idx="1141">
                  <c:v>24.2</c:v>
                </c:pt>
                <c:pt idx="1142">
                  <c:v>22.2</c:v>
                </c:pt>
                <c:pt idx="1143">
                  <c:v>25.3</c:v>
                </c:pt>
                <c:pt idx="1144">
                  <c:v>24</c:v>
                </c:pt>
                <c:pt idx="1145">
                  <c:v>25.4</c:v>
                </c:pt>
                <c:pt idx="1146">
                  <c:v>29.5</c:v>
                </c:pt>
                <c:pt idx="1147">
                  <c:v>29.3</c:v>
                </c:pt>
                <c:pt idx="1148">
                  <c:v>31</c:v>
                </c:pt>
                <c:pt idx="1149">
                  <c:v>33.5</c:v>
                </c:pt>
                <c:pt idx="1150">
                  <c:v>31.6</c:v>
                </c:pt>
                <c:pt idx="1151">
                  <c:v>19.8</c:v>
                </c:pt>
                <c:pt idx="1152">
                  <c:v>26.5</c:v>
                </c:pt>
                <c:pt idx="1153">
                  <c:v>31.3</c:v>
                </c:pt>
                <c:pt idx="1154">
                  <c:v>30.9</c:v>
                </c:pt>
                <c:pt idx="1155">
                  <c:v>20.5</c:v>
                </c:pt>
                <c:pt idx="1156">
                  <c:v>22.8</c:v>
                </c:pt>
                <c:pt idx="1157">
                  <c:v>32.700000000000003</c:v>
                </c:pt>
                <c:pt idx="1158">
                  <c:v>21</c:v>
                </c:pt>
                <c:pt idx="1159">
                  <c:v>21.1</c:v>
                </c:pt>
                <c:pt idx="1160">
                  <c:v>27.6</c:v>
                </c:pt>
                <c:pt idx="1161">
                  <c:v>28.5</c:v>
                </c:pt>
                <c:pt idx="1162">
                  <c:v>30.5</c:v>
                </c:pt>
                <c:pt idx="1163">
                  <c:v>28.8</c:v>
                </c:pt>
                <c:pt idx="1164">
                  <c:v>35.1</c:v>
                </c:pt>
                <c:pt idx="1165">
                  <c:v>22.8</c:v>
                </c:pt>
                <c:pt idx="1166">
                  <c:v>20.9</c:v>
                </c:pt>
                <c:pt idx="1167">
                  <c:v>20.5</c:v>
                </c:pt>
                <c:pt idx="1168">
                  <c:v>21.3</c:v>
                </c:pt>
                <c:pt idx="1169">
                  <c:v>20.8</c:v>
                </c:pt>
                <c:pt idx="1170">
                  <c:v>24.4</c:v>
                </c:pt>
                <c:pt idx="1171">
                  <c:v>32</c:v>
                </c:pt>
                <c:pt idx="1172">
                  <c:v>23.1</c:v>
                </c:pt>
                <c:pt idx="1173">
                  <c:v>28</c:v>
                </c:pt>
                <c:pt idx="1174">
                  <c:v>19.2</c:v>
                </c:pt>
                <c:pt idx="1175">
                  <c:v>25.1</c:v>
                </c:pt>
                <c:pt idx="1176">
                  <c:v>28.1</c:v>
                </c:pt>
                <c:pt idx="1177">
                  <c:v>29.4</c:v>
                </c:pt>
                <c:pt idx="1178">
                  <c:v>24.2</c:v>
                </c:pt>
                <c:pt idx="1179">
                  <c:v>25.4</c:v>
                </c:pt>
                <c:pt idx="1180">
                  <c:v>18.5</c:v>
                </c:pt>
                <c:pt idx="1181">
                  <c:v>22.6</c:v>
                </c:pt>
                <c:pt idx="1182">
                  <c:v>30.3</c:v>
                </c:pt>
                <c:pt idx="1183">
                  <c:v>21.8</c:v>
                </c:pt>
                <c:pt idx="1184">
                  <c:v>23.3</c:v>
                </c:pt>
                <c:pt idx="1185">
                  <c:v>22.4</c:v>
                </c:pt>
                <c:pt idx="1186">
                  <c:v>27.7</c:v>
                </c:pt>
                <c:pt idx="1187">
                  <c:v>20.9</c:v>
                </c:pt>
                <c:pt idx="1188">
                  <c:v>19.8</c:v>
                </c:pt>
                <c:pt idx="1189">
                  <c:v>20.6</c:v>
                </c:pt>
                <c:pt idx="1190">
                  <c:v>18.7</c:v>
                </c:pt>
                <c:pt idx="1191">
                  <c:v>21.2</c:v>
                </c:pt>
                <c:pt idx="1192">
                  <c:v>21.6</c:v>
                </c:pt>
                <c:pt idx="1193">
                  <c:v>29.9</c:v>
                </c:pt>
                <c:pt idx="1194">
                  <c:v>25.7</c:v>
                </c:pt>
                <c:pt idx="1195">
                  <c:v>28.8</c:v>
                </c:pt>
                <c:pt idx="1196">
                  <c:v>27.3</c:v>
                </c:pt>
                <c:pt idx="1197">
                  <c:v>26.5</c:v>
                </c:pt>
                <c:pt idx="1198">
                  <c:v>25.9</c:v>
                </c:pt>
                <c:pt idx="1199">
                  <c:v>16.100000000000001</c:v>
                </c:pt>
                <c:pt idx="1200">
                  <c:v>19.100000000000001</c:v>
                </c:pt>
                <c:pt idx="1201">
                  <c:v>21</c:v>
                </c:pt>
                <c:pt idx="1202">
                  <c:v>16.600000000000001</c:v>
                </c:pt>
                <c:pt idx="1203">
                  <c:v>19.399999999999999</c:v>
                </c:pt>
                <c:pt idx="1204">
                  <c:v>22.3</c:v>
                </c:pt>
                <c:pt idx="1205">
                  <c:v>20.2</c:v>
                </c:pt>
                <c:pt idx="1206">
                  <c:v>22.8</c:v>
                </c:pt>
                <c:pt idx="1207">
                  <c:v>20.399999999999999</c:v>
                </c:pt>
                <c:pt idx="1208">
                  <c:v>26.9</c:v>
                </c:pt>
                <c:pt idx="1209">
                  <c:v>24.6</c:v>
                </c:pt>
                <c:pt idx="1210">
                  <c:v>20.100000000000001</c:v>
                </c:pt>
                <c:pt idx="1211">
                  <c:v>17.5</c:v>
                </c:pt>
                <c:pt idx="1212">
                  <c:v>17.8</c:v>
                </c:pt>
                <c:pt idx="1213">
                  <c:v>18.3</c:v>
                </c:pt>
                <c:pt idx="1214">
                  <c:v>18</c:v>
                </c:pt>
                <c:pt idx="1215">
                  <c:v>19.600000000000001</c:v>
                </c:pt>
                <c:pt idx="1216">
                  <c:v>23.4</c:v>
                </c:pt>
                <c:pt idx="1217">
                  <c:v>23.2</c:v>
                </c:pt>
                <c:pt idx="1218">
                  <c:v>24.4</c:v>
                </c:pt>
                <c:pt idx="1219">
                  <c:v>17.2</c:v>
                </c:pt>
                <c:pt idx="1220">
                  <c:v>21.6</c:v>
                </c:pt>
                <c:pt idx="1221">
                  <c:v>21.7</c:v>
                </c:pt>
                <c:pt idx="1222">
                  <c:v>19.5</c:v>
                </c:pt>
                <c:pt idx="1223">
                  <c:v>17.899999999999999</c:v>
                </c:pt>
                <c:pt idx="1224">
                  <c:v>18.399999999999999</c:v>
                </c:pt>
                <c:pt idx="1225">
                  <c:v>12.8</c:v>
                </c:pt>
                <c:pt idx="1226">
                  <c:v>15.1</c:v>
                </c:pt>
                <c:pt idx="1227">
                  <c:v>16.899999999999999</c:v>
                </c:pt>
                <c:pt idx="1228">
                  <c:v>16.2</c:v>
                </c:pt>
                <c:pt idx="1229">
                  <c:v>15.9</c:v>
                </c:pt>
                <c:pt idx="1230">
                  <c:v>14.6</c:v>
                </c:pt>
                <c:pt idx="1231">
                  <c:v>14.3</c:v>
                </c:pt>
                <c:pt idx="1232">
                  <c:v>15</c:v>
                </c:pt>
                <c:pt idx="1233">
                  <c:v>17.7</c:v>
                </c:pt>
                <c:pt idx="1234">
                  <c:v>15.5</c:v>
                </c:pt>
                <c:pt idx="1235">
                  <c:v>16.2</c:v>
                </c:pt>
                <c:pt idx="1236">
                  <c:v>16.7</c:v>
                </c:pt>
                <c:pt idx="1237">
                  <c:v>17</c:v>
                </c:pt>
                <c:pt idx="1238">
                  <c:v>15.3</c:v>
                </c:pt>
                <c:pt idx="1239">
                  <c:v>16.100000000000001</c:v>
                </c:pt>
                <c:pt idx="1240">
                  <c:v>14.9</c:v>
                </c:pt>
                <c:pt idx="1241">
                  <c:v>20.5</c:v>
                </c:pt>
                <c:pt idx="1242">
                  <c:v>20.7</c:v>
                </c:pt>
                <c:pt idx="1243">
                  <c:v>20.5</c:v>
                </c:pt>
                <c:pt idx="1244">
                  <c:v>17.899999999999999</c:v>
                </c:pt>
                <c:pt idx="1245">
                  <c:v>15.1</c:v>
                </c:pt>
                <c:pt idx="1246">
                  <c:v>14.8</c:v>
                </c:pt>
                <c:pt idx="1247">
                  <c:v>13.3</c:v>
                </c:pt>
                <c:pt idx="1248">
                  <c:v>13.6</c:v>
                </c:pt>
                <c:pt idx="1249">
                  <c:v>13.8</c:v>
                </c:pt>
                <c:pt idx="1250">
                  <c:v>14.4</c:v>
                </c:pt>
                <c:pt idx="1251">
                  <c:v>15</c:v>
                </c:pt>
                <c:pt idx="1252">
                  <c:v>19.100000000000001</c:v>
                </c:pt>
                <c:pt idx="1253">
                  <c:v>17.8</c:v>
                </c:pt>
                <c:pt idx="1254">
                  <c:v>13.6</c:v>
                </c:pt>
                <c:pt idx="1255">
                  <c:v>15.6</c:v>
                </c:pt>
                <c:pt idx="1256">
                  <c:v>15.3</c:v>
                </c:pt>
                <c:pt idx="1257">
                  <c:v>17.600000000000001</c:v>
                </c:pt>
                <c:pt idx="1258">
                  <c:v>16.600000000000001</c:v>
                </c:pt>
                <c:pt idx="1259">
                  <c:v>14.1</c:v>
                </c:pt>
                <c:pt idx="1260">
                  <c:v>14.5</c:v>
                </c:pt>
                <c:pt idx="1261">
                  <c:v>14</c:v>
                </c:pt>
                <c:pt idx="1262">
                  <c:v>13.1</c:v>
                </c:pt>
                <c:pt idx="1263">
                  <c:v>13.1</c:v>
                </c:pt>
                <c:pt idx="1264">
                  <c:v>12</c:v>
                </c:pt>
                <c:pt idx="1265">
                  <c:v>14.5</c:v>
                </c:pt>
                <c:pt idx="1266">
                  <c:v>15.3</c:v>
                </c:pt>
                <c:pt idx="1267">
                  <c:v>15.1</c:v>
                </c:pt>
                <c:pt idx="1268">
                  <c:v>15</c:v>
                </c:pt>
                <c:pt idx="1269">
                  <c:v>12.8</c:v>
                </c:pt>
                <c:pt idx="1270">
                  <c:v>13.1</c:v>
                </c:pt>
                <c:pt idx="1271">
                  <c:v>12.6</c:v>
                </c:pt>
                <c:pt idx="1272">
                  <c:v>14.1</c:v>
                </c:pt>
                <c:pt idx="1273">
                  <c:v>11.2</c:v>
                </c:pt>
                <c:pt idx="1274">
                  <c:v>10.6</c:v>
                </c:pt>
                <c:pt idx="1275">
                  <c:v>12.5</c:v>
                </c:pt>
                <c:pt idx="1276">
                  <c:v>14.2</c:v>
                </c:pt>
                <c:pt idx="1277">
                  <c:v>14.7</c:v>
                </c:pt>
                <c:pt idx="1278">
                  <c:v>14.6</c:v>
                </c:pt>
                <c:pt idx="1279">
                  <c:v>14.3</c:v>
                </c:pt>
                <c:pt idx="1280">
                  <c:v>17.100000000000001</c:v>
                </c:pt>
                <c:pt idx="1281">
                  <c:v>18.7</c:v>
                </c:pt>
                <c:pt idx="1282">
                  <c:v>15.2</c:v>
                </c:pt>
                <c:pt idx="1283">
                  <c:v>12.9</c:v>
                </c:pt>
                <c:pt idx="1284">
                  <c:v>13.9</c:v>
                </c:pt>
                <c:pt idx="1285">
                  <c:v>13.8</c:v>
                </c:pt>
                <c:pt idx="1286">
                  <c:v>11.5</c:v>
                </c:pt>
                <c:pt idx="1287">
                  <c:v>11.6</c:v>
                </c:pt>
                <c:pt idx="1288">
                  <c:v>11.3</c:v>
                </c:pt>
                <c:pt idx="1289">
                  <c:v>13.9</c:v>
                </c:pt>
                <c:pt idx="1290">
                  <c:v>15.5</c:v>
                </c:pt>
                <c:pt idx="1291">
                  <c:v>13.8</c:v>
                </c:pt>
                <c:pt idx="1292">
                  <c:v>12.6</c:v>
                </c:pt>
                <c:pt idx="1293">
                  <c:v>17.5</c:v>
                </c:pt>
                <c:pt idx="1294">
                  <c:v>15.2</c:v>
                </c:pt>
                <c:pt idx="1295">
                  <c:v>17.600000000000001</c:v>
                </c:pt>
                <c:pt idx="1296">
                  <c:v>12.1</c:v>
                </c:pt>
                <c:pt idx="1297">
                  <c:v>14</c:v>
                </c:pt>
                <c:pt idx="1298">
                  <c:v>14.8</c:v>
                </c:pt>
                <c:pt idx="1299">
                  <c:v>15.4</c:v>
                </c:pt>
                <c:pt idx="1300">
                  <c:v>15.6</c:v>
                </c:pt>
                <c:pt idx="1301">
                  <c:v>15.7</c:v>
                </c:pt>
                <c:pt idx="1302">
                  <c:v>15.1</c:v>
                </c:pt>
                <c:pt idx="1303">
                  <c:v>19.5</c:v>
                </c:pt>
                <c:pt idx="1304">
                  <c:v>18.600000000000001</c:v>
                </c:pt>
                <c:pt idx="1305">
                  <c:v>14.6</c:v>
                </c:pt>
                <c:pt idx="1306">
                  <c:v>12.6</c:v>
                </c:pt>
                <c:pt idx="1307">
                  <c:v>16.2</c:v>
                </c:pt>
                <c:pt idx="1308">
                  <c:v>14.8</c:v>
                </c:pt>
                <c:pt idx="1309">
                  <c:v>16.100000000000001</c:v>
                </c:pt>
                <c:pt idx="1310">
                  <c:v>18.399999999999999</c:v>
                </c:pt>
                <c:pt idx="1311">
                  <c:v>15.3</c:v>
                </c:pt>
                <c:pt idx="1312">
                  <c:v>17.600000000000001</c:v>
                </c:pt>
                <c:pt idx="1313">
                  <c:v>13.8</c:v>
                </c:pt>
                <c:pt idx="1314">
                  <c:v>14.8</c:v>
                </c:pt>
                <c:pt idx="1315">
                  <c:v>16</c:v>
                </c:pt>
                <c:pt idx="1316">
                  <c:v>15.4</c:v>
                </c:pt>
                <c:pt idx="1317">
                  <c:v>20</c:v>
                </c:pt>
                <c:pt idx="1318">
                  <c:v>14.7</c:v>
                </c:pt>
                <c:pt idx="1319">
                  <c:v>14.8</c:v>
                </c:pt>
                <c:pt idx="1320">
                  <c:v>14.9</c:v>
                </c:pt>
                <c:pt idx="1321">
                  <c:v>16.7</c:v>
                </c:pt>
                <c:pt idx="1322">
                  <c:v>18.399999999999999</c:v>
                </c:pt>
                <c:pt idx="1323">
                  <c:v>14.7</c:v>
                </c:pt>
                <c:pt idx="1324">
                  <c:v>15.9</c:v>
                </c:pt>
                <c:pt idx="1325">
                  <c:v>13.8</c:v>
                </c:pt>
                <c:pt idx="1326">
                  <c:v>11.9</c:v>
                </c:pt>
                <c:pt idx="1327">
                  <c:v>12.4</c:v>
                </c:pt>
                <c:pt idx="1328">
                  <c:v>12.4</c:v>
                </c:pt>
                <c:pt idx="1329">
                  <c:v>14</c:v>
                </c:pt>
                <c:pt idx="1330">
                  <c:v>16</c:v>
                </c:pt>
                <c:pt idx="1331">
                  <c:v>15.4</c:v>
                </c:pt>
                <c:pt idx="1332">
                  <c:v>15.2</c:v>
                </c:pt>
                <c:pt idx="1333">
                  <c:v>14.7</c:v>
                </c:pt>
                <c:pt idx="1334">
                  <c:v>12.9</c:v>
                </c:pt>
                <c:pt idx="1335">
                  <c:v>11.2</c:v>
                </c:pt>
                <c:pt idx="1336">
                  <c:v>12.5</c:v>
                </c:pt>
                <c:pt idx="1337">
                  <c:v>16.7</c:v>
                </c:pt>
                <c:pt idx="1338">
                  <c:v>16</c:v>
                </c:pt>
                <c:pt idx="1339">
                  <c:v>13.4</c:v>
                </c:pt>
                <c:pt idx="1340">
                  <c:v>12.3</c:v>
                </c:pt>
                <c:pt idx="1341">
                  <c:v>13.1</c:v>
                </c:pt>
                <c:pt idx="1342">
                  <c:v>19.5</c:v>
                </c:pt>
                <c:pt idx="1343">
                  <c:v>20.2</c:v>
                </c:pt>
                <c:pt idx="1344">
                  <c:v>20.6</c:v>
                </c:pt>
                <c:pt idx="1345">
                  <c:v>15.1</c:v>
                </c:pt>
                <c:pt idx="1346">
                  <c:v>17.5</c:v>
                </c:pt>
                <c:pt idx="1347">
                  <c:v>18.100000000000001</c:v>
                </c:pt>
                <c:pt idx="1348">
                  <c:v>18</c:v>
                </c:pt>
                <c:pt idx="1349">
                  <c:v>24.2</c:v>
                </c:pt>
                <c:pt idx="1350">
                  <c:v>18.5</c:v>
                </c:pt>
                <c:pt idx="1351">
                  <c:v>19.7</c:v>
                </c:pt>
                <c:pt idx="1352">
                  <c:v>22.7</c:v>
                </c:pt>
                <c:pt idx="1353">
                  <c:v>13.7</c:v>
                </c:pt>
                <c:pt idx="1354">
                  <c:v>14</c:v>
                </c:pt>
                <c:pt idx="1355">
                  <c:v>18.100000000000001</c:v>
                </c:pt>
                <c:pt idx="1356">
                  <c:v>20.3</c:v>
                </c:pt>
                <c:pt idx="1357">
                  <c:v>14.7</c:v>
                </c:pt>
                <c:pt idx="1358">
                  <c:v>17.399999999999999</c:v>
                </c:pt>
                <c:pt idx="1359">
                  <c:v>18.899999999999999</c:v>
                </c:pt>
                <c:pt idx="1360">
                  <c:v>17.3</c:v>
                </c:pt>
                <c:pt idx="1361">
                  <c:v>13.7</c:v>
                </c:pt>
                <c:pt idx="1362">
                  <c:v>14.9</c:v>
                </c:pt>
                <c:pt idx="1363">
                  <c:v>13.6</c:v>
                </c:pt>
                <c:pt idx="1364">
                  <c:v>17.600000000000001</c:v>
                </c:pt>
                <c:pt idx="1365">
                  <c:v>24.2</c:v>
                </c:pt>
                <c:pt idx="1366">
                  <c:v>15.2</c:v>
                </c:pt>
                <c:pt idx="1367">
                  <c:v>14</c:v>
                </c:pt>
                <c:pt idx="1368">
                  <c:v>16.5</c:v>
                </c:pt>
                <c:pt idx="1369">
                  <c:v>23.3</c:v>
                </c:pt>
                <c:pt idx="1370">
                  <c:v>25.8</c:v>
                </c:pt>
                <c:pt idx="1371">
                  <c:v>18.100000000000001</c:v>
                </c:pt>
                <c:pt idx="1372">
                  <c:v>14.6</c:v>
                </c:pt>
                <c:pt idx="1373">
                  <c:v>20.5</c:v>
                </c:pt>
                <c:pt idx="1374">
                  <c:v>23.8</c:v>
                </c:pt>
                <c:pt idx="1375">
                  <c:v>24.7</c:v>
                </c:pt>
                <c:pt idx="1376">
                  <c:v>28.2</c:v>
                </c:pt>
                <c:pt idx="1377">
                  <c:v>17.899999999999999</c:v>
                </c:pt>
                <c:pt idx="1378">
                  <c:v>16.5</c:v>
                </c:pt>
                <c:pt idx="1379">
                  <c:v>20.7</c:v>
                </c:pt>
                <c:pt idx="1380">
                  <c:v>22.7</c:v>
                </c:pt>
                <c:pt idx="1381">
                  <c:v>24.9</c:v>
                </c:pt>
                <c:pt idx="1382">
                  <c:v>27.3</c:v>
                </c:pt>
                <c:pt idx="1383">
                  <c:v>27.5</c:v>
                </c:pt>
                <c:pt idx="1384">
                  <c:v>23.1</c:v>
                </c:pt>
                <c:pt idx="1385">
                  <c:v>22.6</c:v>
                </c:pt>
                <c:pt idx="1386">
                  <c:v>20.7</c:v>
                </c:pt>
                <c:pt idx="1387">
                  <c:v>27.4</c:v>
                </c:pt>
                <c:pt idx="1388">
                  <c:v>16.100000000000001</c:v>
                </c:pt>
                <c:pt idx="1389">
                  <c:v>19.2</c:v>
                </c:pt>
                <c:pt idx="1390">
                  <c:v>27</c:v>
                </c:pt>
                <c:pt idx="1391">
                  <c:v>18.8</c:v>
                </c:pt>
                <c:pt idx="1392">
                  <c:v>15.5</c:v>
                </c:pt>
                <c:pt idx="1393">
                  <c:v>19.5</c:v>
                </c:pt>
                <c:pt idx="1394">
                  <c:v>18.3</c:v>
                </c:pt>
                <c:pt idx="1395">
                  <c:v>19.600000000000001</c:v>
                </c:pt>
                <c:pt idx="1396">
                  <c:v>15.9</c:v>
                </c:pt>
                <c:pt idx="1397">
                  <c:v>17</c:v>
                </c:pt>
                <c:pt idx="1398">
                  <c:v>25.2</c:v>
                </c:pt>
                <c:pt idx="1399">
                  <c:v>19.5</c:v>
                </c:pt>
                <c:pt idx="1400">
                  <c:v>34.299999999999997</c:v>
                </c:pt>
                <c:pt idx="1401">
                  <c:v>31.6</c:v>
                </c:pt>
                <c:pt idx="1402">
                  <c:v>20.9</c:v>
                </c:pt>
                <c:pt idx="1403">
                  <c:v>20.9</c:v>
                </c:pt>
                <c:pt idx="1404">
                  <c:v>28.6</c:v>
                </c:pt>
                <c:pt idx="1405">
                  <c:v>21.4</c:v>
                </c:pt>
                <c:pt idx="1406">
                  <c:v>17.2</c:v>
                </c:pt>
                <c:pt idx="1407">
                  <c:v>17</c:v>
                </c:pt>
                <c:pt idx="1408">
                  <c:v>20</c:v>
                </c:pt>
                <c:pt idx="1409">
                  <c:v>20.3</c:v>
                </c:pt>
                <c:pt idx="1410">
                  <c:v>19.600000000000001</c:v>
                </c:pt>
                <c:pt idx="1411">
                  <c:v>30.2</c:v>
                </c:pt>
                <c:pt idx="1412">
                  <c:v>30.5</c:v>
                </c:pt>
                <c:pt idx="1413">
                  <c:v>17.3</c:v>
                </c:pt>
                <c:pt idx="1414">
                  <c:v>18.100000000000001</c:v>
                </c:pt>
                <c:pt idx="1415">
                  <c:v>19</c:v>
                </c:pt>
                <c:pt idx="1416">
                  <c:v>18.100000000000001</c:v>
                </c:pt>
                <c:pt idx="1417">
                  <c:v>26.6</c:v>
                </c:pt>
                <c:pt idx="1418">
                  <c:v>30.9</c:v>
                </c:pt>
                <c:pt idx="1419">
                  <c:v>27.6</c:v>
                </c:pt>
                <c:pt idx="1420">
                  <c:v>23.2</c:v>
                </c:pt>
                <c:pt idx="1421">
                  <c:v>16.399999999999999</c:v>
                </c:pt>
                <c:pt idx="1422">
                  <c:v>14.5</c:v>
                </c:pt>
                <c:pt idx="1423">
                  <c:v>16.899999999999999</c:v>
                </c:pt>
                <c:pt idx="1424">
                  <c:v>18.8</c:v>
                </c:pt>
                <c:pt idx="1425">
                  <c:v>18.600000000000001</c:v>
                </c:pt>
                <c:pt idx="1426">
                  <c:v>20</c:v>
                </c:pt>
                <c:pt idx="1427">
                  <c:v>20.8</c:v>
                </c:pt>
                <c:pt idx="1428">
                  <c:v>18.7</c:v>
                </c:pt>
                <c:pt idx="1429">
                  <c:v>20.8</c:v>
                </c:pt>
                <c:pt idx="1430">
                  <c:v>31.7</c:v>
                </c:pt>
                <c:pt idx="1431">
                  <c:v>19.5</c:v>
                </c:pt>
                <c:pt idx="1432">
                  <c:v>23.6</c:v>
                </c:pt>
                <c:pt idx="1433">
                  <c:v>20.5</c:v>
                </c:pt>
                <c:pt idx="1434">
                  <c:v>25.2</c:v>
                </c:pt>
                <c:pt idx="1435">
                  <c:v>35.5</c:v>
                </c:pt>
                <c:pt idx="1436">
                  <c:v>38</c:v>
                </c:pt>
                <c:pt idx="1437">
                  <c:v>30.3</c:v>
                </c:pt>
                <c:pt idx="1438">
                  <c:v>20.100000000000001</c:v>
                </c:pt>
                <c:pt idx="1439">
                  <c:v>20.6</c:v>
                </c:pt>
                <c:pt idx="1440">
                  <c:v>23.6</c:v>
                </c:pt>
                <c:pt idx="1441">
                  <c:v>33.6</c:v>
                </c:pt>
                <c:pt idx="1442">
                  <c:v>21.1</c:v>
                </c:pt>
                <c:pt idx="1443">
                  <c:v>22.7</c:v>
                </c:pt>
                <c:pt idx="1444">
                  <c:v>24.8</c:v>
                </c:pt>
                <c:pt idx="1445">
                  <c:v>23.5</c:v>
                </c:pt>
                <c:pt idx="1446">
                  <c:v>21.8</c:v>
                </c:pt>
                <c:pt idx="1447">
                  <c:v>20.8</c:v>
                </c:pt>
                <c:pt idx="1448">
                  <c:v>26.9</c:v>
                </c:pt>
                <c:pt idx="1449">
                  <c:v>21.2</c:v>
                </c:pt>
                <c:pt idx="1450">
                  <c:v>20.9</c:v>
                </c:pt>
                <c:pt idx="1451">
                  <c:v>19.100000000000001</c:v>
                </c:pt>
                <c:pt idx="1452">
                  <c:v>26.9</c:v>
                </c:pt>
                <c:pt idx="1453">
                  <c:v>34.200000000000003</c:v>
                </c:pt>
                <c:pt idx="1454">
                  <c:v>23.9</c:v>
                </c:pt>
                <c:pt idx="1455">
                  <c:v>23.8</c:v>
                </c:pt>
                <c:pt idx="1456">
                  <c:v>37.4</c:v>
                </c:pt>
                <c:pt idx="1457">
                  <c:v>36.4</c:v>
                </c:pt>
                <c:pt idx="1458">
                  <c:v>23.9</c:v>
                </c:pt>
                <c:pt idx="1459">
                  <c:v>22.7</c:v>
                </c:pt>
                <c:pt idx="1460">
                  <c:v>23.5</c:v>
                </c:pt>
                <c:pt idx="1461">
                  <c:v>26.2</c:v>
                </c:pt>
                <c:pt idx="1462">
                  <c:v>22.2</c:v>
                </c:pt>
                <c:pt idx="1463">
                  <c:v>29.5</c:v>
                </c:pt>
                <c:pt idx="1464">
                  <c:v>42.6</c:v>
                </c:pt>
                <c:pt idx="1465">
                  <c:v>21.2</c:v>
                </c:pt>
                <c:pt idx="1466">
                  <c:v>22.1</c:v>
                </c:pt>
                <c:pt idx="1467">
                  <c:v>23.1</c:v>
                </c:pt>
                <c:pt idx="1468">
                  <c:v>24.1</c:v>
                </c:pt>
                <c:pt idx="1469">
                  <c:v>20.5</c:v>
                </c:pt>
                <c:pt idx="1470">
                  <c:v>21.4</c:v>
                </c:pt>
                <c:pt idx="1471">
                  <c:v>30.4</c:v>
                </c:pt>
                <c:pt idx="1472">
                  <c:v>24.7</c:v>
                </c:pt>
                <c:pt idx="1473">
                  <c:v>30.5</c:v>
                </c:pt>
                <c:pt idx="1474">
                  <c:v>32.299999999999997</c:v>
                </c:pt>
                <c:pt idx="1475">
                  <c:v>30.4</c:v>
                </c:pt>
                <c:pt idx="1476">
                  <c:v>26.7</c:v>
                </c:pt>
                <c:pt idx="1477">
                  <c:v>32.5</c:v>
                </c:pt>
                <c:pt idx="1478">
                  <c:v>28.7</c:v>
                </c:pt>
                <c:pt idx="1479">
                  <c:v>23.5</c:v>
                </c:pt>
                <c:pt idx="1480">
                  <c:v>22.9</c:v>
                </c:pt>
                <c:pt idx="1481">
                  <c:v>25.1</c:v>
                </c:pt>
                <c:pt idx="1482">
                  <c:v>26.8</c:v>
                </c:pt>
                <c:pt idx="1483">
                  <c:v>23.9</c:v>
                </c:pt>
                <c:pt idx="1484">
                  <c:v>40.799999999999997</c:v>
                </c:pt>
                <c:pt idx="1485">
                  <c:v>42.8</c:v>
                </c:pt>
                <c:pt idx="1486">
                  <c:v>26.1</c:v>
                </c:pt>
                <c:pt idx="1487">
                  <c:v>27.8</c:v>
                </c:pt>
                <c:pt idx="1488">
                  <c:v>34.5</c:v>
                </c:pt>
                <c:pt idx="1489">
                  <c:v>36.799999999999997</c:v>
                </c:pt>
                <c:pt idx="1490">
                  <c:v>38.1</c:v>
                </c:pt>
                <c:pt idx="1491">
                  <c:v>21.5</c:v>
                </c:pt>
                <c:pt idx="1492">
                  <c:v>24.2</c:v>
                </c:pt>
                <c:pt idx="1493">
                  <c:v>34.4</c:v>
                </c:pt>
                <c:pt idx="1494">
                  <c:v>38.200000000000003</c:v>
                </c:pt>
                <c:pt idx="1495">
                  <c:v>22.7</c:v>
                </c:pt>
                <c:pt idx="1496">
                  <c:v>26.9</c:v>
                </c:pt>
                <c:pt idx="1497">
                  <c:v>34.700000000000003</c:v>
                </c:pt>
                <c:pt idx="1498">
                  <c:v>28.3</c:v>
                </c:pt>
                <c:pt idx="1499">
                  <c:v>23.1</c:v>
                </c:pt>
                <c:pt idx="1500">
                  <c:v>19.7</c:v>
                </c:pt>
                <c:pt idx="1501">
                  <c:v>23.3</c:v>
                </c:pt>
                <c:pt idx="1502">
                  <c:v>27.5</c:v>
                </c:pt>
                <c:pt idx="1503">
                  <c:v>21.5</c:v>
                </c:pt>
                <c:pt idx="1504">
                  <c:v>19.2</c:v>
                </c:pt>
                <c:pt idx="1505">
                  <c:v>23.2</c:v>
                </c:pt>
                <c:pt idx="1506">
                  <c:v>22.8</c:v>
                </c:pt>
                <c:pt idx="1507">
                  <c:v>23.2</c:v>
                </c:pt>
                <c:pt idx="1508">
                  <c:v>29</c:v>
                </c:pt>
                <c:pt idx="1509">
                  <c:v>23.6</c:v>
                </c:pt>
                <c:pt idx="1510">
                  <c:v>20.2</c:v>
                </c:pt>
                <c:pt idx="1511">
                  <c:v>23.2</c:v>
                </c:pt>
                <c:pt idx="1512">
                  <c:v>20.399999999999999</c:v>
                </c:pt>
                <c:pt idx="1513">
                  <c:v>21.2</c:v>
                </c:pt>
                <c:pt idx="1514">
                  <c:v>25.8</c:v>
                </c:pt>
                <c:pt idx="1515">
                  <c:v>32.9</c:v>
                </c:pt>
                <c:pt idx="1516">
                  <c:v>34.200000000000003</c:v>
                </c:pt>
                <c:pt idx="1517">
                  <c:v>22.3</c:v>
                </c:pt>
                <c:pt idx="1518">
                  <c:v>25.7</c:v>
                </c:pt>
                <c:pt idx="1519">
                  <c:v>36.799999999999997</c:v>
                </c:pt>
                <c:pt idx="1520">
                  <c:v>38.1</c:v>
                </c:pt>
                <c:pt idx="1521">
                  <c:v>36.299999999999997</c:v>
                </c:pt>
                <c:pt idx="1522">
                  <c:v>36</c:v>
                </c:pt>
                <c:pt idx="1523">
                  <c:v>24.6</c:v>
                </c:pt>
                <c:pt idx="1524">
                  <c:v>24.3</c:v>
                </c:pt>
                <c:pt idx="1525">
                  <c:v>17.2</c:v>
                </c:pt>
                <c:pt idx="1526">
                  <c:v>22.1</c:v>
                </c:pt>
                <c:pt idx="1527">
                  <c:v>26.8</c:v>
                </c:pt>
                <c:pt idx="1528">
                  <c:v>24.7</c:v>
                </c:pt>
                <c:pt idx="1529">
                  <c:v>23.7</c:v>
                </c:pt>
                <c:pt idx="1530">
                  <c:v>21.8</c:v>
                </c:pt>
                <c:pt idx="1531">
                  <c:v>19.2</c:v>
                </c:pt>
                <c:pt idx="1532">
                  <c:v>18.600000000000001</c:v>
                </c:pt>
                <c:pt idx="1533">
                  <c:v>20.8</c:v>
                </c:pt>
                <c:pt idx="1534">
                  <c:v>22.2</c:v>
                </c:pt>
                <c:pt idx="1535">
                  <c:v>25.6</c:v>
                </c:pt>
                <c:pt idx="1536">
                  <c:v>25.6</c:v>
                </c:pt>
                <c:pt idx="1537">
                  <c:v>28.2</c:v>
                </c:pt>
                <c:pt idx="1538">
                  <c:v>23.4</c:v>
                </c:pt>
                <c:pt idx="1539">
                  <c:v>23.4</c:v>
                </c:pt>
                <c:pt idx="1540">
                  <c:v>24.3</c:v>
                </c:pt>
                <c:pt idx="1541">
                  <c:v>28.6</c:v>
                </c:pt>
                <c:pt idx="1542">
                  <c:v>31.3</c:v>
                </c:pt>
                <c:pt idx="1543">
                  <c:v>29.3</c:v>
                </c:pt>
                <c:pt idx="1544">
                  <c:v>19</c:v>
                </c:pt>
                <c:pt idx="1545">
                  <c:v>20.3</c:v>
                </c:pt>
                <c:pt idx="1546">
                  <c:v>21.7</c:v>
                </c:pt>
                <c:pt idx="1547">
                  <c:v>27.9</c:v>
                </c:pt>
                <c:pt idx="1548">
                  <c:v>28.5</c:v>
                </c:pt>
                <c:pt idx="1549">
                  <c:v>15.6</c:v>
                </c:pt>
                <c:pt idx="1550">
                  <c:v>18.5</c:v>
                </c:pt>
                <c:pt idx="1551">
                  <c:v>17.100000000000001</c:v>
                </c:pt>
                <c:pt idx="1552">
                  <c:v>25.9</c:v>
                </c:pt>
                <c:pt idx="1553">
                  <c:v>24.7</c:v>
                </c:pt>
                <c:pt idx="1554">
                  <c:v>21.9</c:v>
                </c:pt>
                <c:pt idx="1555">
                  <c:v>28.5</c:v>
                </c:pt>
                <c:pt idx="1556">
                  <c:v>20.100000000000001</c:v>
                </c:pt>
                <c:pt idx="1557">
                  <c:v>26.5</c:v>
                </c:pt>
                <c:pt idx="1558">
                  <c:v>23.1</c:v>
                </c:pt>
                <c:pt idx="1559">
                  <c:v>16.3</c:v>
                </c:pt>
                <c:pt idx="1560">
                  <c:v>15.8</c:v>
                </c:pt>
                <c:pt idx="1561">
                  <c:v>17.3</c:v>
                </c:pt>
                <c:pt idx="1562">
                  <c:v>24.9</c:v>
                </c:pt>
                <c:pt idx="1563">
                  <c:v>20.7</c:v>
                </c:pt>
                <c:pt idx="1564">
                  <c:v>22.5</c:v>
                </c:pt>
                <c:pt idx="1565">
                  <c:v>27.4</c:v>
                </c:pt>
                <c:pt idx="1566">
                  <c:v>30.3</c:v>
                </c:pt>
                <c:pt idx="1567">
                  <c:v>30</c:v>
                </c:pt>
                <c:pt idx="1568">
                  <c:v>17.7</c:v>
                </c:pt>
                <c:pt idx="1569">
                  <c:v>22.1</c:v>
                </c:pt>
                <c:pt idx="1570">
                  <c:v>30.2</c:v>
                </c:pt>
                <c:pt idx="1571">
                  <c:v>27</c:v>
                </c:pt>
                <c:pt idx="1572">
                  <c:v>17.600000000000001</c:v>
                </c:pt>
                <c:pt idx="1573">
                  <c:v>18.5</c:v>
                </c:pt>
                <c:pt idx="1574">
                  <c:v>23.2</c:v>
                </c:pt>
                <c:pt idx="1575">
                  <c:v>21.5</c:v>
                </c:pt>
                <c:pt idx="1576">
                  <c:v>15.8</c:v>
                </c:pt>
                <c:pt idx="1577">
                  <c:v>16.2</c:v>
                </c:pt>
                <c:pt idx="1578">
                  <c:v>17.399999999999999</c:v>
                </c:pt>
                <c:pt idx="1579">
                  <c:v>18.100000000000001</c:v>
                </c:pt>
                <c:pt idx="1580">
                  <c:v>23.1</c:v>
                </c:pt>
                <c:pt idx="1581">
                  <c:v>22.8</c:v>
                </c:pt>
                <c:pt idx="1582">
                  <c:v>20.2</c:v>
                </c:pt>
                <c:pt idx="1583">
                  <c:v>20.7</c:v>
                </c:pt>
                <c:pt idx="1584">
                  <c:v>16.399999999999999</c:v>
                </c:pt>
                <c:pt idx="1585">
                  <c:v>16.3</c:v>
                </c:pt>
                <c:pt idx="1586">
                  <c:v>16.7</c:v>
                </c:pt>
                <c:pt idx="1587">
                  <c:v>18.7</c:v>
                </c:pt>
                <c:pt idx="1588">
                  <c:v>17.399999999999999</c:v>
                </c:pt>
                <c:pt idx="1589">
                  <c:v>16.2</c:v>
                </c:pt>
                <c:pt idx="1590">
                  <c:v>14.2</c:v>
                </c:pt>
                <c:pt idx="1591">
                  <c:v>16.399999999999999</c:v>
                </c:pt>
                <c:pt idx="1592">
                  <c:v>17.7</c:v>
                </c:pt>
                <c:pt idx="1593">
                  <c:v>18.100000000000001</c:v>
                </c:pt>
                <c:pt idx="1594">
                  <c:v>20.2</c:v>
                </c:pt>
                <c:pt idx="1595">
                  <c:v>15.8</c:v>
                </c:pt>
                <c:pt idx="1596">
                  <c:v>16.100000000000001</c:v>
                </c:pt>
                <c:pt idx="1597">
                  <c:v>18.600000000000001</c:v>
                </c:pt>
                <c:pt idx="1598">
                  <c:v>21.5</c:v>
                </c:pt>
                <c:pt idx="1599">
                  <c:v>21.8</c:v>
                </c:pt>
                <c:pt idx="1600">
                  <c:v>19.600000000000001</c:v>
                </c:pt>
                <c:pt idx="1601">
                  <c:v>20.399999999999999</c:v>
                </c:pt>
                <c:pt idx="1602">
                  <c:v>22.3</c:v>
                </c:pt>
                <c:pt idx="1603">
                  <c:v>21.3</c:v>
                </c:pt>
                <c:pt idx="1604">
                  <c:v>20.2</c:v>
                </c:pt>
                <c:pt idx="1605">
                  <c:v>19.8</c:v>
                </c:pt>
                <c:pt idx="1606">
                  <c:v>15.1</c:v>
                </c:pt>
                <c:pt idx="1607">
                  <c:v>14</c:v>
                </c:pt>
                <c:pt idx="1608">
                  <c:v>15.7</c:v>
                </c:pt>
                <c:pt idx="1609">
                  <c:v>10.6</c:v>
                </c:pt>
                <c:pt idx="1610">
                  <c:v>13.3</c:v>
                </c:pt>
                <c:pt idx="1611">
                  <c:v>14.3</c:v>
                </c:pt>
                <c:pt idx="1612">
                  <c:v>14.6</c:v>
                </c:pt>
                <c:pt idx="1613">
                  <c:v>14.5</c:v>
                </c:pt>
                <c:pt idx="1614">
                  <c:v>12</c:v>
                </c:pt>
                <c:pt idx="1615">
                  <c:v>12.9</c:v>
                </c:pt>
                <c:pt idx="1616">
                  <c:v>13</c:v>
                </c:pt>
                <c:pt idx="1617">
                  <c:v>14.8</c:v>
                </c:pt>
                <c:pt idx="1618">
                  <c:v>16.600000000000001</c:v>
                </c:pt>
                <c:pt idx="1619">
                  <c:v>18.7</c:v>
                </c:pt>
                <c:pt idx="1620">
                  <c:v>18</c:v>
                </c:pt>
                <c:pt idx="1621">
                  <c:v>19.2</c:v>
                </c:pt>
                <c:pt idx="1622">
                  <c:v>17.899999999999999</c:v>
                </c:pt>
                <c:pt idx="1623">
                  <c:v>16.5</c:v>
                </c:pt>
                <c:pt idx="1624">
                  <c:v>17.399999999999999</c:v>
                </c:pt>
                <c:pt idx="1625">
                  <c:v>17.3</c:v>
                </c:pt>
                <c:pt idx="1626">
                  <c:v>15.2</c:v>
                </c:pt>
                <c:pt idx="1627">
                  <c:v>16.7</c:v>
                </c:pt>
                <c:pt idx="1628">
                  <c:v>17.899999999999999</c:v>
                </c:pt>
                <c:pt idx="1629">
                  <c:v>13.7</c:v>
                </c:pt>
                <c:pt idx="1630">
                  <c:v>11.9</c:v>
                </c:pt>
                <c:pt idx="1631">
                  <c:v>11.3</c:v>
                </c:pt>
                <c:pt idx="1632">
                  <c:v>12.6</c:v>
                </c:pt>
                <c:pt idx="1633">
                  <c:v>11.8</c:v>
                </c:pt>
                <c:pt idx="1634">
                  <c:v>9.6</c:v>
                </c:pt>
                <c:pt idx="1635">
                  <c:v>16</c:v>
                </c:pt>
                <c:pt idx="1636">
                  <c:v>17</c:v>
                </c:pt>
                <c:pt idx="1637">
                  <c:v>18</c:v>
                </c:pt>
                <c:pt idx="1638">
                  <c:v>17.5</c:v>
                </c:pt>
                <c:pt idx="1639">
                  <c:v>19.5</c:v>
                </c:pt>
                <c:pt idx="1640">
                  <c:v>17.600000000000001</c:v>
                </c:pt>
                <c:pt idx="1641">
                  <c:v>14.5</c:v>
                </c:pt>
                <c:pt idx="1642">
                  <c:v>14.1</c:v>
                </c:pt>
                <c:pt idx="1643">
                  <c:v>15.9</c:v>
                </c:pt>
                <c:pt idx="1644">
                  <c:v>13.7</c:v>
                </c:pt>
                <c:pt idx="1645">
                  <c:v>13.5</c:v>
                </c:pt>
                <c:pt idx="1646">
                  <c:v>19.100000000000001</c:v>
                </c:pt>
                <c:pt idx="1647">
                  <c:v>19.399999999999999</c:v>
                </c:pt>
                <c:pt idx="1648">
                  <c:v>18.2</c:v>
                </c:pt>
                <c:pt idx="1649">
                  <c:v>16</c:v>
                </c:pt>
                <c:pt idx="1650">
                  <c:v>15</c:v>
                </c:pt>
                <c:pt idx="1651">
                  <c:v>15.4</c:v>
                </c:pt>
                <c:pt idx="1652">
                  <c:v>14.3</c:v>
                </c:pt>
                <c:pt idx="1653">
                  <c:v>15.7</c:v>
                </c:pt>
                <c:pt idx="1654">
                  <c:v>12</c:v>
                </c:pt>
                <c:pt idx="1655">
                  <c:v>13.1</c:v>
                </c:pt>
                <c:pt idx="1656">
                  <c:v>14.3</c:v>
                </c:pt>
                <c:pt idx="1657">
                  <c:v>13.9</c:v>
                </c:pt>
                <c:pt idx="1658">
                  <c:v>13.7</c:v>
                </c:pt>
                <c:pt idx="1659">
                  <c:v>14.3</c:v>
                </c:pt>
                <c:pt idx="1660">
                  <c:v>15.7</c:v>
                </c:pt>
                <c:pt idx="1661">
                  <c:v>17.100000000000001</c:v>
                </c:pt>
                <c:pt idx="1662">
                  <c:v>16.600000000000001</c:v>
                </c:pt>
                <c:pt idx="1663">
                  <c:v>15.6</c:v>
                </c:pt>
                <c:pt idx="1664">
                  <c:v>15.2</c:v>
                </c:pt>
                <c:pt idx="1665">
                  <c:v>14.4</c:v>
                </c:pt>
                <c:pt idx="1666">
                  <c:v>14.8</c:v>
                </c:pt>
                <c:pt idx="1667">
                  <c:v>14</c:v>
                </c:pt>
                <c:pt idx="1668">
                  <c:v>15.3</c:v>
                </c:pt>
                <c:pt idx="1669">
                  <c:v>15.1</c:v>
                </c:pt>
                <c:pt idx="1670">
                  <c:v>14.6</c:v>
                </c:pt>
                <c:pt idx="1671">
                  <c:v>12.5</c:v>
                </c:pt>
                <c:pt idx="1672">
                  <c:v>12.5</c:v>
                </c:pt>
                <c:pt idx="1673">
                  <c:v>13.8</c:v>
                </c:pt>
                <c:pt idx="1674">
                  <c:v>12.7</c:v>
                </c:pt>
                <c:pt idx="1675">
                  <c:v>13.9</c:v>
                </c:pt>
                <c:pt idx="1676">
                  <c:v>13.1</c:v>
                </c:pt>
                <c:pt idx="1677">
                  <c:v>15.8</c:v>
                </c:pt>
                <c:pt idx="1678">
                  <c:v>13.5</c:v>
                </c:pt>
                <c:pt idx="1679">
                  <c:v>14.1</c:v>
                </c:pt>
                <c:pt idx="1680">
                  <c:v>13.9</c:v>
                </c:pt>
                <c:pt idx="1681">
                  <c:v>10.1</c:v>
                </c:pt>
                <c:pt idx="1682">
                  <c:v>12.5</c:v>
                </c:pt>
                <c:pt idx="1683">
                  <c:v>12.9</c:v>
                </c:pt>
                <c:pt idx="1684">
                  <c:v>12</c:v>
                </c:pt>
                <c:pt idx="1685">
                  <c:v>13.1</c:v>
                </c:pt>
                <c:pt idx="1686">
                  <c:v>13.8</c:v>
                </c:pt>
                <c:pt idx="1687">
                  <c:v>16.2</c:v>
                </c:pt>
                <c:pt idx="1688">
                  <c:v>16.899999999999999</c:v>
                </c:pt>
                <c:pt idx="1689">
                  <c:v>16.5</c:v>
                </c:pt>
                <c:pt idx="1690">
                  <c:v>19.399999999999999</c:v>
                </c:pt>
                <c:pt idx="1691">
                  <c:v>12.3</c:v>
                </c:pt>
                <c:pt idx="1692">
                  <c:v>17</c:v>
                </c:pt>
                <c:pt idx="1693">
                  <c:v>16.600000000000001</c:v>
                </c:pt>
                <c:pt idx="1694">
                  <c:v>13</c:v>
                </c:pt>
                <c:pt idx="1695">
                  <c:v>15.1</c:v>
                </c:pt>
                <c:pt idx="1696">
                  <c:v>18</c:v>
                </c:pt>
                <c:pt idx="1697">
                  <c:v>12.9</c:v>
                </c:pt>
                <c:pt idx="1698">
                  <c:v>14.4</c:v>
                </c:pt>
                <c:pt idx="1699">
                  <c:v>15.3</c:v>
                </c:pt>
                <c:pt idx="1700">
                  <c:v>13.4</c:v>
                </c:pt>
                <c:pt idx="1701">
                  <c:v>13</c:v>
                </c:pt>
                <c:pt idx="1702">
                  <c:v>15.3</c:v>
                </c:pt>
                <c:pt idx="1703">
                  <c:v>18.2</c:v>
                </c:pt>
                <c:pt idx="1704">
                  <c:v>19.600000000000001</c:v>
                </c:pt>
                <c:pt idx="1705">
                  <c:v>17.600000000000001</c:v>
                </c:pt>
                <c:pt idx="1706">
                  <c:v>19.600000000000001</c:v>
                </c:pt>
                <c:pt idx="1707">
                  <c:v>18.7</c:v>
                </c:pt>
                <c:pt idx="1708">
                  <c:v>21.2</c:v>
                </c:pt>
                <c:pt idx="1709">
                  <c:v>16</c:v>
                </c:pt>
                <c:pt idx="1710">
                  <c:v>12.9</c:v>
                </c:pt>
                <c:pt idx="1711">
                  <c:v>15.1</c:v>
                </c:pt>
                <c:pt idx="1712">
                  <c:v>12.8</c:v>
                </c:pt>
                <c:pt idx="1713">
                  <c:v>14.8</c:v>
                </c:pt>
                <c:pt idx="1714">
                  <c:v>20.8</c:v>
                </c:pt>
                <c:pt idx="1715">
                  <c:v>20.8</c:v>
                </c:pt>
                <c:pt idx="1716">
                  <c:v>18.600000000000001</c:v>
                </c:pt>
                <c:pt idx="1717">
                  <c:v>20</c:v>
                </c:pt>
                <c:pt idx="1718">
                  <c:v>21.8</c:v>
                </c:pt>
                <c:pt idx="1719">
                  <c:v>12.8</c:v>
                </c:pt>
                <c:pt idx="1720">
                  <c:v>14.8</c:v>
                </c:pt>
                <c:pt idx="1721">
                  <c:v>18.899999999999999</c:v>
                </c:pt>
                <c:pt idx="1722">
                  <c:v>24</c:v>
                </c:pt>
                <c:pt idx="1723">
                  <c:v>26.2</c:v>
                </c:pt>
                <c:pt idx="1724">
                  <c:v>19.399999999999999</c:v>
                </c:pt>
                <c:pt idx="1725">
                  <c:v>15.5</c:v>
                </c:pt>
                <c:pt idx="1726">
                  <c:v>15.2</c:v>
                </c:pt>
                <c:pt idx="1727">
                  <c:v>15.1</c:v>
                </c:pt>
                <c:pt idx="1728">
                  <c:v>16.600000000000001</c:v>
                </c:pt>
                <c:pt idx="1729">
                  <c:v>20.3</c:v>
                </c:pt>
                <c:pt idx="1730">
                  <c:v>18.8</c:v>
                </c:pt>
                <c:pt idx="1731">
                  <c:v>14.9</c:v>
                </c:pt>
                <c:pt idx="1732">
                  <c:v>15.8</c:v>
                </c:pt>
                <c:pt idx="1733">
                  <c:v>14.1</c:v>
                </c:pt>
                <c:pt idx="1734">
                  <c:v>20.5</c:v>
                </c:pt>
                <c:pt idx="1735">
                  <c:v>26.5</c:v>
                </c:pt>
                <c:pt idx="1736">
                  <c:v>29.7</c:v>
                </c:pt>
                <c:pt idx="1737">
                  <c:v>15.2</c:v>
                </c:pt>
                <c:pt idx="1738">
                  <c:v>24.3</c:v>
                </c:pt>
                <c:pt idx="1739">
                  <c:v>24.8</c:v>
                </c:pt>
                <c:pt idx="1740">
                  <c:v>16.399999999999999</c:v>
                </c:pt>
                <c:pt idx="1741">
                  <c:v>14.2</c:v>
                </c:pt>
                <c:pt idx="1742">
                  <c:v>15</c:v>
                </c:pt>
                <c:pt idx="1743">
                  <c:v>14.7</c:v>
                </c:pt>
                <c:pt idx="1744">
                  <c:v>18.899999999999999</c:v>
                </c:pt>
                <c:pt idx="1745">
                  <c:v>20.399999999999999</c:v>
                </c:pt>
                <c:pt idx="1746">
                  <c:v>23.1</c:v>
                </c:pt>
                <c:pt idx="1747">
                  <c:v>26.7</c:v>
                </c:pt>
                <c:pt idx="1748">
                  <c:v>18</c:v>
                </c:pt>
                <c:pt idx="1749">
                  <c:v>20.399999999999999</c:v>
                </c:pt>
                <c:pt idx="1750">
                  <c:v>15.2</c:v>
                </c:pt>
                <c:pt idx="1751">
                  <c:v>22.1</c:v>
                </c:pt>
                <c:pt idx="1752">
                  <c:v>15.3</c:v>
                </c:pt>
                <c:pt idx="1753">
                  <c:v>16.399999999999999</c:v>
                </c:pt>
                <c:pt idx="1754">
                  <c:v>17</c:v>
                </c:pt>
                <c:pt idx="1755">
                  <c:v>19.600000000000001</c:v>
                </c:pt>
                <c:pt idx="1756">
                  <c:v>27.9</c:v>
                </c:pt>
                <c:pt idx="1757">
                  <c:v>33.799999999999997</c:v>
                </c:pt>
                <c:pt idx="1758">
                  <c:v>21.6</c:v>
                </c:pt>
                <c:pt idx="1759">
                  <c:v>15.5</c:v>
                </c:pt>
                <c:pt idx="1760">
                  <c:v>17</c:v>
                </c:pt>
                <c:pt idx="1761">
                  <c:v>21.6</c:v>
                </c:pt>
                <c:pt idx="1762">
                  <c:v>30.5</c:v>
                </c:pt>
                <c:pt idx="1763">
                  <c:v>25.1</c:v>
                </c:pt>
                <c:pt idx="1764">
                  <c:v>33.700000000000003</c:v>
                </c:pt>
                <c:pt idx="1765">
                  <c:v>34.299999999999997</c:v>
                </c:pt>
                <c:pt idx="1766">
                  <c:v>18.899999999999999</c:v>
                </c:pt>
                <c:pt idx="1767">
                  <c:v>20.7</c:v>
                </c:pt>
                <c:pt idx="1768">
                  <c:v>16.2</c:v>
                </c:pt>
                <c:pt idx="1769">
                  <c:v>19.600000000000001</c:v>
                </c:pt>
                <c:pt idx="1770">
                  <c:v>24.1</c:v>
                </c:pt>
                <c:pt idx="1771">
                  <c:v>17.7</c:v>
                </c:pt>
                <c:pt idx="1772">
                  <c:v>15</c:v>
                </c:pt>
                <c:pt idx="1773">
                  <c:v>14.2</c:v>
                </c:pt>
                <c:pt idx="1774">
                  <c:v>18.100000000000001</c:v>
                </c:pt>
                <c:pt idx="1775">
                  <c:v>29.6</c:v>
                </c:pt>
                <c:pt idx="1776">
                  <c:v>17.399999999999999</c:v>
                </c:pt>
                <c:pt idx="1777">
                  <c:v>17.3</c:v>
                </c:pt>
                <c:pt idx="1778">
                  <c:v>22.4</c:v>
                </c:pt>
                <c:pt idx="1779">
                  <c:v>18.5</c:v>
                </c:pt>
                <c:pt idx="1780">
                  <c:v>17.2</c:v>
                </c:pt>
                <c:pt idx="1781">
                  <c:v>16.2</c:v>
                </c:pt>
                <c:pt idx="1782">
                  <c:v>26.9</c:v>
                </c:pt>
                <c:pt idx="1783">
                  <c:v>18.600000000000001</c:v>
                </c:pt>
                <c:pt idx="1784">
                  <c:v>34.700000000000003</c:v>
                </c:pt>
                <c:pt idx="1785">
                  <c:v>40.9</c:v>
                </c:pt>
                <c:pt idx="1786">
                  <c:v>20</c:v>
                </c:pt>
                <c:pt idx="1787">
                  <c:v>23.8</c:v>
                </c:pt>
                <c:pt idx="1788">
                  <c:v>23.7</c:v>
                </c:pt>
                <c:pt idx="1789">
                  <c:v>27.4</c:v>
                </c:pt>
                <c:pt idx="1790">
                  <c:v>16.399999999999999</c:v>
                </c:pt>
                <c:pt idx="1791">
                  <c:v>24.8</c:v>
                </c:pt>
                <c:pt idx="1792">
                  <c:v>21.1</c:v>
                </c:pt>
                <c:pt idx="1793">
                  <c:v>19.7</c:v>
                </c:pt>
                <c:pt idx="1794">
                  <c:v>18.399999999999999</c:v>
                </c:pt>
                <c:pt idx="1795">
                  <c:v>16.8</c:v>
                </c:pt>
                <c:pt idx="1796">
                  <c:v>15.5</c:v>
                </c:pt>
                <c:pt idx="1797">
                  <c:v>22.2</c:v>
                </c:pt>
                <c:pt idx="1798">
                  <c:v>23</c:v>
                </c:pt>
                <c:pt idx="1799">
                  <c:v>23.9</c:v>
                </c:pt>
                <c:pt idx="1800">
                  <c:v>20.8</c:v>
                </c:pt>
                <c:pt idx="1801">
                  <c:v>21</c:v>
                </c:pt>
                <c:pt idx="1802">
                  <c:v>27.6</c:v>
                </c:pt>
                <c:pt idx="1803">
                  <c:v>38</c:v>
                </c:pt>
                <c:pt idx="1804">
                  <c:v>17.2</c:v>
                </c:pt>
                <c:pt idx="1805">
                  <c:v>18.100000000000001</c:v>
                </c:pt>
                <c:pt idx="1806">
                  <c:v>18.399999999999999</c:v>
                </c:pt>
                <c:pt idx="1807">
                  <c:v>20.9</c:v>
                </c:pt>
                <c:pt idx="1808">
                  <c:v>20.100000000000001</c:v>
                </c:pt>
                <c:pt idx="1809">
                  <c:v>21.7</c:v>
                </c:pt>
                <c:pt idx="1810">
                  <c:v>22.6</c:v>
                </c:pt>
                <c:pt idx="1811">
                  <c:v>26.3</c:v>
                </c:pt>
                <c:pt idx="1812">
                  <c:v>40.1</c:v>
                </c:pt>
                <c:pt idx="1813">
                  <c:v>23.3</c:v>
                </c:pt>
                <c:pt idx="1814">
                  <c:v>43.5</c:v>
                </c:pt>
                <c:pt idx="1815">
                  <c:v>20.2</c:v>
                </c:pt>
                <c:pt idx="1816">
                  <c:v>19.600000000000001</c:v>
                </c:pt>
                <c:pt idx="1817">
                  <c:v>20</c:v>
                </c:pt>
                <c:pt idx="1818">
                  <c:v>24.5</c:v>
                </c:pt>
                <c:pt idx="1819">
                  <c:v>27.9</c:v>
                </c:pt>
                <c:pt idx="1820">
                  <c:v>20.5</c:v>
                </c:pt>
                <c:pt idx="1821">
                  <c:v>23.9</c:v>
                </c:pt>
                <c:pt idx="1822">
                  <c:v>28.4</c:v>
                </c:pt>
                <c:pt idx="1823">
                  <c:v>33.200000000000003</c:v>
                </c:pt>
                <c:pt idx="1824">
                  <c:v>40.799999999999997</c:v>
                </c:pt>
                <c:pt idx="1825">
                  <c:v>21.2</c:v>
                </c:pt>
                <c:pt idx="1826">
                  <c:v>24.9</c:v>
                </c:pt>
                <c:pt idx="1827">
                  <c:v>25</c:v>
                </c:pt>
                <c:pt idx="1828">
                  <c:v>36.6</c:v>
                </c:pt>
                <c:pt idx="1829">
                  <c:v>26.8</c:v>
                </c:pt>
                <c:pt idx="1830">
                  <c:v>16.7</c:v>
                </c:pt>
                <c:pt idx="1831">
                  <c:v>18</c:v>
                </c:pt>
                <c:pt idx="1832">
                  <c:v>20.100000000000001</c:v>
                </c:pt>
                <c:pt idx="1833">
                  <c:v>23.8</c:v>
                </c:pt>
                <c:pt idx="1834">
                  <c:v>31.9</c:v>
                </c:pt>
                <c:pt idx="1835">
                  <c:v>32.9</c:v>
                </c:pt>
                <c:pt idx="1836">
                  <c:v>19.3</c:v>
                </c:pt>
                <c:pt idx="1837">
                  <c:v>19.899999999999999</c:v>
                </c:pt>
                <c:pt idx="1838">
                  <c:v>32.200000000000003</c:v>
                </c:pt>
                <c:pt idx="1839">
                  <c:v>33.799999999999997</c:v>
                </c:pt>
                <c:pt idx="1840">
                  <c:v>36.799999999999997</c:v>
                </c:pt>
                <c:pt idx="1841">
                  <c:v>19.600000000000001</c:v>
                </c:pt>
                <c:pt idx="1842">
                  <c:v>24.8</c:v>
                </c:pt>
                <c:pt idx="1843">
                  <c:v>29.4</c:v>
                </c:pt>
                <c:pt idx="1844">
                  <c:v>25.5</c:v>
                </c:pt>
                <c:pt idx="1845">
                  <c:v>21.8</c:v>
                </c:pt>
                <c:pt idx="1846">
                  <c:v>23.5</c:v>
                </c:pt>
                <c:pt idx="1847">
                  <c:v>31.7</c:v>
                </c:pt>
                <c:pt idx="1848">
                  <c:v>22.6</c:v>
                </c:pt>
                <c:pt idx="1849">
                  <c:v>24.1</c:v>
                </c:pt>
                <c:pt idx="1850">
                  <c:v>27.4</c:v>
                </c:pt>
                <c:pt idx="1851">
                  <c:v>23.6</c:v>
                </c:pt>
                <c:pt idx="1852">
                  <c:v>23.1</c:v>
                </c:pt>
                <c:pt idx="1853">
                  <c:v>25.4</c:v>
                </c:pt>
                <c:pt idx="1854">
                  <c:v>31.5</c:v>
                </c:pt>
                <c:pt idx="1855">
                  <c:v>39.4</c:v>
                </c:pt>
                <c:pt idx="1856">
                  <c:v>42.9</c:v>
                </c:pt>
                <c:pt idx="1857">
                  <c:v>29.3</c:v>
                </c:pt>
                <c:pt idx="1858">
                  <c:v>25.1</c:v>
                </c:pt>
                <c:pt idx="1859">
                  <c:v>17.7</c:v>
                </c:pt>
                <c:pt idx="1860">
                  <c:v>19.7</c:v>
                </c:pt>
                <c:pt idx="1861">
                  <c:v>20.100000000000001</c:v>
                </c:pt>
                <c:pt idx="1862">
                  <c:v>25.5</c:v>
                </c:pt>
                <c:pt idx="1863">
                  <c:v>23.2</c:v>
                </c:pt>
                <c:pt idx="1864">
                  <c:v>29.4</c:v>
                </c:pt>
                <c:pt idx="1865">
                  <c:v>28.2</c:v>
                </c:pt>
                <c:pt idx="1866">
                  <c:v>27.7</c:v>
                </c:pt>
                <c:pt idx="1867">
                  <c:v>25.9</c:v>
                </c:pt>
                <c:pt idx="1868">
                  <c:v>27.7</c:v>
                </c:pt>
                <c:pt idx="1869">
                  <c:v>31.7</c:v>
                </c:pt>
                <c:pt idx="1870">
                  <c:v>33.700000000000003</c:v>
                </c:pt>
                <c:pt idx="1871">
                  <c:v>19.3</c:v>
                </c:pt>
                <c:pt idx="1872">
                  <c:v>26.4</c:v>
                </c:pt>
                <c:pt idx="1873">
                  <c:v>25.6</c:v>
                </c:pt>
                <c:pt idx="1874">
                  <c:v>21.8</c:v>
                </c:pt>
                <c:pt idx="1875">
                  <c:v>19.7</c:v>
                </c:pt>
                <c:pt idx="1876">
                  <c:v>18.7</c:v>
                </c:pt>
                <c:pt idx="1877">
                  <c:v>19.600000000000001</c:v>
                </c:pt>
                <c:pt idx="1878">
                  <c:v>21.1</c:v>
                </c:pt>
                <c:pt idx="1879">
                  <c:v>34</c:v>
                </c:pt>
                <c:pt idx="1880">
                  <c:v>23.7</c:v>
                </c:pt>
                <c:pt idx="1881">
                  <c:v>31.6</c:v>
                </c:pt>
                <c:pt idx="1882">
                  <c:v>19.2</c:v>
                </c:pt>
                <c:pt idx="1883">
                  <c:v>19.7</c:v>
                </c:pt>
                <c:pt idx="1884">
                  <c:v>20.100000000000001</c:v>
                </c:pt>
                <c:pt idx="1885">
                  <c:v>22.4</c:v>
                </c:pt>
                <c:pt idx="1886">
                  <c:v>32.1</c:v>
                </c:pt>
                <c:pt idx="1887">
                  <c:v>18.399999999999999</c:v>
                </c:pt>
                <c:pt idx="1888">
                  <c:v>19.5</c:v>
                </c:pt>
                <c:pt idx="1889">
                  <c:v>23.5</c:v>
                </c:pt>
                <c:pt idx="1890">
                  <c:v>20.3</c:v>
                </c:pt>
                <c:pt idx="1891">
                  <c:v>19</c:v>
                </c:pt>
                <c:pt idx="1892">
                  <c:v>20</c:v>
                </c:pt>
                <c:pt idx="1893">
                  <c:v>22.4</c:v>
                </c:pt>
                <c:pt idx="1894">
                  <c:v>21</c:v>
                </c:pt>
                <c:pt idx="1895">
                  <c:v>22.3</c:v>
                </c:pt>
                <c:pt idx="1896">
                  <c:v>29.5</c:v>
                </c:pt>
                <c:pt idx="1897">
                  <c:v>29.5</c:v>
                </c:pt>
                <c:pt idx="1898">
                  <c:v>26.8</c:v>
                </c:pt>
                <c:pt idx="1899">
                  <c:v>17.899999999999999</c:v>
                </c:pt>
                <c:pt idx="1900">
                  <c:v>18.8</c:v>
                </c:pt>
                <c:pt idx="1901">
                  <c:v>26.5</c:v>
                </c:pt>
                <c:pt idx="1902">
                  <c:v>28.2</c:v>
                </c:pt>
                <c:pt idx="1903">
                  <c:v>28.3</c:v>
                </c:pt>
                <c:pt idx="1904">
                  <c:v>30.4</c:v>
                </c:pt>
                <c:pt idx="1905">
                  <c:v>22.7</c:v>
                </c:pt>
                <c:pt idx="1906">
                  <c:v>18.399999999999999</c:v>
                </c:pt>
                <c:pt idx="1907">
                  <c:v>18.3</c:v>
                </c:pt>
                <c:pt idx="1908">
                  <c:v>17.100000000000001</c:v>
                </c:pt>
                <c:pt idx="1909">
                  <c:v>17.899999999999999</c:v>
                </c:pt>
                <c:pt idx="1910">
                  <c:v>17.5</c:v>
                </c:pt>
                <c:pt idx="1911">
                  <c:v>19.8</c:v>
                </c:pt>
                <c:pt idx="1912">
                  <c:v>27.6</c:v>
                </c:pt>
                <c:pt idx="1913">
                  <c:v>27.5</c:v>
                </c:pt>
                <c:pt idx="1914">
                  <c:v>26.4</c:v>
                </c:pt>
                <c:pt idx="1915">
                  <c:v>21.7</c:v>
                </c:pt>
                <c:pt idx="1916">
                  <c:v>21.4</c:v>
                </c:pt>
                <c:pt idx="1917">
                  <c:v>23.1</c:v>
                </c:pt>
                <c:pt idx="1918">
                  <c:v>20.7</c:v>
                </c:pt>
                <c:pt idx="1919">
                  <c:v>23.2</c:v>
                </c:pt>
                <c:pt idx="1920">
                  <c:v>16.600000000000001</c:v>
                </c:pt>
                <c:pt idx="1921">
                  <c:v>16.899999999999999</c:v>
                </c:pt>
                <c:pt idx="1922">
                  <c:v>16.5</c:v>
                </c:pt>
                <c:pt idx="1923">
                  <c:v>16.399999999999999</c:v>
                </c:pt>
                <c:pt idx="1924">
                  <c:v>18.600000000000001</c:v>
                </c:pt>
                <c:pt idx="1925">
                  <c:v>21.2</c:v>
                </c:pt>
                <c:pt idx="1926">
                  <c:v>22</c:v>
                </c:pt>
                <c:pt idx="1927">
                  <c:v>15.7</c:v>
                </c:pt>
                <c:pt idx="1928">
                  <c:v>15.3</c:v>
                </c:pt>
                <c:pt idx="1929">
                  <c:v>18.3</c:v>
                </c:pt>
                <c:pt idx="1930">
                  <c:v>23.4</c:v>
                </c:pt>
                <c:pt idx="1931">
                  <c:v>23.5</c:v>
                </c:pt>
                <c:pt idx="1932">
                  <c:v>21.5</c:v>
                </c:pt>
                <c:pt idx="1933">
                  <c:v>18.399999999999999</c:v>
                </c:pt>
                <c:pt idx="1934">
                  <c:v>16.399999999999999</c:v>
                </c:pt>
                <c:pt idx="1935">
                  <c:v>19.399999999999999</c:v>
                </c:pt>
                <c:pt idx="1936">
                  <c:v>20.8</c:v>
                </c:pt>
                <c:pt idx="1937">
                  <c:v>19.600000000000001</c:v>
                </c:pt>
                <c:pt idx="1938">
                  <c:v>18.2</c:v>
                </c:pt>
                <c:pt idx="1939">
                  <c:v>19.7</c:v>
                </c:pt>
                <c:pt idx="1940">
                  <c:v>22.3</c:v>
                </c:pt>
                <c:pt idx="1941">
                  <c:v>21.7</c:v>
                </c:pt>
                <c:pt idx="1942">
                  <c:v>17.7</c:v>
                </c:pt>
                <c:pt idx="1943">
                  <c:v>18.100000000000001</c:v>
                </c:pt>
                <c:pt idx="1944">
                  <c:v>18.899999999999999</c:v>
                </c:pt>
                <c:pt idx="1945">
                  <c:v>19.8</c:v>
                </c:pt>
                <c:pt idx="1946">
                  <c:v>15.5</c:v>
                </c:pt>
                <c:pt idx="1947">
                  <c:v>13</c:v>
                </c:pt>
                <c:pt idx="1948">
                  <c:v>14.2</c:v>
                </c:pt>
                <c:pt idx="1949">
                  <c:v>15</c:v>
                </c:pt>
                <c:pt idx="1950">
                  <c:v>14.8</c:v>
                </c:pt>
                <c:pt idx="1951">
                  <c:v>19.5</c:v>
                </c:pt>
                <c:pt idx="1952">
                  <c:v>20.100000000000001</c:v>
                </c:pt>
                <c:pt idx="1953">
                  <c:v>21.1</c:v>
                </c:pt>
                <c:pt idx="1954">
                  <c:v>19.600000000000001</c:v>
                </c:pt>
                <c:pt idx="1955">
                  <c:v>14</c:v>
                </c:pt>
                <c:pt idx="1956">
                  <c:v>14.5</c:v>
                </c:pt>
                <c:pt idx="1957">
                  <c:v>17.100000000000001</c:v>
                </c:pt>
                <c:pt idx="1958">
                  <c:v>14.8</c:v>
                </c:pt>
                <c:pt idx="1959">
                  <c:v>14.5</c:v>
                </c:pt>
                <c:pt idx="1960">
                  <c:v>14.7</c:v>
                </c:pt>
                <c:pt idx="1961">
                  <c:v>15.3</c:v>
                </c:pt>
                <c:pt idx="1962">
                  <c:v>18</c:v>
                </c:pt>
                <c:pt idx="1963">
                  <c:v>18.5</c:v>
                </c:pt>
                <c:pt idx="1964">
                  <c:v>19.399999999999999</c:v>
                </c:pt>
                <c:pt idx="1965">
                  <c:v>17.7</c:v>
                </c:pt>
                <c:pt idx="1966">
                  <c:v>15.8</c:v>
                </c:pt>
                <c:pt idx="1967">
                  <c:v>13.7</c:v>
                </c:pt>
                <c:pt idx="1968">
                  <c:v>13.6</c:v>
                </c:pt>
                <c:pt idx="1969">
                  <c:v>13.5</c:v>
                </c:pt>
                <c:pt idx="1970">
                  <c:v>13.8</c:v>
                </c:pt>
                <c:pt idx="1971">
                  <c:v>16</c:v>
                </c:pt>
                <c:pt idx="1972">
                  <c:v>18.5</c:v>
                </c:pt>
                <c:pt idx="1973">
                  <c:v>17.100000000000001</c:v>
                </c:pt>
                <c:pt idx="1974">
                  <c:v>17.600000000000001</c:v>
                </c:pt>
                <c:pt idx="1975">
                  <c:v>17.100000000000001</c:v>
                </c:pt>
                <c:pt idx="1976">
                  <c:v>17.100000000000001</c:v>
                </c:pt>
                <c:pt idx="1977">
                  <c:v>17.8</c:v>
                </c:pt>
                <c:pt idx="1978">
                  <c:v>11.2</c:v>
                </c:pt>
                <c:pt idx="1979">
                  <c:v>15.6</c:v>
                </c:pt>
                <c:pt idx="1980">
                  <c:v>14.1</c:v>
                </c:pt>
                <c:pt idx="1981">
                  <c:v>13.8</c:v>
                </c:pt>
                <c:pt idx="1982">
                  <c:v>14.6</c:v>
                </c:pt>
                <c:pt idx="1983">
                  <c:v>13.3</c:v>
                </c:pt>
                <c:pt idx="1984">
                  <c:v>11.8</c:v>
                </c:pt>
                <c:pt idx="1985">
                  <c:v>12.6</c:v>
                </c:pt>
                <c:pt idx="1986">
                  <c:v>15.3</c:v>
                </c:pt>
                <c:pt idx="1987">
                  <c:v>16.7</c:v>
                </c:pt>
                <c:pt idx="1988">
                  <c:v>16.899999999999999</c:v>
                </c:pt>
                <c:pt idx="1989">
                  <c:v>15.3</c:v>
                </c:pt>
                <c:pt idx="1990">
                  <c:v>16.399999999999999</c:v>
                </c:pt>
                <c:pt idx="1991">
                  <c:v>15.2</c:v>
                </c:pt>
                <c:pt idx="1992">
                  <c:v>18.399999999999999</c:v>
                </c:pt>
                <c:pt idx="1993">
                  <c:v>17.899999999999999</c:v>
                </c:pt>
                <c:pt idx="1994">
                  <c:v>14.6</c:v>
                </c:pt>
                <c:pt idx="1995">
                  <c:v>16.899999999999999</c:v>
                </c:pt>
                <c:pt idx="1996">
                  <c:v>17.8</c:v>
                </c:pt>
                <c:pt idx="1997">
                  <c:v>16.899999999999999</c:v>
                </c:pt>
                <c:pt idx="1998">
                  <c:v>12</c:v>
                </c:pt>
                <c:pt idx="1999">
                  <c:v>13</c:v>
                </c:pt>
                <c:pt idx="2000">
                  <c:v>14.4</c:v>
                </c:pt>
                <c:pt idx="2001">
                  <c:v>14.9</c:v>
                </c:pt>
                <c:pt idx="2002">
                  <c:v>15.9</c:v>
                </c:pt>
                <c:pt idx="2003">
                  <c:v>13.8</c:v>
                </c:pt>
                <c:pt idx="2004">
                  <c:v>13.1</c:v>
                </c:pt>
                <c:pt idx="2005">
                  <c:v>12.5</c:v>
                </c:pt>
                <c:pt idx="2006">
                  <c:v>15.4</c:v>
                </c:pt>
                <c:pt idx="2007">
                  <c:v>15.2</c:v>
                </c:pt>
                <c:pt idx="2008">
                  <c:v>17.399999999999999</c:v>
                </c:pt>
                <c:pt idx="2009">
                  <c:v>15.1</c:v>
                </c:pt>
                <c:pt idx="2010">
                  <c:v>10.3</c:v>
                </c:pt>
                <c:pt idx="2011">
                  <c:v>14.5</c:v>
                </c:pt>
                <c:pt idx="2012">
                  <c:v>12.5</c:v>
                </c:pt>
                <c:pt idx="2013">
                  <c:v>13.1</c:v>
                </c:pt>
                <c:pt idx="2014">
                  <c:v>11.8</c:v>
                </c:pt>
                <c:pt idx="2015">
                  <c:v>15.7</c:v>
                </c:pt>
                <c:pt idx="2016">
                  <c:v>17.2</c:v>
                </c:pt>
                <c:pt idx="2017">
                  <c:v>16.899999999999999</c:v>
                </c:pt>
                <c:pt idx="2018">
                  <c:v>11.4</c:v>
                </c:pt>
                <c:pt idx="2019">
                  <c:v>14.2</c:v>
                </c:pt>
                <c:pt idx="2020">
                  <c:v>15.1</c:v>
                </c:pt>
                <c:pt idx="2021">
                  <c:v>14.2</c:v>
                </c:pt>
                <c:pt idx="2022">
                  <c:v>14.7</c:v>
                </c:pt>
                <c:pt idx="2023">
                  <c:v>11.5</c:v>
                </c:pt>
                <c:pt idx="2024">
                  <c:v>12.8</c:v>
                </c:pt>
                <c:pt idx="2025">
                  <c:v>12.5</c:v>
                </c:pt>
                <c:pt idx="2026">
                  <c:v>15.3</c:v>
                </c:pt>
                <c:pt idx="2027">
                  <c:v>13.8</c:v>
                </c:pt>
                <c:pt idx="2028">
                  <c:v>12.9</c:v>
                </c:pt>
                <c:pt idx="2029">
                  <c:v>13.3</c:v>
                </c:pt>
                <c:pt idx="2030">
                  <c:v>12</c:v>
                </c:pt>
                <c:pt idx="2031">
                  <c:v>13.5</c:v>
                </c:pt>
                <c:pt idx="2032">
                  <c:v>12.2</c:v>
                </c:pt>
                <c:pt idx="2033">
                  <c:v>12.8</c:v>
                </c:pt>
                <c:pt idx="2034">
                  <c:v>13.5</c:v>
                </c:pt>
                <c:pt idx="2035">
                  <c:v>15.6</c:v>
                </c:pt>
                <c:pt idx="2036">
                  <c:v>16.3</c:v>
                </c:pt>
                <c:pt idx="2037">
                  <c:v>14.2</c:v>
                </c:pt>
                <c:pt idx="2038">
                  <c:v>17.100000000000001</c:v>
                </c:pt>
                <c:pt idx="2039">
                  <c:v>16.399999999999999</c:v>
                </c:pt>
                <c:pt idx="2040">
                  <c:v>18.2</c:v>
                </c:pt>
                <c:pt idx="2041">
                  <c:v>16</c:v>
                </c:pt>
                <c:pt idx="2042">
                  <c:v>10.5</c:v>
                </c:pt>
                <c:pt idx="2043">
                  <c:v>11.3</c:v>
                </c:pt>
                <c:pt idx="2044">
                  <c:v>12.8</c:v>
                </c:pt>
                <c:pt idx="2045">
                  <c:v>12.7</c:v>
                </c:pt>
                <c:pt idx="2046">
                  <c:v>14.9</c:v>
                </c:pt>
                <c:pt idx="2047">
                  <c:v>15.8</c:v>
                </c:pt>
                <c:pt idx="2048">
                  <c:v>14.8</c:v>
                </c:pt>
                <c:pt idx="2049">
                  <c:v>15.8</c:v>
                </c:pt>
                <c:pt idx="2050">
                  <c:v>15.9</c:v>
                </c:pt>
                <c:pt idx="2051">
                  <c:v>18.100000000000001</c:v>
                </c:pt>
                <c:pt idx="2052">
                  <c:v>18.100000000000001</c:v>
                </c:pt>
                <c:pt idx="2053">
                  <c:v>14.9</c:v>
                </c:pt>
                <c:pt idx="2054">
                  <c:v>15</c:v>
                </c:pt>
                <c:pt idx="2055">
                  <c:v>16.3</c:v>
                </c:pt>
                <c:pt idx="2056">
                  <c:v>17.2</c:v>
                </c:pt>
                <c:pt idx="2057">
                  <c:v>12.7</c:v>
                </c:pt>
                <c:pt idx="2058">
                  <c:v>15.7</c:v>
                </c:pt>
                <c:pt idx="2059">
                  <c:v>14.1</c:v>
                </c:pt>
                <c:pt idx="2060">
                  <c:v>11.1</c:v>
                </c:pt>
                <c:pt idx="2061">
                  <c:v>11.5</c:v>
                </c:pt>
                <c:pt idx="2062">
                  <c:v>12.4</c:v>
                </c:pt>
                <c:pt idx="2063">
                  <c:v>13</c:v>
                </c:pt>
                <c:pt idx="2064">
                  <c:v>14.5</c:v>
                </c:pt>
                <c:pt idx="2065">
                  <c:v>20.7</c:v>
                </c:pt>
                <c:pt idx="2066">
                  <c:v>17.600000000000001</c:v>
                </c:pt>
                <c:pt idx="2067">
                  <c:v>19.3</c:v>
                </c:pt>
                <c:pt idx="2068">
                  <c:v>19.8</c:v>
                </c:pt>
                <c:pt idx="2069">
                  <c:v>12.5</c:v>
                </c:pt>
                <c:pt idx="2070">
                  <c:v>15.7</c:v>
                </c:pt>
                <c:pt idx="2071">
                  <c:v>22</c:v>
                </c:pt>
                <c:pt idx="2072">
                  <c:v>19.899999999999999</c:v>
                </c:pt>
                <c:pt idx="2073">
                  <c:v>17.3</c:v>
                </c:pt>
                <c:pt idx="2074">
                  <c:v>16.600000000000001</c:v>
                </c:pt>
                <c:pt idx="2075">
                  <c:v>19.2</c:v>
                </c:pt>
                <c:pt idx="2076">
                  <c:v>22.9</c:v>
                </c:pt>
                <c:pt idx="2077">
                  <c:v>19.899999999999999</c:v>
                </c:pt>
                <c:pt idx="2078">
                  <c:v>15.6</c:v>
                </c:pt>
                <c:pt idx="2079">
                  <c:v>21.4</c:v>
                </c:pt>
                <c:pt idx="2080">
                  <c:v>19.399999999999999</c:v>
                </c:pt>
                <c:pt idx="2081">
                  <c:v>16</c:v>
                </c:pt>
                <c:pt idx="2082">
                  <c:v>17.2</c:v>
                </c:pt>
                <c:pt idx="2083">
                  <c:v>16.600000000000001</c:v>
                </c:pt>
                <c:pt idx="2084">
                  <c:v>15.8</c:v>
                </c:pt>
                <c:pt idx="2085">
                  <c:v>22.8</c:v>
                </c:pt>
                <c:pt idx="2086">
                  <c:v>15.5</c:v>
                </c:pt>
                <c:pt idx="2087">
                  <c:v>18.7</c:v>
                </c:pt>
                <c:pt idx="2088">
                  <c:v>26.3</c:v>
                </c:pt>
                <c:pt idx="2089">
                  <c:v>22</c:v>
                </c:pt>
                <c:pt idx="2090">
                  <c:v>19.8</c:v>
                </c:pt>
                <c:pt idx="2091">
                  <c:v>18.899999999999999</c:v>
                </c:pt>
                <c:pt idx="2092">
                  <c:v>15.1</c:v>
                </c:pt>
                <c:pt idx="2093">
                  <c:v>15</c:v>
                </c:pt>
                <c:pt idx="2094">
                  <c:v>11.9</c:v>
                </c:pt>
                <c:pt idx="2095">
                  <c:v>13.4</c:v>
                </c:pt>
                <c:pt idx="2096">
                  <c:v>13.4</c:v>
                </c:pt>
                <c:pt idx="2097">
                  <c:v>13.6</c:v>
                </c:pt>
                <c:pt idx="2098">
                  <c:v>21</c:v>
                </c:pt>
                <c:pt idx="2099">
                  <c:v>19.399999999999999</c:v>
                </c:pt>
                <c:pt idx="2100">
                  <c:v>19.5</c:v>
                </c:pt>
                <c:pt idx="2101">
                  <c:v>26</c:v>
                </c:pt>
                <c:pt idx="2102">
                  <c:v>29.4</c:v>
                </c:pt>
                <c:pt idx="2103">
                  <c:v>29.5</c:v>
                </c:pt>
                <c:pt idx="2104">
                  <c:v>12.7</c:v>
                </c:pt>
                <c:pt idx="2105">
                  <c:v>12.6</c:v>
                </c:pt>
              </c:numCache>
            </c:numRef>
          </c:xVal>
          <c:yVal>
            <c:numRef>
              <c:f>'EnergyDemand '!$L$2:$L$2107</c:f>
              <c:numCache>
                <c:formatCode>#,##0</c:formatCode>
                <c:ptCount val="2106"/>
                <c:pt idx="0">
                  <c:v>99635.03</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103769.48</c:v>
                </c:pt>
                <c:pt idx="26">
                  <c:v>118393.31</c:v>
                </c:pt>
                <c:pt idx="27">
                  <c:v>116763.72500000001</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108282.48</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122346.33500000001</c:v>
                </c:pt>
                <c:pt idx="86">
                  <c:v>112187.715</c:v>
                </c:pt>
                <c:pt idx="87">
                  <c:v>106418.66499999999</c:v>
                </c:pt>
                <c:pt idx="88">
                  <c:v>123061.87</c:v>
                </c:pt>
                <c:pt idx="89">
                  <c:v>125795.325</c:v>
                </c:pt>
                <c:pt idx="90">
                  <c:v>122042.265</c:v>
                </c:pt>
                <c:pt idx="91">
                  <c:v>113838.41</c:v>
                </c:pt>
                <c:pt idx="92">
                  <c:v>98891.06</c:v>
                </c:pt>
                <c:pt idx="93">
                  <c:v>103999.17</c:v>
                </c:pt>
                <c:pt idx="94">
                  <c:v>103685.45</c:v>
                </c:pt>
                <c:pt idx="95">
                  <c:v>107383.37</c:v>
                </c:pt>
                <c:pt idx="96">
                  <c:v>120235.505</c:v>
                </c:pt>
                <c:pt idx="97">
                  <c:v>122129.77499999999</c:v>
                </c:pt>
                <c:pt idx="98">
                  <c:v>123990.76</c:v>
                </c:pt>
                <c:pt idx="99">
                  <c:v>121753.11500000001</c:v>
                </c:pt>
                <c:pt idx="100">
                  <c:v>110034.16499999999</c:v>
                </c:pt>
                <c:pt idx="101">
                  <c:v>103760.22500000001</c:v>
                </c:pt>
                <c:pt idx="102">
                  <c:v>125107.78</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111803.625</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110715.815</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107544.145</c:v>
                </c:pt>
                <c:pt idx="275">
                  <c:v>100598.55</c:v>
                </c:pt>
                <c:pt idx="276">
                  <c:v>103828.88</c:v>
                </c:pt>
                <c:pt idx="277">
                  <c:v>125194.87</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101793.035</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158052.89000000001</c:v>
                </c:pt>
                <c:pt idx="352">
                  <c:v>154924.89000000001</c:v>
                </c:pt>
                <c:pt idx="353">
                  <c:v>133421.03</c:v>
                </c:pt>
                <c:pt idx="354">
                  <c:v>113802.21</c:v>
                </c:pt>
                <c:pt idx="355">
                  <c:v>119477.515</c:v>
                </c:pt>
                <c:pt idx="356">
                  <c:v>126553.11500000001</c:v>
                </c:pt>
                <c:pt idx="357">
                  <c:v>134583.25</c:v>
                </c:pt>
                <c:pt idx="358">
                  <c:v>119950.37</c:v>
                </c:pt>
                <c:pt idx="359">
                  <c:v>95093.294999999998</c:v>
                </c:pt>
                <c:pt idx="360">
                  <c:v>96394.94</c:v>
                </c:pt>
                <c:pt idx="361">
                  <c:v>100048.44</c:v>
                </c:pt>
                <c:pt idx="362">
                  <c:v>111647.54</c:v>
                </c:pt>
                <c:pt idx="363">
                  <c:v>128552.13499999999</c:v>
                </c:pt>
                <c:pt idx="364">
                  <c:v>146473.83499999999</c:v>
                </c:pt>
                <c:pt idx="365">
                  <c:v>116040.925</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110152.815</c:v>
                </c:pt>
                <c:pt idx="391">
                  <c:v>133718.035</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105388.57</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125072.73</c:v>
                </c:pt>
                <c:pt idx="449">
                  <c:v>101740.89</c:v>
                </c:pt>
                <c:pt idx="450">
                  <c:v>102726.745</c:v>
                </c:pt>
                <c:pt idx="451">
                  <c:v>98324.645000000004</c:v>
                </c:pt>
                <c:pt idx="452">
                  <c:v>102746.6</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104072.435</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122106.95</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113439.77499999999</c:v>
                </c:pt>
                <c:pt idx="639">
                  <c:v>109181.26</c:v>
                </c:pt>
                <c:pt idx="640">
                  <c:v>97992.93</c:v>
                </c:pt>
                <c:pt idx="641">
                  <c:v>115839.01</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104976.21</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106451.255</c:v>
                </c:pt>
                <c:pt idx="720">
                  <c:v>104389.51</c:v>
                </c:pt>
                <c:pt idx="721">
                  <c:v>105513.235</c:v>
                </c:pt>
                <c:pt idx="722">
                  <c:v>112247.94500000001</c:v>
                </c:pt>
                <c:pt idx="723">
                  <c:v>114843.875</c:v>
                </c:pt>
                <c:pt idx="724">
                  <c:v>114468.17</c:v>
                </c:pt>
                <c:pt idx="725">
                  <c:v>106284.83</c:v>
                </c:pt>
                <c:pt idx="726">
                  <c:v>99701.43</c:v>
                </c:pt>
                <c:pt idx="727">
                  <c:v>123693.52</c:v>
                </c:pt>
                <c:pt idx="728">
                  <c:v>135571.79500000001</c:v>
                </c:pt>
                <c:pt idx="729">
                  <c:v>112141.83</c:v>
                </c:pt>
                <c:pt idx="730">
                  <c:v>95728.15</c:v>
                </c:pt>
                <c:pt idx="731">
                  <c:v>89403.145000000004</c:v>
                </c:pt>
                <c:pt idx="732">
                  <c:v>86507.47</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98590.06</c:v>
                </c:pt>
                <c:pt idx="757">
                  <c:v>112513.82</c:v>
                </c:pt>
                <c:pt idx="758">
                  <c:v>108336.53</c:v>
                </c:pt>
                <c:pt idx="759">
                  <c:v>109020.58</c:v>
                </c:pt>
                <c:pt idx="760">
                  <c:v>124292.955</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104468.9</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97436.41</c:v>
                </c:pt>
                <c:pt idx="835">
                  <c:v>99608.57</c:v>
                </c:pt>
                <c:pt idx="836">
                  <c:v>96594.744999999995</c:v>
                </c:pt>
                <c:pt idx="837">
                  <c:v>99945.494999999995</c:v>
                </c:pt>
                <c:pt idx="838">
                  <c:v>111955.175</c:v>
                </c:pt>
                <c:pt idx="839">
                  <c:v>114436.97</c:v>
                </c:pt>
                <c:pt idx="840">
                  <c:v>112816.68</c:v>
                </c:pt>
                <c:pt idx="841">
                  <c:v>114522.44</c:v>
                </c:pt>
                <c:pt idx="842">
                  <c:v>102528.4</c:v>
                </c:pt>
                <c:pt idx="843">
                  <c:v>97356.565000000002</c:v>
                </c:pt>
                <c:pt idx="844">
                  <c:v>109421.815</c:v>
                </c:pt>
                <c:pt idx="845">
                  <c:v>101548.735</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117691.685</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116611.25</c:v>
                </c:pt>
                <c:pt idx="996">
                  <c:v>101012.29</c:v>
                </c:pt>
                <c:pt idx="997">
                  <c:v>92608.24</c:v>
                </c:pt>
                <c:pt idx="998">
                  <c:v>119126.485</c:v>
                </c:pt>
                <c:pt idx="999">
                  <c:v>124452.94</c:v>
                </c:pt>
                <c:pt idx="1000">
                  <c:v>119028.07</c:v>
                </c:pt>
                <c:pt idx="1001">
                  <c:v>116655.855</c:v>
                </c:pt>
                <c:pt idx="1002">
                  <c:v>102847.255</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100592.295</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116428.79</c:v>
                </c:pt>
                <c:pt idx="1087">
                  <c:v>109364.01</c:v>
                </c:pt>
                <c:pt idx="1088">
                  <c:v>92856.23</c:v>
                </c:pt>
                <c:pt idx="1089">
                  <c:v>85094.375</c:v>
                </c:pt>
                <c:pt idx="1090">
                  <c:v>98638.854999999996</c:v>
                </c:pt>
                <c:pt idx="1091">
                  <c:v>128753.755</c:v>
                </c:pt>
                <c:pt idx="1092">
                  <c:v>130699.155</c:v>
                </c:pt>
                <c:pt idx="1093">
                  <c:v>115572.045</c:v>
                </c:pt>
                <c:pt idx="1094">
                  <c:v>96358.975000000006</c:v>
                </c:pt>
                <c:pt idx="1095">
                  <c:v>95700.479999999996</c:v>
                </c:pt>
                <c:pt idx="1096">
                  <c:v>95959.684999999998</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128599.46</c:v>
                </c:pt>
                <c:pt idx="1122">
                  <c:v>139114.58499999999</c:v>
                </c:pt>
                <c:pt idx="1123">
                  <c:v>159436.69</c:v>
                </c:pt>
                <c:pt idx="1124">
                  <c:v>160437.565</c:v>
                </c:pt>
                <c:pt idx="1125">
                  <c:v>115239.57</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97542.31</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116457.26</c:v>
                </c:pt>
                <c:pt idx="1184">
                  <c:v>97070.345000000001</c:v>
                </c:pt>
                <c:pt idx="1185">
                  <c:v>99687.64</c:v>
                </c:pt>
                <c:pt idx="1186">
                  <c:v>98817.03</c:v>
                </c:pt>
                <c:pt idx="1187">
                  <c:v>98258.25</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121092.855</c:v>
                </c:pt>
                <c:pt idx="1203">
                  <c:v>120784.875</c:v>
                </c:pt>
                <c:pt idx="1204">
                  <c:v>120448.935</c:v>
                </c:pt>
                <c:pt idx="1205">
                  <c:v>118324.09</c:v>
                </c:pt>
                <c:pt idx="1206">
                  <c:v>107479.26</c:v>
                </c:pt>
                <c:pt idx="1207">
                  <c:v>103662.05</c:v>
                </c:pt>
                <c:pt idx="1208">
                  <c:v>117799.97</c:v>
                </c:pt>
                <c:pt idx="1209">
                  <c:v>117642.645</c:v>
                </c:pt>
                <c:pt idx="1210">
                  <c:v>106654.955</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113420.985</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120372.48</c:v>
                </c:pt>
                <c:pt idx="1360">
                  <c:v>107731.72</c:v>
                </c:pt>
                <c:pt idx="1361">
                  <c:v>107332.1</c:v>
                </c:pt>
                <c:pt idx="1362">
                  <c:v>119535.715</c:v>
                </c:pt>
                <c:pt idx="1363">
                  <c:v>124797.08500000001</c:v>
                </c:pt>
                <c:pt idx="1364">
                  <c:v>119238.345</c:v>
                </c:pt>
                <c:pt idx="1365">
                  <c:v>110878.67</c:v>
                </c:pt>
                <c:pt idx="1366">
                  <c:v>108622.42</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100696.565</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102075.925</c:v>
                </c:pt>
                <c:pt idx="1451">
                  <c:v>92725.74</c:v>
                </c:pt>
                <c:pt idx="1452">
                  <c:v>94938.395000000004</c:v>
                </c:pt>
                <c:pt idx="1453">
                  <c:v>112358.815</c:v>
                </c:pt>
                <c:pt idx="1454">
                  <c:v>98191.654999999999</c:v>
                </c:pt>
                <c:pt idx="1455">
                  <c:v>100017.19500000001</c:v>
                </c:pt>
                <c:pt idx="1456">
                  <c:v>129749.14</c:v>
                </c:pt>
                <c:pt idx="1457">
                  <c:v>133831.375</c:v>
                </c:pt>
                <c:pt idx="1458">
                  <c:v>108290.11</c:v>
                </c:pt>
                <c:pt idx="1459">
                  <c:v>99613.865000000005</c:v>
                </c:pt>
                <c:pt idx="1460">
                  <c:v>103381.91499999999</c:v>
                </c:pt>
                <c:pt idx="1461">
                  <c:v>98933.06</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114818.66499999999</c:v>
                </c:pt>
                <c:pt idx="1487">
                  <c:v>99801.574999999997</c:v>
                </c:pt>
                <c:pt idx="1488">
                  <c:v>112374.63</c:v>
                </c:pt>
                <c:pt idx="1489">
                  <c:v>138455.45499999999</c:v>
                </c:pt>
                <c:pt idx="1490">
                  <c:v>142113.375</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103219.08</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95967.404999999999</c:v>
                </c:pt>
                <c:pt idx="1570">
                  <c:v>95654.36</c:v>
                </c:pt>
                <c:pt idx="1571">
                  <c:v>94810.664999999994</c:v>
                </c:pt>
                <c:pt idx="1572">
                  <c:v>100246.51</c:v>
                </c:pt>
                <c:pt idx="1573">
                  <c:v>114240.88499999999</c:v>
                </c:pt>
                <c:pt idx="1574">
                  <c:v>113264.23</c:v>
                </c:pt>
                <c:pt idx="1575">
                  <c:v>98112.464999999997</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108133.03</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107222.345</c:v>
                </c:pt>
                <c:pt idx="1724">
                  <c:v>101348.35</c:v>
                </c:pt>
                <c:pt idx="1725">
                  <c:v>102386.52499999999</c:v>
                </c:pt>
                <c:pt idx="1726">
                  <c:v>121862.88499999999</c:v>
                </c:pt>
                <c:pt idx="1727">
                  <c:v>125787.33</c:v>
                </c:pt>
                <c:pt idx="1728">
                  <c:v>124302.93</c:v>
                </c:pt>
                <c:pt idx="1729">
                  <c:v>117320.175</c:v>
                </c:pt>
                <c:pt idx="1730">
                  <c:v>106043.02</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96817</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150553.4</c:v>
                </c:pt>
                <c:pt idx="1815">
                  <c:v>100632.47500000001</c:v>
                </c:pt>
                <c:pt idx="1816">
                  <c:v>90145.615000000005</c:v>
                </c:pt>
                <c:pt idx="1817">
                  <c:v>101818.02499999999</c:v>
                </c:pt>
                <c:pt idx="1818">
                  <c:v>102168.93</c:v>
                </c:pt>
                <c:pt idx="1819">
                  <c:v>98312.744999999995</c:v>
                </c:pt>
                <c:pt idx="1820">
                  <c:v>96120.524999999994</c:v>
                </c:pt>
                <c:pt idx="1821">
                  <c:v>107256.065</c:v>
                </c:pt>
                <c:pt idx="1822">
                  <c:v>113521.685</c:v>
                </c:pt>
                <c:pt idx="1823">
                  <c:v>118293.52499999999</c:v>
                </c:pt>
                <c:pt idx="1824">
                  <c:v>140410.125</c:v>
                </c:pt>
                <c:pt idx="1825">
                  <c:v>95410.39</c:v>
                </c:pt>
                <c:pt idx="1826">
                  <c:v>89077.854999999996</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101233.205</c:v>
                </c:pt>
                <c:pt idx="1852">
                  <c:v>103134.46</c:v>
                </c:pt>
                <c:pt idx="1853">
                  <c:v>116190.55499999999</c:v>
                </c:pt>
                <c:pt idx="1854">
                  <c:v>129812.91499999999</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94641.7</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94831.23</c:v>
                </c:pt>
                <c:pt idx="1927">
                  <c:v>92097.07</c:v>
                </c:pt>
                <c:pt idx="1928">
                  <c:v>101760.09</c:v>
                </c:pt>
                <c:pt idx="1929">
                  <c:v>100025.9</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96845.119999999995</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124792.97500000001</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yVal>
          <c:smooth val="0"/>
          <c:extLst>
            <c:ext xmlns:c16="http://schemas.microsoft.com/office/drawing/2014/chart" uri="{C3380CC4-5D6E-409C-BE32-E72D297353CC}">
              <c16:uniqueId val="{00000000-8F67-49A7-AAE6-E9BAA0441D0B}"/>
            </c:ext>
          </c:extLst>
        </c:ser>
        <c:dLbls>
          <c:showLegendKey val="0"/>
          <c:showVal val="0"/>
          <c:showCatName val="0"/>
          <c:showSerName val="0"/>
          <c:showPercent val="0"/>
          <c:showBubbleSize val="0"/>
        </c:dLbls>
        <c:axId val="1166053023"/>
        <c:axId val="1166054943"/>
      </c:scatterChart>
      <c:valAx>
        <c:axId val="1166053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Maximum temperature during the day in Celsius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54943"/>
        <c:crosses val="autoZero"/>
        <c:crossBetween val="midCat"/>
      </c:valAx>
      <c:valAx>
        <c:axId val="116605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daily electricity demand in MW/h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53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on Solar Exposure</a:t>
            </a:r>
            <a:r>
              <a:rPr lang="en-US" baseline="0"/>
              <a:t> on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59492563429571"/>
          <c:y val="0.19486111111111112"/>
          <c:w val="0.83329396325459315"/>
          <c:h val="0.72088764946048411"/>
        </c:manualLayout>
      </c:layout>
      <c:scatterChart>
        <c:scatterStyle val="lineMarker"/>
        <c:varyColors val="0"/>
        <c:ser>
          <c:idx val="0"/>
          <c:order val="0"/>
          <c:tx>
            <c:strRef>
              <c:f>'EnergyDemand '!$L$1</c:f>
              <c:strCache>
                <c:ptCount val="1"/>
                <c:pt idx="0">
                  <c:v>Demand</c:v>
                </c:pt>
              </c:strCache>
            </c:strRef>
          </c:tx>
          <c:spPr>
            <a:ln w="19050" cap="rnd">
              <a:noFill/>
              <a:round/>
            </a:ln>
            <a:effectLst/>
          </c:spPr>
          <c:marker>
            <c:symbol val="circle"/>
            <c:size val="5"/>
            <c:spPr>
              <a:solidFill>
                <a:srgbClr val="F2B800"/>
              </a:solidFill>
              <a:ln w="9525">
                <a:solidFill>
                  <a:schemeClr val="accent1"/>
                </a:solidFill>
              </a:ln>
              <a:effectLst/>
            </c:spPr>
          </c:marker>
          <c:xVal>
            <c:numRef>
              <c:f>'EnergyDemand '!$J$2:$J$2107</c:f>
              <c:numCache>
                <c:formatCode>General</c:formatCode>
                <c:ptCount val="2106"/>
                <c:pt idx="0">
                  <c:v>23.6</c:v>
                </c:pt>
                <c:pt idx="1">
                  <c:v>26.8</c:v>
                </c:pt>
                <c:pt idx="2">
                  <c:v>26.5</c:v>
                </c:pt>
                <c:pt idx="3">
                  <c:v>25.2</c:v>
                </c:pt>
                <c:pt idx="4">
                  <c:v>30.7</c:v>
                </c:pt>
                <c:pt idx="5">
                  <c:v>31.6</c:v>
                </c:pt>
                <c:pt idx="6">
                  <c:v>20.7</c:v>
                </c:pt>
                <c:pt idx="7">
                  <c:v>13.5</c:v>
                </c:pt>
                <c:pt idx="8">
                  <c:v>3.1</c:v>
                </c:pt>
                <c:pt idx="9">
                  <c:v>5.6</c:v>
                </c:pt>
                <c:pt idx="10">
                  <c:v>29.9</c:v>
                </c:pt>
                <c:pt idx="11">
                  <c:v>31.6</c:v>
                </c:pt>
                <c:pt idx="12">
                  <c:v>4.2</c:v>
                </c:pt>
                <c:pt idx="13">
                  <c:v>15.2</c:v>
                </c:pt>
                <c:pt idx="14">
                  <c:v>14.6</c:v>
                </c:pt>
                <c:pt idx="15">
                  <c:v>30.3</c:v>
                </c:pt>
                <c:pt idx="16">
                  <c:v>27.5</c:v>
                </c:pt>
                <c:pt idx="17">
                  <c:v>23.4</c:v>
                </c:pt>
                <c:pt idx="18">
                  <c:v>29</c:v>
                </c:pt>
                <c:pt idx="19">
                  <c:v>19.600000000000001</c:v>
                </c:pt>
                <c:pt idx="20">
                  <c:v>25.8</c:v>
                </c:pt>
                <c:pt idx="21">
                  <c:v>23.1</c:v>
                </c:pt>
                <c:pt idx="22">
                  <c:v>28.6</c:v>
                </c:pt>
                <c:pt idx="23">
                  <c:v>30.3</c:v>
                </c:pt>
                <c:pt idx="24">
                  <c:v>25.4</c:v>
                </c:pt>
                <c:pt idx="25">
                  <c:v>19.899999999999999</c:v>
                </c:pt>
                <c:pt idx="26">
                  <c:v>17.7</c:v>
                </c:pt>
                <c:pt idx="27">
                  <c:v>27</c:v>
                </c:pt>
                <c:pt idx="28">
                  <c:v>28.9</c:v>
                </c:pt>
                <c:pt idx="29">
                  <c:v>27.6</c:v>
                </c:pt>
                <c:pt idx="30">
                  <c:v>26.2</c:v>
                </c:pt>
                <c:pt idx="31">
                  <c:v>17.3</c:v>
                </c:pt>
                <c:pt idx="32">
                  <c:v>23.9</c:v>
                </c:pt>
                <c:pt idx="33">
                  <c:v>22.7</c:v>
                </c:pt>
                <c:pt idx="34">
                  <c:v>21.2</c:v>
                </c:pt>
                <c:pt idx="35">
                  <c:v>28.8</c:v>
                </c:pt>
                <c:pt idx="36">
                  <c:v>28.4</c:v>
                </c:pt>
                <c:pt idx="37">
                  <c:v>16.100000000000001</c:v>
                </c:pt>
                <c:pt idx="38">
                  <c:v>16.600000000000001</c:v>
                </c:pt>
                <c:pt idx="39">
                  <c:v>28.6</c:v>
                </c:pt>
                <c:pt idx="40">
                  <c:v>27.7</c:v>
                </c:pt>
                <c:pt idx="41">
                  <c:v>24.1</c:v>
                </c:pt>
                <c:pt idx="42">
                  <c:v>23.8</c:v>
                </c:pt>
                <c:pt idx="43">
                  <c:v>14.9</c:v>
                </c:pt>
                <c:pt idx="44">
                  <c:v>20.8</c:v>
                </c:pt>
                <c:pt idx="45">
                  <c:v>25.7</c:v>
                </c:pt>
                <c:pt idx="46">
                  <c:v>26.3</c:v>
                </c:pt>
                <c:pt idx="47">
                  <c:v>8.3000000000000007</c:v>
                </c:pt>
                <c:pt idx="48">
                  <c:v>7.8</c:v>
                </c:pt>
                <c:pt idx="49">
                  <c:v>24.7</c:v>
                </c:pt>
                <c:pt idx="50">
                  <c:v>24.7</c:v>
                </c:pt>
                <c:pt idx="51">
                  <c:v>20</c:v>
                </c:pt>
                <c:pt idx="52">
                  <c:v>11.7</c:v>
                </c:pt>
                <c:pt idx="53">
                  <c:v>4.7</c:v>
                </c:pt>
                <c:pt idx="54">
                  <c:v>21.4</c:v>
                </c:pt>
                <c:pt idx="55">
                  <c:v>24.1</c:v>
                </c:pt>
                <c:pt idx="56">
                  <c:v>18.5</c:v>
                </c:pt>
                <c:pt idx="57">
                  <c:v>21.7</c:v>
                </c:pt>
                <c:pt idx="58">
                  <c:v>6.9</c:v>
                </c:pt>
                <c:pt idx="59">
                  <c:v>23.3</c:v>
                </c:pt>
                <c:pt idx="60">
                  <c:v>22</c:v>
                </c:pt>
                <c:pt idx="61">
                  <c:v>21.2</c:v>
                </c:pt>
                <c:pt idx="62">
                  <c:v>23</c:v>
                </c:pt>
                <c:pt idx="63">
                  <c:v>22.5</c:v>
                </c:pt>
                <c:pt idx="64">
                  <c:v>10.8</c:v>
                </c:pt>
                <c:pt idx="65">
                  <c:v>10.8</c:v>
                </c:pt>
                <c:pt idx="66">
                  <c:v>20.399999999999999</c:v>
                </c:pt>
                <c:pt idx="67">
                  <c:v>18.600000000000001</c:v>
                </c:pt>
                <c:pt idx="68">
                  <c:v>22.1</c:v>
                </c:pt>
                <c:pt idx="69">
                  <c:v>22.3</c:v>
                </c:pt>
                <c:pt idx="70">
                  <c:v>18.7</c:v>
                </c:pt>
                <c:pt idx="71">
                  <c:v>21.2</c:v>
                </c:pt>
                <c:pt idx="72">
                  <c:v>20</c:v>
                </c:pt>
                <c:pt idx="73">
                  <c:v>17.5</c:v>
                </c:pt>
                <c:pt idx="74">
                  <c:v>14.5</c:v>
                </c:pt>
                <c:pt idx="75">
                  <c:v>4.8</c:v>
                </c:pt>
                <c:pt idx="76">
                  <c:v>9.4</c:v>
                </c:pt>
                <c:pt idx="77">
                  <c:v>15.1</c:v>
                </c:pt>
                <c:pt idx="78">
                  <c:v>19.899999999999999</c:v>
                </c:pt>
                <c:pt idx="79">
                  <c:v>20.8</c:v>
                </c:pt>
                <c:pt idx="80">
                  <c:v>19.899999999999999</c:v>
                </c:pt>
                <c:pt idx="81">
                  <c:v>3.9</c:v>
                </c:pt>
                <c:pt idx="82">
                  <c:v>3.8</c:v>
                </c:pt>
                <c:pt idx="83">
                  <c:v>13.8</c:v>
                </c:pt>
                <c:pt idx="84">
                  <c:v>9.9</c:v>
                </c:pt>
                <c:pt idx="85">
                  <c:v>11.2</c:v>
                </c:pt>
                <c:pt idx="86">
                  <c:v>14.4</c:v>
                </c:pt>
                <c:pt idx="87">
                  <c:v>18.600000000000001</c:v>
                </c:pt>
                <c:pt idx="88">
                  <c:v>18.100000000000001</c:v>
                </c:pt>
                <c:pt idx="89">
                  <c:v>18.100000000000001</c:v>
                </c:pt>
                <c:pt idx="90">
                  <c:v>10.7</c:v>
                </c:pt>
                <c:pt idx="91">
                  <c:v>17.5</c:v>
                </c:pt>
                <c:pt idx="92">
                  <c:v>17.399999999999999</c:v>
                </c:pt>
                <c:pt idx="93">
                  <c:v>16.2</c:v>
                </c:pt>
                <c:pt idx="94">
                  <c:v>9.8000000000000007</c:v>
                </c:pt>
                <c:pt idx="95">
                  <c:v>13</c:v>
                </c:pt>
                <c:pt idx="96">
                  <c:v>3.9</c:v>
                </c:pt>
                <c:pt idx="97">
                  <c:v>12.6</c:v>
                </c:pt>
                <c:pt idx="98">
                  <c:v>10.9</c:v>
                </c:pt>
                <c:pt idx="99">
                  <c:v>15.9</c:v>
                </c:pt>
                <c:pt idx="100">
                  <c:v>14.9</c:v>
                </c:pt>
                <c:pt idx="101">
                  <c:v>13.4</c:v>
                </c:pt>
                <c:pt idx="102">
                  <c:v>14.9</c:v>
                </c:pt>
                <c:pt idx="103">
                  <c:v>8.4</c:v>
                </c:pt>
                <c:pt idx="104">
                  <c:v>12.8</c:v>
                </c:pt>
                <c:pt idx="105">
                  <c:v>10.9</c:v>
                </c:pt>
                <c:pt idx="106">
                  <c:v>7.5</c:v>
                </c:pt>
                <c:pt idx="107">
                  <c:v>9.9</c:v>
                </c:pt>
                <c:pt idx="108">
                  <c:v>11</c:v>
                </c:pt>
                <c:pt idx="109">
                  <c:v>12.7</c:v>
                </c:pt>
                <c:pt idx="110">
                  <c:v>13.8</c:v>
                </c:pt>
                <c:pt idx="111">
                  <c:v>7.1</c:v>
                </c:pt>
                <c:pt idx="112">
                  <c:v>7.5</c:v>
                </c:pt>
                <c:pt idx="113">
                  <c:v>7.8</c:v>
                </c:pt>
                <c:pt idx="114">
                  <c:v>3.5</c:v>
                </c:pt>
                <c:pt idx="115">
                  <c:v>5.9</c:v>
                </c:pt>
                <c:pt idx="116">
                  <c:v>8.3000000000000007</c:v>
                </c:pt>
                <c:pt idx="117">
                  <c:v>8.9</c:v>
                </c:pt>
                <c:pt idx="118">
                  <c:v>12.6</c:v>
                </c:pt>
                <c:pt idx="119">
                  <c:v>12.3</c:v>
                </c:pt>
                <c:pt idx="120">
                  <c:v>12.1</c:v>
                </c:pt>
                <c:pt idx="121">
                  <c:v>6.1</c:v>
                </c:pt>
                <c:pt idx="122">
                  <c:v>11.2</c:v>
                </c:pt>
                <c:pt idx="123">
                  <c:v>11.6</c:v>
                </c:pt>
                <c:pt idx="124">
                  <c:v>7.1</c:v>
                </c:pt>
                <c:pt idx="125">
                  <c:v>7.6</c:v>
                </c:pt>
                <c:pt idx="126">
                  <c:v>6.9</c:v>
                </c:pt>
                <c:pt idx="127">
                  <c:v>5.9</c:v>
                </c:pt>
                <c:pt idx="128">
                  <c:v>7.3</c:v>
                </c:pt>
                <c:pt idx="129">
                  <c:v>5.9</c:v>
                </c:pt>
                <c:pt idx="130">
                  <c:v>7.9</c:v>
                </c:pt>
                <c:pt idx="131">
                  <c:v>5.9</c:v>
                </c:pt>
                <c:pt idx="132">
                  <c:v>8.6999999999999993</c:v>
                </c:pt>
                <c:pt idx="133">
                  <c:v>6.7</c:v>
                </c:pt>
                <c:pt idx="134">
                  <c:v>6.2</c:v>
                </c:pt>
                <c:pt idx="135">
                  <c:v>10.4</c:v>
                </c:pt>
                <c:pt idx="136">
                  <c:v>10.3</c:v>
                </c:pt>
                <c:pt idx="137">
                  <c:v>10.199999999999999</c:v>
                </c:pt>
                <c:pt idx="138">
                  <c:v>3.2</c:v>
                </c:pt>
                <c:pt idx="139">
                  <c:v>6</c:v>
                </c:pt>
                <c:pt idx="140">
                  <c:v>3.5</c:v>
                </c:pt>
                <c:pt idx="141">
                  <c:v>6.7</c:v>
                </c:pt>
                <c:pt idx="142">
                  <c:v>7.7</c:v>
                </c:pt>
                <c:pt idx="143">
                  <c:v>8.6</c:v>
                </c:pt>
                <c:pt idx="144">
                  <c:v>8.1</c:v>
                </c:pt>
                <c:pt idx="145">
                  <c:v>6.8</c:v>
                </c:pt>
                <c:pt idx="146">
                  <c:v>7.4</c:v>
                </c:pt>
                <c:pt idx="147">
                  <c:v>8.4</c:v>
                </c:pt>
                <c:pt idx="148">
                  <c:v>6.6</c:v>
                </c:pt>
                <c:pt idx="149">
                  <c:v>8</c:v>
                </c:pt>
                <c:pt idx="150">
                  <c:v>4.9000000000000004</c:v>
                </c:pt>
                <c:pt idx="151">
                  <c:v>8.1</c:v>
                </c:pt>
                <c:pt idx="152">
                  <c:v>4.5999999999999996</c:v>
                </c:pt>
                <c:pt idx="153">
                  <c:v>8.1999999999999993</c:v>
                </c:pt>
                <c:pt idx="154">
                  <c:v>5.5</c:v>
                </c:pt>
                <c:pt idx="155">
                  <c:v>7</c:v>
                </c:pt>
                <c:pt idx="156">
                  <c:v>6.4</c:v>
                </c:pt>
                <c:pt idx="157">
                  <c:v>6.9</c:v>
                </c:pt>
                <c:pt idx="158">
                  <c:v>8.1999999999999993</c:v>
                </c:pt>
                <c:pt idx="159">
                  <c:v>8.6</c:v>
                </c:pt>
                <c:pt idx="160">
                  <c:v>7.1</c:v>
                </c:pt>
                <c:pt idx="161">
                  <c:v>8.3000000000000007</c:v>
                </c:pt>
                <c:pt idx="162">
                  <c:v>6.9</c:v>
                </c:pt>
                <c:pt idx="163">
                  <c:v>8</c:v>
                </c:pt>
                <c:pt idx="164">
                  <c:v>8</c:v>
                </c:pt>
                <c:pt idx="165">
                  <c:v>6.6</c:v>
                </c:pt>
                <c:pt idx="166">
                  <c:v>3.3</c:v>
                </c:pt>
                <c:pt idx="167">
                  <c:v>4.7</c:v>
                </c:pt>
                <c:pt idx="168">
                  <c:v>4.2</c:v>
                </c:pt>
                <c:pt idx="169">
                  <c:v>7.9</c:v>
                </c:pt>
                <c:pt idx="170">
                  <c:v>7.1</c:v>
                </c:pt>
                <c:pt idx="171">
                  <c:v>8.6</c:v>
                </c:pt>
                <c:pt idx="172">
                  <c:v>6.2</c:v>
                </c:pt>
                <c:pt idx="173">
                  <c:v>5.8</c:v>
                </c:pt>
                <c:pt idx="174">
                  <c:v>7.7</c:v>
                </c:pt>
                <c:pt idx="175">
                  <c:v>6.3</c:v>
                </c:pt>
                <c:pt idx="176">
                  <c:v>7.1</c:v>
                </c:pt>
                <c:pt idx="177">
                  <c:v>5</c:v>
                </c:pt>
                <c:pt idx="178">
                  <c:v>4.0999999999999996</c:v>
                </c:pt>
                <c:pt idx="179">
                  <c:v>5.6</c:v>
                </c:pt>
                <c:pt idx="180">
                  <c:v>7.9</c:v>
                </c:pt>
                <c:pt idx="181">
                  <c:v>6.9</c:v>
                </c:pt>
                <c:pt idx="182">
                  <c:v>7</c:v>
                </c:pt>
                <c:pt idx="183">
                  <c:v>5</c:v>
                </c:pt>
                <c:pt idx="184">
                  <c:v>2.8</c:v>
                </c:pt>
                <c:pt idx="185">
                  <c:v>8.1999999999999993</c:v>
                </c:pt>
                <c:pt idx="186">
                  <c:v>4.4000000000000004</c:v>
                </c:pt>
                <c:pt idx="187">
                  <c:v>7</c:v>
                </c:pt>
                <c:pt idx="188">
                  <c:v>8.5</c:v>
                </c:pt>
                <c:pt idx="189">
                  <c:v>3.5</c:v>
                </c:pt>
                <c:pt idx="190">
                  <c:v>5.8</c:v>
                </c:pt>
                <c:pt idx="191">
                  <c:v>3.7</c:v>
                </c:pt>
                <c:pt idx="192">
                  <c:v>2.9</c:v>
                </c:pt>
                <c:pt idx="193">
                  <c:v>4.2</c:v>
                </c:pt>
                <c:pt idx="194">
                  <c:v>4.8</c:v>
                </c:pt>
                <c:pt idx="195">
                  <c:v>7.4</c:v>
                </c:pt>
                <c:pt idx="196">
                  <c:v>8.1</c:v>
                </c:pt>
                <c:pt idx="197">
                  <c:v>6.5</c:v>
                </c:pt>
                <c:pt idx="198">
                  <c:v>9.5</c:v>
                </c:pt>
                <c:pt idx="199">
                  <c:v>9.6999999999999993</c:v>
                </c:pt>
                <c:pt idx="200">
                  <c:v>9.6999999999999993</c:v>
                </c:pt>
                <c:pt idx="201">
                  <c:v>8.6</c:v>
                </c:pt>
                <c:pt idx="202">
                  <c:v>6</c:v>
                </c:pt>
                <c:pt idx="203">
                  <c:v>9.5</c:v>
                </c:pt>
                <c:pt idx="204">
                  <c:v>4.4000000000000004</c:v>
                </c:pt>
                <c:pt idx="205">
                  <c:v>7.7</c:v>
                </c:pt>
                <c:pt idx="206">
                  <c:v>8.5</c:v>
                </c:pt>
                <c:pt idx="207">
                  <c:v>9.6</c:v>
                </c:pt>
                <c:pt idx="208">
                  <c:v>10.199999999999999</c:v>
                </c:pt>
                <c:pt idx="209">
                  <c:v>9</c:v>
                </c:pt>
                <c:pt idx="210">
                  <c:v>4.5</c:v>
                </c:pt>
                <c:pt idx="211">
                  <c:v>10.8</c:v>
                </c:pt>
                <c:pt idx="212">
                  <c:v>4.2</c:v>
                </c:pt>
                <c:pt idx="213">
                  <c:v>8.3000000000000007</c:v>
                </c:pt>
                <c:pt idx="214">
                  <c:v>9.4</c:v>
                </c:pt>
                <c:pt idx="215">
                  <c:v>7.1</c:v>
                </c:pt>
                <c:pt idx="216">
                  <c:v>8</c:v>
                </c:pt>
                <c:pt idx="217">
                  <c:v>7</c:v>
                </c:pt>
                <c:pt idx="218">
                  <c:v>9</c:v>
                </c:pt>
                <c:pt idx="219">
                  <c:v>6.6</c:v>
                </c:pt>
                <c:pt idx="220">
                  <c:v>6.9</c:v>
                </c:pt>
                <c:pt idx="221">
                  <c:v>10.7</c:v>
                </c:pt>
                <c:pt idx="222">
                  <c:v>11.7</c:v>
                </c:pt>
                <c:pt idx="223">
                  <c:v>9.1999999999999993</c:v>
                </c:pt>
                <c:pt idx="224">
                  <c:v>7</c:v>
                </c:pt>
                <c:pt idx="225">
                  <c:v>7.3</c:v>
                </c:pt>
                <c:pt idx="226">
                  <c:v>10.9</c:v>
                </c:pt>
                <c:pt idx="227">
                  <c:v>9.5</c:v>
                </c:pt>
                <c:pt idx="228">
                  <c:v>9.9</c:v>
                </c:pt>
                <c:pt idx="229">
                  <c:v>9.8000000000000007</c:v>
                </c:pt>
                <c:pt idx="230">
                  <c:v>10.199999999999999</c:v>
                </c:pt>
                <c:pt idx="231">
                  <c:v>12.7</c:v>
                </c:pt>
                <c:pt idx="232">
                  <c:v>4.0999999999999996</c:v>
                </c:pt>
                <c:pt idx="233">
                  <c:v>11.8</c:v>
                </c:pt>
                <c:pt idx="234">
                  <c:v>13.1</c:v>
                </c:pt>
                <c:pt idx="235">
                  <c:v>9.6</c:v>
                </c:pt>
                <c:pt idx="236">
                  <c:v>8.1</c:v>
                </c:pt>
                <c:pt idx="237">
                  <c:v>7.8</c:v>
                </c:pt>
                <c:pt idx="238">
                  <c:v>2.7</c:v>
                </c:pt>
                <c:pt idx="239">
                  <c:v>12.2</c:v>
                </c:pt>
                <c:pt idx="240">
                  <c:v>9.1</c:v>
                </c:pt>
                <c:pt idx="241">
                  <c:v>14.3</c:v>
                </c:pt>
                <c:pt idx="242">
                  <c:v>11.5</c:v>
                </c:pt>
                <c:pt idx="243">
                  <c:v>15.7</c:v>
                </c:pt>
                <c:pt idx="244">
                  <c:v>10.5</c:v>
                </c:pt>
                <c:pt idx="245">
                  <c:v>8</c:v>
                </c:pt>
                <c:pt idx="246">
                  <c:v>13</c:v>
                </c:pt>
                <c:pt idx="247">
                  <c:v>14.8</c:v>
                </c:pt>
                <c:pt idx="248">
                  <c:v>11.8</c:v>
                </c:pt>
                <c:pt idx="249">
                  <c:v>9.1999999999999993</c:v>
                </c:pt>
                <c:pt idx="250">
                  <c:v>11.1</c:v>
                </c:pt>
                <c:pt idx="251">
                  <c:v>11.4</c:v>
                </c:pt>
                <c:pt idx="252">
                  <c:v>17.3</c:v>
                </c:pt>
                <c:pt idx="253">
                  <c:v>17.7</c:v>
                </c:pt>
                <c:pt idx="254">
                  <c:v>10.199999999999999</c:v>
                </c:pt>
                <c:pt idx="255">
                  <c:v>17.100000000000001</c:v>
                </c:pt>
                <c:pt idx="256">
                  <c:v>17.8</c:v>
                </c:pt>
                <c:pt idx="257">
                  <c:v>15</c:v>
                </c:pt>
                <c:pt idx="258">
                  <c:v>17.600000000000001</c:v>
                </c:pt>
                <c:pt idx="259">
                  <c:v>12.4</c:v>
                </c:pt>
                <c:pt idx="260">
                  <c:v>8.1</c:v>
                </c:pt>
                <c:pt idx="261">
                  <c:v>17</c:v>
                </c:pt>
                <c:pt idx="262">
                  <c:v>17.3</c:v>
                </c:pt>
                <c:pt idx="263">
                  <c:v>6.7</c:v>
                </c:pt>
                <c:pt idx="264">
                  <c:v>17.399999999999999</c:v>
                </c:pt>
                <c:pt idx="265">
                  <c:v>20.3</c:v>
                </c:pt>
                <c:pt idx="266">
                  <c:v>18.2</c:v>
                </c:pt>
                <c:pt idx="267">
                  <c:v>20.2</c:v>
                </c:pt>
                <c:pt idx="268">
                  <c:v>20.100000000000001</c:v>
                </c:pt>
                <c:pt idx="269">
                  <c:v>19.600000000000001</c:v>
                </c:pt>
                <c:pt idx="270">
                  <c:v>13.6</c:v>
                </c:pt>
                <c:pt idx="271">
                  <c:v>13.5</c:v>
                </c:pt>
                <c:pt idx="272">
                  <c:v>16.8</c:v>
                </c:pt>
                <c:pt idx="273">
                  <c:v>21.7</c:v>
                </c:pt>
                <c:pt idx="274">
                  <c:v>21.7</c:v>
                </c:pt>
                <c:pt idx="275">
                  <c:v>22.2</c:v>
                </c:pt>
                <c:pt idx="276">
                  <c:v>22.2</c:v>
                </c:pt>
                <c:pt idx="277">
                  <c:v>22</c:v>
                </c:pt>
                <c:pt idx="278">
                  <c:v>18.899999999999999</c:v>
                </c:pt>
                <c:pt idx="279">
                  <c:v>23.6</c:v>
                </c:pt>
                <c:pt idx="280">
                  <c:v>23.3</c:v>
                </c:pt>
                <c:pt idx="281">
                  <c:v>22</c:v>
                </c:pt>
                <c:pt idx="282">
                  <c:v>11.9</c:v>
                </c:pt>
                <c:pt idx="283">
                  <c:v>19.600000000000001</c:v>
                </c:pt>
                <c:pt idx="284">
                  <c:v>13.4</c:v>
                </c:pt>
                <c:pt idx="285">
                  <c:v>24.3</c:v>
                </c:pt>
                <c:pt idx="286">
                  <c:v>24.4</c:v>
                </c:pt>
                <c:pt idx="287">
                  <c:v>22.2</c:v>
                </c:pt>
                <c:pt idx="288">
                  <c:v>8.4</c:v>
                </c:pt>
                <c:pt idx="289">
                  <c:v>20.399999999999999</c:v>
                </c:pt>
                <c:pt idx="290">
                  <c:v>24.2</c:v>
                </c:pt>
                <c:pt idx="291">
                  <c:v>25.8</c:v>
                </c:pt>
                <c:pt idx="292">
                  <c:v>14.4</c:v>
                </c:pt>
                <c:pt idx="293">
                  <c:v>7.3</c:v>
                </c:pt>
                <c:pt idx="294">
                  <c:v>8.5</c:v>
                </c:pt>
                <c:pt idx="295">
                  <c:v>21</c:v>
                </c:pt>
                <c:pt idx="296">
                  <c:v>25.1</c:v>
                </c:pt>
                <c:pt idx="297">
                  <c:v>20.100000000000001</c:v>
                </c:pt>
                <c:pt idx="298">
                  <c:v>14.5</c:v>
                </c:pt>
                <c:pt idx="299">
                  <c:v>28.1</c:v>
                </c:pt>
                <c:pt idx="300">
                  <c:v>27.6</c:v>
                </c:pt>
                <c:pt idx="301">
                  <c:v>26.8</c:v>
                </c:pt>
                <c:pt idx="302">
                  <c:v>22.6</c:v>
                </c:pt>
                <c:pt idx="303">
                  <c:v>13.5</c:v>
                </c:pt>
                <c:pt idx="304">
                  <c:v>10</c:v>
                </c:pt>
                <c:pt idx="305">
                  <c:v>8.1999999999999993</c:v>
                </c:pt>
                <c:pt idx="306">
                  <c:v>25.4</c:v>
                </c:pt>
                <c:pt idx="307">
                  <c:v>19.600000000000001</c:v>
                </c:pt>
                <c:pt idx="308">
                  <c:v>16.399999999999999</c:v>
                </c:pt>
                <c:pt idx="309">
                  <c:v>3.7</c:v>
                </c:pt>
                <c:pt idx="310">
                  <c:v>25.2</c:v>
                </c:pt>
                <c:pt idx="311">
                  <c:v>25.1</c:v>
                </c:pt>
                <c:pt idx="312">
                  <c:v>26.4</c:v>
                </c:pt>
                <c:pt idx="313">
                  <c:v>5.3</c:v>
                </c:pt>
                <c:pt idx="314">
                  <c:v>16</c:v>
                </c:pt>
                <c:pt idx="315">
                  <c:v>19.2</c:v>
                </c:pt>
                <c:pt idx="316">
                  <c:v>26.1</c:v>
                </c:pt>
                <c:pt idx="317">
                  <c:v>27.5</c:v>
                </c:pt>
                <c:pt idx="318">
                  <c:v>27.6</c:v>
                </c:pt>
                <c:pt idx="319">
                  <c:v>29.4</c:v>
                </c:pt>
                <c:pt idx="320">
                  <c:v>24</c:v>
                </c:pt>
                <c:pt idx="321">
                  <c:v>29.2</c:v>
                </c:pt>
                <c:pt idx="322">
                  <c:v>20.6</c:v>
                </c:pt>
                <c:pt idx="323">
                  <c:v>6.4</c:v>
                </c:pt>
                <c:pt idx="324">
                  <c:v>20.9</c:v>
                </c:pt>
                <c:pt idx="325">
                  <c:v>27.3</c:v>
                </c:pt>
                <c:pt idx="326">
                  <c:v>27.3</c:v>
                </c:pt>
                <c:pt idx="327">
                  <c:v>30</c:v>
                </c:pt>
                <c:pt idx="328">
                  <c:v>9.3000000000000007</c:v>
                </c:pt>
                <c:pt idx="329">
                  <c:v>23.3</c:v>
                </c:pt>
                <c:pt idx="330">
                  <c:v>16.8</c:v>
                </c:pt>
                <c:pt idx="331">
                  <c:v>27.1</c:v>
                </c:pt>
                <c:pt idx="332">
                  <c:v>23.4</c:v>
                </c:pt>
                <c:pt idx="333">
                  <c:v>26.6</c:v>
                </c:pt>
                <c:pt idx="334">
                  <c:v>24.4</c:v>
                </c:pt>
                <c:pt idx="335">
                  <c:v>32.4</c:v>
                </c:pt>
                <c:pt idx="336">
                  <c:v>30.1</c:v>
                </c:pt>
                <c:pt idx="337">
                  <c:v>32.200000000000003</c:v>
                </c:pt>
                <c:pt idx="338">
                  <c:v>27.9</c:v>
                </c:pt>
                <c:pt idx="339">
                  <c:v>13.5</c:v>
                </c:pt>
                <c:pt idx="340">
                  <c:v>8.6999999999999993</c:v>
                </c:pt>
                <c:pt idx="341">
                  <c:v>19.8</c:v>
                </c:pt>
                <c:pt idx="342">
                  <c:v>27</c:v>
                </c:pt>
                <c:pt idx="343">
                  <c:v>32</c:v>
                </c:pt>
                <c:pt idx="344">
                  <c:v>13</c:v>
                </c:pt>
                <c:pt idx="345">
                  <c:v>27.9</c:v>
                </c:pt>
                <c:pt idx="346">
                  <c:v>28.6</c:v>
                </c:pt>
                <c:pt idx="347">
                  <c:v>31.6</c:v>
                </c:pt>
                <c:pt idx="348">
                  <c:v>30.3</c:v>
                </c:pt>
                <c:pt idx="349">
                  <c:v>32.5</c:v>
                </c:pt>
                <c:pt idx="350">
                  <c:v>33.1</c:v>
                </c:pt>
                <c:pt idx="351">
                  <c:v>31.2</c:v>
                </c:pt>
                <c:pt idx="352">
                  <c:v>20.5</c:v>
                </c:pt>
                <c:pt idx="353">
                  <c:v>10.4</c:v>
                </c:pt>
                <c:pt idx="354">
                  <c:v>25.4</c:v>
                </c:pt>
                <c:pt idx="355">
                  <c:v>32.9</c:v>
                </c:pt>
                <c:pt idx="356">
                  <c:v>32.4</c:v>
                </c:pt>
                <c:pt idx="357">
                  <c:v>32.799999999999997</c:v>
                </c:pt>
                <c:pt idx="358">
                  <c:v>33.299999999999997</c:v>
                </c:pt>
                <c:pt idx="359">
                  <c:v>19.2</c:v>
                </c:pt>
                <c:pt idx="360">
                  <c:v>27.6</c:v>
                </c:pt>
                <c:pt idx="361">
                  <c:v>33.200000000000003</c:v>
                </c:pt>
                <c:pt idx="362">
                  <c:v>33</c:v>
                </c:pt>
                <c:pt idx="363">
                  <c:v>32.799999999999997</c:v>
                </c:pt>
                <c:pt idx="364">
                  <c:v>29.6</c:v>
                </c:pt>
                <c:pt idx="365">
                  <c:v>22</c:v>
                </c:pt>
                <c:pt idx="366">
                  <c:v>25.1</c:v>
                </c:pt>
                <c:pt idx="367">
                  <c:v>25.7</c:v>
                </c:pt>
                <c:pt idx="368">
                  <c:v>15.3</c:v>
                </c:pt>
                <c:pt idx="369">
                  <c:v>25.8</c:v>
                </c:pt>
                <c:pt idx="370">
                  <c:v>18.100000000000001</c:v>
                </c:pt>
                <c:pt idx="371">
                  <c:v>30.4</c:v>
                </c:pt>
                <c:pt idx="372">
                  <c:v>25.4</c:v>
                </c:pt>
                <c:pt idx="373">
                  <c:v>21.3</c:v>
                </c:pt>
                <c:pt idx="374">
                  <c:v>31.3</c:v>
                </c:pt>
                <c:pt idx="375">
                  <c:v>15.8</c:v>
                </c:pt>
                <c:pt idx="376">
                  <c:v>29.1</c:v>
                </c:pt>
                <c:pt idx="377">
                  <c:v>25</c:v>
                </c:pt>
                <c:pt idx="378">
                  <c:v>3.9</c:v>
                </c:pt>
                <c:pt idx="379">
                  <c:v>19.7</c:v>
                </c:pt>
                <c:pt idx="380">
                  <c:v>32.6</c:v>
                </c:pt>
                <c:pt idx="381">
                  <c:v>31.5</c:v>
                </c:pt>
                <c:pt idx="382">
                  <c:v>30.4</c:v>
                </c:pt>
                <c:pt idx="383">
                  <c:v>27.2</c:v>
                </c:pt>
                <c:pt idx="384">
                  <c:v>18.600000000000001</c:v>
                </c:pt>
                <c:pt idx="385">
                  <c:v>14.9</c:v>
                </c:pt>
                <c:pt idx="386">
                  <c:v>6.5</c:v>
                </c:pt>
                <c:pt idx="387">
                  <c:v>23.2</c:v>
                </c:pt>
                <c:pt idx="388">
                  <c:v>23.4</c:v>
                </c:pt>
                <c:pt idx="389">
                  <c:v>25.7</c:v>
                </c:pt>
                <c:pt idx="390">
                  <c:v>28.7</c:v>
                </c:pt>
                <c:pt idx="391">
                  <c:v>22.2</c:v>
                </c:pt>
                <c:pt idx="392">
                  <c:v>19</c:v>
                </c:pt>
                <c:pt idx="393">
                  <c:v>14.3</c:v>
                </c:pt>
                <c:pt idx="394">
                  <c:v>24</c:v>
                </c:pt>
                <c:pt idx="395">
                  <c:v>26.3</c:v>
                </c:pt>
                <c:pt idx="396">
                  <c:v>29.4</c:v>
                </c:pt>
                <c:pt idx="397">
                  <c:v>25.5</c:v>
                </c:pt>
                <c:pt idx="398">
                  <c:v>11</c:v>
                </c:pt>
                <c:pt idx="399">
                  <c:v>21.7</c:v>
                </c:pt>
                <c:pt idx="400">
                  <c:v>29</c:v>
                </c:pt>
                <c:pt idx="401">
                  <c:v>28.8</c:v>
                </c:pt>
                <c:pt idx="402">
                  <c:v>28.5</c:v>
                </c:pt>
                <c:pt idx="403">
                  <c:v>23.3</c:v>
                </c:pt>
                <c:pt idx="404">
                  <c:v>27.7</c:v>
                </c:pt>
                <c:pt idx="405">
                  <c:v>25.3</c:v>
                </c:pt>
                <c:pt idx="406">
                  <c:v>27.6</c:v>
                </c:pt>
                <c:pt idx="407">
                  <c:v>27.9</c:v>
                </c:pt>
                <c:pt idx="408">
                  <c:v>23.4</c:v>
                </c:pt>
                <c:pt idx="409">
                  <c:v>22.9</c:v>
                </c:pt>
                <c:pt idx="410">
                  <c:v>25.4</c:v>
                </c:pt>
                <c:pt idx="411">
                  <c:v>14.5</c:v>
                </c:pt>
                <c:pt idx="412">
                  <c:v>16.2</c:v>
                </c:pt>
                <c:pt idx="413">
                  <c:v>20.6</c:v>
                </c:pt>
                <c:pt idx="414">
                  <c:v>11.2</c:v>
                </c:pt>
                <c:pt idx="415">
                  <c:v>23.8</c:v>
                </c:pt>
                <c:pt idx="416">
                  <c:v>26.5</c:v>
                </c:pt>
                <c:pt idx="417">
                  <c:v>8.4</c:v>
                </c:pt>
                <c:pt idx="418">
                  <c:v>19.399999999999999</c:v>
                </c:pt>
                <c:pt idx="419">
                  <c:v>15.8</c:v>
                </c:pt>
                <c:pt idx="420">
                  <c:v>13.8</c:v>
                </c:pt>
                <c:pt idx="421">
                  <c:v>19.3</c:v>
                </c:pt>
                <c:pt idx="422">
                  <c:v>17.7</c:v>
                </c:pt>
                <c:pt idx="423">
                  <c:v>21.5</c:v>
                </c:pt>
                <c:pt idx="424">
                  <c:v>18.2</c:v>
                </c:pt>
                <c:pt idx="425">
                  <c:v>23.4</c:v>
                </c:pt>
                <c:pt idx="426">
                  <c:v>22.6</c:v>
                </c:pt>
                <c:pt idx="427">
                  <c:v>21.8</c:v>
                </c:pt>
                <c:pt idx="428">
                  <c:v>21.2</c:v>
                </c:pt>
                <c:pt idx="429">
                  <c:v>11.4</c:v>
                </c:pt>
                <c:pt idx="430">
                  <c:v>21.3</c:v>
                </c:pt>
                <c:pt idx="431">
                  <c:v>7.9</c:v>
                </c:pt>
                <c:pt idx="432">
                  <c:v>20.8</c:v>
                </c:pt>
                <c:pt idx="433">
                  <c:v>10.8</c:v>
                </c:pt>
                <c:pt idx="434">
                  <c:v>3.9</c:v>
                </c:pt>
                <c:pt idx="435">
                  <c:v>19.600000000000001</c:v>
                </c:pt>
                <c:pt idx="436">
                  <c:v>7</c:v>
                </c:pt>
                <c:pt idx="437">
                  <c:v>13.8</c:v>
                </c:pt>
                <c:pt idx="438">
                  <c:v>10.6</c:v>
                </c:pt>
                <c:pt idx="439">
                  <c:v>20.7</c:v>
                </c:pt>
                <c:pt idx="440">
                  <c:v>18.899999999999999</c:v>
                </c:pt>
                <c:pt idx="441">
                  <c:v>19.600000000000001</c:v>
                </c:pt>
                <c:pt idx="442">
                  <c:v>6.7</c:v>
                </c:pt>
                <c:pt idx="443">
                  <c:v>10.7</c:v>
                </c:pt>
                <c:pt idx="444">
                  <c:v>19</c:v>
                </c:pt>
                <c:pt idx="445">
                  <c:v>19.7</c:v>
                </c:pt>
                <c:pt idx="446">
                  <c:v>21.1</c:v>
                </c:pt>
                <c:pt idx="447">
                  <c:v>12.7</c:v>
                </c:pt>
                <c:pt idx="448">
                  <c:v>10.4</c:v>
                </c:pt>
                <c:pt idx="449">
                  <c:v>14.4</c:v>
                </c:pt>
                <c:pt idx="450">
                  <c:v>8.1999999999999993</c:v>
                </c:pt>
                <c:pt idx="451">
                  <c:v>14</c:v>
                </c:pt>
                <c:pt idx="452">
                  <c:v>13</c:v>
                </c:pt>
                <c:pt idx="453">
                  <c:v>5.7</c:v>
                </c:pt>
                <c:pt idx="454">
                  <c:v>8.5</c:v>
                </c:pt>
                <c:pt idx="455">
                  <c:v>17.100000000000001</c:v>
                </c:pt>
                <c:pt idx="456">
                  <c:v>16.7</c:v>
                </c:pt>
                <c:pt idx="457">
                  <c:v>8.3000000000000007</c:v>
                </c:pt>
                <c:pt idx="458">
                  <c:v>15.4</c:v>
                </c:pt>
                <c:pt idx="459">
                  <c:v>18.399999999999999</c:v>
                </c:pt>
                <c:pt idx="460">
                  <c:v>17.100000000000001</c:v>
                </c:pt>
                <c:pt idx="461">
                  <c:v>3.9</c:v>
                </c:pt>
                <c:pt idx="462">
                  <c:v>13.1</c:v>
                </c:pt>
                <c:pt idx="463">
                  <c:v>9.6</c:v>
                </c:pt>
                <c:pt idx="464">
                  <c:v>13</c:v>
                </c:pt>
                <c:pt idx="465">
                  <c:v>9.6</c:v>
                </c:pt>
                <c:pt idx="466">
                  <c:v>14.1</c:v>
                </c:pt>
                <c:pt idx="467">
                  <c:v>13.5</c:v>
                </c:pt>
                <c:pt idx="468">
                  <c:v>12.6</c:v>
                </c:pt>
                <c:pt idx="469">
                  <c:v>12.7</c:v>
                </c:pt>
                <c:pt idx="470">
                  <c:v>15.9</c:v>
                </c:pt>
                <c:pt idx="471">
                  <c:v>8.3000000000000007</c:v>
                </c:pt>
                <c:pt idx="472">
                  <c:v>14.7</c:v>
                </c:pt>
                <c:pt idx="473">
                  <c:v>15</c:v>
                </c:pt>
                <c:pt idx="474">
                  <c:v>14.5</c:v>
                </c:pt>
                <c:pt idx="475">
                  <c:v>14</c:v>
                </c:pt>
                <c:pt idx="476">
                  <c:v>5.6</c:v>
                </c:pt>
                <c:pt idx="477">
                  <c:v>7.9</c:v>
                </c:pt>
                <c:pt idx="478">
                  <c:v>8.5</c:v>
                </c:pt>
                <c:pt idx="479">
                  <c:v>14.8</c:v>
                </c:pt>
                <c:pt idx="480">
                  <c:v>14.8</c:v>
                </c:pt>
                <c:pt idx="481">
                  <c:v>14.6</c:v>
                </c:pt>
                <c:pt idx="482">
                  <c:v>13.5</c:v>
                </c:pt>
                <c:pt idx="483">
                  <c:v>5.3</c:v>
                </c:pt>
                <c:pt idx="484">
                  <c:v>3.7</c:v>
                </c:pt>
                <c:pt idx="485">
                  <c:v>12.7</c:v>
                </c:pt>
                <c:pt idx="486">
                  <c:v>9</c:v>
                </c:pt>
                <c:pt idx="487">
                  <c:v>12.3</c:v>
                </c:pt>
                <c:pt idx="488">
                  <c:v>8.8000000000000007</c:v>
                </c:pt>
                <c:pt idx="489">
                  <c:v>11.8</c:v>
                </c:pt>
                <c:pt idx="490">
                  <c:v>12.3</c:v>
                </c:pt>
                <c:pt idx="491">
                  <c:v>13.2</c:v>
                </c:pt>
                <c:pt idx="492">
                  <c:v>12.6</c:v>
                </c:pt>
                <c:pt idx="493">
                  <c:v>3.5</c:v>
                </c:pt>
                <c:pt idx="494">
                  <c:v>6.7</c:v>
                </c:pt>
                <c:pt idx="495">
                  <c:v>7.6</c:v>
                </c:pt>
                <c:pt idx="496">
                  <c:v>6.3</c:v>
                </c:pt>
                <c:pt idx="497">
                  <c:v>6.1</c:v>
                </c:pt>
                <c:pt idx="498">
                  <c:v>9.9</c:v>
                </c:pt>
                <c:pt idx="499">
                  <c:v>12.6</c:v>
                </c:pt>
                <c:pt idx="500">
                  <c:v>6.7</c:v>
                </c:pt>
                <c:pt idx="501">
                  <c:v>8.9</c:v>
                </c:pt>
                <c:pt idx="502">
                  <c:v>5.4</c:v>
                </c:pt>
                <c:pt idx="503">
                  <c:v>7.2</c:v>
                </c:pt>
                <c:pt idx="504">
                  <c:v>2.2000000000000002</c:v>
                </c:pt>
                <c:pt idx="505">
                  <c:v>8.3000000000000007</c:v>
                </c:pt>
                <c:pt idx="506">
                  <c:v>8.9</c:v>
                </c:pt>
                <c:pt idx="507">
                  <c:v>8.5</c:v>
                </c:pt>
                <c:pt idx="508">
                  <c:v>7.1</c:v>
                </c:pt>
                <c:pt idx="509">
                  <c:v>7.3</c:v>
                </c:pt>
                <c:pt idx="510">
                  <c:v>4.9000000000000004</c:v>
                </c:pt>
                <c:pt idx="511">
                  <c:v>3.1</c:v>
                </c:pt>
                <c:pt idx="512">
                  <c:v>8</c:v>
                </c:pt>
                <c:pt idx="513">
                  <c:v>6.2</c:v>
                </c:pt>
                <c:pt idx="514">
                  <c:v>6.5</c:v>
                </c:pt>
                <c:pt idx="515">
                  <c:v>9.5</c:v>
                </c:pt>
                <c:pt idx="516">
                  <c:v>9.5</c:v>
                </c:pt>
                <c:pt idx="517">
                  <c:v>8.1999999999999993</c:v>
                </c:pt>
                <c:pt idx="518">
                  <c:v>9.1999999999999993</c:v>
                </c:pt>
                <c:pt idx="519">
                  <c:v>8.5</c:v>
                </c:pt>
                <c:pt idx="520">
                  <c:v>3.7</c:v>
                </c:pt>
                <c:pt idx="521">
                  <c:v>3.3</c:v>
                </c:pt>
                <c:pt idx="522">
                  <c:v>7.1</c:v>
                </c:pt>
                <c:pt idx="523">
                  <c:v>4.7</c:v>
                </c:pt>
                <c:pt idx="524">
                  <c:v>4.7</c:v>
                </c:pt>
                <c:pt idx="525">
                  <c:v>6</c:v>
                </c:pt>
                <c:pt idx="526">
                  <c:v>6.6</c:v>
                </c:pt>
                <c:pt idx="527">
                  <c:v>6.5</c:v>
                </c:pt>
                <c:pt idx="528">
                  <c:v>7.3</c:v>
                </c:pt>
                <c:pt idx="529">
                  <c:v>9</c:v>
                </c:pt>
                <c:pt idx="530">
                  <c:v>8.3000000000000007</c:v>
                </c:pt>
                <c:pt idx="531">
                  <c:v>9.1999999999999993</c:v>
                </c:pt>
                <c:pt idx="532">
                  <c:v>5.0999999999999996</c:v>
                </c:pt>
                <c:pt idx="533">
                  <c:v>3.5</c:v>
                </c:pt>
                <c:pt idx="534">
                  <c:v>5.3</c:v>
                </c:pt>
                <c:pt idx="535">
                  <c:v>7.2</c:v>
                </c:pt>
                <c:pt idx="536">
                  <c:v>3.4</c:v>
                </c:pt>
                <c:pt idx="537">
                  <c:v>7</c:v>
                </c:pt>
                <c:pt idx="538">
                  <c:v>6.6</c:v>
                </c:pt>
                <c:pt idx="539">
                  <c:v>7.2</c:v>
                </c:pt>
                <c:pt idx="540">
                  <c:v>5.8</c:v>
                </c:pt>
                <c:pt idx="541">
                  <c:v>8.8000000000000007</c:v>
                </c:pt>
                <c:pt idx="542">
                  <c:v>7.7</c:v>
                </c:pt>
                <c:pt idx="543">
                  <c:v>4.7</c:v>
                </c:pt>
                <c:pt idx="544">
                  <c:v>7.8</c:v>
                </c:pt>
                <c:pt idx="545">
                  <c:v>8.9</c:v>
                </c:pt>
                <c:pt idx="546">
                  <c:v>5.6</c:v>
                </c:pt>
                <c:pt idx="547">
                  <c:v>7.1</c:v>
                </c:pt>
                <c:pt idx="548">
                  <c:v>6.7</c:v>
                </c:pt>
                <c:pt idx="549">
                  <c:v>7.8</c:v>
                </c:pt>
                <c:pt idx="550">
                  <c:v>3.6</c:v>
                </c:pt>
                <c:pt idx="551">
                  <c:v>1.8</c:v>
                </c:pt>
                <c:pt idx="552">
                  <c:v>4.5999999999999996</c:v>
                </c:pt>
                <c:pt idx="553">
                  <c:v>4.0999999999999996</c:v>
                </c:pt>
                <c:pt idx="554">
                  <c:v>7.4</c:v>
                </c:pt>
                <c:pt idx="555">
                  <c:v>9.5</c:v>
                </c:pt>
                <c:pt idx="556">
                  <c:v>3.6</c:v>
                </c:pt>
                <c:pt idx="557">
                  <c:v>7.6</c:v>
                </c:pt>
                <c:pt idx="558">
                  <c:v>8.1</c:v>
                </c:pt>
                <c:pt idx="559">
                  <c:v>9</c:v>
                </c:pt>
                <c:pt idx="560">
                  <c:v>7.8</c:v>
                </c:pt>
                <c:pt idx="561">
                  <c:v>7.2</c:v>
                </c:pt>
                <c:pt idx="562">
                  <c:v>10.199999999999999</c:v>
                </c:pt>
                <c:pt idx="563">
                  <c:v>10.3</c:v>
                </c:pt>
                <c:pt idx="564">
                  <c:v>8.8000000000000007</c:v>
                </c:pt>
                <c:pt idx="565">
                  <c:v>5.7</c:v>
                </c:pt>
                <c:pt idx="566">
                  <c:v>9.1999999999999993</c:v>
                </c:pt>
                <c:pt idx="567">
                  <c:v>7.4</c:v>
                </c:pt>
                <c:pt idx="568">
                  <c:v>5.0999999999999996</c:v>
                </c:pt>
                <c:pt idx="569">
                  <c:v>9</c:v>
                </c:pt>
                <c:pt idx="570">
                  <c:v>10.3</c:v>
                </c:pt>
                <c:pt idx="571">
                  <c:v>7.5</c:v>
                </c:pt>
                <c:pt idx="572">
                  <c:v>7.2</c:v>
                </c:pt>
                <c:pt idx="573">
                  <c:v>6.9</c:v>
                </c:pt>
                <c:pt idx="574">
                  <c:v>6.3</c:v>
                </c:pt>
                <c:pt idx="575">
                  <c:v>5</c:v>
                </c:pt>
                <c:pt idx="576">
                  <c:v>8.5</c:v>
                </c:pt>
                <c:pt idx="577">
                  <c:v>11.3</c:v>
                </c:pt>
                <c:pt idx="578">
                  <c:v>5.2</c:v>
                </c:pt>
                <c:pt idx="579">
                  <c:v>11.2</c:v>
                </c:pt>
                <c:pt idx="580">
                  <c:v>8.4</c:v>
                </c:pt>
                <c:pt idx="581">
                  <c:v>11.1</c:v>
                </c:pt>
                <c:pt idx="582">
                  <c:v>8.6999999999999993</c:v>
                </c:pt>
                <c:pt idx="583">
                  <c:v>7</c:v>
                </c:pt>
                <c:pt idx="584">
                  <c:v>10.4</c:v>
                </c:pt>
                <c:pt idx="585">
                  <c:v>8</c:v>
                </c:pt>
                <c:pt idx="586">
                  <c:v>7.8</c:v>
                </c:pt>
                <c:pt idx="587">
                  <c:v>11.3</c:v>
                </c:pt>
                <c:pt idx="588">
                  <c:v>10.3</c:v>
                </c:pt>
                <c:pt idx="589">
                  <c:v>11.7</c:v>
                </c:pt>
                <c:pt idx="590">
                  <c:v>9.5</c:v>
                </c:pt>
                <c:pt idx="591">
                  <c:v>11.6</c:v>
                </c:pt>
                <c:pt idx="592">
                  <c:v>13.4</c:v>
                </c:pt>
                <c:pt idx="593">
                  <c:v>13.5</c:v>
                </c:pt>
                <c:pt idx="594">
                  <c:v>9.6</c:v>
                </c:pt>
                <c:pt idx="595">
                  <c:v>13.1</c:v>
                </c:pt>
                <c:pt idx="596">
                  <c:v>2.7</c:v>
                </c:pt>
                <c:pt idx="597">
                  <c:v>9.6999999999999993</c:v>
                </c:pt>
                <c:pt idx="598">
                  <c:v>7</c:v>
                </c:pt>
                <c:pt idx="599">
                  <c:v>8.6999999999999993</c:v>
                </c:pt>
                <c:pt idx="600">
                  <c:v>14.2</c:v>
                </c:pt>
                <c:pt idx="601">
                  <c:v>14</c:v>
                </c:pt>
                <c:pt idx="602">
                  <c:v>13.5</c:v>
                </c:pt>
                <c:pt idx="603">
                  <c:v>8.8000000000000007</c:v>
                </c:pt>
                <c:pt idx="604">
                  <c:v>11.7</c:v>
                </c:pt>
                <c:pt idx="605">
                  <c:v>12.2</c:v>
                </c:pt>
                <c:pt idx="606">
                  <c:v>14.2</c:v>
                </c:pt>
                <c:pt idx="607">
                  <c:v>5.2</c:v>
                </c:pt>
                <c:pt idx="608">
                  <c:v>10.1</c:v>
                </c:pt>
                <c:pt idx="609">
                  <c:v>8.8000000000000007</c:v>
                </c:pt>
                <c:pt idx="610">
                  <c:v>9.6</c:v>
                </c:pt>
                <c:pt idx="611">
                  <c:v>12.9</c:v>
                </c:pt>
                <c:pt idx="612">
                  <c:v>10</c:v>
                </c:pt>
                <c:pt idx="613">
                  <c:v>11.7</c:v>
                </c:pt>
                <c:pt idx="614">
                  <c:v>15.8</c:v>
                </c:pt>
                <c:pt idx="615">
                  <c:v>16.7</c:v>
                </c:pt>
                <c:pt idx="616">
                  <c:v>16</c:v>
                </c:pt>
                <c:pt idx="617">
                  <c:v>5.9</c:v>
                </c:pt>
                <c:pt idx="618">
                  <c:v>7.9</c:v>
                </c:pt>
                <c:pt idx="619">
                  <c:v>11.8</c:v>
                </c:pt>
                <c:pt idx="620">
                  <c:v>7</c:v>
                </c:pt>
                <c:pt idx="621">
                  <c:v>2.8</c:v>
                </c:pt>
                <c:pt idx="622">
                  <c:v>13.2</c:v>
                </c:pt>
                <c:pt idx="623">
                  <c:v>6.9</c:v>
                </c:pt>
                <c:pt idx="624">
                  <c:v>12.5</c:v>
                </c:pt>
                <c:pt idx="625">
                  <c:v>18.8</c:v>
                </c:pt>
                <c:pt idx="626">
                  <c:v>5.5</c:v>
                </c:pt>
                <c:pt idx="627">
                  <c:v>16.2</c:v>
                </c:pt>
                <c:pt idx="628">
                  <c:v>18.5</c:v>
                </c:pt>
                <c:pt idx="629">
                  <c:v>8.8000000000000007</c:v>
                </c:pt>
                <c:pt idx="630">
                  <c:v>9.9</c:v>
                </c:pt>
                <c:pt idx="631">
                  <c:v>16.5</c:v>
                </c:pt>
                <c:pt idx="632">
                  <c:v>18.399999999999999</c:v>
                </c:pt>
                <c:pt idx="633">
                  <c:v>17.100000000000001</c:v>
                </c:pt>
                <c:pt idx="634">
                  <c:v>13.6</c:v>
                </c:pt>
                <c:pt idx="635">
                  <c:v>13.4</c:v>
                </c:pt>
                <c:pt idx="636">
                  <c:v>19.600000000000001</c:v>
                </c:pt>
                <c:pt idx="637">
                  <c:v>16.2</c:v>
                </c:pt>
                <c:pt idx="638">
                  <c:v>16.600000000000001</c:v>
                </c:pt>
                <c:pt idx="639">
                  <c:v>11.9</c:v>
                </c:pt>
                <c:pt idx="640">
                  <c:v>18.7</c:v>
                </c:pt>
                <c:pt idx="641">
                  <c:v>13.7</c:v>
                </c:pt>
                <c:pt idx="642">
                  <c:v>13.2</c:v>
                </c:pt>
                <c:pt idx="643">
                  <c:v>7.5</c:v>
                </c:pt>
                <c:pt idx="644">
                  <c:v>22.6</c:v>
                </c:pt>
                <c:pt idx="645">
                  <c:v>7.8</c:v>
                </c:pt>
                <c:pt idx="646">
                  <c:v>23</c:v>
                </c:pt>
                <c:pt idx="647">
                  <c:v>14.1</c:v>
                </c:pt>
                <c:pt idx="648">
                  <c:v>18.399999999999999</c:v>
                </c:pt>
                <c:pt idx="649">
                  <c:v>16.7</c:v>
                </c:pt>
                <c:pt idx="650">
                  <c:v>12.9</c:v>
                </c:pt>
                <c:pt idx="651">
                  <c:v>22.8</c:v>
                </c:pt>
                <c:pt idx="652">
                  <c:v>24.5</c:v>
                </c:pt>
                <c:pt idx="653">
                  <c:v>21.8</c:v>
                </c:pt>
                <c:pt idx="654">
                  <c:v>8</c:v>
                </c:pt>
                <c:pt idx="655">
                  <c:v>14.8</c:v>
                </c:pt>
                <c:pt idx="656">
                  <c:v>16.5</c:v>
                </c:pt>
                <c:pt idx="657">
                  <c:v>22.1</c:v>
                </c:pt>
                <c:pt idx="658">
                  <c:v>25.6</c:v>
                </c:pt>
                <c:pt idx="659">
                  <c:v>1.9</c:v>
                </c:pt>
                <c:pt idx="660">
                  <c:v>16.899999999999999</c:v>
                </c:pt>
                <c:pt idx="661">
                  <c:v>18.7</c:v>
                </c:pt>
                <c:pt idx="662">
                  <c:v>20.3</c:v>
                </c:pt>
                <c:pt idx="663">
                  <c:v>23.1</c:v>
                </c:pt>
                <c:pt idx="664">
                  <c:v>9</c:v>
                </c:pt>
                <c:pt idx="665">
                  <c:v>25.8</c:v>
                </c:pt>
                <c:pt idx="666">
                  <c:v>26.5</c:v>
                </c:pt>
                <c:pt idx="667">
                  <c:v>25.8</c:v>
                </c:pt>
                <c:pt idx="668">
                  <c:v>19.5</c:v>
                </c:pt>
                <c:pt idx="669">
                  <c:v>19</c:v>
                </c:pt>
                <c:pt idx="670">
                  <c:v>17.7</c:v>
                </c:pt>
                <c:pt idx="671">
                  <c:v>13.3</c:v>
                </c:pt>
                <c:pt idx="672">
                  <c:v>28</c:v>
                </c:pt>
                <c:pt idx="673">
                  <c:v>24.9</c:v>
                </c:pt>
                <c:pt idx="674">
                  <c:v>10.8</c:v>
                </c:pt>
                <c:pt idx="675">
                  <c:v>25.2</c:v>
                </c:pt>
                <c:pt idx="676">
                  <c:v>15.9</c:v>
                </c:pt>
                <c:pt idx="677">
                  <c:v>28.9</c:v>
                </c:pt>
                <c:pt idx="678">
                  <c:v>22</c:v>
                </c:pt>
                <c:pt idx="679">
                  <c:v>20.3</c:v>
                </c:pt>
                <c:pt idx="680">
                  <c:v>29.1</c:v>
                </c:pt>
                <c:pt idx="681">
                  <c:v>17</c:v>
                </c:pt>
                <c:pt idx="682">
                  <c:v>9.6999999999999993</c:v>
                </c:pt>
                <c:pt idx="683">
                  <c:v>14.8</c:v>
                </c:pt>
                <c:pt idx="684">
                  <c:v>17.100000000000001</c:v>
                </c:pt>
                <c:pt idx="685">
                  <c:v>25.8</c:v>
                </c:pt>
                <c:pt idx="686">
                  <c:v>28.8</c:v>
                </c:pt>
                <c:pt idx="687">
                  <c:v>15.6</c:v>
                </c:pt>
                <c:pt idx="688">
                  <c:v>29.9</c:v>
                </c:pt>
                <c:pt idx="689">
                  <c:v>22.1</c:v>
                </c:pt>
                <c:pt idx="690">
                  <c:v>19.8</c:v>
                </c:pt>
                <c:pt idx="691">
                  <c:v>1.5</c:v>
                </c:pt>
                <c:pt idx="692">
                  <c:v>16.899999999999999</c:v>
                </c:pt>
                <c:pt idx="693">
                  <c:v>21.6</c:v>
                </c:pt>
                <c:pt idx="694">
                  <c:v>15.7</c:v>
                </c:pt>
                <c:pt idx="695">
                  <c:v>18.8</c:v>
                </c:pt>
                <c:pt idx="696">
                  <c:v>10.1</c:v>
                </c:pt>
                <c:pt idx="697">
                  <c:v>24.4</c:v>
                </c:pt>
                <c:pt idx="698">
                  <c:v>31</c:v>
                </c:pt>
                <c:pt idx="699">
                  <c:v>9.6</c:v>
                </c:pt>
                <c:pt idx="700">
                  <c:v>28</c:v>
                </c:pt>
                <c:pt idx="701">
                  <c:v>29.7</c:v>
                </c:pt>
                <c:pt idx="702">
                  <c:v>31.2</c:v>
                </c:pt>
                <c:pt idx="703">
                  <c:v>14.1</c:v>
                </c:pt>
                <c:pt idx="704">
                  <c:v>21.6</c:v>
                </c:pt>
                <c:pt idx="705">
                  <c:v>24.2</c:v>
                </c:pt>
                <c:pt idx="706">
                  <c:v>30.8</c:v>
                </c:pt>
                <c:pt idx="707">
                  <c:v>11.6</c:v>
                </c:pt>
                <c:pt idx="708">
                  <c:v>23.2</c:v>
                </c:pt>
                <c:pt idx="709">
                  <c:v>24.2</c:v>
                </c:pt>
                <c:pt idx="710">
                  <c:v>27</c:v>
                </c:pt>
                <c:pt idx="711">
                  <c:v>30</c:v>
                </c:pt>
                <c:pt idx="712">
                  <c:v>14.1</c:v>
                </c:pt>
                <c:pt idx="713">
                  <c:v>21.3</c:v>
                </c:pt>
                <c:pt idx="714">
                  <c:v>30.8</c:v>
                </c:pt>
                <c:pt idx="715">
                  <c:v>20.5</c:v>
                </c:pt>
                <c:pt idx="716">
                  <c:v>22.5</c:v>
                </c:pt>
                <c:pt idx="717">
                  <c:v>30.3</c:v>
                </c:pt>
                <c:pt idx="718">
                  <c:v>29.3</c:v>
                </c:pt>
                <c:pt idx="719">
                  <c:v>26</c:v>
                </c:pt>
                <c:pt idx="720">
                  <c:v>28.8</c:v>
                </c:pt>
                <c:pt idx="721">
                  <c:v>29.6</c:v>
                </c:pt>
                <c:pt idx="722">
                  <c:v>28.7</c:v>
                </c:pt>
                <c:pt idx="723">
                  <c:v>26.3</c:v>
                </c:pt>
                <c:pt idx="724">
                  <c:v>32.299999999999997</c:v>
                </c:pt>
                <c:pt idx="725">
                  <c:v>10.199999999999999</c:v>
                </c:pt>
                <c:pt idx="726">
                  <c:v>5.8</c:v>
                </c:pt>
                <c:pt idx="727">
                  <c:v>15.1</c:v>
                </c:pt>
                <c:pt idx="728">
                  <c:v>15.7</c:v>
                </c:pt>
                <c:pt idx="729">
                  <c:v>28.8</c:v>
                </c:pt>
                <c:pt idx="730">
                  <c:v>30.8</c:v>
                </c:pt>
                <c:pt idx="731">
                  <c:v>8.5</c:v>
                </c:pt>
                <c:pt idx="732">
                  <c:v>7.8</c:v>
                </c:pt>
                <c:pt idx="733">
                  <c:v>25.9</c:v>
                </c:pt>
                <c:pt idx="734">
                  <c:v>31.6</c:v>
                </c:pt>
                <c:pt idx="735">
                  <c:v>29.7</c:v>
                </c:pt>
                <c:pt idx="736">
                  <c:v>30.1</c:v>
                </c:pt>
                <c:pt idx="737">
                  <c:v>28.5</c:v>
                </c:pt>
                <c:pt idx="738">
                  <c:v>29.3</c:v>
                </c:pt>
                <c:pt idx="739">
                  <c:v>14.3</c:v>
                </c:pt>
                <c:pt idx="740">
                  <c:v>28.6</c:v>
                </c:pt>
                <c:pt idx="741">
                  <c:v>25.9</c:v>
                </c:pt>
                <c:pt idx="742">
                  <c:v>30.7</c:v>
                </c:pt>
                <c:pt idx="743">
                  <c:v>1.3</c:v>
                </c:pt>
                <c:pt idx="744">
                  <c:v>16.5</c:v>
                </c:pt>
                <c:pt idx="745">
                  <c:v>22.7</c:v>
                </c:pt>
                <c:pt idx="746">
                  <c:v>30.5</c:v>
                </c:pt>
                <c:pt idx="747">
                  <c:v>25.5</c:v>
                </c:pt>
                <c:pt idx="748">
                  <c:v>27.5</c:v>
                </c:pt>
                <c:pt idx="749">
                  <c:v>29.7</c:v>
                </c:pt>
                <c:pt idx="750">
                  <c:v>13.2</c:v>
                </c:pt>
                <c:pt idx="751">
                  <c:v>25.1</c:v>
                </c:pt>
                <c:pt idx="752">
                  <c:v>30.3</c:v>
                </c:pt>
                <c:pt idx="753">
                  <c:v>19.2</c:v>
                </c:pt>
                <c:pt idx="754">
                  <c:v>27.6</c:v>
                </c:pt>
                <c:pt idx="755">
                  <c:v>29.8</c:v>
                </c:pt>
                <c:pt idx="756">
                  <c:v>16.899999999999999</c:v>
                </c:pt>
                <c:pt idx="757">
                  <c:v>29.3</c:v>
                </c:pt>
                <c:pt idx="758">
                  <c:v>29.2</c:v>
                </c:pt>
                <c:pt idx="759">
                  <c:v>29.4</c:v>
                </c:pt>
                <c:pt idx="760">
                  <c:v>3.7</c:v>
                </c:pt>
                <c:pt idx="761">
                  <c:v>26.8</c:v>
                </c:pt>
                <c:pt idx="762">
                  <c:v>9.3000000000000007</c:v>
                </c:pt>
                <c:pt idx="763">
                  <c:v>28.2</c:v>
                </c:pt>
                <c:pt idx="764">
                  <c:v>28.1</c:v>
                </c:pt>
                <c:pt idx="765">
                  <c:v>27.3</c:v>
                </c:pt>
                <c:pt idx="766">
                  <c:v>9.3000000000000007</c:v>
                </c:pt>
                <c:pt idx="767">
                  <c:v>3.9</c:v>
                </c:pt>
                <c:pt idx="768">
                  <c:v>27.9</c:v>
                </c:pt>
                <c:pt idx="769">
                  <c:v>27.7</c:v>
                </c:pt>
                <c:pt idx="770">
                  <c:v>24.4</c:v>
                </c:pt>
                <c:pt idx="771">
                  <c:v>21.3</c:v>
                </c:pt>
                <c:pt idx="772">
                  <c:v>21</c:v>
                </c:pt>
                <c:pt idx="773">
                  <c:v>12.6</c:v>
                </c:pt>
                <c:pt idx="774">
                  <c:v>20.5</c:v>
                </c:pt>
                <c:pt idx="775">
                  <c:v>15.6</c:v>
                </c:pt>
                <c:pt idx="776">
                  <c:v>26</c:v>
                </c:pt>
                <c:pt idx="777">
                  <c:v>23.2</c:v>
                </c:pt>
                <c:pt idx="778">
                  <c:v>18.399999999999999</c:v>
                </c:pt>
                <c:pt idx="779">
                  <c:v>16.100000000000001</c:v>
                </c:pt>
                <c:pt idx="780">
                  <c:v>9.9</c:v>
                </c:pt>
                <c:pt idx="781">
                  <c:v>22.4</c:v>
                </c:pt>
                <c:pt idx="782">
                  <c:v>25</c:v>
                </c:pt>
                <c:pt idx="783">
                  <c:v>23.1</c:v>
                </c:pt>
                <c:pt idx="784">
                  <c:v>23.5</c:v>
                </c:pt>
                <c:pt idx="785">
                  <c:v>13.2</c:v>
                </c:pt>
                <c:pt idx="786">
                  <c:v>23.9</c:v>
                </c:pt>
                <c:pt idx="787">
                  <c:v>24.2</c:v>
                </c:pt>
                <c:pt idx="788">
                  <c:v>23.9</c:v>
                </c:pt>
                <c:pt idx="789">
                  <c:v>23.6</c:v>
                </c:pt>
                <c:pt idx="790">
                  <c:v>23.7</c:v>
                </c:pt>
                <c:pt idx="791">
                  <c:v>22</c:v>
                </c:pt>
                <c:pt idx="792">
                  <c:v>18.100000000000001</c:v>
                </c:pt>
                <c:pt idx="793">
                  <c:v>23</c:v>
                </c:pt>
                <c:pt idx="794">
                  <c:v>16.8</c:v>
                </c:pt>
                <c:pt idx="795">
                  <c:v>22.3</c:v>
                </c:pt>
                <c:pt idx="796">
                  <c:v>22.4</c:v>
                </c:pt>
                <c:pt idx="797">
                  <c:v>22.1</c:v>
                </c:pt>
                <c:pt idx="798">
                  <c:v>21.1</c:v>
                </c:pt>
                <c:pt idx="799">
                  <c:v>19.399999999999999</c:v>
                </c:pt>
                <c:pt idx="800">
                  <c:v>13.9</c:v>
                </c:pt>
                <c:pt idx="801">
                  <c:v>19.600000000000001</c:v>
                </c:pt>
                <c:pt idx="802">
                  <c:v>20.7</c:v>
                </c:pt>
                <c:pt idx="803">
                  <c:v>20.8</c:v>
                </c:pt>
                <c:pt idx="804">
                  <c:v>18.899999999999999</c:v>
                </c:pt>
                <c:pt idx="805">
                  <c:v>4.8</c:v>
                </c:pt>
                <c:pt idx="806">
                  <c:v>20.100000000000001</c:v>
                </c:pt>
                <c:pt idx="807">
                  <c:v>19.899999999999999</c:v>
                </c:pt>
                <c:pt idx="808">
                  <c:v>19.7</c:v>
                </c:pt>
                <c:pt idx="809">
                  <c:v>11.3</c:v>
                </c:pt>
                <c:pt idx="810">
                  <c:v>6.1</c:v>
                </c:pt>
                <c:pt idx="811">
                  <c:v>7.3</c:v>
                </c:pt>
                <c:pt idx="812">
                  <c:v>17.2</c:v>
                </c:pt>
                <c:pt idx="813">
                  <c:v>16.100000000000001</c:v>
                </c:pt>
                <c:pt idx="814">
                  <c:v>13.5</c:v>
                </c:pt>
                <c:pt idx="815">
                  <c:v>14.6</c:v>
                </c:pt>
                <c:pt idx="816">
                  <c:v>7.6</c:v>
                </c:pt>
                <c:pt idx="817">
                  <c:v>17.8</c:v>
                </c:pt>
                <c:pt idx="818">
                  <c:v>14.7</c:v>
                </c:pt>
                <c:pt idx="819">
                  <c:v>13</c:v>
                </c:pt>
                <c:pt idx="820">
                  <c:v>12.3</c:v>
                </c:pt>
                <c:pt idx="821">
                  <c:v>13.5</c:v>
                </c:pt>
                <c:pt idx="822">
                  <c:v>10.1</c:v>
                </c:pt>
                <c:pt idx="823">
                  <c:v>16.8</c:v>
                </c:pt>
                <c:pt idx="824">
                  <c:v>16.399999999999999</c:v>
                </c:pt>
                <c:pt idx="825">
                  <c:v>15.8</c:v>
                </c:pt>
                <c:pt idx="826">
                  <c:v>13.5</c:v>
                </c:pt>
                <c:pt idx="827">
                  <c:v>15.6</c:v>
                </c:pt>
                <c:pt idx="828">
                  <c:v>13.8</c:v>
                </c:pt>
                <c:pt idx="829">
                  <c:v>6.5</c:v>
                </c:pt>
                <c:pt idx="830">
                  <c:v>3</c:v>
                </c:pt>
                <c:pt idx="831">
                  <c:v>13.5</c:v>
                </c:pt>
                <c:pt idx="832">
                  <c:v>14</c:v>
                </c:pt>
                <c:pt idx="833">
                  <c:v>13.9</c:v>
                </c:pt>
                <c:pt idx="834">
                  <c:v>8.9</c:v>
                </c:pt>
                <c:pt idx="835">
                  <c:v>9.6999999999999993</c:v>
                </c:pt>
                <c:pt idx="836">
                  <c:v>10.1</c:v>
                </c:pt>
                <c:pt idx="837">
                  <c:v>10.9</c:v>
                </c:pt>
                <c:pt idx="838">
                  <c:v>13.7</c:v>
                </c:pt>
                <c:pt idx="839">
                  <c:v>12.7</c:v>
                </c:pt>
                <c:pt idx="840">
                  <c:v>12.4</c:v>
                </c:pt>
                <c:pt idx="841">
                  <c:v>3.6</c:v>
                </c:pt>
                <c:pt idx="842">
                  <c:v>11.8</c:v>
                </c:pt>
                <c:pt idx="843">
                  <c:v>11.9</c:v>
                </c:pt>
                <c:pt idx="844">
                  <c:v>9.9</c:v>
                </c:pt>
                <c:pt idx="845">
                  <c:v>5.8</c:v>
                </c:pt>
                <c:pt idx="846">
                  <c:v>6.4</c:v>
                </c:pt>
                <c:pt idx="847">
                  <c:v>7.1</c:v>
                </c:pt>
                <c:pt idx="848">
                  <c:v>6</c:v>
                </c:pt>
                <c:pt idx="849">
                  <c:v>7.9</c:v>
                </c:pt>
                <c:pt idx="850">
                  <c:v>7.3</c:v>
                </c:pt>
                <c:pt idx="851">
                  <c:v>8.6999999999999993</c:v>
                </c:pt>
                <c:pt idx="852">
                  <c:v>9.4</c:v>
                </c:pt>
                <c:pt idx="853">
                  <c:v>10.8</c:v>
                </c:pt>
                <c:pt idx="854">
                  <c:v>12</c:v>
                </c:pt>
                <c:pt idx="855">
                  <c:v>10.6</c:v>
                </c:pt>
                <c:pt idx="856">
                  <c:v>6.1</c:v>
                </c:pt>
                <c:pt idx="857">
                  <c:v>9.4</c:v>
                </c:pt>
                <c:pt idx="858">
                  <c:v>7.2</c:v>
                </c:pt>
                <c:pt idx="859">
                  <c:v>7.3</c:v>
                </c:pt>
                <c:pt idx="860">
                  <c:v>11.3</c:v>
                </c:pt>
                <c:pt idx="861">
                  <c:v>8.6</c:v>
                </c:pt>
                <c:pt idx="862">
                  <c:v>9.9</c:v>
                </c:pt>
                <c:pt idx="863">
                  <c:v>10.1</c:v>
                </c:pt>
                <c:pt idx="864">
                  <c:v>7.7</c:v>
                </c:pt>
                <c:pt idx="865">
                  <c:v>8.1999999999999993</c:v>
                </c:pt>
                <c:pt idx="866">
                  <c:v>9</c:v>
                </c:pt>
                <c:pt idx="867">
                  <c:v>3.8</c:v>
                </c:pt>
                <c:pt idx="868">
                  <c:v>9.8000000000000007</c:v>
                </c:pt>
                <c:pt idx="869">
                  <c:v>2.5</c:v>
                </c:pt>
                <c:pt idx="870">
                  <c:v>9.8000000000000007</c:v>
                </c:pt>
                <c:pt idx="871">
                  <c:v>6.8</c:v>
                </c:pt>
                <c:pt idx="872">
                  <c:v>10.1</c:v>
                </c:pt>
                <c:pt idx="873">
                  <c:v>7.4</c:v>
                </c:pt>
                <c:pt idx="874">
                  <c:v>8</c:v>
                </c:pt>
                <c:pt idx="875">
                  <c:v>5.7</c:v>
                </c:pt>
                <c:pt idx="876">
                  <c:v>8.1999999999999993</c:v>
                </c:pt>
                <c:pt idx="877">
                  <c:v>8.3000000000000007</c:v>
                </c:pt>
                <c:pt idx="878">
                  <c:v>7.6</c:v>
                </c:pt>
                <c:pt idx="879">
                  <c:v>8</c:v>
                </c:pt>
                <c:pt idx="880">
                  <c:v>6.9</c:v>
                </c:pt>
                <c:pt idx="881">
                  <c:v>8.5</c:v>
                </c:pt>
                <c:pt idx="882">
                  <c:v>4.7</c:v>
                </c:pt>
                <c:pt idx="883">
                  <c:v>7.3</c:v>
                </c:pt>
                <c:pt idx="884">
                  <c:v>8.3000000000000007</c:v>
                </c:pt>
                <c:pt idx="885">
                  <c:v>9.3000000000000007</c:v>
                </c:pt>
                <c:pt idx="886">
                  <c:v>5</c:v>
                </c:pt>
                <c:pt idx="887">
                  <c:v>6.3</c:v>
                </c:pt>
                <c:pt idx="888">
                  <c:v>9.1999999999999993</c:v>
                </c:pt>
                <c:pt idx="889">
                  <c:v>7.2</c:v>
                </c:pt>
                <c:pt idx="890">
                  <c:v>7.8</c:v>
                </c:pt>
                <c:pt idx="891">
                  <c:v>8.9</c:v>
                </c:pt>
                <c:pt idx="892">
                  <c:v>8.6</c:v>
                </c:pt>
                <c:pt idx="893">
                  <c:v>5.0999999999999996</c:v>
                </c:pt>
                <c:pt idx="894">
                  <c:v>6.6</c:v>
                </c:pt>
                <c:pt idx="895">
                  <c:v>8.9</c:v>
                </c:pt>
                <c:pt idx="896">
                  <c:v>7.4</c:v>
                </c:pt>
                <c:pt idx="897">
                  <c:v>8.9</c:v>
                </c:pt>
                <c:pt idx="898">
                  <c:v>9.1999999999999993</c:v>
                </c:pt>
                <c:pt idx="899">
                  <c:v>7.9</c:v>
                </c:pt>
                <c:pt idx="900">
                  <c:v>6</c:v>
                </c:pt>
                <c:pt idx="901">
                  <c:v>9.1999999999999993</c:v>
                </c:pt>
                <c:pt idx="902">
                  <c:v>5</c:v>
                </c:pt>
                <c:pt idx="903">
                  <c:v>6.7</c:v>
                </c:pt>
                <c:pt idx="904">
                  <c:v>8.1999999999999993</c:v>
                </c:pt>
                <c:pt idx="905">
                  <c:v>7.3</c:v>
                </c:pt>
                <c:pt idx="906">
                  <c:v>5.3</c:v>
                </c:pt>
                <c:pt idx="907">
                  <c:v>7.8</c:v>
                </c:pt>
                <c:pt idx="908">
                  <c:v>4.4000000000000004</c:v>
                </c:pt>
                <c:pt idx="909">
                  <c:v>5.4</c:v>
                </c:pt>
                <c:pt idx="910">
                  <c:v>5</c:v>
                </c:pt>
                <c:pt idx="911">
                  <c:v>8.4</c:v>
                </c:pt>
                <c:pt idx="912">
                  <c:v>9.3000000000000007</c:v>
                </c:pt>
                <c:pt idx="913">
                  <c:v>9.1999999999999993</c:v>
                </c:pt>
                <c:pt idx="914">
                  <c:v>3.9</c:v>
                </c:pt>
                <c:pt idx="915">
                  <c:v>6.4</c:v>
                </c:pt>
                <c:pt idx="916">
                  <c:v>6.5</c:v>
                </c:pt>
                <c:pt idx="917">
                  <c:v>8.6999999999999993</c:v>
                </c:pt>
                <c:pt idx="918">
                  <c:v>9.4</c:v>
                </c:pt>
                <c:pt idx="919">
                  <c:v>5.0999999999999996</c:v>
                </c:pt>
                <c:pt idx="920">
                  <c:v>7.3</c:v>
                </c:pt>
                <c:pt idx="921">
                  <c:v>5.7</c:v>
                </c:pt>
                <c:pt idx="922">
                  <c:v>9.6999999999999993</c:v>
                </c:pt>
                <c:pt idx="923">
                  <c:v>9.8000000000000007</c:v>
                </c:pt>
                <c:pt idx="924">
                  <c:v>5.5</c:v>
                </c:pt>
                <c:pt idx="925">
                  <c:v>8.6</c:v>
                </c:pt>
                <c:pt idx="926">
                  <c:v>9.4</c:v>
                </c:pt>
                <c:pt idx="927">
                  <c:v>7.8</c:v>
                </c:pt>
                <c:pt idx="928">
                  <c:v>6.3</c:v>
                </c:pt>
                <c:pt idx="929">
                  <c:v>5.8</c:v>
                </c:pt>
                <c:pt idx="930">
                  <c:v>7.7</c:v>
                </c:pt>
                <c:pt idx="931">
                  <c:v>5.9</c:v>
                </c:pt>
                <c:pt idx="932">
                  <c:v>10.3</c:v>
                </c:pt>
                <c:pt idx="933">
                  <c:v>7</c:v>
                </c:pt>
                <c:pt idx="934">
                  <c:v>5.4</c:v>
                </c:pt>
                <c:pt idx="935">
                  <c:v>8.3000000000000007</c:v>
                </c:pt>
                <c:pt idx="936">
                  <c:v>9</c:v>
                </c:pt>
                <c:pt idx="937">
                  <c:v>8.6999999999999993</c:v>
                </c:pt>
                <c:pt idx="938">
                  <c:v>8.6999999999999993</c:v>
                </c:pt>
                <c:pt idx="939">
                  <c:v>9.8000000000000007</c:v>
                </c:pt>
                <c:pt idx="940">
                  <c:v>10.1</c:v>
                </c:pt>
                <c:pt idx="941">
                  <c:v>8.3000000000000007</c:v>
                </c:pt>
                <c:pt idx="942">
                  <c:v>11.5</c:v>
                </c:pt>
                <c:pt idx="943">
                  <c:v>11.5</c:v>
                </c:pt>
                <c:pt idx="944">
                  <c:v>7.5</c:v>
                </c:pt>
                <c:pt idx="945">
                  <c:v>4.4000000000000004</c:v>
                </c:pt>
                <c:pt idx="946">
                  <c:v>7.2</c:v>
                </c:pt>
                <c:pt idx="947">
                  <c:v>11.7</c:v>
                </c:pt>
                <c:pt idx="948">
                  <c:v>8.1999999999999993</c:v>
                </c:pt>
                <c:pt idx="949">
                  <c:v>7.3</c:v>
                </c:pt>
                <c:pt idx="950">
                  <c:v>7.5</c:v>
                </c:pt>
                <c:pt idx="951">
                  <c:v>11.5</c:v>
                </c:pt>
                <c:pt idx="952">
                  <c:v>8.4</c:v>
                </c:pt>
                <c:pt idx="953">
                  <c:v>9.3000000000000007</c:v>
                </c:pt>
                <c:pt idx="954">
                  <c:v>9.9</c:v>
                </c:pt>
                <c:pt idx="955">
                  <c:v>11.1</c:v>
                </c:pt>
                <c:pt idx="956">
                  <c:v>12.6</c:v>
                </c:pt>
                <c:pt idx="957">
                  <c:v>3.2</c:v>
                </c:pt>
                <c:pt idx="958">
                  <c:v>10.9</c:v>
                </c:pt>
                <c:pt idx="959">
                  <c:v>9.1</c:v>
                </c:pt>
                <c:pt idx="960">
                  <c:v>9.4</c:v>
                </c:pt>
                <c:pt idx="961">
                  <c:v>11.6</c:v>
                </c:pt>
                <c:pt idx="962">
                  <c:v>13.9</c:v>
                </c:pt>
                <c:pt idx="963">
                  <c:v>7.9</c:v>
                </c:pt>
                <c:pt idx="964">
                  <c:v>11.1</c:v>
                </c:pt>
                <c:pt idx="965">
                  <c:v>9.6999999999999993</c:v>
                </c:pt>
                <c:pt idx="966">
                  <c:v>13</c:v>
                </c:pt>
                <c:pt idx="967">
                  <c:v>13.3</c:v>
                </c:pt>
                <c:pt idx="968">
                  <c:v>8.5</c:v>
                </c:pt>
                <c:pt idx="969">
                  <c:v>11.8</c:v>
                </c:pt>
                <c:pt idx="970">
                  <c:v>14.6</c:v>
                </c:pt>
                <c:pt idx="971">
                  <c:v>9.1</c:v>
                </c:pt>
                <c:pt idx="972">
                  <c:v>12.3</c:v>
                </c:pt>
                <c:pt idx="973">
                  <c:v>15.9</c:v>
                </c:pt>
                <c:pt idx="974">
                  <c:v>14.4</c:v>
                </c:pt>
                <c:pt idx="975">
                  <c:v>6.3</c:v>
                </c:pt>
                <c:pt idx="976">
                  <c:v>6.3</c:v>
                </c:pt>
                <c:pt idx="977">
                  <c:v>13.4</c:v>
                </c:pt>
                <c:pt idx="978">
                  <c:v>11</c:v>
                </c:pt>
                <c:pt idx="979">
                  <c:v>11</c:v>
                </c:pt>
                <c:pt idx="980">
                  <c:v>9.5</c:v>
                </c:pt>
                <c:pt idx="981">
                  <c:v>13.1</c:v>
                </c:pt>
                <c:pt idx="982">
                  <c:v>15.9</c:v>
                </c:pt>
                <c:pt idx="983">
                  <c:v>12.3</c:v>
                </c:pt>
                <c:pt idx="984">
                  <c:v>7</c:v>
                </c:pt>
                <c:pt idx="985">
                  <c:v>3.5</c:v>
                </c:pt>
                <c:pt idx="986">
                  <c:v>8.1999999999999993</c:v>
                </c:pt>
                <c:pt idx="987">
                  <c:v>10.8</c:v>
                </c:pt>
                <c:pt idx="988">
                  <c:v>7</c:v>
                </c:pt>
                <c:pt idx="989">
                  <c:v>16.7</c:v>
                </c:pt>
                <c:pt idx="990">
                  <c:v>19</c:v>
                </c:pt>
                <c:pt idx="991">
                  <c:v>15.7</c:v>
                </c:pt>
                <c:pt idx="992">
                  <c:v>16.600000000000001</c:v>
                </c:pt>
                <c:pt idx="993">
                  <c:v>17.3</c:v>
                </c:pt>
                <c:pt idx="994">
                  <c:v>13</c:v>
                </c:pt>
                <c:pt idx="995">
                  <c:v>15.6</c:v>
                </c:pt>
                <c:pt idx="996">
                  <c:v>17.3</c:v>
                </c:pt>
                <c:pt idx="997">
                  <c:v>12</c:v>
                </c:pt>
                <c:pt idx="998">
                  <c:v>10.9</c:v>
                </c:pt>
                <c:pt idx="999">
                  <c:v>20.399999999999999</c:v>
                </c:pt>
                <c:pt idx="1000">
                  <c:v>11.7</c:v>
                </c:pt>
                <c:pt idx="1001">
                  <c:v>12.8</c:v>
                </c:pt>
                <c:pt idx="1002">
                  <c:v>14.5</c:v>
                </c:pt>
                <c:pt idx="1003">
                  <c:v>16.100000000000001</c:v>
                </c:pt>
                <c:pt idx="1004">
                  <c:v>9.1999999999999993</c:v>
                </c:pt>
                <c:pt idx="1005">
                  <c:v>16.399999999999999</c:v>
                </c:pt>
                <c:pt idx="1006">
                  <c:v>21.8</c:v>
                </c:pt>
                <c:pt idx="1007">
                  <c:v>21.6</c:v>
                </c:pt>
                <c:pt idx="1008">
                  <c:v>10.4</c:v>
                </c:pt>
                <c:pt idx="1009">
                  <c:v>16.8</c:v>
                </c:pt>
                <c:pt idx="1010">
                  <c:v>17.3</c:v>
                </c:pt>
                <c:pt idx="1011">
                  <c:v>19.5</c:v>
                </c:pt>
                <c:pt idx="1012">
                  <c:v>16.7</c:v>
                </c:pt>
                <c:pt idx="1013">
                  <c:v>23.6</c:v>
                </c:pt>
                <c:pt idx="1014">
                  <c:v>7.5</c:v>
                </c:pt>
                <c:pt idx="1015">
                  <c:v>15.6</c:v>
                </c:pt>
                <c:pt idx="1016">
                  <c:v>12.5</c:v>
                </c:pt>
                <c:pt idx="1017">
                  <c:v>23.6</c:v>
                </c:pt>
                <c:pt idx="1018">
                  <c:v>24.5</c:v>
                </c:pt>
                <c:pt idx="1019">
                  <c:v>23.8</c:v>
                </c:pt>
                <c:pt idx="1020">
                  <c:v>24.9</c:v>
                </c:pt>
                <c:pt idx="1021">
                  <c:v>25.1</c:v>
                </c:pt>
                <c:pt idx="1022">
                  <c:v>9.8000000000000007</c:v>
                </c:pt>
                <c:pt idx="1023">
                  <c:v>24</c:v>
                </c:pt>
                <c:pt idx="1024">
                  <c:v>12.8</c:v>
                </c:pt>
                <c:pt idx="1025">
                  <c:v>13</c:v>
                </c:pt>
                <c:pt idx="1026">
                  <c:v>21.8</c:v>
                </c:pt>
                <c:pt idx="1027">
                  <c:v>18.7</c:v>
                </c:pt>
                <c:pt idx="1028">
                  <c:v>12.5</c:v>
                </c:pt>
                <c:pt idx="1029">
                  <c:v>12.2</c:v>
                </c:pt>
                <c:pt idx="1030">
                  <c:v>26.1</c:v>
                </c:pt>
                <c:pt idx="1031">
                  <c:v>16.8</c:v>
                </c:pt>
                <c:pt idx="1032">
                  <c:v>27.1</c:v>
                </c:pt>
                <c:pt idx="1033">
                  <c:v>17</c:v>
                </c:pt>
                <c:pt idx="1034">
                  <c:v>24.8</c:v>
                </c:pt>
                <c:pt idx="1035">
                  <c:v>14.2</c:v>
                </c:pt>
                <c:pt idx="1036">
                  <c:v>17</c:v>
                </c:pt>
                <c:pt idx="1037">
                  <c:v>20.5</c:v>
                </c:pt>
                <c:pt idx="1038">
                  <c:v>24.6</c:v>
                </c:pt>
                <c:pt idx="1039">
                  <c:v>24.1</c:v>
                </c:pt>
                <c:pt idx="1040">
                  <c:v>18.899999999999999</c:v>
                </c:pt>
                <c:pt idx="1041">
                  <c:v>18.8</c:v>
                </c:pt>
                <c:pt idx="1042">
                  <c:v>25.4</c:v>
                </c:pt>
                <c:pt idx="1043">
                  <c:v>28.8</c:v>
                </c:pt>
                <c:pt idx="1044">
                  <c:v>23.7</c:v>
                </c:pt>
                <c:pt idx="1045">
                  <c:v>28.8</c:v>
                </c:pt>
                <c:pt idx="1046">
                  <c:v>25</c:v>
                </c:pt>
                <c:pt idx="1047">
                  <c:v>29.5</c:v>
                </c:pt>
                <c:pt idx="1048">
                  <c:v>29.5</c:v>
                </c:pt>
                <c:pt idx="1049">
                  <c:v>16.899999999999999</c:v>
                </c:pt>
                <c:pt idx="1050">
                  <c:v>4.8</c:v>
                </c:pt>
                <c:pt idx="1051">
                  <c:v>22.9</c:v>
                </c:pt>
                <c:pt idx="1052">
                  <c:v>20.100000000000001</c:v>
                </c:pt>
                <c:pt idx="1053">
                  <c:v>27.5</c:v>
                </c:pt>
                <c:pt idx="1054">
                  <c:v>28.6</c:v>
                </c:pt>
                <c:pt idx="1055">
                  <c:v>29.5</c:v>
                </c:pt>
                <c:pt idx="1056">
                  <c:v>30.6</c:v>
                </c:pt>
                <c:pt idx="1057">
                  <c:v>18.899999999999999</c:v>
                </c:pt>
                <c:pt idx="1058">
                  <c:v>13.8</c:v>
                </c:pt>
                <c:pt idx="1059">
                  <c:v>17</c:v>
                </c:pt>
                <c:pt idx="1061">
                  <c:v>20.5</c:v>
                </c:pt>
                <c:pt idx="1062">
                  <c:v>31.1</c:v>
                </c:pt>
                <c:pt idx="1063">
                  <c:v>28.3</c:v>
                </c:pt>
                <c:pt idx="1064">
                  <c:v>23.1</c:v>
                </c:pt>
                <c:pt idx="1065">
                  <c:v>1.6</c:v>
                </c:pt>
                <c:pt idx="1066">
                  <c:v>0.7</c:v>
                </c:pt>
                <c:pt idx="1067">
                  <c:v>14.4</c:v>
                </c:pt>
                <c:pt idx="1068">
                  <c:v>7.9</c:v>
                </c:pt>
                <c:pt idx="1069">
                  <c:v>22.9</c:v>
                </c:pt>
                <c:pt idx="1070">
                  <c:v>23.6</c:v>
                </c:pt>
                <c:pt idx="1071">
                  <c:v>19.8</c:v>
                </c:pt>
                <c:pt idx="1072">
                  <c:v>28.5</c:v>
                </c:pt>
                <c:pt idx="1073">
                  <c:v>19.2</c:v>
                </c:pt>
                <c:pt idx="1074">
                  <c:v>31.4</c:v>
                </c:pt>
                <c:pt idx="1075">
                  <c:v>26.3</c:v>
                </c:pt>
                <c:pt idx="1076">
                  <c:v>31.3</c:v>
                </c:pt>
                <c:pt idx="1077">
                  <c:v>32</c:v>
                </c:pt>
                <c:pt idx="1078">
                  <c:v>21.7</c:v>
                </c:pt>
                <c:pt idx="1079">
                  <c:v>32.1</c:v>
                </c:pt>
                <c:pt idx="1080">
                  <c:v>31</c:v>
                </c:pt>
                <c:pt idx="1081">
                  <c:v>30.5</c:v>
                </c:pt>
                <c:pt idx="1082">
                  <c:v>22.1</c:v>
                </c:pt>
                <c:pt idx="1083">
                  <c:v>12.1</c:v>
                </c:pt>
                <c:pt idx="1084">
                  <c:v>19</c:v>
                </c:pt>
                <c:pt idx="1085">
                  <c:v>31.9</c:v>
                </c:pt>
                <c:pt idx="1086">
                  <c:v>26.6</c:v>
                </c:pt>
                <c:pt idx="1087">
                  <c:v>21.2</c:v>
                </c:pt>
                <c:pt idx="1088">
                  <c:v>25.7</c:v>
                </c:pt>
                <c:pt idx="1089">
                  <c:v>29</c:v>
                </c:pt>
                <c:pt idx="1090">
                  <c:v>31.9</c:v>
                </c:pt>
                <c:pt idx="1091">
                  <c:v>30.6</c:v>
                </c:pt>
                <c:pt idx="1092">
                  <c:v>13.5</c:v>
                </c:pt>
                <c:pt idx="1093">
                  <c:v>9.3000000000000007</c:v>
                </c:pt>
                <c:pt idx="1094">
                  <c:v>13.6</c:v>
                </c:pt>
                <c:pt idx="1095">
                  <c:v>31.7</c:v>
                </c:pt>
                <c:pt idx="1096">
                  <c:v>31.4</c:v>
                </c:pt>
                <c:pt idx="1097">
                  <c:v>29.7</c:v>
                </c:pt>
                <c:pt idx="1098">
                  <c:v>27.2</c:v>
                </c:pt>
                <c:pt idx="1099">
                  <c:v>31.8</c:v>
                </c:pt>
                <c:pt idx="1100">
                  <c:v>31.7</c:v>
                </c:pt>
                <c:pt idx="1101">
                  <c:v>31.5</c:v>
                </c:pt>
                <c:pt idx="1102">
                  <c:v>11</c:v>
                </c:pt>
                <c:pt idx="1103">
                  <c:v>17.5</c:v>
                </c:pt>
                <c:pt idx="1104">
                  <c:v>30</c:v>
                </c:pt>
                <c:pt idx="1105">
                  <c:v>23.5</c:v>
                </c:pt>
                <c:pt idx="1106">
                  <c:v>28.6</c:v>
                </c:pt>
                <c:pt idx="1107">
                  <c:v>1.7</c:v>
                </c:pt>
                <c:pt idx="1108">
                  <c:v>10.7</c:v>
                </c:pt>
                <c:pt idx="1109">
                  <c:v>27.5</c:v>
                </c:pt>
                <c:pt idx="1110">
                  <c:v>21.1</c:v>
                </c:pt>
                <c:pt idx="1111">
                  <c:v>31.1</c:v>
                </c:pt>
                <c:pt idx="1112">
                  <c:v>30.9</c:v>
                </c:pt>
                <c:pt idx="1113">
                  <c:v>30.8</c:v>
                </c:pt>
                <c:pt idx="1114">
                  <c:v>30.6</c:v>
                </c:pt>
                <c:pt idx="1115">
                  <c:v>20.2</c:v>
                </c:pt>
                <c:pt idx="1116">
                  <c:v>14.9</c:v>
                </c:pt>
                <c:pt idx="1117">
                  <c:v>27.3</c:v>
                </c:pt>
                <c:pt idx="1118">
                  <c:v>28.3</c:v>
                </c:pt>
                <c:pt idx="1119">
                  <c:v>27.5</c:v>
                </c:pt>
                <c:pt idx="1120">
                  <c:v>28.1</c:v>
                </c:pt>
                <c:pt idx="1121">
                  <c:v>19.899999999999999</c:v>
                </c:pt>
                <c:pt idx="1122">
                  <c:v>27.5</c:v>
                </c:pt>
                <c:pt idx="1123">
                  <c:v>28.5</c:v>
                </c:pt>
                <c:pt idx="1124">
                  <c:v>7.3</c:v>
                </c:pt>
                <c:pt idx="1125">
                  <c:v>14.1</c:v>
                </c:pt>
                <c:pt idx="1126">
                  <c:v>19.600000000000001</c:v>
                </c:pt>
                <c:pt idx="1127">
                  <c:v>28.9</c:v>
                </c:pt>
                <c:pt idx="1128">
                  <c:v>28.4</c:v>
                </c:pt>
                <c:pt idx="1129">
                  <c:v>26.7</c:v>
                </c:pt>
                <c:pt idx="1130">
                  <c:v>28.5</c:v>
                </c:pt>
                <c:pt idx="1131">
                  <c:v>24</c:v>
                </c:pt>
                <c:pt idx="1132">
                  <c:v>27.6</c:v>
                </c:pt>
                <c:pt idx="1133">
                  <c:v>27.1</c:v>
                </c:pt>
                <c:pt idx="1134">
                  <c:v>15.8</c:v>
                </c:pt>
                <c:pt idx="1135">
                  <c:v>17.2</c:v>
                </c:pt>
                <c:pt idx="1136">
                  <c:v>6.6</c:v>
                </c:pt>
                <c:pt idx="1137">
                  <c:v>18.5</c:v>
                </c:pt>
                <c:pt idx="1138">
                  <c:v>22.2</c:v>
                </c:pt>
                <c:pt idx="1139">
                  <c:v>26</c:v>
                </c:pt>
                <c:pt idx="1140">
                  <c:v>22.8</c:v>
                </c:pt>
                <c:pt idx="1141">
                  <c:v>18.399999999999999</c:v>
                </c:pt>
                <c:pt idx="1142">
                  <c:v>24.8</c:v>
                </c:pt>
                <c:pt idx="1143">
                  <c:v>24.1</c:v>
                </c:pt>
                <c:pt idx="1144">
                  <c:v>20.5</c:v>
                </c:pt>
                <c:pt idx="1145">
                  <c:v>20.9</c:v>
                </c:pt>
                <c:pt idx="1146">
                  <c:v>25.5</c:v>
                </c:pt>
                <c:pt idx="1147">
                  <c:v>16</c:v>
                </c:pt>
                <c:pt idx="1148">
                  <c:v>16.8</c:v>
                </c:pt>
                <c:pt idx="1149">
                  <c:v>13.4</c:v>
                </c:pt>
                <c:pt idx="1150">
                  <c:v>4.8</c:v>
                </c:pt>
                <c:pt idx="1151">
                  <c:v>10</c:v>
                </c:pt>
                <c:pt idx="1152">
                  <c:v>24.3</c:v>
                </c:pt>
                <c:pt idx="1153">
                  <c:v>24</c:v>
                </c:pt>
                <c:pt idx="1154">
                  <c:v>19.600000000000001</c:v>
                </c:pt>
                <c:pt idx="1155">
                  <c:v>17.7</c:v>
                </c:pt>
                <c:pt idx="1156">
                  <c:v>19.600000000000001</c:v>
                </c:pt>
                <c:pt idx="1157">
                  <c:v>21.8</c:v>
                </c:pt>
                <c:pt idx="1158">
                  <c:v>22.2</c:v>
                </c:pt>
                <c:pt idx="1159">
                  <c:v>16.600000000000001</c:v>
                </c:pt>
                <c:pt idx="1160">
                  <c:v>22.6</c:v>
                </c:pt>
                <c:pt idx="1161">
                  <c:v>22.4</c:v>
                </c:pt>
                <c:pt idx="1162">
                  <c:v>22.1</c:v>
                </c:pt>
                <c:pt idx="1163">
                  <c:v>21.9</c:v>
                </c:pt>
                <c:pt idx="1164">
                  <c:v>21.6</c:v>
                </c:pt>
                <c:pt idx="1165">
                  <c:v>14.3</c:v>
                </c:pt>
                <c:pt idx="1166">
                  <c:v>10.199999999999999</c:v>
                </c:pt>
                <c:pt idx="1167">
                  <c:v>18.8</c:v>
                </c:pt>
                <c:pt idx="1168">
                  <c:v>17.7</c:v>
                </c:pt>
                <c:pt idx="1169">
                  <c:v>13.9</c:v>
                </c:pt>
                <c:pt idx="1170">
                  <c:v>15</c:v>
                </c:pt>
                <c:pt idx="1171">
                  <c:v>15.1</c:v>
                </c:pt>
                <c:pt idx="1172">
                  <c:v>13.4</c:v>
                </c:pt>
                <c:pt idx="1173">
                  <c:v>17.8</c:v>
                </c:pt>
                <c:pt idx="1174">
                  <c:v>9.5</c:v>
                </c:pt>
                <c:pt idx="1175">
                  <c:v>18.3</c:v>
                </c:pt>
                <c:pt idx="1176">
                  <c:v>19</c:v>
                </c:pt>
                <c:pt idx="1177">
                  <c:v>18.8</c:v>
                </c:pt>
                <c:pt idx="1178">
                  <c:v>5.4</c:v>
                </c:pt>
                <c:pt idx="1179">
                  <c:v>11.6</c:v>
                </c:pt>
                <c:pt idx="1180">
                  <c:v>11.9</c:v>
                </c:pt>
                <c:pt idx="1181">
                  <c:v>14</c:v>
                </c:pt>
                <c:pt idx="1182">
                  <c:v>17.8</c:v>
                </c:pt>
                <c:pt idx="1183">
                  <c:v>14.2</c:v>
                </c:pt>
                <c:pt idx="1184">
                  <c:v>14.3</c:v>
                </c:pt>
                <c:pt idx="1185">
                  <c:v>16.7</c:v>
                </c:pt>
                <c:pt idx="1186">
                  <c:v>11</c:v>
                </c:pt>
                <c:pt idx="1187">
                  <c:v>14.4</c:v>
                </c:pt>
                <c:pt idx="1188">
                  <c:v>13.9</c:v>
                </c:pt>
                <c:pt idx="1189">
                  <c:v>16.600000000000001</c:v>
                </c:pt>
                <c:pt idx="1190">
                  <c:v>9</c:v>
                </c:pt>
                <c:pt idx="1191">
                  <c:v>14.8</c:v>
                </c:pt>
                <c:pt idx="1192">
                  <c:v>16</c:v>
                </c:pt>
                <c:pt idx="1193">
                  <c:v>14.7</c:v>
                </c:pt>
                <c:pt idx="1194">
                  <c:v>13.6</c:v>
                </c:pt>
                <c:pt idx="1195">
                  <c:v>5.9</c:v>
                </c:pt>
                <c:pt idx="1196">
                  <c:v>10.9</c:v>
                </c:pt>
                <c:pt idx="1197">
                  <c:v>7.4</c:v>
                </c:pt>
                <c:pt idx="1198">
                  <c:v>14.4</c:v>
                </c:pt>
                <c:pt idx="1199">
                  <c:v>3.1</c:v>
                </c:pt>
                <c:pt idx="1200">
                  <c:v>4.9000000000000004</c:v>
                </c:pt>
                <c:pt idx="1201">
                  <c:v>7.1</c:v>
                </c:pt>
                <c:pt idx="1202">
                  <c:v>8.9</c:v>
                </c:pt>
                <c:pt idx="1203">
                  <c:v>14.2</c:v>
                </c:pt>
                <c:pt idx="1204">
                  <c:v>13</c:v>
                </c:pt>
                <c:pt idx="1205">
                  <c:v>13.7</c:v>
                </c:pt>
                <c:pt idx="1206">
                  <c:v>11.3</c:v>
                </c:pt>
                <c:pt idx="1207">
                  <c:v>12.6</c:v>
                </c:pt>
                <c:pt idx="1208">
                  <c:v>13</c:v>
                </c:pt>
                <c:pt idx="1209">
                  <c:v>5.2</c:v>
                </c:pt>
                <c:pt idx="1210">
                  <c:v>7.7</c:v>
                </c:pt>
                <c:pt idx="1211">
                  <c:v>7.9</c:v>
                </c:pt>
                <c:pt idx="1212">
                  <c:v>8.8000000000000007</c:v>
                </c:pt>
                <c:pt idx="1213">
                  <c:v>11.7</c:v>
                </c:pt>
                <c:pt idx="1214">
                  <c:v>9.6</c:v>
                </c:pt>
                <c:pt idx="1215">
                  <c:v>12.3</c:v>
                </c:pt>
                <c:pt idx="1216">
                  <c:v>12.3</c:v>
                </c:pt>
                <c:pt idx="1217">
                  <c:v>7.2</c:v>
                </c:pt>
                <c:pt idx="1218">
                  <c:v>4.4000000000000004</c:v>
                </c:pt>
                <c:pt idx="1219">
                  <c:v>7.8</c:v>
                </c:pt>
                <c:pt idx="1220">
                  <c:v>6.5</c:v>
                </c:pt>
                <c:pt idx="1221">
                  <c:v>11</c:v>
                </c:pt>
                <c:pt idx="1222">
                  <c:v>6.2</c:v>
                </c:pt>
                <c:pt idx="1223">
                  <c:v>10.6</c:v>
                </c:pt>
                <c:pt idx="1224">
                  <c:v>7.5</c:v>
                </c:pt>
                <c:pt idx="1225">
                  <c:v>8.5</c:v>
                </c:pt>
                <c:pt idx="1226">
                  <c:v>3.7</c:v>
                </c:pt>
                <c:pt idx="1227">
                  <c:v>9</c:v>
                </c:pt>
                <c:pt idx="1228">
                  <c:v>10.8</c:v>
                </c:pt>
                <c:pt idx="1229">
                  <c:v>8.1999999999999993</c:v>
                </c:pt>
                <c:pt idx="1230">
                  <c:v>4.5999999999999996</c:v>
                </c:pt>
                <c:pt idx="1231">
                  <c:v>7.6</c:v>
                </c:pt>
                <c:pt idx="1232">
                  <c:v>6.9</c:v>
                </c:pt>
                <c:pt idx="1233">
                  <c:v>8</c:v>
                </c:pt>
                <c:pt idx="1234">
                  <c:v>6.5</c:v>
                </c:pt>
                <c:pt idx="1235">
                  <c:v>1.7</c:v>
                </c:pt>
                <c:pt idx="1236">
                  <c:v>5</c:v>
                </c:pt>
                <c:pt idx="1237">
                  <c:v>3.6</c:v>
                </c:pt>
                <c:pt idx="1238">
                  <c:v>6.5</c:v>
                </c:pt>
                <c:pt idx="1239">
                  <c:v>5.0999999999999996</c:v>
                </c:pt>
                <c:pt idx="1240">
                  <c:v>9.5</c:v>
                </c:pt>
                <c:pt idx="1241">
                  <c:v>9.9</c:v>
                </c:pt>
                <c:pt idx="1242">
                  <c:v>8</c:v>
                </c:pt>
                <c:pt idx="1243">
                  <c:v>6</c:v>
                </c:pt>
                <c:pt idx="1244">
                  <c:v>8.1</c:v>
                </c:pt>
                <c:pt idx="1245">
                  <c:v>7.9</c:v>
                </c:pt>
                <c:pt idx="1246">
                  <c:v>7.6</c:v>
                </c:pt>
                <c:pt idx="1247">
                  <c:v>9.6</c:v>
                </c:pt>
                <c:pt idx="1248">
                  <c:v>9.6</c:v>
                </c:pt>
                <c:pt idx="1249">
                  <c:v>8.5</c:v>
                </c:pt>
                <c:pt idx="1250">
                  <c:v>9.3000000000000007</c:v>
                </c:pt>
                <c:pt idx="1251">
                  <c:v>8.8000000000000007</c:v>
                </c:pt>
                <c:pt idx="1252">
                  <c:v>9.4</c:v>
                </c:pt>
                <c:pt idx="1253">
                  <c:v>5.7</c:v>
                </c:pt>
                <c:pt idx="1254">
                  <c:v>3.3</c:v>
                </c:pt>
                <c:pt idx="1255">
                  <c:v>8</c:v>
                </c:pt>
                <c:pt idx="1256">
                  <c:v>9.3000000000000007</c:v>
                </c:pt>
                <c:pt idx="1257">
                  <c:v>8.9</c:v>
                </c:pt>
                <c:pt idx="1258">
                  <c:v>6.7</c:v>
                </c:pt>
                <c:pt idx="1259">
                  <c:v>7.1</c:v>
                </c:pt>
                <c:pt idx="1260">
                  <c:v>7.8</c:v>
                </c:pt>
                <c:pt idx="1261">
                  <c:v>4.4000000000000004</c:v>
                </c:pt>
                <c:pt idx="1262">
                  <c:v>7.1</c:v>
                </c:pt>
                <c:pt idx="1263">
                  <c:v>5.0999999999999996</c:v>
                </c:pt>
                <c:pt idx="1264">
                  <c:v>5.9</c:v>
                </c:pt>
                <c:pt idx="1265">
                  <c:v>9</c:v>
                </c:pt>
                <c:pt idx="1266">
                  <c:v>8</c:v>
                </c:pt>
                <c:pt idx="1267">
                  <c:v>9.1</c:v>
                </c:pt>
                <c:pt idx="1268">
                  <c:v>8.5</c:v>
                </c:pt>
                <c:pt idx="1269">
                  <c:v>3.9</c:v>
                </c:pt>
                <c:pt idx="1270">
                  <c:v>5.7</c:v>
                </c:pt>
                <c:pt idx="1271">
                  <c:v>7.8</c:v>
                </c:pt>
                <c:pt idx="1272">
                  <c:v>6.6</c:v>
                </c:pt>
                <c:pt idx="1273">
                  <c:v>6</c:v>
                </c:pt>
                <c:pt idx="1274">
                  <c:v>5.2</c:v>
                </c:pt>
                <c:pt idx="1275">
                  <c:v>6.1</c:v>
                </c:pt>
                <c:pt idx="1276">
                  <c:v>4.9000000000000004</c:v>
                </c:pt>
                <c:pt idx="1277">
                  <c:v>8.8000000000000007</c:v>
                </c:pt>
                <c:pt idx="1278">
                  <c:v>9.4</c:v>
                </c:pt>
                <c:pt idx="1279">
                  <c:v>6.7</c:v>
                </c:pt>
                <c:pt idx="1280">
                  <c:v>6</c:v>
                </c:pt>
                <c:pt idx="1281">
                  <c:v>2.8</c:v>
                </c:pt>
                <c:pt idx="1282">
                  <c:v>8.3000000000000007</c:v>
                </c:pt>
                <c:pt idx="1283">
                  <c:v>6.5</c:v>
                </c:pt>
                <c:pt idx="1284">
                  <c:v>6.2</c:v>
                </c:pt>
                <c:pt idx="1285">
                  <c:v>8.1</c:v>
                </c:pt>
                <c:pt idx="1286">
                  <c:v>5.4</c:v>
                </c:pt>
                <c:pt idx="1287">
                  <c:v>6</c:v>
                </c:pt>
                <c:pt idx="1288">
                  <c:v>7.5</c:v>
                </c:pt>
                <c:pt idx="1289">
                  <c:v>9.3000000000000007</c:v>
                </c:pt>
                <c:pt idx="1290">
                  <c:v>10</c:v>
                </c:pt>
                <c:pt idx="1291">
                  <c:v>9.8000000000000007</c:v>
                </c:pt>
                <c:pt idx="1292">
                  <c:v>4.5</c:v>
                </c:pt>
                <c:pt idx="1293">
                  <c:v>9.1999999999999993</c:v>
                </c:pt>
                <c:pt idx="1294">
                  <c:v>10.3</c:v>
                </c:pt>
                <c:pt idx="1295">
                  <c:v>8.5</c:v>
                </c:pt>
                <c:pt idx="1296">
                  <c:v>7.2</c:v>
                </c:pt>
                <c:pt idx="1297">
                  <c:v>7.2</c:v>
                </c:pt>
                <c:pt idx="1298">
                  <c:v>10.5</c:v>
                </c:pt>
                <c:pt idx="1299">
                  <c:v>6.9</c:v>
                </c:pt>
                <c:pt idx="1300">
                  <c:v>7.1</c:v>
                </c:pt>
                <c:pt idx="1301">
                  <c:v>9.3000000000000007</c:v>
                </c:pt>
                <c:pt idx="1302">
                  <c:v>8.9</c:v>
                </c:pt>
                <c:pt idx="1303">
                  <c:v>10.3</c:v>
                </c:pt>
                <c:pt idx="1304">
                  <c:v>9.3000000000000007</c:v>
                </c:pt>
                <c:pt idx="1305">
                  <c:v>10</c:v>
                </c:pt>
                <c:pt idx="1306">
                  <c:v>7.3</c:v>
                </c:pt>
                <c:pt idx="1307">
                  <c:v>10.199999999999999</c:v>
                </c:pt>
                <c:pt idx="1308">
                  <c:v>11.4</c:v>
                </c:pt>
                <c:pt idx="1309">
                  <c:v>11.7</c:v>
                </c:pt>
                <c:pt idx="1310">
                  <c:v>6.3</c:v>
                </c:pt>
                <c:pt idx="1311">
                  <c:v>8.6999999999999993</c:v>
                </c:pt>
                <c:pt idx="1312">
                  <c:v>11.2</c:v>
                </c:pt>
                <c:pt idx="1313">
                  <c:v>8.5</c:v>
                </c:pt>
                <c:pt idx="1314">
                  <c:v>9.6</c:v>
                </c:pt>
                <c:pt idx="1315">
                  <c:v>7.2</c:v>
                </c:pt>
                <c:pt idx="1316">
                  <c:v>8.6</c:v>
                </c:pt>
                <c:pt idx="1317">
                  <c:v>11.8</c:v>
                </c:pt>
                <c:pt idx="1318">
                  <c:v>7.4</c:v>
                </c:pt>
                <c:pt idx="1319">
                  <c:v>10.4</c:v>
                </c:pt>
                <c:pt idx="1320">
                  <c:v>8.6</c:v>
                </c:pt>
                <c:pt idx="1321">
                  <c:v>13.2</c:v>
                </c:pt>
                <c:pt idx="1322">
                  <c:v>10.1</c:v>
                </c:pt>
                <c:pt idx="1323">
                  <c:v>9.1999999999999993</c:v>
                </c:pt>
                <c:pt idx="1324">
                  <c:v>12.2</c:v>
                </c:pt>
                <c:pt idx="1325">
                  <c:v>10.4</c:v>
                </c:pt>
                <c:pt idx="1326">
                  <c:v>9.3000000000000007</c:v>
                </c:pt>
                <c:pt idx="1327">
                  <c:v>6.5</c:v>
                </c:pt>
                <c:pt idx="1328">
                  <c:v>7.7</c:v>
                </c:pt>
                <c:pt idx="1329">
                  <c:v>8.5</c:v>
                </c:pt>
                <c:pt idx="1330">
                  <c:v>11.1</c:v>
                </c:pt>
                <c:pt idx="1331">
                  <c:v>14.7</c:v>
                </c:pt>
                <c:pt idx="1332">
                  <c:v>14.9</c:v>
                </c:pt>
                <c:pt idx="1333">
                  <c:v>12.3</c:v>
                </c:pt>
                <c:pt idx="1334">
                  <c:v>12.4</c:v>
                </c:pt>
                <c:pt idx="1335">
                  <c:v>11.7</c:v>
                </c:pt>
                <c:pt idx="1336">
                  <c:v>15.5</c:v>
                </c:pt>
                <c:pt idx="1337">
                  <c:v>5.0999999999999996</c:v>
                </c:pt>
                <c:pt idx="1338">
                  <c:v>6.8</c:v>
                </c:pt>
                <c:pt idx="1339">
                  <c:v>7.4</c:v>
                </c:pt>
                <c:pt idx="1340">
                  <c:v>11.2</c:v>
                </c:pt>
                <c:pt idx="1341">
                  <c:v>14.7</c:v>
                </c:pt>
                <c:pt idx="1342">
                  <c:v>14.7</c:v>
                </c:pt>
                <c:pt idx="1343">
                  <c:v>14.5</c:v>
                </c:pt>
                <c:pt idx="1344">
                  <c:v>9.5</c:v>
                </c:pt>
                <c:pt idx="1345">
                  <c:v>14.7</c:v>
                </c:pt>
                <c:pt idx="1346">
                  <c:v>16.2</c:v>
                </c:pt>
                <c:pt idx="1347">
                  <c:v>7.3</c:v>
                </c:pt>
                <c:pt idx="1348">
                  <c:v>10.199999999999999</c:v>
                </c:pt>
                <c:pt idx="1349">
                  <c:v>17.7</c:v>
                </c:pt>
                <c:pt idx="1350">
                  <c:v>15.8</c:v>
                </c:pt>
                <c:pt idx="1351">
                  <c:v>18.2</c:v>
                </c:pt>
                <c:pt idx="1352">
                  <c:v>18.2</c:v>
                </c:pt>
                <c:pt idx="1353">
                  <c:v>6.3</c:v>
                </c:pt>
                <c:pt idx="1354">
                  <c:v>15.3</c:v>
                </c:pt>
                <c:pt idx="1355">
                  <c:v>18.7</c:v>
                </c:pt>
                <c:pt idx="1356">
                  <c:v>8</c:v>
                </c:pt>
                <c:pt idx="1357">
                  <c:v>16.100000000000001</c:v>
                </c:pt>
                <c:pt idx="1358">
                  <c:v>18.5</c:v>
                </c:pt>
                <c:pt idx="1359">
                  <c:v>16.600000000000001</c:v>
                </c:pt>
                <c:pt idx="1360">
                  <c:v>19.7</c:v>
                </c:pt>
                <c:pt idx="1361">
                  <c:v>11.6</c:v>
                </c:pt>
                <c:pt idx="1362">
                  <c:v>17.2</c:v>
                </c:pt>
                <c:pt idx="1363">
                  <c:v>12.2</c:v>
                </c:pt>
                <c:pt idx="1364">
                  <c:v>20.8</c:v>
                </c:pt>
                <c:pt idx="1365">
                  <c:v>20.8</c:v>
                </c:pt>
                <c:pt idx="1366">
                  <c:v>10.199999999999999</c:v>
                </c:pt>
                <c:pt idx="1367">
                  <c:v>17</c:v>
                </c:pt>
                <c:pt idx="1368">
                  <c:v>19.8</c:v>
                </c:pt>
                <c:pt idx="1369">
                  <c:v>21.4</c:v>
                </c:pt>
                <c:pt idx="1370">
                  <c:v>13.4</c:v>
                </c:pt>
                <c:pt idx="1371">
                  <c:v>10.9</c:v>
                </c:pt>
                <c:pt idx="1372">
                  <c:v>12.5</c:v>
                </c:pt>
                <c:pt idx="1373">
                  <c:v>22.5</c:v>
                </c:pt>
                <c:pt idx="1374">
                  <c:v>22.7</c:v>
                </c:pt>
                <c:pt idx="1375">
                  <c:v>21.2</c:v>
                </c:pt>
                <c:pt idx="1376">
                  <c:v>22.7</c:v>
                </c:pt>
                <c:pt idx="1377">
                  <c:v>7.2</c:v>
                </c:pt>
                <c:pt idx="1378">
                  <c:v>20</c:v>
                </c:pt>
                <c:pt idx="1379">
                  <c:v>23.7</c:v>
                </c:pt>
                <c:pt idx="1380">
                  <c:v>23.9</c:v>
                </c:pt>
                <c:pt idx="1381">
                  <c:v>23.2</c:v>
                </c:pt>
                <c:pt idx="1382">
                  <c:v>22.1</c:v>
                </c:pt>
                <c:pt idx="1383">
                  <c:v>19.399999999999999</c:v>
                </c:pt>
                <c:pt idx="1384">
                  <c:v>6.1</c:v>
                </c:pt>
                <c:pt idx="1385">
                  <c:v>15.1</c:v>
                </c:pt>
                <c:pt idx="1386">
                  <c:v>10.5</c:v>
                </c:pt>
                <c:pt idx="1387">
                  <c:v>23</c:v>
                </c:pt>
                <c:pt idx="1388">
                  <c:v>9.8000000000000007</c:v>
                </c:pt>
                <c:pt idx="1389">
                  <c:v>22.7</c:v>
                </c:pt>
                <c:pt idx="1390">
                  <c:v>25.7</c:v>
                </c:pt>
                <c:pt idx="1391">
                  <c:v>16.7</c:v>
                </c:pt>
                <c:pt idx="1392">
                  <c:v>19.7</c:v>
                </c:pt>
                <c:pt idx="1393">
                  <c:v>25</c:v>
                </c:pt>
                <c:pt idx="1394">
                  <c:v>23.7</c:v>
                </c:pt>
                <c:pt idx="1395">
                  <c:v>20.5</c:v>
                </c:pt>
                <c:pt idx="1396">
                  <c:v>22.8</c:v>
                </c:pt>
                <c:pt idx="1397">
                  <c:v>25.6</c:v>
                </c:pt>
                <c:pt idx="1398">
                  <c:v>25.8</c:v>
                </c:pt>
                <c:pt idx="1399">
                  <c:v>16.7</c:v>
                </c:pt>
                <c:pt idx="1400">
                  <c:v>14.2</c:v>
                </c:pt>
                <c:pt idx="1401">
                  <c:v>13.4</c:v>
                </c:pt>
                <c:pt idx="1402">
                  <c:v>19.899999999999999</c:v>
                </c:pt>
                <c:pt idx="1403">
                  <c:v>19.7</c:v>
                </c:pt>
                <c:pt idx="1404">
                  <c:v>15.8</c:v>
                </c:pt>
                <c:pt idx="1405">
                  <c:v>7.8</c:v>
                </c:pt>
                <c:pt idx="1406">
                  <c:v>18.2</c:v>
                </c:pt>
                <c:pt idx="1407">
                  <c:v>22.7</c:v>
                </c:pt>
                <c:pt idx="1408">
                  <c:v>14.8</c:v>
                </c:pt>
                <c:pt idx="1409">
                  <c:v>27.3</c:v>
                </c:pt>
                <c:pt idx="1410">
                  <c:v>29.1</c:v>
                </c:pt>
                <c:pt idx="1411">
                  <c:v>17.5</c:v>
                </c:pt>
                <c:pt idx="1412">
                  <c:v>18.399999999999999</c:v>
                </c:pt>
                <c:pt idx="1413">
                  <c:v>7.2</c:v>
                </c:pt>
                <c:pt idx="1414">
                  <c:v>23.8</c:v>
                </c:pt>
                <c:pt idx="1415">
                  <c:v>29.8</c:v>
                </c:pt>
                <c:pt idx="1416">
                  <c:v>29.9</c:v>
                </c:pt>
                <c:pt idx="1417">
                  <c:v>30.1</c:v>
                </c:pt>
                <c:pt idx="1418">
                  <c:v>27.5</c:v>
                </c:pt>
                <c:pt idx="1419">
                  <c:v>5.5</c:v>
                </c:pt>
                <c:pt idx="1420">
                  <c:v>24.2</c:v>
                </c:pt>
                <c:pt idx="1421">
                  <c:v>20.3</c:v>
                </c:pt>
                <c:pt idx="1422">
                  <c:v>3.5</c:v>
                </c:pt>
                <c:pt idx="1423">
                  <c:v>15.8</c:v>
                </c:pt>
                <c:pt idx="1424">
                  <c:v>20.5</c:v>
                </c:pt>
                <c:pt idx="1425">
                  <c:v>25.5</c:v>
                </c:pt>
                <c:pt idx="1426">
                  <c:v>23.3</c:v>
                </c:pt>
                <c:pt idx="1427">
                  <c:v>18</c:v>
                </c:pt>
                <c:pt idx="1428">
                  <c:v>21.1</c:v>
                </c:pt>
                <c:pt idx="1429">
                  <c:v>28</c:v>
                </c:pt>
                <c:pt idx="1430">
                  <c:v>30.8</c:v>
                </c:pt>
                <c:pt idx="1431">
                  <c:v>18.899999999999999</c:v>
                </c:pt>
                <c:pt idx="1432">
                  <c:v>13.4</c:v>
                </c:pt>
                <c:pt idx="1433">
                  <c:v>28.2</c:v>
                </c:pt>
                <c:pt idx="1434">
                  <c:v>31.1</c:v>
                </c:pt>
                <c:pt idx="1435">
                  <c:v>31.3</c:v>
                </c:pt>
                <c:pt idx="1436">
                  <c:v>27.1</c:v>
                </c:pt>
                <c:pt idx="1437">
                  <c:v>11</c:v>
                </c:pt>
                <c:pt idx="1438">
                  <c:v>11.8</c:v>
                </c:pt>
                <c:pt idx="1439">
                  <c:v>28.5</c:v>
                </c:pt>
                <c:pt idx="1440">
                  <c:v>31.6</c:v>
                </c:pt>
                <c:pt idx="1441">
                  <c:v>29.4</c:v>
                </c:pt>
                <c:pt idx="1442">
                  <c:v>6</c:v>
                </c:pt>
                <c:pt idx="1443">
                  <c:v>13.7</c:v>
                </c:pt>
                <c:pt idx="1444">
                  <c:v>17.5</c:v>
                </c:pt>
                <c:pt idx="1445">
                  <c:v>16.3</c:v>
                </c:pt>
                <c:pt idx="1446">
                  <c:v>23.2</c:v>
                </c:pt>
                <c:pt idx="1447">
                  <c:v>21.1</c:v>
                </c:pt>
                <c:pt idx="1448">
                  <c:v>16.600000000000001</c:v>
                </c:pt>
                <c:pt idx="1449">
                  <c:v>14.8</c:v>
                </c:pt>
                <c:pt idx="1450">
                  <c:v>9.6</c:v>
                </c:pt>
                <c:pt idx="1451">
                  <c:v>27.8</c:v>
                </c:pt>
                <c:pt idx="1452">
                  <c:v>32.299999999999997</c:v>
                </c:pt>
                <c:pt idx="1453">
                  <c:v>32.299999999999997</c:v>
                </c:pt>
                <c:pt idx="1454">
                  <c:v>32.200000000000003</c:v>
                </c:pt>
                <c:pt idx="1455">
                  <c:v>32.299999999999997</c:v>
                </c:pt>
                <c:pt idx="1456">
                  <c:v>29.3</c:v>
                </c:pt>
                <c:pt idx="1457">
                  <c:v>19.100000000000001</c:v>
                </c:pt>
                <c:pt idx="1458">
                  <c:v>5.7</c:v>
                </c:pt>
                <c:pt idx="1459">
                  <c:v>9.9</c:v>
                </c:pt>
                <c:pt idx="1460">
                  <c:v>31.3</c:v>
                </c:pt>
                <c:pt idx="1461">
                  <c:v>31.7</c:v>
                </c:pt>
                <c:pt idx="1462">
                  <c:v>26.3</c:v>
                </c:pt>
                <c:pt idx="1463">
                  <c:v>27.6</c:v>
                </c:pt>
                <c:pt idx="1464">
                  <c:v>27.4</c:v>
                </c:pt>
                <c:pt idx="1465">
                  <c:v>12.9</c:v>
                </c:pt>
                <c:pt idx="1466">
                  <c:v>30.9</c:v>
                </c:pt>
                <c:pt idx="1467">
                  <c:v>30.2</c:v>
                </c:pt>
                <c:pt idx="1468">
                  <c:v>28.9</c:v>
                </c:pt>
                <c:pt idx="1469">
                  <c:v>28.4</c:v>
                </c:pt>
                <c:pt idx="1470">
                  <c:v>25.8</c:v>
                </c:pt>
                <c:pt idx="1471">
                  <c:v>31.5</c:v>
                </c:pt>
                <c:pt idx="1472">
                  <c:v>28.6</c:v>
                </c:pt>
                <c:pt idx="1473">
                  <c:v>31.3</c:v>
                </c:pt>
                <c:pt idx="1474">
                  <c:v>31.1</c:v>
                </c:pt>
                <c:pt idx="1475">
                  <c:v>22.3</c:v>
                </c:pt>
                <c:pt idx="1476">
                  <c:v>17.5</c:v>
                </c:pt>
                <c:pt idx="1477">
                  <c:v>6</c:v>
                </c:pt>
                <c:pt idx="1478">
                  <c:v>2.6</c:v>
                </c:pt>
                <c:pt idx="1479">
                  <c:v>30.2</c:v>
                </c:pt>
                <c:pt idx="1480">
                  <c:v>29.2</c:v>
                </c:pt>
                <c:pt idx="1481">
                  <c:v>28.2</c:v>
                </c:pt>
                <c:pt idx="1482">
                  <c:v>29.3</c:v>
                </c:pt>
                <c:pt idx="1483">
                  <c:v>27.4</c:v>
                </c:pt>
                <c:pt idx="1484">
                  <c:v>30</c:v>
                </c:pt>
                <c:pt idx="1485">
                  <c:v>25.3</c:v>
                </c:pt>
                <c:pt idx="1486">
                  <c:v>27.7</c:v>
                </c:pt>
                <c:pt idx="1487">
                  <c:v>21.1</c:v>
                </c:pt>
                <c:pt idx="1488">
                  <c:v>29.4</c:v>
                </c:pt>
                <c:pt idx="1489">
                  <c:v>27.7</c:v>
                </c:pt>
                <c:pt idx="1490">
                  <c:v>19.899999999999999</c:v>
                </c:pt>
                <c:pt idx="1491">
                  <c:v>27.8</c:v>
                </c:pt>
                <c:pt idx="1492">
                  <c:v>28.8</c:v>
                </c:pt>
                <c:pt idx="1493">
                  <c:v>27.5</c:v>
                </c:pt>
                <c:pt idx="1494">
                  <c:v>26.1</c:v>
                </c:pt>
                <c:pt idx="1495">
                  <c:v>9.3000000000000007</c:v>
                </c:pt>
                <c:pt idx="1496">
                  <c:v>14.6</c:v>
                </c:pt>
                <c:pt idx="1497">
                  <c:v>22.8</c:v>
                </c:pt>
                <c:pt idx="1498">
                  <c:v>25.1</c:v>
                </c:pt>
                <c:pt idx="1499">
                  <c:v>21.1</c:v>
                </c:pt>
                <c:pt idx="1500">
                  <c:v>13.6</c:v>
                </c:pt>
                <c:pt idx="1501">
                  <c:v>23.5</c:v>
                </c:pt>
                <c:pt idx="1502">
                  <c:v>18.600000000000001</c:v>
                </c:pt>
                <c:pt idx="1503">
                  <c:v>12.4</c:v>
                </c:pt>
                <c:pt idx="1504">
                  <c:v>23.7</c:v>
                </c:pt>
                <c:pt idx="1505">
                  <c:v>24.2</c:v>
                </c:pt>
                <c:pt idx="1506">
                  <c:v>23.1</c:v>
                </c:pt>
                <c:pt idx="1507">
                  <c:v>24.2</c:v>
                </c:pt>
                <c:pt idx="1508">
                  <c:v>20</c:v>
                </c:pt>
                <c:pt idx="1509">
                  <c:v>16.899999999999999</c:v>
                </c:pt>
                <c:pt idx="1510">
                  <c:v>21.4</c:v>
                </c:pt>
                <c:pt idx="1511">
                  <c:v>20.8</c:v>
                </c:pt>
                <c:pt idx="1512">
                  <c:v>16.2</c:v>
                </c:pt>
                <c:pt idx="1513">
                  <c:v>23.9</c:v>
                </c:pt>
                <c:pt idx="1514">
                  <c:v>24</c:v>
                </c:pt>
                <c:pt idx="1515">
                  <c:v>24.6</c:v>
                </c:pt>
                <c:pt idx="1516">
                  <c:v>24.4</c:v>
                </c:pt>
                <c:pt idx="1517">
                  <c:v>21</c:v>
                </c:pt>
                <c:pt idx="1518">
                  <c:v>24</c:v>
                </c:pt>
                <c:pt idx="1519">
                  <c:v>23.4</c:v>
                </c:pt>
                <c:pt idx="1520">
                  <c:v>22.3</c:v>
                </c:pt>
                <c:pt idx="1521">
                  <c:v>23.4</c:v>
                </c:pt>
                <c:pt idx="1522">
                  <c:v>14.4</c:v>
                </c:pt>
                <c:pt idx="1523">
                  <c:v>21.8</c:v>
                </c:pt>
                <c:pt idx="1524">
                  <c:v>15.5</c:v>
                </c:pt>
                <c:pt idx="1525">
                  <c:v>19.5</c:v>
                </c:pt>
                <c:pt idx="1526">
                  <c:v>21.2</c:v>
                </c:pt>
                <c:pt idx="1527">
                  <c:v>10.199999999999999</c:v>
                </c:pt>
                <c:pt idx="1528">
                  <c:v>20</c:v>
                </c:pt>
                <c:pt idx="1529">
                  <c:v>10.1</c:v>
                </c:pt>
                <c:pt idx="1530">
                  <c:v>18.600000000000001</c:v>
                </c:pt>
                <c:pt idx="1531">
                  <c:v>10.8</c:v>
                </c:pt>
                <c:pt idx="1532">
                  <c:v>15.1</c:v>
                </c:pt>
                <c:pt idx="1533">
                  <c:v>20.6</c:v>
                </c:pt>
                <c:pt idx="1534">
                  <c:v>18.7</c:v>
                </c:pt>
                <c:pt idx="1535">
                  <c:v>20.100000000000001</c:v>
                </c:pt>
                <c:pt idx="1536">
                  <c:v>19.2</c:v>
                </c:pt>
                <c:pt idx="1537">
                  <c:v>18.899999999999999</c:v>
                </c:pt>
                <c:pt idx="1538">
                  <c:v>12.7</c:v>
                </c:pt>
                <c:pt idx="1539">
                  <c:v>11.1</c:v>
                </c:pt>
                <c:pt idx="1540">
                  <c:v>12.5</c:v>
                </c:pt>
                <c:pt idx="1541">
                  <c:v>15.3</c:v>
                </c:pt>
                <c:pt idx="1542">
                  <c:v>13.6</c:v>
                </c:pt>
                <c:pt idx="1543">
                  <c:v>16.899999999999999</c:v>
                </c:pt>
                <c:pt idx="1544">
                  <c:v>13.6</c:v>
                </c:pt>
                <c:pt idx="1545">
                  <c:v>15.9</c:v>
                </c:pt>
                <c:pt idx="1546">
                  <c:v>17.8</c:v>
                </c:pt>
                <c:pt idx="1547">
                  <c:v>17.8</c:v>
                </c:pt>
                <c:pt idx="1548">
                  <c:v>4.9000000000000004</c:v>
                </c:pt>
                <c:pt idx="1549">
                  <c:v>11.4</c:v>
                </c:pt>
                <c:pt idx="1550">
                  <c:v>8</c:v>
                </c:pt>
                <c:pt idx="1551">
                  <c:v>6.6</c:v>
                </c:pt>
                <c:pt idx="1552">
                  <c:v>16.600000000000001</c:v>
                </c:pt>
                <c:pt idx="1553">
                  <c:v>10.9</c:v>
                </c:pt>
                <c:pt idx="1554">
                  <c:v>13.9</c:v>
                </c:pt>
                <c:pt idx="1555">
                  <c:v>15.3</c:v>
                </c:pt>
                <c:pt idx="1556">
                  <c:v>12.4</c:v>
                </c:pt>
                <c:pt idx="1557">
                  <c:v>15.9</c:v>
                </c:pt>
                <c:pt idx="1558">
                  <c:v>9</c:v>
                </c:pt>
                <c:pt idx="1559">
                  <c:v>13.9</c:v>
                </c:pt>
                <c:pt idx="1560">
                  <c:v>4.8</c:v>
                </c:pt>
                <c:pt idx="1561">
                  <c:v>14.4</c:v>
                </c:pt>
                <c:pt idx="1562">
                  <c:v>15.3</c:v>
                </c:pt>
                <c:pt idx="1563">
                  <c:v>10</c:v>
                </c:pt>
                <c:pt idx="1564">
                  <c:v>14.4</c:v>
                </c:pt>
                <c:pt idx="1565">
                  <c:v>10.9</c:v>
                </c:pt>
                <c:pt idx="1566">
                  <c:v>14.4</c:v>
                </c:pt>
                <c:pt idx="1567">
                  <c:v>12.8</c:v>
                </c:pt>
                <c:pt idx="1568">
                  <c:v>12.8</c:v>
                </c:pt>
                <c:pt idx="1569">
                  <c:v>14</c:v>
                </c:pt>
                <c:pt idx="1570">
                  <c:v>13.9</c:v>
                </c:pt>
                <c:pt idx="1571">
                  <c:v>7.5</c:v>
                </c:pt>
                <c:pt idx="1572">
                  <c:v>6</c:v>
                </c:pt>
                <c:pt idx="1573">
                  <c:v>8</c:v>
                </c:pt>
                <c:pt idx="1574">
                  <c:v>8.1999999999999993</c:v>
                </c:pt>
                <c:pt idx="1575">
                  <c:v>10.6</c:v>
                </c:pt>
                <c:pt idx="1576">
                  <c:v>6.9</c:v>
                </c:pt>
                <c:pt idx="1577">
                  <c:v>8.5</c:v>
                </c:pt>
                <c:pt idx="1578">
                  <c:v>5.2</c:v>
                </c:pt>
                <c:pt idx="1579">
                  <c:v>8.4</c:v>
                </c:pt>
                <c:pt idx="1580">
                  <c:v>11.7</c:v>
                </c:pt>
                <c:pt idx="1581">
                  <c:v>7.8</c:v>
                </c:pt>
                <c:pt idx="1582">
                  <c:v>6.2</c:v>
                </c:pt>
                <c:pt idx="1583">
                  <c:v>9</c:v>
                </c:pt>
                <c:pt idx="1584">
                  <c:v>8.1999999999999993</c:v>
                </c:pt>
                <c:pt idx="1585">
                  <c:v>6.5</c:v>
                </c:pt>
                <c:pt idx="1586">
                  <c:v>8.5</c:v>
                </c:pt>
                <c:pt idx="1587">
                  <c:v>11.7</c:v>
                </c:pt>
                <c:pt idx="1588">
                  <c:v>7.3</c:v>
                </c:pt>
                <c:pt idx="1589">
                  <c:v>5.3</c:v>
                </c:pt>
                <c:pt idx="1590">
                  <c:v>2.8</c:v>
                </c:pt>
                <c:pt idx="1591">
                  <c:v>7.7</c:v>
                </c:pt>
                <c:pt idx="1592">
                  <c:v>6.6</c:v>
                </c:pt>
                <c:pt idx="1593">
                  <c:v>8.3000000000000007</c:v>
                </c:pt>
                <c:pt idx="1594">
                  <c:v>9</c:v>
                </c:pt>
                <c:pt idx="1595">
                  <c:v>8</c:v>
                </c:pt>
                <c:pt idx="1596">
                  <c:v>9.8000000000000007</c:v>
                </c:pt>
                <c:pt idx="1597">
                  <c:v>10.7</c:v>
                </c:pt>
                <c:pt idx="1598">
                  <c:v>10.6</c:v>
                </c:pt>
                <c:pt idx="1599">
                  <c:v>10</c:v>
                </c:pt>
                <c:pt idx="1600">
                  <c:v>3.1</c:v>
                </c:pt>
                <c:pt idx="1601">
                  <c:v>6.9</c:v>
                </c:pt>
                <c:pt idx="1602">
                  <c:v>10.3</c:v>
                </c:pt>
                <c:pt idx="1603">
                  <c:v>10.199999999999999</c:v>
                </c:pt>
                <c:pt idx="1604">
                  <c:v>4.4000000000000004</c:v>
                </c:pt>
                <c:pt idx="1605">
                  <c:v>9.1</c:v>
                </c:pt>
                <c:pt idx="1606">
                  <c:v>8.6</c:v>
                </c:pt>
                <c:pt idx="1607">
                  <c:v>7.2</c:v>
                </c:pt>
                <c:pt idx="1608">
                  <c:v>3.3</c:v>
                </c:pt>
                <c:pt idx="1609">
                  <c:v>7.9</c:v>
                </c:pt>
                <c:pt idx="1610">
                  <c:v>5.8</c:v>
                </c:pt>
                <c:pt idx="1611">
                  <c:v>5.7</c:v>
                </c:pt>
                <c:pt idx="1612">
                  <c:v>5.8</c:v>
                </c:pt>
                <c:pt idx="1613">
                  <c:v>6.7</c:v>
                </c:pt>
                <c:pt idx="1614">
                  <c:v>3.8</c:v>
                </c:pt>
                <c:pt idx="1615">
                  <c:v>7.9</c:v>
                </c:pt>
                <c:pt idx="1616">
                  <c:v>5.7</c:v>
                </c:pt>
                <c:pt idx="1617">
                  <c:v>7.9</c:v>
                </c:pt>
                <c:pt idx="1618">
                  <c:v>8</c:v>
                </c:pt>
                <c:pt idx="1619">
                  <c:v>9.3000000000000007</c:v>
                </c:pt>
                <c:pt idx="1620">
                  <c:v>8</c:v>
                </c:pt>
                <c:pt idx="1621">
                  <c:v>7.6</c:v>
                </c:pt>
                <c:pt idx="1622">
                  <c:v>9.1999999999999993</c:v>
                </c:pt>
                <c:pt idx="1623">
                  <c:v>1.3</c:v>
                </c:pt>
                <c:pt idx="1624">
                  <c:v>8.9</c:v>
                </c:pt>
                <c:pt idx="1625">
                  <c:v>7</c:v>
                </c:pt>
                <c:pt idx="1626">
                  <c:v>6.4</c:v>
                </c:pt>
                <c:pt idx="1627">
                  <c:v>7.5</c:v>
                </c:pt>
                <c:pt idx="1628">
                  <c:v>8.6</c:v>
                </c:pt>
                <c:pt idx="1629">
                  <c:v>5.2</c:v>
                </c:pt>
                <c:pt idx="1630">
                  <c:v>7</c:v>
                </c:pt>
                <c:pt idx="1631">
                  <c:v>6.4</c:v>
                </c:pt>
                <c:pt idx="1632">
                  <c:v>8.5</c:v>
                </c:pt>
                <c:pt idx="1633">
                  <c:v>7.3</c:v>
                </c:pt>
                <c:pt idx="1634">
                  <c:v>5.9</c:v>
                </c:pt>
                <c:pt idx="1635">
                  <c:v>9</c:v>
                </c:pt>
                <c:pt idx="1636">
                  <c:v>8.9</c:v>
                </c:pt>
                <c:pt idx="1637">
                  <c:v>9.1999999999999993</c:v>
                </c:pt>
                <c:pt idx="1638">
                  <c:v>9.1999999999999993</c:v>
                </c:pt>
                <c:pt idx="1639">
                  <c:v>9.1999999999999993</c:v>
                </c:pt>
                <c:pt idx="1640">
                  <c:v>2.6</c:v>
                </c:pt>
                <c:pt idx="1641">
                  <c:v>8.5</c:v>
                </c:pt>
                <c:pt idx="1642">
                  <c:v>8.3000000000000007</c:v>
                </c:pt>
                <c:pt idx="1643">
                  <c:v>6.6</c:v>
                </c:pt>
                <c:pt idx="1644">
                  <c:v>7.5</c:v>
                </c:pt>
                <c:pt idx="1645">
                  <c:v>6.9</c:v>
                </c:pt>
                <c:pt idx="1646">
                  <c:v>9</c:v>
                </c:pt>
                <c:pt idx="1647">
                  <c:v>9.3000000000000007</c:v>
                </c:pt>
                <c:pt idx="1648">
                  <c:v>6.1</c:v>
                </c:pt>
                <c:pt idx="1649">
                  <c:v>8.1999999999999993</c:v>
                </c:pt>
                <c:pt idx="1650">
                  <c:v>7.2</c:v>
                </c:pt>
                <c:pt idx="1651">
                  <c:v>6.7</c:v>
                </c:pt>
                <c:pt idx="1652">
                  <c:v>4.5999999999999996</c:v>
                </c:pt>
                <c:pt idx="1653">
                  <c:v>6.2</c:v>
                </c:pt>
                <c:pt idx="1654">
                  <c:v>8.3000000000000007</c:v>
                </c:pt>
                <c:pt idx="1655">
                  <c:v>3.8</c:v>
                </c:pt>
                <c:pt idx="1656">
                  <c:v>7.6</c:v>
                </c:pt>
                <c:pt idx="1657">
                  <c:v>6.4</c:v>
                </c:pt>
                <c:pt idx="1658">
                  <c:v>3.6</c:v>
                </c:pt>
                <c:pt idx="1659">
                  <c:v>7.9</c:v>
                </c:pt>
                <c:pt idx="1660">
                  <c:v>9.6</c:v>
                </c:pt>
                <c:pt idx="1661">
                  <c:v>10.3</c:v>
                </c:pt>
                <c:pt idx="1662">
                  <c:v>8.1</c:v>
                </c:pt>
                <c:pt idx="1663">
                  <c:v>10.6</c:v>
                </c:pt>
                <c:pt idx="1664">
                  <c:v>8.1999999999999993</c:v>
                </c:pt>
                <c:pt idx="1665">
                  <c:v>7.8</c:v>
                </c:pt>
                <c:pt idx="1666">
                  <c:v>5.2</c:v>
                </c:pt>
                <c:pt idx="1667">
                  <c:v>5.9</c:v>
                </c:pt>
                <c:pt idx="1668">
                  <c:v>8.6999999999999993</c:v>
                </c:pt>
                <c:pt idx="1669">
                  <c:v>10.199999999999999</c:v>
                </c:pt>
                <c:pt idx="1670">
                  <c:v>9.9</c:v>
                </c:pt>
                <c:pt idx="1671">
                  <c:v>8.6999999999999993</c:v>
                </c:pt>
                <c:pt idx="1672">
                  <c:v>11.3</c:v>
                </c:pt>
                <c:pt idx="1673">
                  <c:v>8.6</c:v>
                </c:pt>
                <c:pt idx="1674">
                  <c:v>7.4</c:v>
                </c:pt>
                <c:pt idx="1675">
                  <c:v>6.2</c:v>
                </c:pt>
                <c:pt idx="1676">
                  <c:v>7.2</c:v>
                </c:pt>
                <c:pt idx="1677">
                  <c:v>10.7</c:v>
                </c:pt>
                <c:pt idx="1678">
                  <c:v>4.5</c:v>
                </c:pt>
                <c:pt idx="1679">
                  <c:v>7.5</c:v>
                </c:pt>
                <c:pt idx="1680">
                  <c:v>9.6</c:v>
                </c:pt>
                <c:pt idx="1681">
                  <c:v>7.3</c:v>
                </c:pt>
                <c:pt idx="1682">
                  <c:v>6.6</c:v>
                </c:pt>
                <c:pt idx="1683">
                  <c:v>11.4</c:v>
                </c:pt>
                <c:pt idx="1684">
                  <c:v>9.9</c:v>
                </c:pt>
                <c:pt idx="1685">
                  <c:v>7</c:v>
                </c:pt>
                <c:pt idx="1686">
                  <c:v>6.7</c:v>
                </c:pt>
                <c:pt idx="1687">
                  <c:v>10.5</c:v>
                </c:pt>
                <c:pt idx="1688">
                  <c:v>6.3</c:v>
                </c:pt>
                <c:pt idx="1689">
                  <c:v>13.4</c:v>
                </c:pt>
                <c:pt idx="1690">
                  <c:v>9.3000000000000007</c:v>
                </c:pt>
                <c:pt idx="1691">
                  <c:v>12.8</c:v>
                </c:pt>
                <c:pt idx="1692">
                  <c:v>7.2</c:v>
                </c:pt>
                <c:pt idx="1693">
                  <c:v>11.5</c:v>
                </c:pt>
                <c:pt idx="1694">
                  <c:v>11.3</c:v>
                </c:pt>
                <c:pt idx="1695">
                  <c:v>14.5</c:v>
                </c:pt>
                <c:pt idx="1696">
                  <c:v>13</c:v>
                </c:pt>
                <c:pt idx="1697">
                  <c:v>13.9</c:v>
                </c:pt>
                <c:pt idx="1698">
                  <c:v>14.7</c:v>
                </c:pt>
                <c:pt idx="1699">
                  <c:v>12.9</c:v>
                </c:pt>
                <c:pt idx="1700">
                  <c:v>5</c:v>
                </c:pt>
                <c:pt idx="1701">
                  <c:v>13.2</c:v>
                </c:pt>
                <c:pt idx="1702">
                  <c:v>15.6</c:v>
                </c:pt>
                <c:pt idx="1703">
                  <c:v>15.8</c:v>
                </c:pt>
                <c:pt idx="1704">
                  <c:v>9.4</c:v>
                </c:pt>
                <c:pt idx="1705">
                  <c:v>13.8</c:v>
                </c:pt>
                <c:pt idx="1706">
                  <c:v>16.399999999999999</c:v>
                </c:pt>
                <c:pt idx="1707">
                  <c:v>15.1</c:v>
                </c:pt>
                <c:pt idx="1708">
                  <c:v>14.8</c:v>
                </c:pt>
                <c:pt idx="1709">
                  <c:v>10.4</c:v>
                </c:pt>
                <c:pt idx="1710">
                  <c:v>11.3</c:v>
                </c:pt>
                <c:pt idx="1711">
                  <c:v>9.5</c:v>
                </c:pt>
                <c:pt idx="1712">
                  <c:v>14.4</c:v>
                </c:pt>
                <c:pt idx="1713">
                  <c:v>16.100000000000001</c:v>
                </c:pt>
                <c:pt idx="1714">
                  <c:v>17.8</c:v>
                </c:pt>
                <c:pt idx="1715">
                  <c:v>11.8</c:v>
                </c:pt>
                <c:pt idx="1716">
                  <c:v>14</c:v>
                </c:pt>
                <c:pt idx="1717">
                  <c:v>18.3</c:v>
                </c:pt>
                <c:pt idx="1718">
                  <c:v>8.4</c:v>
                </c:pt>
                <c:pt idx="1719">
                  <c:v>17.7</c:v>
                </c:pt>
                <c:pt idx="1720">
                  <c:v>19</c:v>
                </c:pt>
                <c:pt idx="1721">
                  <c:v>19.2</c:v>
                </c:pt>
                <c:pt idx="1722">
                  <c:v>19.399999999999999</c:v>
                </c:pt>
                <c:pt idx="1723">
                  <c:v>14.4</c:v>
                </c:pt>
                <c:pt idx="1724">
                  <c:v>10.5</c:v>
                </c:pt>
                <c:pt idx="1725">
                  <c:v>13.6</c:v>
                </c:pt>
                <c:pt idx="1726">
                  <c:v>13.9</c:v>
                </c:pt>
                <c:pt idx="1727">
                  <c:v>13.3</c:v>
                </c:pt>
                <c:pt idx="1728">
                  <c:v>13.1</c:v>
                </c:pt>
                <c:pt idx="1729">
                  <c:v>19.600000000000001</c:v>
                </c:pt>
                <c:pt idx="1730">
                  <c:v>7.4</c:v>
                </c:pt>
                <c:pt idx="1731">
                  <c:v>17.7</c:v>
                </c:pt>
                <c:pt idx="1732">
                  <c:v>19</c:v>
                </c:pt>
                <c:pt idx="1733">
                  <c:v>14.4</c:v>
                </c:pt>
                <c:pt idx="1734">
                  <c:v>21.7</c:v>
                </c:pt>
                <c:pt idx="1735">
                  <c:v>18.5</c:v>
                </c:pt>
                <c:pt idx="1736">
                  <c:v>22</c:v>
                </c:pt>
                <c:pt idx="1737">
                  <c:v>11</c:v>
                </c:pt>
                <c:pt idx="1738">
                  <c:v>17.399999999999999</c:v>
                </c:pt>
                <c:pt idx="1739">
                  <c:v>17.399999999999999</c:v>
                </c:pt>
                <c:pt idx="1740">
                  <c:v>15.1</c:v>
                </c:pt>
                <c:pt idx="1741">
                  <c:v>17</c:v>
                </c:pt>
                <c:pt idx="1742">
                  <c:v>19.3</c:v>
                </c:pt>
                <c:pt idx="1743">
                  <c:v>12.6</c:v>
                </c:pt>
                <c:pt idx="1744">
                  <c:v>17.5</c:v>
                </c:pt>
                <c:pt idx="1745">
                  <c:v>20.100000000000001</c:v>
                </c:pt>
                <c:pt idx="1746">
                  <c:v>19.600000000000001</c:v>
                </c:pt>
                <c:pt idx="1747">
                  <c:v>20.2</c:v>
                </c:pt>
                <c:pt idx="1748">
                  <c:v>20.6</c:v>
                </c:pt>
                <c:pt idx="1749">
                  <c:v>11.4</c:v>
                </c:pt>
                <c:pt idx="1750">
                  <c:v>9.6</c:v>
                </c:pt>
                <c:pt idx="1751">
                  <c:v>23.2</c:v>
                </c:pt>
                <c:pt idx="1752">
                  <c:v>15.8</c:v>
                </c:pt>
                <c:pt idx="1753">
                  <c:v>14.7</c:v>
                </c:pt>
                <c:pt idx="1754">
                  <c:v>19.600000000000001</c:v>
                </c:pt>
                <c:pt idx="1755">
                  <c:v>23.7</c:v>
                </c:pt>
                <c:pt idx="1756">
                  <c:v>26</c:v>
                </c:pt>
                <c:pt idx="1757">
                  <c:v>26.1</c:v>
                </c:pt>
                <c:pt idx="1758">
                  <c:v>10</c:v>
                </c:pt>
                <c:pt idx="1759">
                  <c:v>17.2</c:v>
                </c:pt>
                <c:pt idx="1760">
                  <c:v>10.1</c:v>
                </c:pt>
                <c:pt idx="1761">
                  <c:v>26.3</c:v>
                </c:pt>
                <c:pt idx="1762">
                  <c:v>27</c:v>
                </c:pt>
                <c:pt idx="1763">
                  <c:v>27.2</c:v>
                </c:pt>
                <c:pt idx="1764">
                  <c:v>25.5</c:v>
                </c:pt>
                <c:pt idx="1765">
                  <c:v>22.8</c:v>
                </c:pt>
                <c:pt idx="1766">
                  <c:v>2.2000000000000002</c:v>
                </c:pt>
                <c:pt idx="1767">
                  <c:v>7.8</c:v>
                </c:pt>
                <c:pt idx="1768">
                  <c:v>11.2</c:v>
                </c:pt>
                <c:pt idx="1769">
                  <c:v>27.4</c:v>
                </c:pt>
                <c:pt idx="1770">
                  <c:v>19.899999999999999</c:v>
                </c:pt>
                <c:pt idx="1771">
                  <c:v>8.3000000000000007</c:v>
                </c:pt>
                <c:pt idx="1772">
                  <c:v>16.100000000000001</c:v>
                </c:pt>
                <c:pt idx="1773">
                  <c:v>9.8000000000000007</c:v>
                </c:pt>
                <c:pt idx="1774">
                  <c:v>13.5</c:v>
                </c:pt>
                <c:pt idx="1775">
                  <c:v>27.4</c:v>
                </c:pt>
                <c:pt idx="1776">
                  <c:v>12.7</c:v>
                </c:pt>
                <c:pt idx="1777">
                  <c:v>12</c:v>
                </c:pt>
                <c:pt idx="1778">
                  <c:v>19.7</c:v>
                </c:pt>
                <c:pt idx="1779">
                  <c:v>12.4</c:v>
                </c:pt>
                <c:pt idx="1780">
                  <c:v>23.9</c:v>
                </c:pt>
                <c:pt idx="1781">
                  <c:v>24.1</c:v>
                </c:pt>
                <c:pt idx="1782">
                  <c:v>29.9</c:v>
                </c:pt>
                <c:pt idx="1783">
                  <c:v>27.9</c:v>
                </c:pt>
                <c:pt idx="1784">
                  <c:v>30.1</c:v>
                </c:pt>
                <c:pt idx="1785">
                  <c:v>18.8</c:v>
                </c:pt>
                <c:pt idx="1786">
                  <c:v>28.3</c:v>
                </c:pt>
                <c:pt idx="1787">
                  <c:v>24.6</c:v>
                </c:pt>
                <c:pt idx="1788">
                  <c:v>30.6</c:v>
                </c:pt>
                <c:pt idx="1789">
                  <c:v>18</c:v>
                </c:pt>
                <c:pt idx="1790">
                  <c:v>22.2</c:v>
                </c:pt>
                <c:pt idx="1791">
                  <c:v>31</c:v>
                </c:pt>
                <c:pt idx="1792">
                  <c:v>30.7</c:v>
                </c:pt>
                <c:pt idx="1793">
                  <c:v>21.9</c:v>
                </c:pt>
                <c:pt idx="1794">
                  <c:v>26.7</c:v>
                </c:pt>
                <c:pt idx="1795">
                  <c:v>9.8000000000000007</c:v>
                </c:pt>
                <c:pt idx="1796">
                  <c:v>18.2</c:v>
                </c:pt>
                <c:pt idx="1797">
                  <c:v>19.2</c:v>
                </c:pt>
                <c:pt idx="1798">
                  <c:v>20.3</c:v>
                </c:pt>
                <c:pt idx="1799">
                  <c:v>20.399999999999999</c:v>
                </c:pt>
                <c:pt idx="1800">
                  <c:v>18.2</c:v>
                </c:pt>
                <c:pt idx="1801">
                  <c:v>30.3</c:v>
                </c:pt>
                <c:pt idx="1802">
                  <c:v>30.8</c:v>
                </c:pt>
                <c:pt idx="1803">
                  <c:v>28.6</c:v>
                </c:pt>
                <c:pt idx="1804">
                  <c:v>22.2</c:v>
                </c:pt>
                <c:pt idx="1805">
                  <c:v>21.8</c:v>
                </c:pt>
                <c:pt idx="1806">
                  <c:v>22.7</c:v>
                </c:pt>
                <c:pt idx="1807">
                  <c:v>24.8</c:v>
                </c:pt>
                <c:pt idx="1808">
                  <c:v>10.4</c:v>
                </c:pt>
                <c:pt idx="1809">
                  <c:v>16.399999999999999</c:v>
                </c:pt>
                <c:pt idx="1810">
                  <c:v>21.7</c:v>
                </c:pt>
                <c:pt idx="1811">
                  <c:v>29.5</c:v>
                </c:pt>
                <c:pt idx="1812">
                  <c:v>29.3</c:v>
                </c:pt>
                <c:pt idx="1813">
                  <c:v>29.3</c:v>
                </c:pt>
                <c:pt idx="1814">
                  <c:v>31.4</c:v>
                </c:pt>
                <c:pt idx="1815">
                  <c:v>28.3</c:v>
                </c:pt>
                <c:pt idx="1816">
                  <c:v>31.5</c:v>
                </c:pt>
                <c:pt idx="1817">
                  <c:v>29.2</c:v>
                </c:pt>
                <c:pt idx="1818">
                  <c:v>31.4</c:v>
                </c:pt>
                <c:pt idx="1819">
                  <c:v>32</c:v>
                </c:pt>
                <c:pt idx="1820">
                  <c:v>26.2</c:v>
                </c:pt>
                <c:pt idx="1821">
                  <c:v>31.6</c:v>
                </c:pt>
                <c:pt idx="1822">
                  <c:v>20.6</c:v>
                </c:pt>
                <c:pt idx="1823">
                  <c:v>31.9</c:v>
                </c:pt>
                <c:pt idx="1824">
                  <c:v>18.8</c:v>
                </c:pt>
                <c:pt idx="1825">
                  <c:v>29.3</c:v>
                </c:pt>
                <c:pt idx="1826">
                  <c:v>31.6</c:v>
                </c:pt>
                <c:pt idx="1827">
                  <c:v>31.6</c:v>
                </c:pt>
                <c:pt idx="1828">
                  <c:v>30.7</c:v>
                </c:pt>
                <c:pt idx="1829">
                  <c:v>22.8</c:v>
                </c:pt>
                <c:pt idx="1830">
                  <c:v>5.0999999999999996</c:v>
                </c:pt>
                <c:pt idx="1831">
                  <c:v>2.7</c:v>
                </c:pt>
                <c:pt idx="1832">
                  <c:v>7.7</c:v>
                </c:pt>
                <c:pt idx="1833">
                  <c:v>26.9</c:v>
                </c:pt>
                <c:pt idx="1834">
                  <c:v>29.8</c:v>
                </c:pt>
                <c:pt idx="1835">
                  <c:v>10.1</c:v>
                </c:pt>
                <c:pt idx="1836">
                  <c:v>18.2</c:v>
                </c:pt>
                <c:pt idx="1837">
                  <c:v>21.9</c:v>
                </c:pt>
                <c:pt idx="1838">
                  <c:v>28.1</c:v>
                </c:pt>
                <c:pt idx="1839">
                  <c:v>27.4</c:v>
                </c:pt>
                <c:pt idx="1840">
                  <c:v>20.8</c:v>
                </c:pt>
                <c:pt idx="1841">
                  <c:v>18.600000000000001</c:v>
                </c:pt>
                <c:pt idx="1842">
                  <c:v>24.4</c:v>
                </c:pt>
                <c:pt idx="1843">
                  <c:v>27.2</c:v>
                </c:pt>
                <c:pt idx="1844">
                  <c:v>23.9</c:v>
                </c:pt>
                <c:pt idx="1845">
                  <c:v>8.8000000000000007</c:v>
                </c:pt>
                <c:pt idx="1846">
                  <c:v>28.4</c:v>
                </c:pt>
                <c:pt idx="1847">
                  <c:v>12.4</c:v>
                </c:pt>
                <c:pt idx="1848">
                  <c:v>13.4</c:v>
                </c:pt>
                <c:pt idx="1849">
                  <c:v>20.6</c:v>
                </c:pt>
                <c:pt idx="1850">
                  <c:v>30</c:v>
                </c:pt>
                <c:pt idx="1851">
                  <c:v>24</c:v>
                </c:pt>
                <c:pt idx="1852">
                  <c:v>26.1</c:v>
                </c:pt>
                <c:pt idx="1853">
                  <c:v>26.5</c:v>
                </c:pt>
                <c:pt idx="1854">
                  <c:v>29.5</c:v>
                </c:pt>
                <c:pt idx="1855">
                  <c:v>29.3</c:v>
                </c:pt>
                <c:pt idx="1856">
                  <c:v>18.3</c:v>
                </c:pt>
                <c:pt idx="1857">
                  <c:v>1.8</c:v>
                </c:pt>
                <c:pt idx="1858">
                  <c:v>21</c:v>
                </c:pt>
                <c:pt idx="1859">
                  <c:v>22.7</c:v>
                </c:pt>
                <c:pt idx="1860">
                  <c:v>28.6</c:v>
                </c:pt>
                <c:pt idx="1861">
                  <c:v>27.1</c:v>
                </c:pt>
                <c:pt idx="1862">
                  <c:v>25</c:v>
                </c:pt>
                <c:pt idx="1863">
                  <c:v>18.399999999999999</c:v>
                </c:pt>
                <c:pt idx="1864">
                  <c:v>27.5</c:v>
                </c:pt>
                <c:pt idx="1865">
                  <c:v>19.899999999999999</c:v>
                </c:pt>
                <c:pt idx="1866">
                  <c:v>15</c:v>
                </c:pt>
                <c:pt idx="1867">
                  <c:v>19.100000000000001</c:v>
                </c:pt>
                <c:pt idx="1868">
                  <c:v>17.3</c:v>
                </c:pt>
                <c:pt idx="1869">
                  <c:v>26.7</c:v>
                </c:pt>
                <c:pt idx="1870">
                  <c:v>10.6</c:v>
                </c:pt>
                <c:pt idx="1871">
                  <c:v>2.4</c:v>
                </c:pt>
                <c:pt idx="1872">
                  <c:v>23.8</c:v>
                </c:pt>
                <c:pt idx="1873">
                  <c:v>26.4</c:v>
                </c:pt>
                <c:pt idx="1874">
                  <c:v>7.3</c:v>
                </c:pt>
                <c:pt idx="1875">
                  <c:v>12.9</c:v>
                </c:pt>
                <c:pt idx="1876">
                  <c:v>15.2</c:v>
                </c:pt>
                <c:pt idx="1877">
                  <c:v>17.100000000000001</c:v>
                </c:pt>
                <c:pt idx="1878">
                  <c:v>25.4</c:v>
                </c:pt>
                <c:pt idx="1879">
                  <c:v>21.6</c:v>
                </c:pt>
                <c:pt idx="1880">
                  <c:v>5.4</c:v>
                </c:pt>
                <c:pt idx="1881">
                  <c:v>10.6</c:v>
                </c:pt>
                <c:pt idx="1882">
                  <c:v>19.3</c:v>
                </c:pt>
                <c:pt idx="1883">
                  <c:v>11.1</c:v>
                </c:pt>
                <c:pt idx="1884">
                  <c:v>17.600000000000001</c:v>
                </c:pt>
                <c:pt idx="1885">
                  <c:v>22.8</c:v>
                </c:pt>
                <c:pt idx="1886">
                  <c:v>20.8</c:v>
                </c:pt>
                <c:pt idx="1887">
                  <c:v>21.1</c:v>
                </c:pt>
                <c:pt idx="1888">
                  <c:v>15.9</c:v>
                </c:pt>
                <c:pt idx="1889">
                  <c:v>7.1</c:v>
                </c:pt>
                <c:pt idx="1890">
                  <c:v>4.3</c:v>
                </c:pt>
                <c:pt idx="1891">
                  <c:v>12.7</c:v>
                </c:pt>
                <c:pt idx="1892">
                  <c:v>17.100000000000001</c:v>
                </c:pt>
                <c:pt idx="1893">
                  <c:v>19.5</c:v>
                </c:pt>
                <c:pt idx="1894">
                  <c:v>19.7</c:v>
                </c:pt>
                <c:pt idx="1895">
                  <c:v>21.9</c:v>
                </c:pt>
                <c:pt idx="1896">
                  <c:v>15.7</c:v>
                </c:pt>
                <c:pt idx="1897">
                  <c:v>19.5</c:v>
                </c:pt>
                <c:pt idx="1898">
                  <c:v>7.3</c:v>
                </c:pt>
                <c:pt idx="1899">
                  <c:v>12.3</c:v>
                </c:pt>
                <c:pt idx="1900">
                  <c:v>10.199999999999999</c:v>
                </c:pt>
                <c:pt idx="1901">
                  <c:v>20.6</c:v>
                </c:pt>
                <c:pt idx="1902">
                  <c:v>19.899999999999999</c:v>
                </c:pt>
                <c:pt idx="1903">
                  <c:v>9.1</c:v>
                </c:pt>
                <c:pt idx="1904">
                  <c:v>8.1999999999999993</c:v>
                </c:pt>
                <c:pt idx="1905">
                  <c:v>12.6</c:v>
                </c:pt>
                <c:pt idx="1906">
                  <c:v>10.8</c:v>
                </c:pt>
                <c:pt idx="1907">
                  <c:v>15.2</c:v>
                </c:pt>
                <c:pt idx="1908">
                  <c:v>9.9</c:v>
                </c:pt>
                <c:pt idx="1909">
                  <c:v>15.8</c:v>
                </c:pt>
                <c:pt idx="1910">
                  <c:v>7.6</c:v>
                </c:pt>
                <c:pt idx="1911">
                  <c:v>15.5</c:v>
                </c:pt>
                <c:pt idx="1912">
                  <c:v>17.8</c:v>
                </c:pt>
                <c:pt idx="1913">
                  <c:v>16.899999999999999</c:v>
                </c:pt>
                <c:pt idx="1914">
                  <c:v>9.5</c:v>
                </c:pt>
                <c:pt idx="1915">
                  <c:v>13.3</c:v>
                </c:pt>
                <c:pt idx="1916">
                  <c:v>16.899999999999999</c:v>
                </c:pt>
                <c:pt idx="1917">
                  <c:v>15.2</c:v>
                </c:pt>
                <c:pt idx="1918">
                  <c:v>4.2</c:v>
                </c:pt>
                <c:pt idx="1919">
                  <c:v>12</c:v>
                </c:pt>
                <c:pt idx="1920">
                  <c:v>6.1</c:v>
                </c:pt>
                <c:pt idx="1921">
                  <c:v>4.5</c:v>
                </c:pt>
                <c:pt idx="1922">
                  <c:v>11.5</c:v>
                </c:pt>
                <c:pt idx="1923">
                  <c:v>9.5</c:v>
                </c:pt>
                <c:pt idx="1924">
                  <c:v>10.7</c:v>
                </c:pt>
                <c:pt idx="1925">
                  <c:v>15.8</c:v>
                </c:pt>
                <c:pt idx="1926">
                  <c:v>9.5</c:v>
                </c:pt>
                <c:pt idx="1927">
                  <c:v>11.3</c:v>
                </c:pt>
                <c:pt idx="1928">
                  <c:v>7.7</c:v>
                </c:pt>
                <c:pt idx="1929">
                  <c:v>14.3</c:v>
                </c:pt>
                <c:pt idx="1930">
                  <c:v>11.1</c:v>
                </c:pt>
                <c:pt idx="1931">
                  <c:v>11.8</c:v>
                </c:pt>
                <c:pt idx="1932">
                  <c:v>11.3</c:v>
                </c:pt>
                <c:pt idx="1933">
                  <c:v>10.1</c:v>
                </c:pt>
                <c:pt idx="1934">
                  <c:v>7.9</c:v>
                </c:pt>
                <c:pt idx="1935">
                  <c:v>11.3</c:v>
                </c:pt>
                <c:pt idx="1936">
                  <c:v>8.1</c:v>
                </c:pt>
                <c:pt idx="1937">
                  <c:v>9.8000000000000007</c:v>
                </c:pt>
                <c:pt idx="1938">
                  <c:v>8.8000000000000007</c:v>
                </c:pt>
                <c:pt idx="1939">
                  <c:v>9.6999999999999993</c:v>
                </c:pt>
                <c:pt idx="1940">
                  <c:v>12.7</c:v>
                </c:pt>
                <c:pt idx="1941">
                  <c:v>10.4</c:v>
                </c:pt>
                <c:pt idx="1942">
                  <c:v>6.6</c:v>
                </c:pt>
                <c:pt idx="1943">
                  <c:v>12.5</c:v>
                </c:pt>
                <c:pt idx="1944">
                  <c:v>10.4</c:v>
                </c:pt>
                <c:pt idx="1945">
                  <c:v>3.6</c:v>
                </c:pt>
                <c:pt idx="1946">
                  <c:v>5.4</c:v>
                </c:pt>
                <c:pt idx="1947">
                  <c:v>5.0999999999999996</c:v>
                </c:pt>
                <c:pt idx="1948">
                  <c:v>6.2</c:v>
                </c:pt>
                <c:pt idx="1949">
                  <c:v>8.3000000000000007</c:v>
                </c:pt>
                <c:pt idx="1950">
                  <c:v>7</c:v>
                </c:pt>
                <c:pt idx="1951">
                  <c:v>11.6</c:v>
                </c:pt>
                <c:pt idx="1952">
                  <c:v>9.6999999999999993</c:v>
                </c:pt>
                <c:pt idx="1953">
                  <c:v>6.2</c:v>
                </c:pt>
                <c:pt idx="1954">
                  <c:v>10.7</c:v>
                </c:pt>
                <c:pt idx="1955">
                  <c:v>5.4</c:v>
                </c:pt>
                <c:pt idx="1956">
                  <c:v>9</c:v>
                </c:pt>
                <c:pt idx="1957">
                  <c:v>7.5</c:v>
                </c:pt>
                <c:pt idx="1958">
                  <c:v>8.5</c:v>
                </c:pt>
                <c:pt idx="1959">
                  <c:v>8.9</c:v>
                </c:pt>
                <c:pt idx="1960">
                  <c:v>9.8000000000000007</c:v>
                </c:pt>
                <c:pt idx="1961">
                  <c:v>10.8</c:v>
                </c:pt>
                <c:pt idx="1962">
                  <c:v>10.7</c:v>
                </c:pt>
                <c:pt idx="1963">
                  <c:v>10.6</c:v>
                </c:pt>
                <c:pt idx="1964">
                  <c:v>10.5</c:v>
                </c:pt>
                <c:pt idx="1965">
                  <c:v>4.9000000000000004</c:v>
                </c:pt>
                <c:pt idx="1966">
                  <c:v>7.8</c:v>
                </c:pt>
                <c:pt idx="1967">
                  <c:v>6.6</c:v>
                </c:pt>
                <c:pt idx="1968">
                  <c:v>7.8</c:v>
                </c:pt>
                <c:pt idx="1969">
                  <c:v>5.8</c:v>
                </c:pt>
                <c:pt idx="1970">
                  <c:v>7.9</c:v>
                </c:pt>
                <c:pt idx="1971">
                  <c:v>10</c:v>
                </c:pt>
                <c:pt idx="1972">
                  <c:v>9.4</c:v>
                </c:pt>
                <c:pt idx="1973">
                  <c:v>7.8</c:v>
                </c:pt>
                <c:pt idx="1974">
                  <c:v>6.7</c:v>
                </c:pt>
                <c:pt idx="1975">
                  <c:v>9.6</c:v>
                </c:pt>
                <c:pt idx="1976">
                  <c:v>9.3000000000000007</c:v>
                </c:pt>
                <c:pt idx="1977">
                  <c:v>8</c:v>
                </c:pt>
                <c:pt idx="1978">
                  <c:v>2.6</c:v>
                </c:pt>
                <c:pt idx="1979">
                  <c:v>4.9000000000000004</c:v>
                </c:pt>
                <c:pt idx="1980">
                  <c:v>7.3</c:v>
                </c:pt>
                <c:pt idx="1981">
                  <c:v>9.3000000000000007</c:v>
                </c:pt>
                <c:pt idx="1982">
                  <c:v>9.4</c:v>
                </c:pt>
                <c:pt idx="1983">
                  <c:v>6.6</c:v>
                </c:pt>
                <c:pt idx="1984">
                  <c:v>6.3</c:v>
                </c:pt>
                <c:pt idx="1985">
                  <c:v>8.8000000000000007</c:v>
                </c:pt>
                <c:pt idx="1986">
                  <c:v>9.3000000000000007</c:v>
                </c:pt>
                <c:pt idx="1987">
                  <c:v>8.8000000000000007</c:v>
                </c:pt>
                <c:pt idx="1988">
                  <c:v>9.1</c:v>
                </c:pt>
                <c:pt idx="1989">
                  <c:v>9.1999999999999993</c:v>
                </c:pt>
                <c:pt idx="1990">
                  <c:v>3.4</c:v>
                </c:pt>
                <c:pt idx="1991">
                  <c:v>8</c:v>
                </c:pt>
                <c:pt idx="1992">
                  <c:v>8</c:v>
                </c:pt>
                <c:pt idx="1993">
                  <c:v>6.7</c:v>
                </c:pt>
                <c:pt idx="1994">
                  <c:v>8.5</c:v>
                </c:pt>
                <c:pt idx="1995">
                  <c:v>9.1</c:v>
                </c:pt>
                <c:pt idx="1996">
                  <c:v>8.6</c:v>
                </c:pt>
                <c:pt idx="1997">
                  <c:v>8.5</c:v>
                </c:pt>
                <c:pt idx="1998">
                  <c:v>4.9000000000000004</c:v>
                </c:pt>
                <c:pt idx="1999">
                  <c:v>5.5</c:v>
                </c:pt>
                <c:pt idx="2000">
                  <c:v>8.4</c:v>
                </c:pt>
                <c:pt idx="2001">
                  <c:v>8</c:v>
                </c:pt>
                <c:pt idx="2002">
                  <c:v>5</c:v>
                </c:pt>
                <c:pt idx="2003">
                  <c:v>8.8000000000000007</c:v>
                </c:pt>
                <c:pt idx="2004">
                  <c:v>7.9</c:v>
                </c:pt>
                <c:pt idx="2005">
                  <c:v>9.3000000000000007</c:v>
                </c:pt>
                <c:pt idx="2006">
                  <c:v>9.3000000000000007</c:v>
                </c:pt>
                <c:pt idx="2007">
                  <c:v>7.7</c:v>
                </c:pt>
                <c:pt idx="2008">
                  <c:v>9.1</c:v>
                </c:pt>
                <c:pt idx="2009">
                  <c:v>7.3</c:v>
                </c:pt>
                <c:pt idx="2010">
                  <c:v>4.0999999999999996</c:v>
                </c:pt>
                <c:pt idx="2011">
                  <c:v>5.7</c:v>
                </c:pt>
                <c:pt idx="2012">
                  <c:v>6.5</c:v>
                </c:pt>
                <c:pt idx="2013">
                  <c:v>5.8</c:v>
                </c:pt>
                <c:pt idx="2014">
                  <c:v>4.8</c:v>
                </c:pt>
                <c:pt idx="2015">
                  <c:v>9.4</c:v>
                </c:pt>
                <c:pt idx="2016">
                  <c:v>8.5</c:v>
                </c:pt>
                <c:pt idx="2017">
                  <c:v>7.9</c:v>
                </c:pt>
                <c:pt idx="2018">
                  <c:v>3.3</c:v>
                </c:pt>
                <c:pt idx="2019">
                  <c:v>8.3000000000000007</c:v>
                </c:pt>
                <c:pt idx="2020">
                  <c:v>7.4</c:v>
                </c:pt>
                <c:pt idx="2021">
                  <c:v>7.6</c:v>
                </c:pt>
                <c:pt idx="2022">
                  <c:v>9.4</c:v>
                </c:pt>
                <c:pt idx="2023">
                  <c:v>8.6999999999999993</c:v>
                </c:pt>
                <c:pt idx="2024">
                  <c:v>7.4</c:v>
                </c:pt>
                <c:pt idx="2025">
                  <c:v>8.3000000000000007</c:v>
                </c:pt>
                <c:pt idx="2026">
                  <c:v>7.6</c:v>
                </c:pt>
                <c:pt idx="2027">
                  <c:v>8.1999999999999993</c:v>
                </c:pt>
                <c:pt idx="2028">
                  <c:v>8.1</c:v>
                </c:pt>
                <c:pt idx="2029">
                  <c:v>8.4</c:v>
                </c:pt>
                <c:pt idx="2030">
                  <c:v>7.5</c:v>
                </c:pt>
                <c:pt idx="2031">
                  <c:v>10.5</c:v>
                </c:pt>
                <c:pt idx="2032">
                  <c:v>9.6</c:v>
                </c:pt>
                <c:pt idx="2033">
                  <c:v>7.2</c:v>
                </c:pt>
                <c:pt idx="2034">
                  <c:v>7.3</c:v>
                </c:pt>
                <c:pt idx="2035">
                  <c:v>8</c:v>
                </c:pt>
                <c:pt idx="2036">
                  <c:v>9</c:v>
                </c:pt>
                <c:pt idx="2037">
                  <c:v>11.3</c:v>
                </c:pt>
                <c:pt idx="2038">
                  <c:v>11.3</c:v>
                </c:pt>
                <c:pt idx="2039">
                  <c:v>11.1</c:v>
                </c:pt>
                <c:pt idx="2040">
                  <c:v>11.7</c:v>
                </c:pt>
                <c:pt idx="2041">
                  <c:v>10.199999999999999</c:v>
                </c:pt>
                <c:pt idx="2042">
                  <c:v>10</c:v>
                </c:pt>
                <c:pt idx="2043">
                  <c:v>9.6</c:v>
                </c:pt>
                <c:pt idx="2044">
                  <c:v>10.8</c:v>
                </c:pt>
                <c:pt idx="2045">
                  <c:v>5.8</c:v>
                </c:pt>
                <c:pt idx="2046">
                  <c:v>7.2</c:v>
                </c:pt>
                <c:pt idx="2047">
                  <c:v>10.199999999999999</c:v>
                </c:pt>
                <c:pt idx="2048">
                  <c:v>12.7</c:v>
                </c:pt>
                <c:pt idx="2049">
                  <c:v>10.3</c:v>
                </c:pt>
                <c:pt idx="2050">
                  <c:v>10</c:v>
                </c:pt>
                <c:pt idx="2051">
                  <c:v>11</c:v>
                </c:pt>
                <c:pt idx="2052">
                  <c:v>7</c:v>
                </c:pt>
                <c:pt idx="2053">
                  <c:v>13</c:v>
                </c:pt>
                <c:pt idx="2054">
                  <c:v>9.9</c:v>
                </c:pt>
                <c:pt idx="2055">
                  <c:v>10.4</c:v>
                </c:pt>
                <c:pt idx="2056">
                  <c:v>11.2</c:v>
                </c:pt>
                <c:pt idx="2057">
                  <c:v>7.9</c:v>
                </c:pt>
                <c:pt idx="2058">
                  <c:v>9.6</c:v>
                </c:pt>
                <c:pt idx="2059">
                  <c:v>12.2</c:v>
                </c:pt>
                <c:pt idx="2060">
                  <c:v>3.8</c:v>
                </c:pt>
                <c:pt idx="2061">
                  <c:v>8.6</c:v>
                </c:pt>
                <c:pt idx="2062">
                  <c:v>12.8</c:v>
                </c:pt>
                <c:pt idx="2063">
                  <c:v>11.2</c:v>
                </c:pt>
                <c:pt idx="2064">
                  <c:v>12.8</c:v>
                </c:pt>
                <c:pt idx="2065">
                  <c:v>13.1</c:v>
                </c:pt>
                <c:pt idx="2066">
                  <c:v>15.1</c:v>
                </c:pt>
                <c:pt idx="2067">
                  <c:v>15.6</c:v>
                </c:pt>
                <c:pt idx="2068">
                  <c:v>9</c:v>
                </c:pt>
                <c:pt idx="2069">
                  <c:v>13.5</c:v>
                </c:pt>
                <c:pt idx="2070">
                  <c:v>15.9</c:v>
                </c:pt>
                <c:pt idx="2071">
                  <c:v>12.1</c:v>
                </c:pt>
                <c:pt idx="2072">
                  <c:v>13.5</c:v>
                </c:pt>
                <c:pt idx="2073">
                  <c:v>12.7</c:v>
                </c:pt>
                <c:pt idx="2074">
                  <c:v>15</c:v>
                </c:pt>
                <c:pt idx="2075">
                  <c:v>16.899999999999999</c:v>
                </c:pt>
                <c:pt idx="2076">
                  <c:v>17.100000000000001</c:v>
                </c:pt>
                <c:pt idx="2077">
                  <c:v>4.8</c:v>
                </c:pt>
                <c:pt idx="2078">
                  <c:v>14.8</c:v>
                </c:pt>
                <c:pt idx="2079">
                  <c:v>17.5</c:v>
                </c:pt>
                <c:pt idx="2080">
                  <c:v>13.4</c:v>
                </c:pt>
                <c:pt idx="2081">
                  <c:v>4</c:v>
                </c:pt>
                <c:pt idx="2082">
                  <c:v>16.5</c:v>
                </c:pt>
                <c:pt idx="2083">
                  <c:v>18.100000000000001</c:v>
                </c:pt>
                <c:pt idx="2084">
                  <c:v>18.3</c:v>
                </c:pt>
                <c:pt idx="2085">
                  <c:v>17.399999999999999</c:v>
                </c:pt>
                <c:pt idx="2086">
                  <c:v>9.4</c:v>
                </c:pt>
                <c:pt idx="2087">
                  <c:v>13.6</c:v>
                </c:pt>
                <c:pt idx="2088">
                  <c:v>17.100000000000001</c:v>
                </c:pt>
                <c:pt idx="2089">
                  <c:v>16.7</c:v>
                </c:pt>
                <c:pt idx="2090">
                  <c:v>13</c:v>
                </c:pt>
                <c:pt idx="2091">
                  <c:v>16.8</c:v>
                </c:pt>
                <c:pt idx="2092">
                  <c:v>12.3</c:v>
                </c:pt>
                <c:pt idx="2093">
                  <c:v>13.9</c:v>
                </c:pt>
                <c:pt idx="2094">
                  <c:v>7.2</c:v>
                </c:pt>
                <c:pt idx="2095">
                  <c:v>15</c:v>
                </c:pt>
                <c:pt idx="2096">
                  <c:v>20.9</c:v>
                </c:pt>
                <c:pt idx="2097">
                  <c:v>18.3</c:v>
                </c:pt>
                <c:pt idx="2098">
                  <c:v>18.399999999999999</c:v>
                </c:pt>
                <c:pt idx="2099">
                  <c:v>13</c:v>
                </c:pt>
                <c:pt idx="2100">
                  <c:v>21.2</c:v>
                </c:pt>
                <c:pt idx="2101">
                  <c:v>22</c:v>
                </c:pt>
                <c:pt idx="2102">
                  <c:v>19.8</c:v>
                </c:pt>
                <c:pt idx="2103">
                  <c:v>8.4</c:v>
                </c:pt>
                <c:pt idx="2104">
                  <c:v>7.3</c:v>
                </c:pt>
                <c:pt idx="2105">
                  <c:v>5.8</c:v>
                </c:pt>
              </c:numCache>
            </c:numRef>
          </c:xVal>
          <c:yVal>
            <c:numRef>
              <c:f>'EnergyDemand '!$L$2:$L$2107</c:f>
              <c:numCache>
                <c:formatCode>#,##0</c:formatCode>
                <c:ptCount val="2106"/>
                <c:pt idx="0">
                  <c:v>99635.03</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103769.48</c:v>
                </c:pt>
                <c:pt idx="26">
                  <c:v>118393.31</c:v>
                </c:pt>
                <c:pt idx="27">
                  <c:v>116763.72500000001</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108282.48</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122346.33500000001</c:v>
                </c:pt>
                <c:pt idx="86">
                  <c:v>112187.715</c:v>
                </c:pt>
                <c:pt idx="87">
                  <c:v>106418.66499999999</c:v>
                </c:pt>
                <c:pt idx="88">
                  <c:v>123061.87</c:v>
                </c:pt>
                <c:pt idx="89">
                  <c:v>125795.325</c:v>
                </c:pt>
                <c:pt idx="90">
                  <c:v>122042.265</c:v>
                </c:pt>
                <c:pt idx="91">
                  <c:v>113838.41</c:v>
                </c:pt>
                <c:pt idx="92">
                  <c:v>98891.06</c:v>
                </c:pt>
                <c:pt idx="93">
                  <c:v>103999.17</c:v>
                </c:pt>
                <c:pt idx="94">
                  <c:v>103685.45</c:v>
                </c:pt>
                <c:pt idx="95">
                  <c:v>107383.37</c:v>
                </c:pt>
                <c:pt idx="96">
                  <c:v>120235.505</c:v>
                </c:pt>
                <c:pt idx="97">
                  <c:v>122129.77499999999</c:v>
                </c:pt>
                <c:pt idx="98">
                  <c:v>123990.76</c:v>
                </c:pt>
                <c:pt idx="99">
                  <c:v>121753.11500000001</c:v>
                </c:pt>
                <c:pt idx="100">
                  <c:v>110034.16499999999</c:v>
                </c:pt>
                <c:pt idx="101">
                  <c:v>103760.22500000001</c:v>
                </c:pt>
                <c:pt idx="102">
                  <c:v>125107.78</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111803.625</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110715.815</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107544.145</c:v>
                </c:pt>
                <c:pt idx="275">
                  <c:v>100598.55</c:v>
                </c:pt>
                <c:pt idx="276">
                  <c:v>103828.88</c:v>
                </c:pt>
                <c:pt idx="277">
                  <c:v>125194.87</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101793.035</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158052.89000000001</c:v>
                </c:pt>
                <c:pt idx="352">
                  <c:v>154924.89000000001</c:v>
                </c:pt>
                <c:pt idx="353">
                  <c:v>133421.03</c:v>
                </c:pt>
                <c:pt idx="354">
                  <c:v>113802.21</c:v>
                </c:pt>
                <c:pt idx="355">
                  <c:v>119477.515</c:v>
                </c:pt>
                <c:pt idx="356">
                  <c:v>126553.11500000001</c:v>
                </c:pt>
                <c:pt idx="357">
                  <c:v>134583.25</c:v>
                </c:pt>
                <c:pt idx="358">
                  <c:v>119950.37</c:v>
                </c:pt>
                <c:pt idx="359">
                  <c:v>95093.294999999998</c:v>
                </c:pt>
                <c:pt idx="360">
                  <c:v>96394.94</c:v>
                </c:pt>
                <c:pt idx="361">
                  <c:v>100048.44</c:v>
                </c:pt>
                <c:pt idx="362">
                  <c:v>111647.54</c:v>
                </c:pt>
                <c:pt idx="363">
                  <c:v>128552.13499999999</c:v>
                </c:pt>
                <c:pt idx="364">
                  <c:v>146473.83499999999</c:v>
                </c:pt>
                <c:pt idx="365">
                  <c:v>116040.925</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110152.815</c:v>
                </c:pt>
                <c:pt idx="391">
                  <c:v>133718.035</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105388.57</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125072.73</c:v>
                </c:pt>
                <c:pt idx="449">
                  <c:v>101740.89</c:v>
                </c:pt>
                <c:pt idx="450">
                  <c:v>102726.745</c:v>
                </c:pt>
                <c:pt idx="451">
                  <c:v>98324.645000000004</c:v>
                </c:pt>
                <c:pt idx="452">
                  <c:v>102746.6</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104072.435</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122106.95</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113439.77499999999</c:v>
                </c:pt>
                <c:pt idx="639">
                  <c:v>109181.26</c:v>
                </c:pt>
                <c:pt idx="640">
                  <c:v>97992.93</c:v>
                </c:pt>
                <c:pt idx="641">
                  <c:v>115839.01</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104976.21</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106451.255</c:v>
                </c:pt>
                <c:pt idx="720">
                  <c:v>104389.51</c:v>
                </c:pt>
                <c:pt idx="721">
                  <c:v>105513.235</c:v>
                </c:pt>
                <c:pt idx="722">
                  <c:v>112247.94500000001</c:v>
                </c:pt>
                <c:pt idx="723">
                  <c:v>114843.875</c:v>
                </c:pt>
                <c:pt idx="724">
                  <c:v>114468.17</c:v>
                </c:pt>
                <c:pt idx="725">
                  <c:v>106284.83</c:v>
                </c:pt>
                <c:pt idx="726">
                  <c:v>99701.43</c:v>
                </c:pt>
                <c:pt idx="727">
                  <c:v>123693.52</c:v>
                </c:pt>
                <c:pt idx="728">
                  <c:v>135571.79500000001</c:v>
                </c:pt>
                <c:pt idx="729">
                  <c:v>112141.83</c:v>
                </c:pt>
                <c:pt idx="730">
                  <c:v>95728.15</c:v>
                </c:pt>
                <c:pt idx="731">
                  <c:v>89403.145000000004</c:v>
                </c:pt>
                <c:pt idx="732">
                  <c:v>86507.47</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98590.06</c:v>
                </c:pt>
                <c:pt idx="757">
                  <c:v>112513.82</c:v>
                </c:pt>
                <c:pt idx="758">
                  <c:v>108336.53</c:v>
                </c:pt>
                <c:pt idx="759">
                  <c:v>109020.58</c:v>
                </c:pt>
                <c:pt idx="760">
                  <c:v>124292.955</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104468.9</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97436.41</c:v>
                </c:pt>
                <c:pt idx="835">
                  <c:v>99608.57</c:v>
                </c:pt>
                <c:pt idx="836">
                  <c:v>96594.744999999995</c:v>
                </c:pt>
                <c:pt idx="837">
                  <c:v>99945.494999999995</c:v>
                </c:pt>
                <c:pt idx="838">
                  <c:v>111955.175</c:v>
                </c:pt>
                <c:pt idx="839">
                  <c:v>114436.97</c:v>
                </c:pt>
                <c:pt idx="840">
                  <c:v>112816.68</c:v>
                </c:pt>
                <c:pt idx="841">
                  <c:v>114522.44</c:v>
                </c:pt>
                <c:pt idx="842">
                  <c:v>102528.4</c:v>
                </c:pt>
                <c:pt idx="843">
                  <c:v>97356.565000000002</c:v>
                </c:pt>
                <c:pt idx="844">
                  <c:v>109421.815</c:v>
                </c:pt>
                <c:pt idx="845">
                  <c:v>101548.735</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117691.685</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116611.25</c:v>
                </c:pt>
                <c:pt idx="996">
                  <c:v>101012.29</c:v>
                </c:pt>
                <c:pt idx="997">
                  <c:v>92608.24</c:v>
                </c:pt>
                <c:pt idx="998">
                  <c:v>119126.485</c:v>
                </c:pt>
                <c:pt idx="999">
                  <c:v>124452.94</c:v>
                </c:pt>
                <c:pt idx="1000">
                  <c:v>119028.07</c:v>
                </c:pt>
                <c:pt idx="1001">
                  <c:v>116655.855</c:v>
                </c:pt>
                <c:pt idx="1002">
                  <c:v>102847.255</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100592.295</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116428.79</c:v>
                </c:pt>
                <c:pt idx="1087">
                  <c:v>109364.01</c:v>
                </c:pt>
                <c:pt idx="1088">
                  <c:v>92856.23</c:v>
                </c:pt>
                <c:pt idx="1089">
                  <c:v>85094.375</c:v>
                </c:pt>
                <c:pt idx="1090">
                  <c:v>98638.854999999996</c:v>
                </c:pt>
                <c:pt idx="1091">
                  <c:v>128753.755</c:v>
                </c:pt>
                <c:pt idx="1092">
                  <c:v>130699.155</c:v>
                </c:pt>
                <c:pt idx="1093">
                  <c:v>115572.045</c:v>
                </c:pt>
                <c:pt idx="1094">
                  <c:v>96358.975000000006</c:v>
                </c:pt>
                <c:pt idx="1095">
                  <c:v>95700.479999999996</c:v>
                </c:pt>
                <c:pt idx="1096">
                  <c:v>95959.684999999998</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128599.46</c:v>
                </c:pt>
                <c:pt idx="1122">
                  <c:v>139114.58499999999</c:v>
                </c:pt>
                <c:pt idx="1123">
                  <c:v>159436.69</c:v>
                </c:pt>
                <c:pt idx="1124">
                  <c:v>160437.565</c:v>
                </c:pt>
                <c:pt idx="1125">
                  <c:v>115239.57</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97542.31</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116457.26</c:v>
                </c:pt>
                <c:pt idx="1184">
                  <c:v>97070.345000000001</c:v>
                </c:pt>
                <c:pt idx="1185">
                  <c:v>99687.64</c:v>
                </c:pt>
                <c:pt idx="1186">
                  <c:v>98817.03</c:v>
                </c:pt>
                <c:pt idx="1187">
                  <c:v>98258.25</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121092.855</c:v>
                </c:pt>
                <c:pt idx="1203">
                  <c:v>120784.875</c:v>
                </c:pt>
                <c:pt idx="1204">
                  <c:v>120448.935</c:v>
                </c:pt>
                <c:pt idx="1205">
                  <c:v>118324.09</c:v>
                </c:pt>
                <c:pt idx="1206">
                  <c:v>107479.26</c:v>
                </c:pt>
                <c:pt idx="1207">
                  <c:v>103662.05</c:v>
                </c:pt>
                <c:pt idx="1208">
                  <c:v>117799.97</c:v>
                </c:pt>
                <c:pt idx="1209">
                  <c:v>117642.645</c:v>
                </c:pt>
                <c:pt idx="1210">
                  <c:v>106654.955</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113420.985</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120372.48</c:v>
                </c:pt>
                <c:pt idx="1360">
                  <c:v>107731.72</c:v>
                </c:pt>
                <c:pt idx="1361">
                  <c:v>107332.1</c:v>
                </c:pt>
                <c:pt idx="1362">
                  <c:v>119535.715</c:v>
                </c:pt>
                <c:pt idx="1363">
                  <c:v>124797.08500000001</c:v>
                </c:pt>
                <c:pt idx="1364">
                  <c:v>119238.345</c:v>
                </c:pt>
                <c:pt idx="1365">
                  <c:v>110878.67</c:v>
                </c:pt>
                <c:pt idx="1366">
                  <c:v>108622.42</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100696.565</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102075.925</c:v>
                </c:pt>
                <c:pt idx="1451">
                  <c:v>92725.74</c:v>
                </c:pt>
                <c:pt idx="1452">
                  <c:v>94938.395000000004</c:v>
                </c:pt>
                <c:pt idx="1453">
                  <c:v>112358.815</c:v>
                </c:pt>
                <c:pt idx="1454">
                  <c:v>98191.654999999999</c:v>
                </c:pt>
                <c:pt idx="1455">
                  <c:v>100017.19500000001</c:v>
                </c:pt>
                <c:pt idx="1456">
                  <c:v>129749.14</c:v>
                </c:pt>
                <c:pt idx="1457">
                  <c:v>133831.375</c:v>
                </c:pt>
                <c:pt idx="1458">
                  <c:v>108290.11</c:v>
                </c:pt>
                <c:pt idx="1459">
                  <c:v>99613.865000000005</c:v>
                </c:pt>
                <c:pt idx="1460">
                  <c:v>103381.91499999999</c:v>
                </c:pt>
                <c:pt idx="1461">
                  <c:v>98933.06</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114818.66499999999</c:v>
                </c:pt>
                <c:pt idx="1487">
                  <c:v>99801.574999999997</c:v>
                </c:pt>
                <c:pt idx="1488">
                  <c:v>112374.63</c:v>
                </c:pt>
                <c:pt idx="1489">
                  <c:v>138455.45499999999</c:v>
                </c:pt>
                <c:pt idx="1490">
                  <c:v>142113.375</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103219.08</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95967.404999999999</c:v>
                </c:pt>
                <c:pt idx="1570">
                  <c:v>95654.36</c:v>
                </c:pt>
                <c:pt idx="1571">
                  <c:v>94810.664999999994</c:v>
                </c:pt>
                <c:pt idx="1572">
                  <c:v>100246.51</c:v>
                </c:pt>
                <c:pt idx="1573">
                  <c:v>114240.88499999999</c:v>
                </c:pt>
                <c:pt idx="1574">
                  <c:v>113264.23</c:v>
                </c:pt>
                <c:pt idx="1575">
                  <c:v>98112.464999999997</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108133.03</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107222.345</c:v>
                </c:pt>
                <c:pt idx="1724">
                  <c:v>101348.35</c:v>
                </c:pt>
                <c:pt idx="1725">
                  <c:v>102386.52499999999</c:v>
                </c:pt>
                <c:pt idx="1726">
                  <c:v>121862.88499999999</c:v>
                </c:pt>
                <c:pt idx="1727">
                  <c:v>125787.33</c:v>
                </c:pt>
                <c:pt idx="1728">
                  <c:v>124302.93</c:v>
                </c:pt>
                <c:pt idx="1729">
                  <c:v>117320.175</c:v>
                </c:pt>
                <c:pt idx="1730">
                  <c:v>106043.02</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96817</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150553.4</c:v>
                </c:pt>
                <c:pt idx="1815">
                  <c:v>100632.47500000001</c:v>
                </c:pt>
                <c:pt idx="1816">
                  <c:v>90145.615000000005</c:v>
                </c:pt>
                <c:pt idx="1817">
                  <c:v>101818.02499999999</c:v>
                </c:pt>
                <c:pt idx="1818">
                  <c:v>102168.93</c:v>
                </c:pt>
                <c:pt idx="1819">
                  <c:v>98312.744999999995</c:v>
                </c:pt>
                <c:pt idx="1820">
                  <c:v>96120.524999999994</c:v>
                </c:pt>
                <c:pt idx="1821">
                  <c:v>107256.065</c:v>
                </c:pt>
                <c:pt idx="1822">
                  <c:v>113521.685</c:v>
                </c:pt>
                <c:pt idx="1823">
                  <c:v>118293.52499999999</c:v>
                </c:pt>
                <c:pt idx="1824">
                  <c:v>140410.125</c:v>
                </c:pt>
                <c:pt idx="1825">
                  <c:v>95410.39</c:v>
                </c:pt>
                <c:pt idx="1826">
                  <c:v>89077.854999999996</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101233.205</c:v>
                </c:pt>
                <c:pt idx="1852">
                  <c:v>103134.46</c:v>
                </c:pt>
                <c:pt idx="1853">
                  <c:v>116190.55499999999</c:v>
                </c:pt>
                <c:pt idx="1854">
                  <c:v>129812.91499999999</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94641.7</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94831.23</c:v>
                </c:pt>
                <c:pt idx="1927">
                  <c:v>92097.07</c:v>
                </c:pt>
                <c:pt idx="1928">
                  <c:v>101760.09</c:v>
                </c:pt>
                <c:pt idx="1929">
                  <c:v>100025.9</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96845.119999999995</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124792.97500000001</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yVal>
          <c:smooth val="0"/>
          <c:extLst>
            <c:ext xmlns:c16="http://schemas.microsoft.com/office/drawing/2014/chart" uri="{C3380CC4-5D6E-409C-BE32-E72D297353CC}">
              <c16:uniqueId val="{00000000-F4CA-474F-AD9E-7CEB082DA6B5}"/>
            </c:ext>
          </c:extLst>
        </c:ser>
        <c:dLbls>
          <c:showLegendKey val="0"/>
          <c:showVal val="0"/>
          <c:showCatName val="0"/>
          <c:showSerName val="0"/>
          <c:showPercent val="0"/>
          <c:showBubbleSize val="0"/>
        </c:dLbls>
        <c:axId val="1172610703"/>
        <c:axId val="1172609743"/>
      </c:scatterChart>
      <c:valAx>
        <c:axId val="1172610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Solar</a:t>
                </a:r>
                <a:r>
                  <a:rPr lang="en-US" baseline="0"/>
                  <a:t> Exposure kWh/m</a:t>
                </a:r>
                <a:r>
                  <a:rPr lang="en-US" baseline="30000"/>
                  <a:t>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09743"/>
        <c:crosses val="autoZero"/>
        <c:crossBetween val="midCat"/>
      </c:valAx>
      <c:valAx>
        <c:axId val="117260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sz="1000" b="0" i="0" u="none" strike="noStrike" kern="1200" baseline="0">
                    <a:solidFill>
                      <a:sysClr val="windowText" lastClr="000000">
                        <a:lumMod val="65000"/>
                        <a:lumOff val="35000"/>
                      </a:sysClr>
                    </a:solidFill>
                  </a:rPr>
                  <a:t>Total daily electricity demand in MW/h</a:t>
                </a:r>
              </a:p>
            </c:rich>
          </c:tx>
          <c:layout>
            <c:manualLayout>
              <c:xMode val="edge"/>
              <c:yMode val="edge"/>
              <c:x val="5.0576863375948966E-2"/>
              <c:y val="0.3300326460922776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10703"/>
        <c:crosses val="autoZero"/>
        <c:crossBetween val="midCat"/>
      </c:valAx>
      <c:spPr>
        <a:solidFill>
          <a:schemeClr val="bg1"/>
        </a:solidFill>
        <a:ln>
          <a:noFill/>
        </a:ln>
        <a:effectLst>
          <a:glow>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on Rainfall on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'EnergyDemand '!$L$1</c:f>
              <c:strCache>
                <c:ptCount val="1"/>
                <c:pt idx="0">
                  <c:v>Demand</c:v>
                </c:pt>
              </c:strCache>
            </c:strRef>
          </c:tx>
          <c:spPr>
            <a:ln w="19050" cap="rnd">
              <a:noFill/>
              <a:round/>
            </a:ln>
            <a:effectLst/>
          </c:spPr>
          <c:marker>
            <c:symbol val="circle"/>
            <c:size val="5"/>
            <c:spPr>
              <a:solidFill>
                <a:srgbClr val="00B0F0"/>
              </a:solidFill>
              <a:ln w="9525">
                <a:solidFill>
                  <a:schemeClr val="accent1"/>
                </a:solidFill>
              </a:ln>
              <a:effectLst/>
            </c:spPr>
          </c:marker>
          <c:xVal>
            <c:numRef>
              <c:f>'EnergyDemand '!$K$2:$K$2107</c:f>
              <c:numCache>
                <c:formatCode>General</c:formatCode>
                <c:ptCount val="2106"/>
                <c:pt idx="0">
                  <c:v>0</c:v>
                </c:pt>
                <c:pt idx="1">
                  <c:v>0</c:v>
                </c:pt>
                <c:pt idx="2">
                  <c:v>0</c:v>
                </c:pt>
                <c:pt idx="3">
                  <c:v>4.2</c:v>
                </c:pt>
                <c:pt idx="4">
                  <c:v>0</c:v>
                </c:pt>
                <c:pt idx="5">
                  <c:v>0</c:v>
                </c:pt>
                <c:pt idx="6">
                  <c:v>0</c:v>
                </c:pt>
                <c:pt idx="7">
                  <c:v>19.399999999999999</c:v>
                </c:pt>
                <c:pt idx="8">
                  <c:v>1.2</c:v>
                </c:pt>
                <c:pt idx="9">
                  <c:v>5.2</c:v>
                </c:pt>
                <c:pt idx="10">
                  <c:v>0</c:v>
                </c:pt>
                <c:pt idx="11">
                  <c:v>0</c:v>
                </c:pt>
                <c:pt idx="12">
                  <c:v>0</c:v>
                </c:pt>
                <c:pt idx="13">
                  <c:v>15.8</c:v>
                </c:pt>
                <c:pt idx="14">
                  <c:v>0</c:v>
                </c:pt>
                <c:pt idx="15">
                  <c:v>0</c:v>
                </c:pt>
                <c:pt idx="16">
                  <c:v>0</c:v>
                </c:pt>
                <c:pt idx="17">
                  <c:v>0</c:v>
                </c:pt>
                <c:pt idx="18">
                  <c:v>0</c:v>
                </c:pt>
                <c:pt idx="19">
                  <c:v>0</c:v>
                </c:pt>
                <c:pt idx="20">
                  <c:v>0</c:v>
                </c:pt>
                <c:pt idx="21">
                  <c:v>0</c:v>
                </c:pt>
                <c:pt idx="22">
                  <c:v>0</c:v>
                </c:pt>
                <c:pt idx="23">
                  <c:v>0</c:v>
                </c:pt>
                <c:pt idx="24">
                  <c:v>0</c:v>
                </c:pt>
                <c:pt idx="25">
                  <c:v>1</c:v>
                </c:pt>
                <c:pt idx="26">
                  <c:v>0.6</c:v>
                </c:pt>
                <c:pt idx="27">
                  <c:v>0</c:v>
                </c:pt>
                <c:pt idx="28">
                  <c:v>0</c:v>
                </c:pt>
                <c:pt idx="29">
                  <c:v>0</c:v>
                </c:pt>
                <c:pt idx="30">
                  <c:v>0</c:v>
                </c:pt>
                <c:pt idx="31">
                  <c:v>9.1999999999999993</c:v>
                </c:pt>
                <c:pt idx="32">
                  <c:v>3.8</c:v>
                </c:pt>
                <c:pt idx="33">
                  <c:v>0</c:v>
                </c:pt>
                <c:pt idx="34">
                  <c:v>0</c:v>
                </c:pt>
                <c:pt idx="35">
                  <c:v>0</c:v>
                </c:pt>
                <c:pt idx="36">
                  <c:v>0</c:v>
                </c:pt>
                <c:pt idx="37">
                  <c:v>0</c:v>
                </c:pt>
                <c:pt idx="38">
                  <c:v>0</c:v>
                </c:pt>
                <c:pt idx="39">
                  <c:v>0</c:v>
                </c:pt>
                <c:pt idx="40">
                  <c:v>0</c:v>
                </c:pt>
                <c:pt idx="41">
                  <c:v>0</c:v>
                </c:pt>
                <c:pt idx="42">
                  <c:v>0</c:v>
                </c:pt>
                <c:pt idx="43">
                  <c:v>0</c:v>
                </c:pt>
                <c:pt idx="44">
                  <c:v>19.600000000000001</c:v>
                </c:pt>
                <c:pt idx="45">
                  <c:v>0.4</c:v>
                </c:pt>
                <c:pt idx="46">
                  <c:v>0</c:v>
                </c:pt>
                <c:pt idx="47">
                  <c:v>0</c:v>
                </c:pt>
                <c:pt idx="48">
                  <c:v>0</c:v>
                </c:pt>
                <c:pt idx="49">
                  <c:v>0</c:v>
                </c:pt>
                <c:pt idx="50">
                  <c:v>0</c:v>
                </c:pt>
                <c:pt idx="51">
                  <c:v>0</c:v>
                </c:pt>
                <c:pt idx="52">
                  <c:v>1.6</c:v>
                </c:pt>
                <c:pt idx="53">
                  <c:v>0</c:v>
                </c:pt>
                <c:pt idx="54">
                  <c:v>3.2</c:v>
                </c:pt>
                <c:pt idx="55">
                  <c:v>0</c:v>
                </c:pt>
                <c:pt idx="56">
                  <c:v>0</c:v>
                </c:pt>
                <c:pt idx="57">
                  <c:v>0</c:v>
                </c:pt>
                <c:pt idx="58">
                  <c:v>0</c:v>
                </c:pt>
                <c:pt idx="59">
                  <c:v>15.8</c:v>
                </c:pt>
                <c:pt idx="60">
                  <c:v>0</c:v>
                </c:pt>
                <c:pt idx="61">
                  <c:v>0</c:v>
                </c:pt>
                <c:pt idx="62">
                  <c:v>0</c:v>
                </c:pt>
                <c:pt idx="63">
                  <c:v>0.8</c:v>
                </c:pt>
                <c:pt idx="64">
                  <c:v>0.2</c:v>
                </c:pt>
                <c:pt idx="65">
                  <c:v>0.2</c:v>
                </c:pt>
                <c:pt idx="66">
                  <c:v>0</c:v>
                </c:pt>
                <c:pt idx="67">
                  <c:v>0</c:v>
                </c:pt>
                <c:pt idx="68">
                  <c:v>0</c:v>
                </c:pt>
                <c:pt idx="69">
                  <c:v>0</c:v>
                </c:pt>
                <c:pt idx="70">
                  <c:v>0</c:v>
                </c:pt>
                <c:pt idx="71">
                  <c:v>0</c:v>
                </c:pt>
                <c:pt idx="72">
                  <c:v>0</c:v>
                </c:pt>
                <c:pt idx="73">
                  <c:v>2.2000000000000002</c:v>
                </c:pt>
                <c:pt idx="74">
                  <c:v>0</c:v>
                </c:pt>
                <c:pt idx="75">
                  <c:v>0</c:v>
                </c:pt>
                <c:pt idx="76">
                  <c:v>1.4</c:v>
                </c:pt>
                <c:pt idx="77">
                  <c:v>0</c:v>
                </c:pt>
                <c:pt idx="78">
                  <c:v>0</c:v>
                </c:pt>
                <c:pt idx="79">
                  <c:v>0</c:v>
                </c:pt>
                <c:pt idx="80">
                  <c:v>0</c:v>
                </c:pt>
                <c:pt idx="81">
                  <c:v>0</c:v>
                </c:pt>
                <c:pt idx="82">
                  <c:v>1.4</c:v>
                </c:pt>
                <c:pt idx="83">
                  <c:v>0.4</c:v>
                </c:pt>
                <c:pt idx="84">
                  <c:v>0.4</c:v>
                </c:pt>
                <c:pt idx="85">
                  <c:v>0.2</c:v>
                </c:pt>
                <c:pt idx="86">
                  <c:v>0</c:v>
                </c:pt>
                <c:pt idx="87">
                  <c:v>0</c:v>
                </c:pt>
                <c:pt idx="88">
                  <c:v>0</c:v>
                </c:pt>
                <c:pt idx="89">
                  <c:v>0</c:v>
                </c:pt>
                <c:pt idx="90">
                  <c:v>0</c:v>
                </c:pt>
                <c:pt idx="91">
                  <c:v>0.2</c:v>
                </c:pt>
                <c:pt idx="92">
                  <c:v>0</c:v>
                </c:pt>
                <c:pt idx="93">
                  <c:v>0</c:v>
                </c:pt>
                <c:pt idx="94">
                  <c:v>0</c:v>
                </c:pt>
                <c:pt idx="95">
                  <c:v>0</c:v>
                </c:pt>
                <c:pt idx="96">
                  <c:v>0</c:v>
                </c:pt>
                <c:pt idx="97">
                  <c:v>5.6</c:v>
                </c:pt>
                <c:pt idx="98">
                  <c:v>0</c:v>
                </c:pt>
                <c:pt idx="99">
                  <c:v>0</c:v>
                </c:pt>
                <c:pt idx="100">
                  <c:v>0</c:v>
                </c:pt>
                <c:pt idx="101">
                  <c:v>0</c:v>
                </c:pt>
                <c:pt idx="102">
                  <c:v>0</c:v>
                </c:pt>
                <c:pt idx="103">
                  <c:v>1.6</c:v>
                </c:pt>
                <c:pt idx="104">
                  <c:v>2.4</c:v>
                </c:pt>
                <c:pt idx="105">
                  <c:v>0</c:v>
                </c:pt>
                <c:pt idx="106">
                  <c:v>0</c:v>
                </c:pt>
                <c:pt idx="107">
                  <c:v>3.6</c:v>
                </c:pt>
                <c:pt idx="108">
                  <c:v>6.4</c:v>
                </c:pt>
                <c:pt idx="109">
                  <c:v>1.4</c:v>
                </c:pt>
                <c:pt idx="110">
                  <c:v>0</c:v>
                </c:pt>
                <c:pt idx="111">
                  <c:v>0</c:v>
                </c:pt>
                <c:pt idx="112">
                  <c:v>0</c:v>
                </c:pt>
                <c:pt idx="113">
                  <c:v>0</c:v>
                </c:pt>
                <c:pt idx="114">
                  <c:v>3</c:v>
                </c:pt>
                <c:pt idx="115">
                  <c:v>7</c:v>
                </c:pt>
                <c:pt idx="116">
                  <c:v>4</c:v>
                </c:pt>
                <c:pt idx="117">
                  <c:v>1.6</c:v>
                </c:pt>
                <c:pt idx="118">
                  <c:v>0</c:v>
                </c:pt>
                <c:pt idx="119">
                  <c:v>0</c:v>
                </c:pt>
                <c:pt idx="120">
                  <c:v>0</c:v>
                </c:pt>
                <c:pt idx="121">
                  <c:v>0</c:v>
                </c:pt>
                <c:pt idx="122">
                  <c:v>0</c:v>
                </c:pt>
                <c:pt idx="123">
                  <c:v>0</c:v>
                </c:pt>
                <c:pt idx="124">
                  <c:v>0.6</c:v>
                </c:pt>
                <c:pt idx="125">
                  <c:v>1.4</c:v>
                </c:pt>
                <c:pt idx="126">
                  <c:v>2.2000000000000002</c:v>
                </c:pt>
                <c:pt idx="127">
                  <c:v>0.2</c:v>
                </c:pt>
                <c:pt idx="128">
                  <c:v>0</c:v>
                </c:pt>
                <c:pt idx="129">
                  <c:v>8.6</c:v>
                </c:pt>
                <c:pt idx="130">
                  <c:v>2.6</c:v>
                </c:pt>
                <c:pt idx="131">
                  <c:v>0</c:v>
                </c:pt>
                <c:pt idx="132">
                  <c:v>6.8</c:v>
                </c:pt>
                <c:pt idx="133">
                  <c:v>4.4000000000000004</c:v>
                </c:pt>
                <c:pt idx="134">
                  <c:v>1.8</c:v>
                </c:pt>
                <c:pt idx="135">
                  <c:v>0</c:v>
                </c:pt>
                <c:pt idx="136">
                  <c:v>0</c:v>
                </c:pt>
                <c:pt idx="137">
                  <c:v>0</c:v>
                </c:pt>
                <c:pt idx="138">
                  <c:v>0</c:v>
                </c:pt>
                <c:pt idx="139">
                  <c:v>2.4</c:v>
                </c:pt>
                <c:pt idx="140">
                  <c:v>6.2</c:v>
                </c:pt>
                <c:pt idx="141">
                  <c:v>0.4</c:v>
                </c:pt>
                <c:pt idx="142">
                  <c:v>0</c:v>
                </c:pt>
                <c:pt idx="143">
                  <c:v>0</c:v>
                </c:pt>
                <c:pt idx="144">
                  <c:v>0</c:v>
                </c:pt>
                <c:pt idx="145">
                  <c:v>0</c:v>
                </c:pt>
                <c:pt idx="146">
                  <c:v>0</c:v>
                </c:pt>
                <c:pt idx="147">
                  <c:v>0</c:v>
                </c:pt>
                <c:pt idx="148">
                  <c:v>0</c:v>
                </c:pt>
                <c:pt idx="149">
                  <c:v>0</c:v>
                </c:pt>
                <c:pt idx="150">
                  <c:v>0</c:v>
                </c:pt>
                <c:pt idx="151">
                  <c:v>8.1999999999999993</c:v>
                </c:pt>
                <c:pt idx="152">
                  <c:v>4.2</c:v>
                </c:pt>
                <c:pt idx="153">
                  <c:v>0.8</c:v>
                </c:pt>
                <c:pt idx="154">
                  <c:v>0</c:v>
                </c:pt>
                <c:pt idx="155">
                  <c:v>4.2</c:v>
                </c:pt>
                <c:pt idx="156">
                  <c:v>0.2</c:v>
                </c:pt>
                <c:pt idx="157">
                  <c:v>0</c:v>
                </c:pt>
                <c:pt idx="158">
                  <c:v>0</c:v>
                </c:pt>
                <c:pt idx="159">
                  <c:v>4</c:v>
                </c:pt>
                <c:pt idx="160">
                  <c:v>0</c:v>
                </c:pt>
                <c:pt idx="162">
                  <c:v>0</c:v>
                </c:pt>
                <c:pt idx="163">
                  <c:v>0</c:v>
                </c:pt>
                <c:pt idx="164">
                  <c:v>0</c:v>
                </c:pt>
                <c:pt idx="165">
                  <c:v>0</c:v>
                </c:pt>
                <c:pt idx="166">
                  <c:v>5</c:v>
                </c:pt>
                <c:pt idx="167">
                  <c:v>0</c:v>
                </c:pt>
                <c:pt idx="168">
                  <c:v>1</c:v>
                </c:pt>
                <c:pt idx="169">
                  <c:v>0.2</c:v>
                </c:pt>
                <c:pt idx="170">
                  <c:v>0</c:v>
                </c:pt>
                <c:pt idx="171">
                  <c:v>0</c:v>
                </c:pt>
                <c:pt idx="172">
                  <c:v>0</c:v>
                </c:pt>
                <c:pt idx="173">
                  <c:v>0</c:v>
                </c:pt>
                <c:pt idx="174">
                  <c:v>0</c:v>
                </c:pt>
                <c:pt idx="175">
                  <c:v>0</c:v>
                </c:pt>
                <c:pt idx="176">
                  <c:v>0</c:v>
                </c:pt>
                <c:pt idx="177">
                  <c:v>0</c:v>
                </c:pt>
                <c:pt idx="178">
                  <c:v>0</c:v>
                </c:pt>
                <c:pt idx="179">
                  <c:v>0</c:v>
                </c:pt>
                <c:pt idx="180">
                  <c:v>0</c:v>
                </c:pt>
                <c:pt idx="181">
                  <c:v>0</c:v>
                </c:pt>
                <c:pt idx="182">
                  <c:v>0.6</c:v>
                </c:pt>
                <c:pt idx="183">
                  <c:v>2.6</c:v>
                </c:pt>
                <c:pt idx="184">
                  <c:v>0</c:v>
                </c:pt>
                <c:pt idx="185">
                  <c:v>2</c:v>
                </c:pt>
                <c:pt idx="186">
                  <c:v>1.6</c:v>
                </c:pt>
                <c:pt idx="187">
                  <c:v>2.2000000000000002</c:v>
                </c:pt>
                <c:pt idx="188">
                  <c:v>0.2</c:v>
                </c:pt>
                <c:pt idx="189">
                  <c:v>0</c:v>
                </c:pt>
                <c:pt idx="190">
                  <c:v>0</c:v>
                </c:pt>
                <c:pt idx="191">
                  <c:v>0.2</c:v>
                </c:pt>
                <c:pt idx="192">
                  <c:v>1.6</c:v>
                </c:pt>
                <c:pt idx="193">
                  <c:v>28.4</c:v>
                </c:pt>
                <c:pt idx="194">
                  <c:v>3.8</c:v>
                </c:pt>
                <c:pt idx="195">
                  <c:v>3.6</c:v>
                </c:pt>
                <c:pt idx="196">
                  <c:v>0.2</c:v>
                </c:pt>
                <c:pt idx="197">
                  <c:v>2.4</c:v>
                </c:pt>
                <c:pt idx="198">
                  <c:v>0.4</c:v>
                </c:pt>
                <c:pt idx="199">
                  <c:v>0</c:v>
                </c:pt>
                <c:pt idx="200">
                  <c:v>0</c:v>
                </c:pt>
                <c:pt idx="201">
                  <c:v>0</c:v>
                </c:pt>
                <c:pt idx="202">
                  <c:v>1.6</c:v>
                </c:pt>
                <c:pt idx="203">
                  <c:v>0</c:v>
                </c:pt>
                <c:pt idx="204">
                  <c:v>1.2</c:v>
                </c:pt>
                <c:pt idx="205">
                  <c:v>0.8</c:v>
                </c:pt>
                <c:pt idx="206">
                  <c:v>3.2</c:v>
                </c:pt>
                <c:pt idx="207">
                  <c:v>0.8</c:v>
                </c:pt>
                <c:pt idx="208">
                  <c:v>0</c:v>
                </c:pt>
                <c:pt idx="209">
                  <c:v>0</c:v>
                </c:pt>
                <c:pt idx="210">
                  <c:v>0</c:v>
                </c:pt>
                <c:pt idx="211">
                  <c:v>0.6</c:v>
                </c:pt>
                <c:pt idx="212">
                  <c:v>0.2</c:v>
                </c:pt>
                <c:pt idx="213">
                  <c:v>0</c:v>
                </c:pt>
                <c:pt idx="214">
                  <c:v>6.4</c:v>
                </c:pt>
                <c:pt idx="215">
                  <c:v>0</c:v>
                </c:pt>
                <c:pt idx="216">
                  <c:v>1</c:v>
                </c:pt>
                <c:pt idx="217">
                  <c:v>1.6</c:v>
                </c:pt>
                <c:pt idx="218">
                  <c:v>1.4</c:v>
                </c:pt>
                <c:pt idx="219">
                  <c:v>0.4</c:v>
                </c:pt>
                <c:pt idx="220">
                  <c:v>0</c:v>
                </c:pt>
                <c:pt idx="221">
                  <c:v>0.2</c:v>
                </c:pt>
                <c:pt idx="222">
                  <c:v>0.8</c:v>
                </c:pt>
                <c:pt idx="223">
                  <c:v>0</c:v>
                </c:pt>
                <c:pt idx="224">
                  <c:v>0.2</c:v>
                </c:pt>
                <c:pt idx="225">
                  <c:v>0</c:v>
                </c:pt>
                <c:pt idx="226">
                  <c:v>0.4</c:v>
                </c:pt>
                <c:pt idx="227">
                  <c:v>0.2</c:v>
                </c:pt>
                <c:pt idx="228">
                  <c:v>2.4</c:v>
                </c:pt>
                <c:pt idx="229">
                  <c:v>0.6</c:v>
                </c:pt>
                <c:pt idx="230">
                  <c:v>0</c:v>
                </c:pt>
                <c:pt idx="231">
                  <c:v>0</c:v>
                </c:pt>
                <c:pt idx="232">
                  <c:v>0</c:v>
                </c:pt>
                <c:pt idx="233">
                  <c:v>0</c:v>
                </c:pt>
                <c:pt idx="234">
                  <c:v>0</c:v>
                </c:pt>
                <c:pt idx="235">
                  <c:v>0</c:v>
                </c:pt>
                <c:pt idx="236">
                  <c:v>0</c:v>
                </c:pt>
                <c:pt idx="237">
                  <c:v>0.2</c:v>
                </c:pt>
                <c:pt idx="238">
                  <c:v>0.8</c:v>
                </c:pt>
                <c:pt idx="239">
                  <c:v>17.399999999999999</c:v>
                </c:pt>
                <c:pt idx="240">
                  <c:v>1.8</c:v>
                </c:pt>
                <c:pt idx="241">
                  <c:v>2.2000000000000002</c:v>
                </c:pt>
                <c:pt idx="242">
                  <c:v>0</c:v>
                </c:pt>
                <c:pt idx="243">
                  <c:v>0</c:v>
                </c:pt>
                <c:pt idx="244">
                  <c:v>0</c:v>
                </c:pt>
                <c:pt idx="245">
                  <c:v>4.4000000000000004</c:v>
                </c:pt>
                <c:pt idx="246">
                  <c:v>0</c:v>
                </c:pt>
                <c:pt idx="247">
                  <c:v>0</c:v>
                </c:pt>
                <c:pt idx="248">
                  <c:v>0</c:v>
                </c:pt>
                <c:pt idx="249">
                  <c:v>3.6</c:v>
                </c:pt>
                <c:pt idx="250">
                  <c:v>2</c:v>
                </c:pt>
                <c:pt idx="251">
                  <c:v>0</c:v>
                </c:pt>
                <c:pt idx="252">
                  <c:v>0</c:v>
                </c:pt>
                <c:pt idx="253">
                  <c:v>0</c:v>
                </c:pt>
                <c:pt idx="254">
                  <c:v>0</c:v>
                </c:pt>
                <c:pt idx="255">
                  <c:v>0</c:v>
                </c:pt>
                <c:pt idx="256">
                  <c:v>0</c:v>
                </c:pt>
                <c:pt idx="257">
                  <c:v>15.8</c:v>
                </c:pt>
                <c:pt idx="258">
                  <c:v>0</c:v>
                </c:pt>
                <c:pt idx="259">
                  <c:v>0.4</c:v>
                </c:pt>
                <c:pt idx="260">
                  <c:v>0</c:v>
                </c:pt>
                <c:pt idx="261">
                  <c:v>0</c:v>
                </c:pt>
                <c:pt idx="262">
                  <c:v>0</c:v>
                </c:pt>
                <c:pt idx="263">
                  <c:v>0</c:v>
                </c:pt>
                <c:pt idx="264">
                  <c:v>4.4000000000000004</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0.4</c:v>
                </c:pt>
                <c:pt idx="284">
                  <c:v>0.6</c:v>
                </c:pt>
                <c:pt idx="285">
                  <c:v>0.4</c:v>
                </c:pt>
                <c:pt idx="286">
                  <c:v>0</c:v>
                </c:pt>
                <c:pt idx="287">
                  <c:v>0</c:v>
                </c:pt>
                <c:pt idx="288">
                  <c:v>0</c:v>
                </c:pt>
                <c:pt idx="289">
                  <c:v>0</c:v>
                </c:pt>
                <c:pt idx="290">
                  <c:v>0</c:v>
                </c:pt>
                <c:pt idx="291">
                  <c:v>0</c:v>
                </c:pt>
                <c:pt idx="292">
                  <c:v>0</c:v>
                </c:pt>
                <c:pt idx="293">
                  <c:v>2.4</c:v>
                </c:pt>
                <c:pt idx="294">
                  <c:v>7</c:v>
                </c:pt>
                <c:pt idx="295">
                  <c:v>0</c:v>
                </c:pt>
                <c:pt idx="296">
                  <c:v>0</c:v>
                </c:pt>
                <c:pt idx="297">
                  <c:v>0</c:v>
                </c:pt>
                <c:pt idx="298">
                  <c:v>0.2</c:v>
                </c:pt>
                <c:pt idx="299">
                  <c:v>0.2</c:v>
                </c:pt>
                <c:pt idx="300">
                  <c:v>0</c:v>
                </c:pt>
                <c:pt idx="301">
                  <c:v>0</c:v>
                </c:pt>
                <c:pt idx="302">
                  <c:v>0</c:v>
                </c:pt>
                <c:pt idx="303">
                  <c:v>1</c:v>
                </c:pt>
                <c:pt idx="304">
                  <c:v>4.4000000000000004</c:v>
                </c:pt>
                <c:pt idx="305">
                  <c:v>0</c:v>
                </c:pt>
                <c:pt idx="306">
                  <c:v>0.2</c:v>
                </c:pt>
                <c:pt idx="307">
                  <c:v>0</c:v>
                </c:pt>
                <c:pt idx="308">
                  <c:v>12.2</c:v>
                </c:pt>
                <c:pt idx="309">
                  <c:v>17.600000000000001</c:v>
                </c:pt>
                <c:pt idx="310">
                  <c:v>1.2</c:v>
                </c:pt>
                <c:pt idx="311">
                  <c:v>0</c:v>
                </c:pt>
                <c:pt idx="312">
                  <c:v>0</c:v>
                </c:pt>
                <c:pt idx="313">
                  <c:v>0</c:v>
                </c:pt>
                <c:pt idx="314">
                  <c:v>2</c:v>
                </c:pt>
                <c:pt idx="315">
                  <c:v>0</c:v>
                </c:pt>
                <c:pt idx="316">
                  <c:v>0.4</c:v>
                </c:pt>
                <c:pt idx="317">
                  <c:v>0.2</c:v>
                </c:pt>
                <c:pt idx="318">
                  <c:v>0.2</c:v>
                </c:pt>
                <c:pt idx="319">
                  <c:v>0.2</c:v>
                </c:pt>
                <c:pt idx="320">
                  <c:v>0</c:v>
                </c:pt>
                <c:pt idx="321">
                  <c:v>0</c:v>
                </c:pt>
                <c:pt idx="322">
                  <c:v>0</c:v>
                </c:pt>
                <c:pt idx="323">
                  <c:v>0.4</c:v>
                </c:pt>
                <c:pt idx="324">
                  <c:v>3.6</c:v>
                </c:pt>
                <c:pt idx="325">
                  <c:v>0</c:v>
                </c:pt>
                <c:pt idx="326">
                  <c:v>0</c:v>
                </c:pt>
                <c:pt idx="327">
                  <c:v>0</c:v>
                </c:pt>
                <c:pt idx="328">
                  <c:v>0</c:v>
                </c:pt>
                <c:pt idx="329">
                  <c:v>0</c:v>
                </c:pt>
                <c:pt idx="330">
                  <c:v>0.4</c:v>
                </c:pt>
                <c:pt idx="331">
                  <c:v>0</c:v>
                </c:pt>
                <c:pt idx="332">
                  <c:v>0</c:v>
                </c:pt>
                <c:pt idx="333">
                  <c:v>0</c:v>
                </c:pt>
                <c:pt idx="334">
                  <c:v>1.8</c:v>
                </c:pt>
                <c:pt idx="335">
                  <c:v>0</c:v>
                </c:pt>
                <c:pt idx="336">
                  <c:v>0</c:v>
                </c:pt>
                <c:pt idx="337">
                  <c:v>0</c:v>
                </c:pt>
                <c:pt idx="338">
                  <c:v>0</c:v>
                </c:pt>
                <c:pt idx="339">
                  <c:v>0</c:v>
                </c:pt>
                <c:pt idx="340">
                  <c:v>0</c:v>
                </c:pt>
                <c:pt idx="341">
                  <c:v>0.8</c:v>
                </c:pt>
                <c:pt idx="342">
                  <c:v>0</c:v>
                </c:pt>
                <c:pt idx="343">
                  <c:v>0</c:v>
                </c:pt>
                <c:pt idx="344">
                  <c:v>0</c:v>
                </c:pt>
                <c:pt idx="345">
                  <c:v>2</c:v>
                </c:pt>
                <c:pt idx="346">
                  <c:v>0</c:v>
                </c:pt>
                <c:pt idx="347">
                  <c:v>0</c:v>
                </c:pt>
                <c:pt idx="348">
                  <c:v>0</c:v>
                </c:pt>
                <c:pt idx="349">
                  <c:v>0</c:v>
                </c:pt>
                <c:pt idx="350">
                  <c:v>0</c:v>
                </c:pt>
                <c:pt idx="351">
                  <c:v>0</c:v>
                </c:pt>
                <c:pt idx="352">
                  <c:v>0</c:v>
                </c:pt>
                <c:pt idx="353">
                  <c:v>0</c:v>
                </c:pt>
                <c:pt idx="354">
                  <c:v>6</c:v>
                </c:pt>
                <c:pt idx="355">
                  <c:v>0</c:v>
                </c:pt>
                <c:pt idx="356">
                  <c:v>0</c:v>
                </c:pt>
                <c:pt idx="357">
                  <c:v>0.4</c:v>
                </c:pt>
                <c:pt idx="358">
                  <c:v>0</c:v>
                </c:pt>
                <c:pt idx="359">
                  <c:v>30.6</c:v>
                </c:pt>
                <c:pt idx="360">
                  <c:v>5.2</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0.8</c:v>
                </c:pt>
                <c:pt idx="377">
                  <c:v>0.2</c:v>
                </c:pt>
                <c:pt idx="378">
                  <c:v>0.4</c:v>
                </c:pt>
                <c:pt idx="379">
                  <c:v>1</c:v>
                </c:pt>
                <c:pt idx="380">
                  <c:v>0</c:v>
                </c:pt>
                <c:pt idx="381">
                  <c:v>0</c:v>
                </c:pt>
                <c:pt idx="382">
                  <c:v>0</c:v>
                </c:pt>
                <c:pt idx="383">
                  <c:v>0</c:v>
                </c:pt>
                <c:pt idx="384">
                  <c:v>1</c:v>
                </c:pt>
                <c:pt idx="385">
                  <c:v>0.8</c:v>
                </c:pt>
                <c:pt idx="386">
                  <c:v>1.6</c:v>
                </c:pt>
                <c:pt idx="387">
                  <c:v>7</c:v>
                </c:pt>
                <c:pt idx="388">
                  <c:v>5.2</c:v>
                </c:pt>
                <c:pt idx="389">
                  <c:v>0.4</c:v>
                </c:pt>
                <c:pt idx="390">
                  <c:v>0</c:v>
                </c:pt>
                <c:pt idx="391">
                  <c:v>0</c:v>
                </c:pt>
                <c:pt idx="392">
                  <c:v>3.6</c:v>
                </c:pt>
                <c:pt idx="393">
                  <c:v>14.2</c:v>
                </c:pt>
                <c:pt idx="394">
                  <c:v>1.2</c:v>
                </c:pt>
                <c:pt idx="395">
                  <c:v>10.6</c:v>
                </c:pt>
                <c:pt idx="396">
                  <c:v>0</c:v>
                </c:pt>
                <c:pt idx="397">
                  <c:v>0</c:v>
                </c:pt>
                <c:pt idx="398">
                  <c:v>0.6</c:v>
                </c:pt>
                <c:pt idx="399">
                  <c:v>2.4</c:v>
                </c:pt>
                <c:pt idx="400">
                  <c:v>0</c:v>
                </c:pt>
                <c:pt idx="401">
                  <c:v>0</c:v>
                </c:pt>
                <c:pt idx="402">
                  <c:v>0</c:v>
                </c:pt>
                <c:pt idx="403">
                  <c:v>0</c:v>
                </c:pt>
                <c:pt idx="404">
                  <c:v>0</c:v>
                </c:pt>
                <c:pt idx="405">
                  <c:v>0</c:v>
                </c:pt>
                <c:pt idx="406">
                  <c:v>0</c:v>
                </c:pt>
                <c:pt idx="407">
                  <c:v>0</c:v>
                </c:pt>
                <c:pt idx="408">
                  <c:v>0</c:v>
                </c:pt>
                <c:pt idx="409">
                  <c:v>0</c:v>
                </c:pt>
                <c:pt idx="410">
                  <c:v>0</c:v>
                </c:pt>
                <c:pt idx="411">
                  <c:v>3.6</c:v>
                </c:pt>
                <c:pt idx="412">
                  <c:v>0.6</c:v>
                </c:pt>
                <c:pt idx="413">
                  <c:v>1.2</c:v>
                </c:pt>
                <c:pt idx="414">
                  <c:v>0.2</c:v>
                </c:pt>
                <c:pt idx="415">
                  <c:v>0</c:v>
                </c:pt>
                <c:pt idx="416">
                  <c:v>0</c:v>
                </c:pt>
                <c:pt idx="417">
                  <c:v>0</c:v>
                </c:pt>
                <c:pt idx="418">
                  <c:v>0</c:v>
                </c:pt>
                <c:pt idx="419">
                  <c:v>0</c:v>
                </c:pt>
                <c:pt idx="420">
                  <c:v>0.4</c:v>
                </c:pt>
                <c:pt idx="421">
                  <c:v>0</c:v>
                </c:pt>
                <c:pt idx="422">
                  <c:v>0</c:v>
                </c:pt>
                <c:pt idx="423">
                  <c:v>0</c:v>
                </c:pt>
                <c:pt idx="424">
                  <c:v>0</c:v>
                </c:pt>
                <c:pt idx="425">
                  <c:v>0</c:v>
                </c:pt>
                <c:pt idx="426">
                  <c:v>0</c:v>
                </c:pt>
                <c:pt idx="427">
                  <c:v>0.2</c:v>
                </c:pt>
                <c:pt idx="428">
                  <c:v>0.2</c:v>
                </c:pt>
                <c:pt idx="429">
                  <c:v>1.2</c:v>
                </c:pt>
                <c:pt idx="430">
                  <c:v>0</c:v>
                </c:pt>
                <c:pt idx="431">
                  <c:v>3.2</c:v>
                </c:pt>
                <c:pt idx="432">
                  <c:v>0.6</c:v>
                </c:pt>
                <c:pt idx="433">
                  <c:v>0</c:v>
                </c:pt>
                <c:pt idx="434">
                  <c:v>0.6</c:v>
                </c:pt>
                <c:pt idx="435">
                  <c:v>8.4</c:v>
                </c:pt>
                <c:pt idx="436">
                  <c:v>0.2</c:v>
                </c:pt>
                <c:pt idx="437">
                  <c:v>0</c:v>
                </c:pt>
                <c:pt idx="438">
                  <c:v>0</c:v>
                </c:pt>
                <c:pt idx="439">
                  <c:v>0</c:v>
                </c:pt>
                <c:pt idx="440">
                  <c:v>0</c:v>
                </c:pt>
                <c:pt idx="441">
                  <c:v>0</c:v>
                </c:pt>
                <c:pt idx="442">
                  <c:v>13.4</c:v>
                </c:pt>
                <c:pt idx="443">
                  <c:v>5.8</c:v>
                </c:pt>
                <c:pt idx="444">
                  <c:v>0.2</c:v>
                </c:pt>
                <c:pt idx="445">
                  <c:v>0</c:v>
                </c:pt>
                <c:pt idx="446">
                  <c:v>0</c:v>
                </c:pt>
                <c:pt idx="447">
                  <c:v>0</c:v>
                </c:pt>
                <c:pt idx="448">
                  <c:v>0</c:v>
                </c:pt>
                <c:pt idx="449">
                  <c:v>0</c:v>
                </c:pt>
                <c:pt idx="450">
                  <c:v>0.4</c:v>
                </c:pt>
                <c:pt idx="451">
                  <c:v>1</c:v>
                </c:pt>
                <c:pt idx="452">
                  <c:v>0.2</c:v>
                </c:pt>
                <c:pt idx="453">
                  <c:v>0</c:v>
                </c:pt>
                <c:pt idx="454">
                  <c:v>0</c:v>
                </c:pt>
                <c:pt idx="455">
                  <c:v>0</c:v>
                </c:pt>
                <c:pt idx="456">
                  <c:v>0</c:v>
                </c:pt>
                <c:pt idx="457">
                  <c:v>0</c:v>
                </c:pt>
                <c:pt idx="458">
                  <c:v>0</c:v>
                </c:pt>
                <c:pt idx="459">
                  <c:v>0</c:v>
                </c:pt>
                <c:pt idx="460">
                  <c:v>0</c:v>
                </c:pt>
                <c:pt idx="461">
                  <c:v>12.8</c:v>
                </c:pt>
                <c:pt idx="462">
                  <c:v>6.8</c:v>
                </c:pt>
                <c:pt idx="463">
                  <c:v>0</c:v>
                </c:pt>
                <c:pt idx="464">
                  <c:v>0</c:v>
                </c:pt>
                <c:pt idx="465">
                  <c:v>0</c:v>
                </c:pt>
                <c:pt idx="466">
                  <c:v>0</c:v>
                </c:pt>
                <c:pt idx="467">
                  <c:v>0.2</c:v>
                </c:pt>
                <c:pt idx="468">
                  <c:v>0.2</c:v>
                </c:pt>
                <c:pt idx="469">
                  <c:v>0</c:v>
                </c:pt>
                <c:pt idx="470">
                  <c:v>0</c:v>
                </c:pt>
                <c:pt idx="471">
                  <c:v>0</c:v>
                </c:pt>
                <c:pt idx="472">
                  <c:v>0</c:v>
                </c:pt>
                <c:pt idx="473">
                  <c:v>0</c:v>
                </c:pt>
                <c:pt idx="474">
                  <c:v>0</c:v>
                </c:pt>
                <c:pt idx="475">
                  <c:v>0</c:v>
                </c:pt>
                <c:pt idx="476">
                  <c:v>0.4</c:v>
                </c:pt>
                <c:pt idx="477">
                  <c:v>21.6</c:v>
                </c:pt>
                <c:pt idx="478">
                  <c:v>0</c:v>
                </c:pt>
                <c:pt idx="479">
                  <c:v>0</c:v>
                </c:pt>
                <c:pt idx="480">
                  <c:v>0</c:v>
                </c:pt>
                <c:pt idx="481">
                  <c:v>0</c:v>
                </c:pt>
                <c:pt idx="482">
                  <c:v>0</c:v>
                </c:pt>
                <c:pt idx="483">
                  <c:v>0</c:v>
                </c:pt>
                <c:pt idx="484">
                  <c:v>0.4</c:v>
                </c:pt>
                <c:pt idx="485">
                  <c:v>6.2</c:v>
                </c:pt>
                <c:pt idx="486">
                  <c:v>9.8000000000000007</c:v>
                </c:pt>
                <c:pt idx="487">
                  <c:v>0.4</c:v>
                </c:pt>
                <c:pt idx="488">
                  <c:v>0</c:v>
                </c:pt>
                <c:pt idx="489">
                  <c:v>0.2</c:v>
                </c:pt>
                <c:pt idx="490">
                  <c:v>0</c:v>
                </c:pt>
                <c:pt idx="491">
                  <c:v>0</c:v>
                </c:pt>
                <c:pt idx="492">
                  <c:v>0</c:v>
                </c:pt>
                <c:pt idx="493">
                  <c:v>5.4</c:v>
                </c:pt>
                <c:pt idx="494">
                  <c:v>0.8</c:v>
                </c:pt>
                <c:pt idx="495">
                  <c:v>12</c:v>
                </c:pt>
                <c:pt idx="496">
                  <c:v>0.2</c:v>
                </c:pt>
                <c:pt idx="497">
                  <c:v>0.2</c:v>
                </c:pt>
                <c:pt idx="498">
                  <c:v>0</c:v>
                </c:pt>
                <c:pt idx="499">
                  <c:v>0</c:v>
                </c:pt>
                <c:pt idx="500">
                  <c:v>0</c:v>
                </c:pt>
                <c:pt idx="501">
                  <c:v>0</c:v>
                </c:pt>
                <c:pt idx="502">
                  <c:v>0.2</c:v>
                </c:pt>
                <c:pt idx="503">
                  <c:v>0</c:v>
                </c:pt>
                <c:pt idx="504">
                  <c:v>0</c:v>
                </c:pt>
                <c:pt idx="505">
                  <c:v>1.8</c:v>
                </c:pt>
                <c:pt idx="506">
                  <c:v>0</c:v>
                </c:pt>
                <c:pt idx="507">
                  <c:v>0</c:v>
                </c:pt>
                <c:pt idx="508">
                  <c:v>2.2000000000000002</c:v>
                </c:pt>
                <c:pt idx="509">
                  <c:v>1.8</c:v>
                </c:pt>
                <c:pt idx="510">
                  <c:v>0</c:v>
                </c:pt>
                <c:pt idx="511">
                  <c:v>12.4</c:v>
                </c:pt>
                <c:pt idx="512">
                  <c:v>4.8</c:v>
                </c:pt>
                <c:pt idx="513">
                  <c:v>0.6</c:v>
                </c:pt>
                <c:pt idx="514">
                  <c:v>4.2</c:v>
                </c:pt>
                <c:pt idx="515">
                  <c:v>0</c:v>
                </c:pt>
                <c:pt idx="516">
                  <c:v>0</c:v>
                </c:pt>
                <c:pt idx="517">
                  <c:v>0</c:v>
                </c:pt>
                <c:pt idx="518">
                  <c:v>0</c:v>
                </c:pt>
                <c:pt idx="519">
                  <c:v>0</c:v>
                </c:pt>
                <c:pt idx="520">
                  <c:v>6.2</c:v>
                </c:pt>
                <c:pt idx="521">
                  <c:v>3.4</c:v>
                </c:pt>
                <c:pt idx="522">
                  <c:v>1.4</c:v>
                </c:pt>
                <c:pt idx="523">
                  <c:v>0</c:v>
                </c:pt>
                <c:pt idx="524">
                  <c:v>1.2</c:v>
                </c:pt>
                <c:pt idx="525">
                  <c:v>1.4</c:v>
                </c:pt>
                <c:pt idx="526">
                  <c:v>0</c:v>
                </c:pt>
                <c:pt idx="527">
                  <c:v>3</c:v>
                </c:pt>
                <c:pt idx="528">
                  <c:v>0.6</c:v>
                </c:pt>
                <c:pt idx="529">
                  <c:v>0</c:v>
                </c:pt>
                <c:pt idx="530">
                  <c:v>0</c:v>
                </c:pt>
                <c:pt idx="531">
                  <c:v>0</c:v>
                </c:pt>
                <c:pt idx="532">
                  <c:v>0</c:v>
                </c:pt>
                <c:pt idx="533">
                  <c:v>4.2</c:v>
                </c:pt>
                <c:pt idx="534">
                  <c:v>8.6</c:v>
                </c:pt>
                <c:pt idx="535">
                  <c:v>0.4</c:v>
                </c:pt>
                <c:pt idx="536">
                  <c:v>3.6</c:v>
                </c:pt>
                <c:pt idx="537">
                  <c:v>3.2</c:v>
                </c:pt>
                <c:pt idx="538">
                  <c:v>0</c:v>
                </c:pt>
                <c:pt idx="539">
                  <c:v>0.6</c:v>
                </c:pt>
                <c:pt idx="540">
                  <c:v>13.8</c:v>
                </c:pt>
                <c:pt idx="541">
                  <c:v>2</c:v>
                </c:pt>
                <c:pt idx="542">
                  <c:v>0.2</c:v>
                </c:pt>
                <c:pt idx="543">
                  <c:v>0.2</c:v>
                </c:pt>
                <c:pt idx="544">
                  <c:v>0.2</c:v>
                </c:pt>
                <c:pt idx="545">
                  <c:v>0.2</c:v>
                </c:pt>
                <c:pt idx="546">
                  <c:v>0</c:v>
                </c:pt>
                <c:pt idx="547">
                  <c:v>6.4</c:v>
                </c:pt>
                <c:pt idx="548">
                  <c:v>0.2</c:v>
                </c:pt>
                <c:pt idx="549">
                  <c:v>0</c:v>
                </c:pt>
                <c:pt idx="550">
                  <c:v>0</c:v>
                </c:pt>
                <c:pt idx="551">
                  <c:v>0.6</c:v>
                </c:pt>
                <c:pt idx="552">
                  <c:v>22.6</c:v>
                </c:pt>
                <c:pt idx="553">
                  <c:v>3.8</c:v>
                </c:pt>
                <c:pt idx="554">
                  <c:v>0.8</c:v>
                </c:pt>
                <c:pt idx="555">
                  <c:v>0.2</c:v>
                </c:pt>
                <c:pt idx="556">
                  <c:v>0</c:v>
                </c:pt>
                <c:pt idx="557">
                  <c:v>3.6</c:v>
                </c:pt>
                <c:pt idx="558">
                  <c:v>0</c:v>
                </c:pt>
                <c:pt idx="559">
                  <c:v>0.4</c:v>
                </c:pt>
                <c:pt idx="560">
                  <c:v>1</c:v>
                </c:pt>
                <c:pt idx="561">
                  <c:v>0</c:v>
                </c:pt>
                <c:pt idx="562">
                  <c:v>0</c:v>
                </c:pt>
                <c:pt idx="563">
                  <c:v>0</c:v>
                </c:pt>
                <c:pt idx="564">
                  <c:v>0</c:v>
                </c:pt>
                <c:pt idx="565">
                  <c:v>0</c:v>
                </c:pt>
                <c:pt idx="566">
                  <c:v>1.8</c:v>
                </c:pt>
                <c:pt idx="567">
                  <c:v>1.8</c:v>
                </c:pt>
                <c:pt idx="568">
                  <c:v>7.8</c:v>
                </c:pt>
                <c:pt idx="569">
                  <c:v>2.8</c:v>
                </c:pt>
                <c:pt idx="570">
                  <c:v>0.8</c:v>
                </c:pt>
                <c:pt idx="571">
                  <c:v>0</c:v>
                </c:pt>
                <c:pt idx="572">
                  <c:v>4.8</c:v>
                </c:pt>
                <c:pt idx="573">
                  <c:v>0.4</c:v>
                </c:pt>
                <c:pt idx="574">
                  <c:v>0</c:v>
                </c:pt>
                <c:pt idx="575">
                  <c:v>0</c:v>
                </c:pt>
                <c:pt idx="576">
                  <c:v>2.4</c:v>
                </c:pt>
                <c:pt idx="577">
                  <c:v>2</c:v>
                </c:pt>
                <c:pt idx="578">
                  <c:v>2.8</c:v>
                </c:pt>
                <c:pt idx="579">
                  <c:v>14.4</c:v>
                </c:pt>
                <c:pt idx="580">
                  <c:v>2.8</c:v>
                </c:pt>
                <c:pt idx="581">
                  <c:v>0.8</c:v>
                </c:pt>
                <c:pt idx="582">
                  <c:v>0</c:v>
                </c:pt>
                <c:pt idx="583">
                  <c:v>0</c:v>
                </c:pt>
                <c:pt idx="584">
                  <c:v>0</c:v>
                </c:pt>
                <c:pt idx="585">
                  <c:v>0</c:v>
                </c:pt>
                <c:pt idx="586">
                  <c:v>0</c:v>
                </c:pt>
                <c:pt idx="587">
                  <c:v>0</c:v>
                </c:pt>
                <c:pt idx="588">
                  <c:v>8.1999999999999993</c:v>
                </c:pt>
                <c:pt idx="589">
                  <c:v>0</c:v>
                </c:pt>
                <c:pt idx="590">
                  <c:v>1.6</c:v>
                </c:pt>
                <c:pt idx="591">
                  <c:v>0.2</c:v>
                </c:pt>
                <c:pt idx="592">
                  <c:v>0</c:v>
                </c:pt>
                <c:pt idx="593">
                  <c:v>0</c:v>
                </c:pt>
                <c:pt idx="594">
                  <c:v>0.4</c:v>
                </c:pt>
                <c:pt idx="595">
                  <c:v>0</c:v>
                </c:pt>
                <c:pt idx="596">
                  <c:v>0.2</c:v>
                </c:pt>
                <c:pt idx="597">
                  <c:v>9.4</c:v>
                </c:pt>
                <c:pt idx="598">
                  <c:v>1.2</c:v>
                </c:pt>
                <c:pt idx="599">
                  <c:v>5.6</c:v>
                </c:pt>
                <c:pt idx="600">
                  <c:v>11</c:v>
                </c:pt>
                <c:pt idx="601">
                  <c:v>0</c:v>
                </c:pt>
                <c:pt idx="602">
                  <c:v>1.2</c:v>
                </c:pt>
                <c:pt idx="603">
                  <c:v>0.6</c:v>
                </c:pt>
                <c:pt idx="604">
                  <c:v>0</c:v>
                </c:pt>
                <c:pt idx="605">
                  <c:v>0</c:v>
                </c:pt>
                <c:pt idx="606">
                  <c:v>0</c:v>
                </c:pt>
                <c:pt idx="607">
                  <c:v>0</c:v>
                </c:pt>
                <c:pt idx="608">
                  <c:v>0.8</c:v>
                </c:pt>
                <c:pt idx="609">
                  <c:v>0</c:v>
                </c:pt>
                <c:pt idx="610">
                  <c:v>0.4</c:v>
                </c:pt>
                <c:pt idx="611">
                  <c:v>0.2</c:v>
                </c:pt>
                <c:pt idx="612">
                  <c:v>0.2</c:v>
                </c:pt>
                <c:pt idx="613">
                  <c:v>0</c:v>
                </c:pt>
                <c:pt idx="614">
                  <c:v>0</c:v>
                </c:pt>
                <c:pt idx="615">
                  <c:v>0</c:v>
                </c:pt>
                <c:pt idx="616">
                  <c:v>0</c:v>
                </c:pt>
                <c:pt idx="617">
                  <c:v>0.6</c:v>
                </c:pt>
                <c:pt idx="618">
                  <c:v>9.4</c:v>
                </c:pt>
                <c:pt idx="619">
                  <c:v>1.2</c:v>
                </c:pt>
                <c:pt idx="620">
                  <c:v>1.6</c:v>
                </c:pt>
                <c:pt idx="621">
                  <c:v>9</c:v>
                </c:pt>
                <c:pt idx="622">
                  <c:v>20.6</c:v>
                </c:pt>
                <c:pt idx="623">
                  <c:v>2</c:v>
                </c:pt>
                <c:pt idx="624">
                  <c:v>13.4</c:v>
                </c:pt>
                <c:pt idx="625">
                  <c:v>0</c:v>
                </c:pt>
                <c:pt idx="626">
                  <c:v>0.4</c:v>
                </c:pt>
                <c:pt idx="627">
                  <c:v>0.2</c:v>
                </c:pt>
                <c:pt idx="628">
                  <c:v>0</c:v>
                </c:pt>
                <c:pt idx="629">
                  <c:v>1.2</c:v>
                </c:pt>
                <c:pt idx="630">
                  <c:v>1.2</c:v>
                </c:pt>
                <c:pt idx="631">
                  <c:v>0.6</c:v>
                </c:pt>
                <c:pt idx="632">
                  <c:v>0</c:v>
                </c:pt>
                <c:pt idx="633">
                  <c:v>5.8</c:v>
                </c:pt>
                <c:pt idx="634">
                  <c:v>0.6</c:v>
                </c:pt>
                <c:pt idx="635">
                  <c:v>12.6</c:v>
                </c:pt>
                <c:pt idx="636">
                  <c:v>2.2000000000000002</c:v>
                </c:pt>
                <c:pt idx="637">
                  <c:v>1.8</c:v>
                </c:pt>
                <c:pt idx="638">
                  <c:v>2</c:v>
                </c:pt>
                <c:pt idx="639">
                  <c:v>1.6</c:v>
                </c:pt>
                <c:pt idx="640">
                  <c:v>0</c:v>
                </c:pt>
                <c:pt idx="641">
                  <c:v>9.1999999999999993</c:v>
                </c:pt>
                <c:pt idx="642">
                  <c:v>2</c:v>
                </c:pt>
                <c:pt idx="643">
                  <c:v>2.8</c:v>
                </c:pt>
                <c:pt idx="644">
                  <c:v>0</c:v>
                </c:pt>
                <c:pt idx="645">
                  <c:v>0</c:v>
                </c:pt>
                <c:pt idx="646">
                  <c:v>0</c:v>
                </c:pt>
                <c:pt idx="647">
                  <c:v>0</c:v>
                </c:pt>
                <c:pt idx="648">
                  <c:v>0.8</c:v>
                </c:pt>
                <c:pt idx="649">
                  <c:v>1.4</c:v>
                </c:pt>
                <c:pt idx="650">
                  <c:v>0</c:v>
                </c:pt>
                <c:pt idx="651">
                  <c:v>4.2</c:v>
                </c:pt>
                <c:pt idx="652">
                  <c:v>0.2</c:v>
                </c:pt>
                <c:pt idx="653">
                  <c:v>0</c:v>
                </c:pt>
                <c:pt idx="654">
                  <c:v>0</c:v>
                </c:pt>
                <c:pt idx="655">
                  <c:v>9.8000000000000007</c:v>
                </c:pt>
                <c:pt idx="656">
                  <c:v>1</c:v>
                </c:pt>
                <c:pt idx="657">
                  <c:v>2.6</c:v>
                </c:pt>
                <c:pt idx="658">
                  <c:v>0</c:v>
                </c:pt>
                <c:pt idx="659">
                  <c:v>0</c:v>
                </c:pt>
                <c:pt idx="660">
                  <c:v>16.399999999999999</c:v>
                </c:pt>
                <c:pt idx="661">
                  <c:v>8.8000000000000007</c:v>
                </c:pt>
                <c:pt idx="662">
                  <c:v>0.4</c:v>
                </c:pt>
                <c:pt idx="663">
                  <c:v>0.2</c:v>
                </c:pt>
                <c:pt idx="664">
                  <c:v>0</c:v>
                </c:pt>
                <c:pt idx="665">
                  <c:v>0.2</c:v>
                </c:pt>
                <c:pt idx="666">
                  <c:v>0</c:v>
                </c:pt>
                <c:pt idx="667">
                  <c:v>0</c:v>
                </c:pt>
                <c:pt idx="668">
                  <c:v>0</c:v>
                </c:pt>
                <c:pt idx="669">
                  <c:v>1.8</c:v>
                </c:pt>
                <c:pt idx="670">
                  <c:v>0.4</c:v>
                </c:pt>
                <c:pt idx="671">
                  <c:v>0.4</c:v>
                </c:pt>
                <c:pt idx="672">
                  <c:v>0</c:v>
                </c:pt>
                <c:pt idx="673">
                  <c:v>0</c:v>
                </c:pt>
                <c:pt idx="674">
                  <c:v>0</c:v>
                </c:pt>
                <c:pt idx="675">
                  <c:v>0</c:v>
                </c:pt>
                <c:pt idx="676">
                  <c:v>0</c:v>
                </c:pt>
                <c:pt idx="677">
                  <c:v>0.2</c:v>
                </c:pt>
                <c:pt idx="678">
                  <c:v>0</c:v>
                </c:pt>
                <c:pt idx="679">
                  <c:v>0</c:v>
                </c:pt>
                <c:pt idx="680">
                  <c:v>0</c:v>
                </c:pt>
                <c:pt idx="681">
                  <c:v>2</c:v>
                </c:pt>
                <c:pt idx="682">
                  <c:v>2</c:v>
                </c:pt>
                <c:pt idx="683">
                  <c:v>8.6</c:v>
                </c:pt>
                <c:pt idx="684">
                  <c:v>0</c:v>
                </c:pt>
                <c:pt idx="685">
                  <c:v>0</c:v>
                </c:pt>
                <c:pt idx="686">
                  <c:v>0</c:v>
                </c:pt>
                <c:pt idx="687">
                  <c:v>0</c:v>
                </c:pt>
                <c:pt idx="688">
                  <c:v>0</c:v>
                </c:pt>
                <c:pt idx="689">
                  <c:v>0</c:v>
                </c:pt>
                <c:pt idx="690">
                  <c:v>0</c:v>
                </c:pt>
                <c:pt idx="691">
                  <c:v>8.6</c:v>
                </c:pt>
                <c:pt idx="692">
                  <c:v>5.4</c:v>
                </c:pt>
                <c:pt idx="693">
                  <c:v>2.2000000000000002</c:v>
                </c:pt>
                <c:pt idx="694">
                  <c:v>0.8</c:v>
                </c:pt>
                <c:pt idx="695">
                  <c:v>0</c:v>
                </c:pt>
                <c:pt idx="696">
                  <c:v>0.4</c:v>
                </c:pt>
                <c:pt idx="697">
                  <c:v>0.2</c:v>
                </c:pt>
                <c:pt idx="698">
                  <c:v>0.2</c:v>
                </c:pt>
                <c:pt idx="699">
                  <c:v>0</c:v>
                </c:pt>
                <c:pt idx="700">
                  <c:v>0</c:v>
                </c:pt>
                <c:pt idx="701">
                  <c:v>0</c:v>
                </c:pt>
                <c:pt idx="702">
                  <c:v>0</c:v>
                </c:pt>
                <c:pt idx="703">
                  <c:v>0</c:v>
                </c:pt>
                <c:pt idx="704">
                  <c:v>2.4</c:v>
                </c:pt>
                <c:pt idx="705">
                  <c:v>0</c:v>
                </c:pt>
                <c:pt idx="706">
                  <c:v>0</c:v>
                </c:pt>
                <c:pt idx="707">
                  <c:v>2.2000000000000002</c:v>
                </c:pt>
                <c:pt idx="708">
                  <c:v>6.6</c:v>
                </c:pt>
                <c:pt idx="709">
                  <c:v>0.2</c:v>
                </c:pt>
                <c:pt idx="710">
                  <c:v>1</c:v>
                </c:pt>
                <c:pt idx="711">
                  <c:v>0</c:v>
                </c:pt>
                <c:pt idx="712">
                  <c:v>0</c:v>
                </c:pt>
                <c:pt idx="713">
                  <c:v>0</c:v>
                </c:pt>
                <c:pt idx="714">
                  <c:v>0</c:v>
                </c:pt>
                <c:pt idx="715">
                  <c:v>0</c:v>
                </c:pt>
                <c:pt idx="716">
                  <c:v>0</c:v>
                </c:pt>
                <c:pt idx="717">
                  <c:v>0</c:v>
                </c:pt>
                <c:pt idx="718">
                  <c:v>0</c:v>
                </c:pt>
                <c:pt idx="719">
                  <c:v>3</c:v>
                </c:pt>
                <c:pt idx="720">
                  <c:v>0.2</c:v>
                </c:pt>
                <c:pt idx="721">
                  <c:v>0</c:v>
                </c:pt>
                <c:pt idx="722">
                  <c:v>0</c:v>
                </c:pt>
                <c:pt idx="723">
                  <c:v>0.8</c:v>
                </c:pt>
                <c:pt idx="724">
                  <c:v>0.2</c:v>
                </c:pt>
                <c:pt idx="725">
                  <c:v>0</c:v>
                </c:pt>
                <c:pt idx="726">
                  <c:v>1.6</c:v>
                </c:pt>
                <c:pt idx="727">
                  <c:v>1</c:v>
                </c:pt>
                <c:pt idx="728">
                  <c:v>0</c:v>
                </c:pt>
                <c:pt idx="729">
                  <c:v>20.399999999999999</c:v>
                </c:pt>
                <c:pt idx="730">
                  <c:v>0</c:v>
                </c:pt>
                <c:pt idx="731">
                  <c:v>0</c:v>
                </c:pt>
                <c:pt idx="732">
                  <c:v>0.4</c:v>
                </c:pt>
                <c:pt idx="733">
                  <c:v>0.4</c:v>
                </c:pt>
                <c:pt idx="734">
                  <c:v>0</c:v>
                </c:pt>
                <c:pt idx="735">
                  <c:v>0</c:v>
                </c:pt>
                <c:pt idx="736">
                  <c:v>0</c:v>
                </c:pt>
                <c:pt idx="737">
                  <c:v>0</c:v>
                </c:pt>
                <c:pt idx="738">
                  <c:v>0</c:v>
                </c:pt>
                <c:pt idx="739">
                  <c:v>0</c:v>
                </c:pt>
                <c:pt idx="740">
                  <c:v>0</c:v>
                </c:pt>
                <c:pt idx="741">
                  <c:v>0</c:v>
                </c:pt>
                <c:pt idx="742">
                  <c:v>0</c:v>
                </c:pt>
                <c:pt idx="743">
                  <c:v>1.4</c:v>
                </c:pt>
                <c:pt idx="744">
                  <c:v>2.6</c:v>
                </c:pt>
                <c:pt idx="745">
                  <c:v>0</c:v>
                </c:pt>
                <c:pt idx="746">
                  <c:v>0</c:v>
                </c:pt>
                <c:pt idx="747">
                  <c:v>0</c:v>
                </c:pt>
                <c:pt idx="748">
                  <c:v>0</c:v>
                </c:pt>
                <c:pt idx="749">
                  <c:v>0</c:v>
                </c:pt>
                <c:pt idx="750">
                  <c:v>22.6</c:v>
                </c:pt>
                <c:pt idx="751">
                  <c:v>0.6</c:v>
                </c:pt>
                <c:pt idx="752">
                  <c:v>0</c:v>
                </c:pt>
                <c:pt idx="753">
                  <c:v>0</c:v>
                </c:pt>
                <c:pt idx="754">
                  <c:v>0.6</c:v>
                </c:pt>
                <c:pt idx="755">
                  <c:v>0</c:v>
                </c:pt>
                <c:pt idx="756">
                  <c:v>0</c:v>
                </c:pt>
                <c:pt idx="757">
                  <c:v>0</c:v>
                </c:pt>
                <c:pt idx="758">
                  <c:v>0</c:v>
                </c:pt>
                <c:pt idx="759">
                  <c:v>0</c:v>
                </c:pt>
                <c:pt idx="760">
                  <c:v>0</c:v>
                </c:pt>
                <c:pt idx="761">
                  <c:v>3</c:v>
                </c:pt>
                <c:pt idx="762">
                  <c:v>0</c:v>
                </c:pt>
                <c:pt idx="763">
                  <c:v>0</c:v>
                </c:pt>
                <c:pt idx="764">
                  <c:v>0</c:v>
                </c:pt>
                <c:pt idx="765">
                  <c:v>0</c:v>
                </c:pt>
                <c:pt idx="766">
                  <c:v>0</c:v>
                </c:pt>
                <c:pt idx="767">
                  <c:v>32.4</c:v>
                </c:pt>
                <c:pt idx="768">
                  <c:v>0</c:v>
                </c:pt>
                <c:pt idx="769">
                  <c:v>0</c:v>
                </c:pt>
                <c:pt idx="770">
                  <c:v>0</c:v>
                </c:pt>
                <c:pt idx="771">
                  <c:v>0</c:v>
                </c:pt>
                <c:pt idx="772">
                  <c:v>0</c:v>
                </c:pt>
                <c:pt idx="773">
                  <c:v>2</c:v>
                </c:pt>
                <c:pt idx="774">
                  <c:v>0</c:v>
                </c:pt>
                <c:pt idx="775">
                  <c:v>0.6</c:v>
                </c:pt>
                <c:pt idx="776">
                  <c:v>0</c:v>
                </c:pt>
                <c:pt idx="777">
                  <c:v>0</c:v>
                </c:pt>
                <c:pt idx="778">
                  <c:v>0</c:v>
                </c:pt>
                <c:pt idx="779">
                  <c:v>0</c:v>
                </c:pt>
                <c:pt idx="780">
                  <c:v>0</c:v>
                </c:pt>
                <c:pt idx="781">
                  <c:v>3.6</c:v>
                </c:pt>
                <c:pt idx="782">
                  <c:v>0.2</c:v>
                </c:pt>
                <c:pt idx="783">
                  <c:v>0</c:v>
                </c:pt>
                <c:pt idx="784">
                  <c:v>0</c:v>
                </c:pt>
                <c:pt idx="785">
                  <c:v>1.4</c:v>
                </c:pt>
                <c:pt idx="786">
                  <c:v>0</c:v>
                </c:pt>
                <c:pt idx="787">
                  <c:v>0</c:v>
                </c:pt>
                <c:pt idx="788">
                  <c:v>0</c:v>
                </c:pt>
                <c:pt idx="789">
                  <c:v>0</c:v>
                </c:pt>
                <c:pt idx="790">
                  <c:v>0</c:v>
                </c:pt>
                <c:pt idx="791">
                  <c:v>0</c:v>
                </c:pt>
                <c:pt idx="792">
                  <c:v>0</c:v>
                </c:pt>
                <c:pt idx="793">
                  <c:v>0</c:v>
                </c:pt>
                <c:pt idx="794">
                  <c:v>0.2</c:v>
                </c:pt>
                <c:pt idx="795">
                  <c:v>0</c:v>
                </c:pt>
                <c:pt idx="796">
                  <c:v>0</c:v>
                </c:pt>
                <c:pt idx="797">
                  <c:v>0</c:v>
                </c:pt>
                <c:pt idx="798">
                  <c:v>0</c:v>
                </c:pt>
                <c:pt idx="799">
                  <c:v>0</c:v>
                </c:pt>
                <c:pt idx="800">
                  <c:v>0</c:v>
                </c:pt>
                <c:pt idx="801">
                  <c:v>0</c:v>
                </c:pt>
                <c:pt idx="802">
                  <c:v>0.2</c:v>
                </c:pt>
                <c:pt idx="803">
                  <c:v>0</c:v>
                </c:pt>
                <c:pt idx="804">
                  <c:v>0</c:v>
                </c:pt>
                <c:pt idx="805">
                  <c:v>1.8</c:v>
                </c:pt>
                <c:pt idx="806">
                  <c:v>0</c:v>
                </c:pt>
                <c:pt idx="807">
                  <c:v>0</c:v>
                </c:pt>
                <c:pt idx="808">
                  <c:v>0</c:v>
                </c:pt>
                <c:pt idx="809">
                  <c:v>0</c:v>
                </c:pt>
                <c:pt idx="810">
                  <c:v>4.4000000000000004</c:v>
                </c:pt>
                <c:pt idx="811">
                  <c:v>9.1999999999999993</c:v>
                </c:pt>
                <c:pt idx="812">
                  <c:v>0</c:v>
                </c:pt>
                <c:pt idx="813">
                  <c:v>0</c:v>
                </c:pt>
                <c:pt idx="814">
                  <c:v>0</c:v>
                </c:pt>
                <c:pt idx="815">
                  <c:v>0</c:v>
                </c:pt>
                <c:pt idx="816">
                  <c:v>0</c:v>
                </c:pt>
                <c:pt idx="817">
                  <c:v>4.2</c:v>
                </c:pt>
                <c:pt idx="818">
                  <c:v>0.2</c:v>
                </c:pt>
                <c:pt idx="819">
                  <c:v>3.4</c:v>
                </c:pt>
                <c:pt idx="820">
                  <c:v>2.8</c:v>
                </c:pt>
                <c:pt idx="821">
                  <c:v>0</c:v>
                </c:pt>
                <c:pt idx="822">
                  <c:v>0.4</c:v>
                </c:pt>
                <c:pt idx="823">
                  <c:v>0</c:v>
                </c:pt>
                <c:pt idx="824">
                  <c:v>0</c:v>
                </c:pt>
                <c:pt idx="825">
                  <c:v>0</c:v>
                </c:pt>
                <c:pt idx="826">
                  <c:v>0</c:v>
                </c:pt>
                <c:pt idx="827">
                  <c:v>0</c:v>
                </c:pt>
                <c:pt idx="828">
                  <c:v>0</c:v>
                </c:pt>
                <c:pt idx="829">
                  <c:v>10.6</c:v>
                </c:pt>
                <c:pt idx="830">
                  <c:v>25.4</c:v>
                </c:pt>
                <c:pt idx="831">
                  <c:v>15.4</c:v>
                </c:pt>
                <c:pt idx="832">
                  <c:v>0</c:v>
                </c:pt>
                <c:pt idx="833">
                  <c:v>0</c:v>
                </c:pt>
                <c:pt idx="834">
                  <c:v>0</c:v>
                </c:pt>
                <c:pt idx="835">
                  <c:v>0</c:v>
                </c:pt>
                <c:pt idx="836">
                  <c:v>0</c:v>
                </c:pt>
                <c:pt idx="837">
                  <c:v>0</c:v>
                </c:pt>
                <c:pt idx="838">
                  <c:v>0</c:v>
                </c:pt>
                <c:pt idx="839">
                  <c:v>0</c:v>
                </c:pt>
                <c:pt idx="840">
                  <c:v>0</c:v>
                </c:pt>
                <c:pt idx="841">
                  <c:v>9.4</c:v>
                </c:pt>
                <c:pt idx="842">
                  <c:v>4.5999999999999996</c:v>
                </c:pt>
                <c:pt idx="843">
                  <c:v>0</c:v>
                </c:pt>
                <c:pt idx="844">
                  <c:v>0</c:v>
                </c:pt>
                <c:pt idx="845">
                  <c:v>21.6</c:v>
                </c:pt>
                <c:pt idx="846">
                  <c:v>20</c:v>
                </c:pt>
                <c:pt idx="847">
                  <c:v>15.4</c:v>
                </c:pt>
                <c:pt idx="848">
                  <c:v>0.4</c:v>
                </c:pt>
                <c:pt idx="849">
                  <c:v>0.2</c:v>
                </c:pt>
                <c:pt idx="850">
                  <c:v>0</c:v>
                </c:pt>
                <c:pt idx="851">
                  <c:v>0</c:v>
                </c:pt>
                <c:pt idx="852">
                  <c:v>2.4</c:v>
                </c:pt>
                <c:pt idx="853">
                  <c:v>0.8</c:v>
                </c:pt>
                <c:pt idx="854">
                  <c:v>0</c:v>
                </c:pt>
                <c:pt idx="855">
                  <c:v>0</c:v>
                </c:pt>
                <c:pt idx="856">
                  <c:v>0.2</c:v>
                </c:pt>
                <c:pt idx="857">
                  <c:v>1.4</c:v>
                </c:pt>
                <c:pt idx="858">
                  <c:v>1.8</c:v>
                </c:pt>
                <c:pt idx="859">
                  <c:v>1.6</c:v>
                </c:pt>
                <c:pt idx="860">
                  <c:v>0</c:v>
                </c:pt>
                <c:pt idx="861">
                  <c:v>0</c:v>
                </c:pt>
                <c:pt idx="862">
                  <c:v>0</c:v>
                </c:pt>
                <c:pt idx="863">
                  <c:v>0.2</c:v>
                </c:pt>
                <c:pt idx="864">
                  <c:v>0</c:v>
                </c:pt>
                <c:pt idx="865">
                  <c:v>0</c:v>
                </c:pt>
                <c:pt idx="866">
                  <c:v>0</c:v>
                </c:pt>
                <c:pt idx="867">
                  <c:v>0</c:v>
                </c:pt>
                <c:pt idx="868">
                  <c:v>0.8</c:v>
                </c:pt>
                <c:pt idx="869">
                  <c:v>0</c:v>
                </c:pt>
                <c:pt idx="870">
                  <c:v>0</c:v>
                </c:pt>
                <c:pt idx="871">
                  <c:v>0</c:v>
                </c:pt>
                <c:pt idx="872">
                  <c:v>0</c:v>
                </c:pt>
                <c:pt idx="873">
                  <c:v>0</c:v>
                </c:pt>
                <c:pt idx="874">
                  <c:v>0</c:v>
                </c:pt>
                <c:pt idx="875">
                  <c:v>0</c:v>
                </c:pt>
                <c:pt idx="876">
                  <c:v>0</c:v>
                </c:pt>
                <c:pt idx="877">
                  <c:v>0</c:v>
                </c:pt>
                <c:pt idx="878">
                  <c:v>6.8</c:v>
                </c:pt>
                <c:pt idx="879">
                  <c:v>1.4</c:v>
                </c:pt>
                <c:pt idx="880">
                  <c:v>2.2000000000000002</c:v>
                </c:pt>
                <c:pt idx="881">
                  <c:v>5.4</c:v>
                </c:pt>
                <c:pt idx="882">
                  <c:v>0.4</c:v>
                </c:pt>
                <c:pt idx="883">
                  <c:v>0</c:v>
                </c:pt>
                <c:pt idx="884">
                  <c:v>0</c:v>
                </c:pt>
                <c:pt idx="885">
                  <c:v>0</c:v>
                </c:pt>
                <c:pt idx="886">
                  <c:v>0</c:v>
                </c:pt>
                <c:pt idx="887">
                  <c:v>6.4</c:v>
                </c:pt>
                <c:pt idx="888">
                  <c:v>0</c:v>
                </c:pt>
                <c:pt idx="889">
                  <c:v>0</c:v>
                </c:pt>
                <c:pt idx="890">
                  <c:v>1.8</c:v>
                </c:pt>
                <c:pt idx="891">
                  <c:v>0</c:v>
                </c:pt>
                <c:pt idx="892">
                  <c:v>0.2</c:v>
                </c:pt>
                <c:pt idx="893">
                  <c:v>0</c:v>
                </c:pt>
                <c:pt idx="894">
                  <c:v>0</c:v>
                </c:pt>
                <c:pt idx="895">
                  <c:v>0</c:v>
                </c:pt>
                <c:pt idx="896">
                  <c:v>0</c:v>
                </c:pt>
                <c:pt idx="897">
                  <c:v>0</c:v>
                </c:pt>
                <c:pt idx="898">
                  <c:v>0</c:v>
                </c:pt>
                <c:pt idx="899">
                  <c:v>0</c:v>
                </c:pt>
                <c:pt idx="900">
                  <c:v>0</c:v>
                </c:pt>
                <c:pt idx="901">
                  <c:v>0</c:v>
                </c:pt>
                <c:pt idx="902">
                  <c:v>0.6</c:v>
                </c:pt>
                <c:pt idx="903">
                  <c:v>0.2</c:v>
                </c:pt>
                <c:pt idx="904">
                  <c:v>0</c:v>
                </c:pt>
                <c:pt idx="905">
                  <c:v>1.4</c:v>
                </c:pt>
                <c:pt idx="906">
                  <c:v>0</c:v>
                </c:pt>
                <c:pt idx="907">
                  <c:v>1.4</c:v>
                </c:pt>
                <c:pt idx="908">
                  <c:v>0</c:v>
                </c:pt>
                <c:pt idx="909">
                  <c:v>0</c:v>
                </c:pt>
                <c:pt idx="910">
                  <c:v>0</c:v>
                </c:pt>
                <c:pt idx="911">
                  <c:v>4.4000000000000004</c:v>
                </c:pt>
                <c:pt idx="912">
                  <c:v>0</c:v>
                </c:pt>
                <c:pt idx="913">
                  <c:v>0</c:v>
                </c:pt>
                <c:pt idx="914">
                  <c:v>0</c:v>
                </c:pt>
                <c:pt idx="915">
                  <c:v>3</c:v>
                </c:pt>
                <c:pt idx="916">
                  <c:v>0</c:v>
                </c:pt>
                <c:pt idx="917">
                  <c:v>0</c:v>
                </c:pt>
                <c:pt idx="918">
                  <c:v>0</c:v>
                </c:pt>
                <c:pt idx="919">
                  <c:v>0</c:v>
                </c:pt>
                <c:pt idx="920">
                  <c:v>0.8</c:v>
                </c:pt>
                <c:pt idx="921">
                  <c:v>0</c:v>
                </c:pt>
                <c:pt idx="922">
                  <c:v>0.4</c:v>
                </c:pt>
                <c:pt idx="923">
                  <c:v>0</c:v>
                </c:pt>
                <c:pt idx="924">
                  <c:v>0</c:v>
                </c:pt>
                <c:pt idx="925">
                  <c:v>2</c:v>
                </c:pt>
                <c:pt idx="926">
                  <c:v>0</c:v>
                </c:pt>
                <c:pt idx="927">
                  <c:v>0</c:v>
                </c:pt>
                <c:pt idx="928">
                  <c:v>0</c:v>
                </c:pt>
                <c:pt idx="929">
                  <c:v>0.2</c:v>
                </c:pt>
                <c:pt idx="930">
                  <c:v>5</c:v>
                </c:pt>
                <c:pt idx="931">
                  <c:v>0.6</c:v>
                </c:pt>
                <c:pt idx="932">
                  <c:v>4.2</c:v>
                </c:pt>
                <c:pt idx="933">
                  <c:v>0</c:v>
                </c:pt>
                <c:pt idx="934">
                  <c:v>0</c:v>
                </c:pt>
                <c:pt idx="935">
                  <c:v>7</c:v>
                </c:pt>
                <c:pt idx="936">
                  <c:v>0</c:v>
                </c:pt>
                <c:pt idx="937">
                  <c:v>2.4</c:v>
                </c:pt>
                <c:pt idx="938">
                  <c:v>2</c:v>
                </c:pt>
                <c:pt idx="939">
                  <c:v>2.8</c:v>
                </c:pt>
                <c:pt idx="940">
                  <c:v>0</c:v>
                </c:pt>
                <c:pt idx="941">
                  <c:v>0</c:v>
                </c:pt>
                <c:pt idx="942">
                  <c:v>0</c:v>
                </c:pt>
                <c:pt idx="943">
                  <c:v>0</c:v>
                </c:pt>
                <c:pt idx="944">
                  <c:v>0</c:v>
                </c:pt>
                <c:pt idx="945">
                  <c:v>0</c:v>
                </c:pt>
                <c:pt idx="946">
                  <c:v>6.6</c:v>
                </c:pt>
                <c:pt idx="947">
                  <c:v>0</c:v>
                </c:pt>
                <c:pt idx="948">
                  <c:v>0</c:v>
                </c:pt>
                <c:pt idx="949">
                  <c:v>4.2</c:v>
                </c:pt>
                <c:pt idx="950">
                  <c:v>2.2000000000000002</c:v>
                </c:pt>
                <c:pt idx="951">
                  <c:v>0</c:v>
                </c:pt>
                <c:pt idx="952">
                  <c:v>0</c:v>
                </c:pt>
                <c:pt idx="953">
                  <c:v>0</c:v>
                </c:pt>
                <c:pt idx="954">
                  <c:v>2.8</c:v>
                </c:pt>
                <c:pt idx="955">
                  <c:v>2</c:v>
                </c:pt>
                <c:pt idx="956">
                  <c:v>0</c:v>
                </c:pt>
                <c:pt idx="957">
                  <c:v>0.2</c:v>
                </c:pt>
                <c:pt idx="958">
                  <c:v>0.8</c:v>
                </c:pt>
                <c:pt idx="959">
                  <c:v>1.8</c:v>
                </c:pt>
                <c:pt idx="960">
                  <c:v>2.8</c:v>
                </c:pt>
                <c:pt idx="961">
                  <c:v>7.2</c:v>
                </c:pt>
                <c:pt idx="962">
                  <c:v>2</c:v>
                </c:pt>
                <c:pt idx="963">
                  <c:v>0.6</c:v>
                </c:pt>
                <c:pt idx="964">
                  <c:v>1.6</c:v>
                </c:pt>
                <c:pt idx="965">
                  <c:v>0</c:v>
                </c:pt>
                <c:pt idx="966">
                  <c:v>9.1999999999999993</c:v>
                </c:pt>
                <c:pt idx="967">
                  <c:v>0.6</c:v>
                </c:pt>
                <c:pt idx="968">
                  <c:v>0</c:v>
                </c:pt>
                <c:pt idx="969">
                  <c:v>7.8</c:v>
                </c:pt>
                <c:pt idx="970">
                  <c:v>0.6</c:v>
                </c:pt>
                <c:pt idx="971">
                  <c:v>0</c:v>
                </c:pt>
                <c:pt idx="972">
                  <c:v>0.6</c:v>
                </c:pt>
                <c:pt idx="973">
                  <c:v>0.2</c:v>
                </c:pt>
                <c:pt idx="974">
                  <c:v>0</c:v>
                </c:pt>
                <c:pt idx="975">
                  <c:v>0</c:v>
                </c:pt>
                <c:pt idx="976">
                  <c:v>0</c:v>
                </c:pt>
                <c:pt idx="977">
                  <c:v>0.4</c:v>
                </c:pt>
                <c:pt idx="978">
                  <c:v>0.2</c:v>
                </c:pt>
                <c:pt idx="979">
                  <c:v>4.8</c:v>
                </c:pt>
                <c:pt idx="980">
                  <c:v>0.8</c:v>
                </c:pt>
                <c:pt idx="981">
                  <c:v>3.2</c:v>
                </c:pt>
                <c:pt idx="982">
                  <c:v>1.2</c:v>
                </c:pt>
                <c:pt idx="983">
                  <c:v>0.2</c:v>
                </c:pt>
                <c:pt idx="984">
                  <c:v>0</c:v>
                </c:pt>
                <c:pt idx="985">
                  <c:v>0.2</c:v>
                </c:pt>
                <c:pt idx="986">
                  <c:v>2</c:v>
                </c:pt>
                <c:pt idx="987">
                  <c:v>1.4</c:v>
                </c:pt>
                <c:pt idx="988">
                  <c:v>0</c:v>
                </c:pt>
                <c:pt idx="989">
                  <c:v>21.4</c:v>
                </c:pt>
                <c:pt idx="990">
                  <c:v>0.2</c:v>
                </c:pt>
                <c:pt idx="991">
                  <c:v>0</c:v>
                </c:pt>
                <c:pt idx="992">
                  <c:v>0.2</c:v>
                </c:pt>
                <c:pt idx="993">
                  <c:v>0</c:v>
                </c:pt>
                <c:pt idx="994">
                  <c:v>0</c:v>
                </c:pt>
                <c:pt idx="995">
                  <c:v>0</c:v>
                </c:pt>
                <c:pt idx="996">
                  <c:v>0</c:v>
                </c:pt>
                <c:pt idx="997">
                  <c:v>0.4</c:v>
                </c:pt>
                <c:pt idx="998">
                  <c:v>1.6</c:v>
                </c:pt>
                <c:pt idx="999">
                  <c:v>0.4</c:v>
                </c:pt>
                <c:pt idx="1000">
                  <c:v>0</c:v>
                </c:pt>
                <c:pt idx="1001">
                  <c:v>0</c:v>
                </c:pt>
                <c:pt idx="1002">
                  <c:v>0</c:v>
                </c:pt>
                <c:pt idx="1003">
                  <c:v>1</c:v>
                </c:pt>
                <c:pt idx="1004">
                  <c:v>0</c:v>
                </c:pt>
                <c:pt idx="1005">
                  <c:v>0</c:v>
                </c:pt>
                <c:pt idx="1006">
                  <c:v>0</c:v>
                </c:pt>
                <c:pt idx="1007">
                  <c:v>0</c:v>
                </c:pt>
                <c:pt idx="1008">
                  <c:v>0</c:v>
                </c:pt>
                <c:pt idx="1009">
                  <c:v>2.4</c:v>
                </c:pt>
                <c:pt idx="1010">
                  <c:v>0.2</c:v>
                </c:pt>
                <c:pt idx="1011">
                  <c:v>0</c:v>
                </c:pt>
                <c:pt idx="1012">
                  <c:v>2.4</c:v>
                </c:pt>
                <c:pt idx="1013">
                  <c:v>0.2</c:v>
                </c:pt>
                <c:pt idx="1014">
                  <c:v>0</c:v>
                </c:pt>
                <c:pt idx="1015">
                  <c:v>10</c:v>
                </c:pt>
                <c:pt idx="1016">
                  <c:v>0</c:v>
                </c:pt>
                <c:pt idx="1017">
                  <c:v>0</c:v>
                </c:pt>
                <c:pt idx="1018">
                  <c:v>0</c:v>
                </c:pt>
                <c:pt idx="1019">
                  <c:v>0</c:v>
                </c:pt>
                <c:pt idx="1020">
                  <c:v>0</c:v>
                </c:pt>
                <c:pt idx="1021">
                  <c:v>0</c:v>
                </c:pt>
                <c:pt idx="1022">
                  <c:v>0</c:v>
                </c:pt>
                <c:pt idx="1023">
                  <c:v>2.6</c:v>
                </c:pt>
                <c:pt idx="1024">
                  <c:v>0</c:v>
                </c:pt>
                <c:pt idx="1025">
                  <c:v>0</c:v>
                </c:pt>
                <c:pt idx="1026">
                  <c:v>0</c:v>
                </c:pt>
                <c:pt idx="1027">
                  <c:v>0.2</c:v>
                </c:pt>
                <c:pt idx="1028">
                  <c:v>11.4</c:v>
                </c:pt>
                <c:pt idx="1029">
                  <c:v>0.2</c:v>
                </c:pt>
                <c:pt idx="1030">
                  <c:v>0</c:v>
                </c:pt>
                <c:pt idx="1031">
                  <c:v>0.4</c:v>
                </c:pt>
                <c:pt idx="1032">
                  <c:v>0</c:v>
                </c:pt>
                <c:pt idx="1033">
                  <c:v>4.4000000000000004</c:v>
                </c:pt>
                <c:pt idx="1034">
                  <c:v>6</c:v>
                </c:pt>
                <c:pt idx="1035">
                  <c:v>0.4</c:v>
                </c:pt>
                <c:pt idx="1036">
                  <c:v>1.4</c:v>
                </c:pt>
                <c:pt idx="1037">
                  <c:v>1.4</c:v>
                </c:pt>
                <c:pt idx="1038">
                  <c:v>0.4</c:v>
                </c:pt>
                <c:pt idx="1039">
                  <c:v>0</c:v>
                </c:pt>
                <c:pt idx="1040">
                  <c:v>0</c:v>
                </c:pt>
                <c:pt idx="1041">
                  <c:v>3.4</c:v>
                </c:pt>
                <c:pt idx="1042">
                  <c:v>0</c:v>
                </c:pt>
                <c:pt idx="1043">
                  <c:v>0</c:v>
                </c:pt>
                <c:pt idx="1044">
                  <c:v>0</c:v>
                </c:pt>
                <c:pt idx="1045">
                  <c:v>0</c:v>
                </c:pt>
                <c:pt idx="1046">
                  <c:v>0</c:v>
                </c:pt>
                <c:pt idx="1047">
                  <c:v>0</c:v>
                </c:pt>
                <c:pt idx="1048">
                  <c:v>0</c:v>
                </c:pt>
                <c:pt idx="1049">
                  <c:v>0</c:v>
                </c:pt>
                <c:pt idx="1050">
                  <c:v>3.6</c:v>
                </c:pt>
                <c:pt idx="1051">
                  <c:v>4.2</c:v>
                </c:pt>
                <c:pt idx="1052">
                  <c:v>0</c:v>
                </c:pt>
                <c:pt idx="1053">
                  <c:v>24.8</c:v>
                </c:pt>
                <c:pt idx="1054">
                  <c:v>0</c:v>
                </c:pt>
                <c:pt idx="1055">
                  <c:v>0</c:v>
                </c:pt>
                <c:pt idx="1056">
                  <c:v>0</c:v>
                </c:pt>
                <c:pt idx="1057">
                  <c:v>0</c:v>
                </c:pt>
                <c:pt idx="1058">
                  <c:v>1</c:v>
                </c:pt>
                <c:pt idx="1059">
                  <c:v>0.4</c:v>
                </c:pt>
                <c:pt idx="1060">
                  <c:v>3.4</c:v>
                </c:pt>
                <c:pt idx="1061">
                  <c:v>1.4</c:v>
                </c:pt>
                <c:pt idx="1062">
                  <c:v>0.2</c:v>
                </c:pt>
                <c:pt idx="1063">
                  <c:v>0</c:v>
                </c:pt>
                <c:pt idx="1064">
                  <c:v>0</c:v>
                </c:pt>
                <c:pt idx="1065">
                  <c:v>1.8</c:v>
                </c:pt>
                <c:pt idx="1066">
                  <c:v>20.6</c:v>
                </c:pt>
                <c:pt idx="1067">
                  <c:v>43.8</c:v>
                </c:pt>
                <c:pt idx="1068">
                  <c:v>5.4</c:v>
                </c:pt>
                <c:pt idx="1069">
                  <c:v>1.8</c:v>
                </c:pt>
                <c:pt idx="1070">
                  <c:v>0</c:v>
                </c:pt>
                <c:pt idx="1071">
                  <c:v>0</c:v>
                </c:pt>
                <c:pt idx="1072">
                  <c:v>25.2</c:v>
                </c:pt>
                <c:pt idx="1073">
                  <c:v>0</c:v>
                </c:pt>
                <c:pt idx="1074">
                  <c:v>0</c:v>
                </c:pt>
                <c:pt idx="1075">
                  <c:v>0</c:v>
                </c:pt>
                <c:pt idx="1076">
                  <c:v>0</c:v>
                </c:pt>
                <c:pt idx="1077">
                  <c:v>0</c:v>
                </c:pt>
                <c:pt idx="1078">
                  <c:v>0</c:v>
                </c:pt>
                <c:pt idx="1079">
                  <c:v>0</c:v>
                </c:pt>
                <c:pt idx="1080">
                  <c:v>0</c:v>
                </c:pt>
                <c:pt idx="1081">
                  <c:v>0</c:v>
                </c:pt>
                <c:pt idx="1082">
                  <c:v>0</c:v>
                </c:pt>
                <c:pt idx="1083">
                  <c:v>0</c:v>
                </c:pt>
                <c:pt idx="1084">
                  <c:v>20.6</c:v>
                </c:pt>
                <c:pt idx="1085">
                  <c:v>0</c:v>
                </c:pt>
                <c:pt idx="1086">
                  <c:v>0</c:v>
                </c:pt>
                <c:pt idx="1087">
                  <c:v>0</c:v>
                </c:pt>
                <c:pt idx="1088">
                  <c:v>0.4</c:v>
                </c:pt>
                <c:pt idx="1089">
                  <c:v>0</c:v>
                </c:pt>
                <c:pt idx="1090">
                  <c:v>0</c:v>
                </c:pt>
                <c:pt idx="1091">
                  <c:v>0</c:v>
                </c:pt>
                <c:pt idx="1092">
                  <c:v>0</c:v>
                </c:pt>
                <c:pt idx="1093">
                  <c:v>0.2</c:v>
                </c:pt>
                <c:pt idx="1094">
                  <c:v>8.4</c:v>
                </c:pt>
                <c:pt idx="1095">
                  <c:v>0.2</c:v>
                </c:pt>
                <c:pt idx="1096">
                  <c:v>0</c:v>
                </c:pt>
                <c:pt idx="1097">
                  <c:v>0</c:v>
                </c:pt>
                <c:pt idx="1098">
                  <c:v>0</c:v>
                </c:pt>
                <c:pt idx="1099">
                  <c:v>0.2</c:v>
                </c:pt>
                <c:pt idx="1100">
                  <c:v>0</c:v>
                </c:pt>
                <c:pt idx="1101">
                  <c:v>0</c:v>
                </c:pt>
                <c:pt idx="1102">
                  <c:v>0</c:v>
                </c:pt>
                <c:pt idx="1103">
                  <c:v>0</c:v>
                </c:pt>
                <c:pt idx="1104">
                  <c:v>0</c:v>
                </c:pt>
                <c:pt idx="1105">
                  <c:v>0</c:v>
                </c:pt>
                <c:pt idx="1106">
                  <c:v>0</c:v>
                </c:pt>
                <c:pt idx="1107">
                  <c:v>1</c:v>
                </c:pt>
                <c:pt idx="1108">
                  <c:v>7</c:v>
                </c:pt>
                <c:pt idx="1109">
                  <c:v>15</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3.4</c:v>
                </c:pt>
                <c:pt idx="1123">
                  <c:v>0</c:v>
                </c:pt>
                <c:pt idx="1124">
                  <c:v>0</c:v>
                </c:pt>
                <c:pt idx="1125">
                  <c:v>38.799999999999997</c:v>
                </c:pt>
                <c:pt idx="1126">
                  <c:v>0</c:v>
                </c:pt>
                <c:pt idx="1127">
                  <c:v>0.2</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0.8</c:v>
                </c:pt>
                <c:pt idx="1146">
                  <c:v>0</c:v>
                </c:pt>
                <c:pt idx="1147">
                  <c:v>0</c:v>
                </c:pt>
                <c:pt idx="1148">
                  <c:v>0</c:v>
                </c:pt>
                <c:pt idx="1149">
                  <c:v>0.2</c:v>
                </c:pt>
                <c:pt idx="1150">
                  <c:v>0.4</c:v>
                </c:pt>
                <c:pt idx="1151">
                  <c:v>0</c:v>
                </c:pt>
                <c:pt idx="1152">
                  <c:v>0</c:v>
                </c:pt>
                <c:pt idx="1153">
                  <c:v>0</c:v>
                </c:pt>
                <c:pt idx="1154">
                  <c:v>0</c:v>
                </c:pt>
                <c:pt idx="1155">
                  <c:v>0.8</c:v>
                </c:pt>
                <c:pt idx="1156">
                  <c:v>0.4</c:v>
                </c:pt>
                <c:pt idx="1157">
                  <c:v>0</c:v>
                </c:pt>
                <c:pt idx="1158">
                  <c:v>0</c:v>
                </c:pt>
                <c:pt idx="1159">
                  <c:v>0</c:v>
                </c:pt>
                <c:pt idx="1160">
                  <c:v>0</c:v>
                </c:pt>
                <c:pt idx="1161">
                  <c:v>0</c:v>
                </c:pt>
                <c:pt idx="1162">
                  <c:v>0</c:v>
                </c:pt>
                <c:pt idx="1163">
                  <c:v>0</c:v>
                </c:pt>
                <c:pt idx="1164">
                  <c:v>0</c:v>
                </c:pt>
                <c:pt idx="1165">
                  <c:v>0</c:v>
                </c:pt>
                <c:pt idx="1166">
                  <c:v>0</c:v>
                </c:pt>
                <c:pt idx="1167">
                  <c:v>2.2000000000000002</c:v>
                </c:pt>
                <c:pt idx="1168">
                  <c:v>0</c:v>
                </c:pt>
                <c:pt idx="1169">
                  <c:v>0</c:v>
                </c:pt>
                <c:pt idx="1170">
                  <c:v>0</c:v>
                </c:pt>
                <c:pt idx="1171">
                  <c:v>0</c:v>
                </c:pt>
                <c:pt idx="1172">
                  <c:v>0</c:v>
                </c:pt>
                <c:pt idx="1173">
                  <c:v>0</c:v>
                </c:pt>
                <c:pt idx="1174">
                  <c:v>0.2</c:v>
                </c:pt>
                <c:pt idx="1175">
                  <c:v>0</c:v>
                </c:pt>
                <c:pt idx="1176">
                  <c:v>0</c:v>
                </c:pt>
                <c:pt idx="1177">
                  <c:v>0</c:v>
                </c:pt>
                <c:pt idx="1178">
                  <c:v>0</c:v>
                </c:pt>
                <c:pt idx="1179">
                  <c:v>13</c:v>
                </c:pt>
                <c:pt idx="1180">
                  <c:v>5.2</c:v>
                </c:pt>
                <c:pt idx="1181">
                  <c:v>1.2</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12.2</c:v>
                </c:pt>
                <c:pt idx="1201">
                  <c:v>3</c:v>
                </c:pt>
                <c:pt idx="1202">
                  <c:v>0.6</c:v>
                </c:pt>
                <c:pt idx="1203">
                  <c:v>0</c:v>
                </c:pt>
                <c:pt idx="1204">
                  <c:v>0</c:v>
                </c:pt>
                <c:pt idx="1205">
                  <c:v>0</c:v>
                </c:pt>
                <c:pt idx="1206">
                  <c:v>0</c:v>
                </c:pt>
                <c:pt idx="1207">
                  <c:v>0</c:v>
                </c:pt>
                <c:pt idx="1208">
                  <c:v>0</c:v>
                </c:pt>
                <c:pt idx="1209">
                  <c:v>0</c:v>
                </c:pt>
                <c:pt idx="1210">
                  <c:v>0.6</c:v>
                </c:pt>
                <c:pt idx="1211">
                  <c:v>0</c:v>
                </c:pt>
                <c:pt idx="1212">
                  <c:v>0</c:v>
                </c:pt>
                <c:pt idx="1213">
                  <c:v>0</c:v>
                </c:pt>
                <c:pt idx="1214">
                  <c:v>0</c:v>
                </c:pt>
                <c:pt idx="1215">
                  <c:v>0</c:v>
                </c:pt>
                <c:pt idx="1216">
                  <c:v>0</c:v>
                </c:pt>
                <c:pt idx="1217">
                  <c:v>0</c:v>
                </c:pt>
                <c:pt idx="1218">
                  <c:v>0</c:v>
                </c:pt>
                <c:pt idx="1219">
                  <c:v>6.2</c:v>
                </c:pt>
                <c:pt idx="1220">
                  <c:v>2.6</c:v>
                </c:pt>
                <c:pt idx="1221">
                  <c:v>0</c:v>
                </c:pt>
                <c:pt idx="1222">
                  <c:v>0</c:v>
                </c:pt>
                <c:pt idx="1223">
                  <c:v>0.2</c:v>
                </c:pt>
                <c:pt idx="1224">
                  <c:v>0</c:v>
                </c:pt>
                <c:pt idx="1225">
                  <c:v>8</c:v>
                </c:pt>
                <c:pt idx="1226">
                  <c:v>18.600000000000001</c:v>
                </c:pt>
                <c:pt idx="1227">
                  <c:v>8.4</c:v>
                </c:pt>
                <c:pt idx="1228">
                  <c:v>4</c:v>
                </c:pt>
                <c:pt idx="1229">
                  <c:v>0</c:v>
                </c:pt>
                <c:pt idx="1230">
                  <c:v>0</c:v>
                </c:pt>
                <c:pt idx="1231">
                  <c:v>2</c:v>
                </c:pt>
                <c:pt idx="1232">
                  <c:v>0</c:v>
                </c:pt>
                <c:pt idx="1233">
                  <c:v>0.2</c:v>
                </c:pt>
                <c:pt idx="1234">
                  <c:v>2.6</c:v>
                </c:pt>
                <c:pt idx="1235">
                  <c:v>0</c:v>
                </c:pt>
                <c:pt idx="1236">
                  <c:v>2.4</c:v>
                </c:pt>
                <c:pt idx="1237">
                  <c:v>0</c:v>
                </c:pt>
                <c:pt idx="1238">
                  <c:v>4.5999999999999996</c:v>
                </c:pt>
                <c:pt idx="1239">
                  <c:v>0</c:v>
                </c:pt>
                <c:pt idx="1240">
                  <c:v>0</c:v>
                </c:pt>
                <c:pt idx="1241">
                  <c:v>0</c:v>
                </c:pt>
                <c:pt idx="1242">
                  <c:v>0</c:v>
                </c:pt>
                <c:pt idx="1243">
                  <c:v>0</c:v>
                </c:pt>
                <c:pt idx="1244">
                  <c:v>0.8</c:v>
                </c:pt>
                <c:pt idx="1245">
                  <c:v>0</c:v>
                </c:pt>
                <c:pt idx="1246">
                  <c:v>5</c:v>
                </c:pt>
                <c:pt idx="1247">
                  <c:v>0</c:v>
                </c:pt>
                <c:pt idx="1248">
                  <c:v>0.2</c:v>
                </c:pt>
                <c:pt idx="1249">
                  <c:v>0</c:v>
                </c:pt>
                <c:pt idx="1250">
                  <c:v>0</c:v>
                </c:pt>
                <c:pt idx="1251">
                  <c:v>1.6</c:v>
                </c:pt>
                <c:pt idx="1252">
                  <c:v>0.4</c:v>
                </c:pt>
                <c:pt idx="1253">
                  <c:v>0.2</c:v>
                </c:pt>
                <c:pt idx="1254">
                  <c:v>0.6</c:v>
                </c:pt>
                <c:pt idx="1255">
                  <c:v>3</c:v>
                </c:pt>
                <c:pt idx="1256">
                  <c:v>0</c:v>
                </c:pt>
                <c:pt idx="1257">
                  <c:v>0.2</c:v>
                </c:pt>
                <c:pt idx="1258">
                  <c:v>0.4</c:v>
                </c:pt>
                <c:pt idx="1259">
                  <c:v>0</c:v>
                </c:pt>
                <c:pt idx="1260">
                  <c:v>5.6</c:v>
                </c:pt>
                <c:pt idx="1261">
                  <c:v>4.5999999999999996</c:v>
                </c:pt>
                <c:pt idx="1262">
                  <c:v>2.2000000000000002</c:v>
                </c:pt>
                <c:pt idx="1263">
                  <c:v>15.6</c:v>
                </c:pt>
                <c:pt idx="1264">
                  <c:v>7.2</c:v>
                </c:pt>
                <c:pt idx="1265">
                  <c:v>0.4</c:v>
                </c:pt>
                <c:pt idx="1266">
                  <c:v>0.2</c:v>
                </c:pt>
                <c:pt idx="1267">
                  <c:v>0</c:v>
                </c:pt>
                <c:pt idx="1268">
                  <c:v>0</c:v>
                </c:pt>
                <c:pt idx="1269">
                  <c:v>0</c:v>
                </c:pt>
                <c:pt idx="1270">
                  <c:v>0</c:v>
                </c:pt>
                <c:pt idx="1271">
                  <c:v>0</c:v>
                </c:pt>
                <c:pt idx="1272">
                  <c:v>0</c:v>
                </c:pt>
                <c:pt idx="1273">
                  <c:v>0.2</c:v>
                </c:pt>
                <c:pt idx="1274">
                  <c:v>0</c:v>
                </c:pt>
                <c:pt idx="1275">
                  <c:v>0.2</c:v>
                </c:pt>
                <c:pt idx="1276">
                  <c:v>0.4</c:v>
                </c:pt>
                <c:pt idx="1277">
                  <c:v>0.4</c:v>
                </c:pt>
                <c:pt idx="1278">
                  <c:v>0</c:v>
                </c:pt>
                <c:pt idx="1279">
                  <c:v>0</c:v>
                </c:pt>
                <c:pt idx="1280">
                  <c:v>0</c:v>
                </c:pt>
                <c:pt idx="1281">
                  <c:v>0.4</c:v>
                </c:pt>
                <c:pt idx="1282">
                  <c:v>0</c:v>
                </c:pt>
                <c:pt idx="1283">
                  <c:v>1.2</c:v>
                </c:pt>
                <c:pt idx="1284">
                  <c:v>0.8</c:v>
                </c:pt>
                <c:pt idx="1285">
                  <c:v>1.2</c:v>
                </c:pt>
                <c:pt idx="1286">
                  <c:v>0</c:v>
                </c:pt>
                <c:pt idx="1287">
                  <c:v>0</c:v>
                </c:pt>
                <c:pt idx="1288">
                  <c:v>0</c:v>
                </c:pt>
                <c:pt idx="1289">
                  <c:v>0.2</c:v>
                </c:pt>
                <c:pt idx="1290">
                  <c:v>0</c:v>
                </c:pt>
                <c:pt idx="1291">
                  <c:v>0</c:v>
                </c:pt>
                <c:pt idx="1292">
                  <c:v>0</c:v>
                </c:pt>
                <c:pt idx="1293">
                  <c:v>0</c:v>
                </c:pt>
                <c:pt idx="1294">
                  <c:v>1.2</c:v>
                </c:pt>
                <c:pt idx="1295">
                  <c:v>0</c:v>
                </c:pt>
                <c:pt idx="1296">
                  <c:v>4.4000000000000004</c:v>
                </c:pt>
                <c:pt idx="1297">
                  <c:v>0.2</c:v>
                </c:pt>
                <c:pt idx="1298">
                  <c:v>0</c:v>
                </c:pt>
                <c:pt idx="1299">
                  <c:v>0.2</c:v>
                </c:pt>
                <c:pt idx="1300">
                  <c:v>0.6</c:v>
                </c:pt>
                <c:pt idx="1301">
                  <c:v>6.2</c:v>
                </c:pt>
                <c:pt idx="1302">
                  <c:v>0</c:v>
                </c:pt>
                <c:pt idx="1303">
                  <c:v>0</c:v>
                </c:pt>
                <c:pt idx="1304">
                  <c:v>0</c:v>
                </c:pt>
                <c:pt idx="1305">
                  <c:v>2</c:v>
                </c:pt>
                <c:pt idx="1306">
                  <c:v>0.4</c:v>
                </c:pt>
                <c:pt idx="1307">
                  <c:v>0</c:v>
                </c:pt>
                <c:pt idx="1308">
                  <c:v>1.6</c:v>
                </c:pt>
                <c:pt idx="1309">
                  <c:v>0</c:v>
                </c:pt>
                <c:pt idx="1310">
                  <c:v>0</c:v>
                </c:pt>
                <c:pt idx="1311">
                  <c:v>1.6</c:v>
                </c:pt>
                <c:pt idx="1312">
                  <c:v>0</c:v>
                </c:pt>
                <c:pt idx="1313">
                  <c:v>0</c:v>
                </c:pt>
                <c:pt idx="1314">
                  <c:v>0</c:v>
                </c:pt>
                <c:pt idx="1315">
                  <c:v>1</c:v>
                </c:pt>
                <c:pt idx="1316">
                  <c:v>2.2000000000000002</c:v>
                </c:pt>
                <c:pt idx="1317">
                  <c:v>0</c:v>
                </c:pt>
                <c:pt idx="1318">
                  <c:v>10.4</c:v>
                </c:pt>
                <c:pt idx="1319">
                  <c:v>4.5999999999999996</c:v>
                </c:pt>
                <c:pt idx="1320">
                  <c:v>0</c:v>
                </c:pt>
                <c:pt idx="1321">
                  <c:v>0.2</c:v>
                </c:pt>
                <c:pt idx="1322">
                  <c:v>0</c:v>
                </c:pt>
                <c:pt idx="1323">
                  <c:v>0.2</c:v>
                </c:pt>
                <c:pt idx="1324">
                  <c:v>0</c:v>
                </c:pt>
                <c:pt idx="1325">
                  <c:v>2.2000000000000002</c:v>
                </c:pt>
                <c:pt idx="1326">
                  <c:v>9.1999999999999993</c:v>
                </c:pt>
                <c:pt idx="1327">
                  <c:v>2</c:v>
                </c:pt>
                <c:pt idx="1328">
                  <c:v>1.2</c:v>
                </c:pt>
                <c:pt idx="1329">
                  <c:v>1</c:v>
                </c:pt>
                <c:pt idx="1330">
                  <c:v>0</c:v>
                </c:pt>
                <c:pt idx="1331">
                  <c:v>0</c:v>
                </c:pt>
                <c:pt idx="1332">
                  <c:v>0</c:v>
                </c:pt>
                <c:pt idx="1333">
                  <c:v>0</c:v>
                </c:pt>
                <c:pt idx="1334">
                  <c:v>3.6</c:v>
                </c:pt>
                <c:pt idx="1335">
                  <c:v>0.2</c:v>
                </c:pt>
                <c:pt idx="1336">
                  <c:v>0</c:v>
                </c:pt>
                <c:pt idx="1337">
                  <c:v>0</c:v>
                </c:pt>
                <c:pt idx="1338">
                  <c:v>1.6</c:v>
                </c:pt>
                <c:pt idx="1339">
                  <c:v>2.2000000000000002</c:v>
                </c:pt>
                <c:pt idx="1340">
                  <c:v>3</c:v>
                </c:pt>
                <c:pt idx="1341">
                  <c:v>0</c:v>
                </c:pt>
                <c:pt idx="1342">
                  <c:v>0</c:v>
                </c:pt>
                <c:pt idx="1343">
                  <c:v>0</c:v>
                </c:pt>
                <c:pt idx="1344">
                  <c:v>0</c:v>
                </c:pt>
                <c:pt idx="1345">
                  <c:v>3.4</c:v>
                </c:pt>
                <c:pt idx="1346">
                  <c:v>0.2</c:v>
                </c:pt>
                <c:pt idx="1347">
                  <c:v>0</c:v>
                </c:pt>
                <c:pt idx="1348">
                  <c:v>0</c:v>
                </c:pt>
                <c:pt idx="1349">
                  <c:v>0</c:v>
                </c:pt>
                <c:pt idx="1350">
                  <c:v>0</c:v>
                </c:pt>
                <c:pt idx="1351">
                  <c:v>0</c:v>
                </c:pt>
                <c:pt idx="1352">
                  <c:v>0</c:v>
                </c:pt>
                <c:pt idx="1353">
                  <c:v>0.2</c:v>
                </c:pt>
                <c:pt idx="1354">
                  <c:v>2</c:v>
                </c:pt>
                <c:pt idx="1355">
                  <c:v>0</c:v>
                </c:pt>
                <c:pt idx="1356">
                  <c:v>0</c:v>
                </c:pt>
                <c:pt idx="1357">
                  <c:v>3</c:v>
                </c:pt>
                <c:pt idx="1358">
                  <c:v>0.8</c:v>
                </c:pt>
                <c:pt idx="1359">
                  <c:v>0</c:v>
                </c:pt>
                <c:pt idx="1360">
                  <c:v>0</c:v>
                </c:pt>
                <c:pt idx="1361">
                  <c:v>0.2</c:v>
                </c:pt>
                <c:pt idx="1362">
                  <c:v>0</c:v>
                </c:pt>
                <c:pt idx="1363">
                  <c:v>0</c:v>
                </c:pt>
                <c:pt idx="1364">
                  <c:v>0</c:v>
                </c:pt>
                <c:pt idx="1365">
                  <c:v>0</c:v>
                </c:pt>
                <c:pt idx="1366">
                  <c:v>0</c:v>
                </c:pt>
                <c:pt idx="1367">
                  <c:v>1.2</c:v>
                </c:pt>
                <c:pt idx="1368">
                  <c:v>0.2</c:v>
                </c:pt>
                <c:pt idx="1369">
                  <c:v>0</c:v>
                </c:pt>
                <c:pt idx="1370">
                  <c:v>0</c:v>
                </c:pt>
                <c:pt idx="1371">
                  <c:v>0</c:v>
                </c:pt>
                <c:pt idx="1372">
                  <c:v>0</c:v>
                </c:pt>
                <c:pt idx="1373">
                  <c:v>0</c:v>
                </c:pt>
                <c:pt idx="1374">
                  <c:v>0</c:v>
                </c:pt>
                <c:pt idx="1375">
                  <c:v>0</c:v>
                </c:pt>
                <c:pt idx="1376">
                  <c:v>0</c:v>
                </c:pt>
                <c:pt idx="1379">
                  <c:v>0</c:v>
                </c:pt>
                <c:pt idx="1380">
                  <c:v>0</c:v>
                </c:pt>
                <c:pt idx="1381">
                  <c:v>0</c:v>
                </c:pt>
                <c:pt idx="1382">
                  <c:v>0</c:v>
                </c:pt>
                <c:pt idx="1383">
                  <c:v>0</c:v>
                </c:pt>
                <c:pt idx="1384">
                  <c:v>0.2</c:v>
                </c:pt>
                <c:pt idx="1385">
                  <c:v>5.2</c:v>
                </c:pt>
                <c:pt idx="1386">
                  <c:v>2</c:v>
                </c:pt>
                <c:pt idx="1387">
                  <c:v>0</c:v>
                </c:pt>
                <c:pt idx="1388">
                  <c:v>5</c:v>
                </c:pt>
                <c:pt idx="1389">
                  <c:v>5.6</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0.2</c:v>
                </c:pt>
                <c:pt idx="1403">
                  <c:v>0</c:v>
                </c:pt>
                <c:pt idx="1404">
                  <c:v>2.8</c:v>
                </c:pt>
                <c:pt idx="1405">
                  <c:v>4.4000000000000004</c:v>
                </c:pt>
                <c:pt idx="1406">
                  <c:v>35.799999999999997</c:v>
                </c:pt>
                <c:pt idx="1407">
                  <c:v>3</c:v>
                </c:pt>
                <c:pt idx="1408">
                  <c:v>0</c:v>
                </c:pt>
                <c:pt idx="1409">
                  <c:v>0</c:v>
                </c:pt>
                <c:pt idx="1410">
                  <c:v>0.2</c:v>
                </c:pt>
                <c:pt idx="1411">
                  <c:v>0</c:v>
                </c:pt>
                <c:pt idx="1412">
                  <c:v>0</c:v>
                </c:pt>
                <c:pt idx="1413">
                  <c:v>6.2</c:v>
                </c:pt>
                <c:pt idx="1414">
                  <c:v>0.2</c:v>
                </c:pt>
                <c:pt idx="1415">
                  <c:v>0</c:v>
                </c:pt>
                <c:pt idx="1416">
                  <c:v>0</c:v>
                </c:pt>
                <c:pt idx="1417">
                  <c:v>0</c:v>
                </c:pt>
                <c:pt idx="1418">
                  <c:v>0</c:v>
                </c:pt>
                <c:pt idx="1419">
                  <c:v>0</c:v>
                </c:pt>
                <c:pt idx="1420">
                  <c:v>24.2</c:v>
                </c:pt>
                <c:pt idx="1421">
                  <c:v>6.2</c:v>
                </c:pt>
                <c:pt idx="1422">
                  <c:v>6</c:v>
                </c:pt>
                <c:pt idx="1423">
                  <c:v>7</c:v>
                </c:pt>
                <c:pt idx="1424">
                  <c:v>0.8</c:v>
                </c:pt>
                <c:pt idx="1425">
                  <c:v>0</c:v>
                </c:pt>
                <c:pt idx="1426">
                  <c:v>0.2</c:v>
                </c:pt>
                <c:pt idx="1427">
                  <c:v>0</c:v>
                </c:pt>
                <c:pt idx="1428">
                  <c:v>0.6</c:v>
                </c:pt>
                <c:pt idx="1429">
                  <c:v>0</c:v>
                </c:pt>
                <c:pt idx="1430">
                  <c:v>0</c:v>
                </c:pt>
                <c:pt idx="1431">
                  <c:v>10.4</c:v>
                </c:pt>
                <c:pt idx="1432">
                  <c:v>0</c:v>
                </c:pt>
                <c:pt idx="1433">
                  <c:v>0</c:v>
                </c:pt>
                <c:pt idx="1434">
                  <c:v>0</c:v>
                </c:pt>
                <c:pt idx="1435">
                  <c:v>0</c:v>
                </c:pt>
                <c:pt idx="1436">
                  <c:v>0</c:v>
                </c:pt>
                <c:pt idx="1437">
                  <c:v>0</c:v>
                </c:pt>
                <c:pt idx="1438">
                  <c:v>1.2</c:v>
                </c:pt>
                <c:pt idx="1439">
                  <c:v>0</c:v>
                </c:pt>
                <c:pt idx="1440">
                  <c:v>0</c:v>
                </c:pt>
                <c:pt idx="1441">
                  <c:v>0</c:v>
                </c:pt>
                <c:pt idx="1442">
                  <c:v>16.2</c:v>
                </c:pt>
                <c:pt idx="1443">
                  <c:v>16.600000000000001</c:v>
                </c:pt>
                <c:pt idx="1444">
                  <c:v>41.2</c:v>
                </c:pt>
                <c:pt idx="1445">
                  <c:v>3.8</c:v>
                </c:pt>
                <c:pt idx="1446">
                  <c:v>2</c:v>
                </c:pt>
                <c:pt idx="1447">
                  <c:v>0</c:v>
                </c:pt>
                <c:pt idx="1448">
                  <c:v>0</c:v>
                </c:pt>
                <c:pt idx="1449">
                  <c:v>0</c:v>
                </c:pt>
                <c:pt idx="1450">
                  <c:v>1</c:v>
                </c:pt>
                <c:pt idx="1451">
                  <c:v>9.8000000000000007</c:v>
                </c:pt>
                <c:pt idx="1452">
                  <c:v>0</c:v>
                </c:pt>
                <c:pt idx="1453">
                  <c:v>0</c:v>
                </c:pt>
                <c:pt idx="1454">
                  <c:v>0</c:v>
                </c:pt>
                <c:pt idx="1455">
                  <c:v>0</c:v>
                </c:pt>
                <c:pt idx="1456">
                  <c:v>0</c:v>
                </c:pt>
                <c:pt idx="1457">
                  <c:v>0</c:v>
                </c:pt>
                <c:pt idx="1458">
                  <c:v>1.2</c:v>
                </c:pt>
                <c:pt idx="1459">
                  <c:v>0.6</c:v>
                </c:pt>
                <c:pt idx="1460">
                  <c:v>0.8</c:v>
                </c:pt>
                <c:pt idx="1461">
                  <c:v>0</c:v>
                </c:pt>
                <c:pt idx="1462">
                  <c:v>0</c:v>
                </c:pt>
                <c:pt idx="1463">
                  <c:v>0</c:v>
                </c:pt>
                <c:pt idx="1464">
                  <c:v>0</c:v>
                </c:pt>
                <c:pt idx="1465">
                  <c:v>0.4</c:v>
                </c:pt>
                <c:pt idx="1466">
                  <c:v>1.4</c:v>
                </c:pt>
                <c:pt idx="1467">
                  <c:v>0</c:v>
                </c:pt>
                <c:pt idx="1468">
                  <c:v>0</c:v>
                </c:pt>
                <c:pt idx="1469">
                  <c:v>0.6</c:v>
                </c:pt>
                <c:pt idx="1470">
                  <c:v>0</c:v>
                </c:pt>
                <c:pt idx="1471">
                  <c:v>0</c:v>
                </c:pt>
                <c:pt idx="1472">
                  <c:v>0</c:v>
                </c:pt>
                <c:pt idx="1473">
                  <c:v>0</c:v>
                </c:pt>
                <c:pt idx="1474">
                  <c:v>0</c:v>
                </c:pt>
                <c:pt idx="1475">
                  <c:v>0</c:v>
                </c:pt>
                <c:pt idx="1476">
                  <c:v>0</c:v>
                </c:pt>
                <c:pt idx="1477">
                  <c:v>0</c:v>
                </c:pt>
                <c:pt idx="1478">
                  <c:v>0.2</c:v>
                </c:pt>
                <c:pt idx="1479">
                  <c:v>2</c:v>
                </c:pt>
                <c:pt idx="1480">
                  <c:v>0</c:v>
                </c:pt>
                <c:pt idx="1481">
                  <c:v>0</c:v>
                </c:pt>
                <c:pt idx="1482">
                  <c:v>0</c:v>
                </c:pt>
                <c:pt idx="1483">
                  <c:v>0</c:v>
                </c:pt>
                <c:pt idx="1484">
                  <c:v>0</c:v>
                </c:pt>
                <c:pt idx="1485">
                  <c:v>0</c:v>
                </c:pt>
                <c:pt idx="1486">
                  <c:v>0</c:v>
                </c:pt>
                <c:pt idx="1487">
                  <c:v>0</c:v>
                </c:pt>
                <c:pt idx="1488">
                  <c:v>0</c:v>
                </c:pt>
                <c:pt idx="1489">
                  <c:v>0</c:v>
                </c:pt>
                <c:pt idx="1490">
                  <c:v>0</c:v>
                </c:pt>
                <c:pt idx="1491">
                  <c:v>6.6</c:v>
                </c:pt>
                <c:pt idx="1492">
                  <c:v>0</c:v>
                </c:pt>
                <c:pt idx="1493">
                  <c:v>0</c:v>
                </c:pt>
                <c:pt idx="1494">
                  <c:v>0</c:v>
                </c:pt>
                <c:pt idx="1495">
                  <c:v>0</c:v>
                </c:pt>
                <c:pt idx="1496">
                  <c:v>0</c:v>
                </c:pt>
                <c:pt idx="1497">
                  <c:v>0</c:v>
                </c:pt>
                <c:pt idx="1498">
                  <c:v>11</c:v>
                </c:pt>
                <c:pt idx="1499">
                  <c:v>0</c:v>
                </c:pt>
                <c:pt idx="1500">
                  <c:v>0</c:v>
                </c:pt>
                <c:pt idx="1501">
                  <c:v>4.8</c:v>
                </c:pt>
                <c:pt idx="1502">
                  <c:v>0</c:v>
                </c:pt>
                <c:pt idx="1503">
                  <c:v>0</c:v>
                </c:pt>
                <c:pt idx="1504">
                  <c:v>2.8</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1.6</c:v>
                </c:pt>
                <c:pt idx="1526">
                  <c:v>2</c:v>
                </c:pt>
                <c:pt idx="1527">
                  <c:v>0</c:v>
                </c:pt>
                <c:pt idx="1528">
                  <c:v>0</c:v>
                </c:pt>
                <c:pt idx="1529">
                  <c:v>0</c:v>
                </c:pt>
                <c:pt idx="1530">
                  <c:v>0.2</c:v>
                </c:pt>
                <c:pt idx="1531">
                  <c:v>0</c:v>
                </c:pt>
                <c:pt idx="1532">
                  <c:v>0</c:v>
                </c:pt>
                <c:pt idx="1533">
                  <c:v>0.2</c:v>
                </c:pt>
                <c:pt idx="1534">
                  <c:v>0</c:v>
                </c:pt>
                <c:pt idx="1535">
                  <c:v>0</c:v>
                </c:pt>
                <c:pt idx="1536">
                  <c:v>0</c:v>
                </c:pt>
                <c:pt idx="1537">
                  <c:v>0</c:v>
                </c:pt>
                <c:pt idx="1538">
                  <c:v>0</c:v>
                </c:pt>
                <c:pt idx="1539">
                  <c:v>0</c:v>
                </c:pt>
                <c:pt idx="1540">
                  <c:v>0</c:v>
                </c:pt>
                <c:pt idx="1541">
                  <c:v>0</c:v>
                </c:pt>
                <c:pt idx="1542">
                  <c:v>1.8</c:v>
                </c:pt>
                <c:pt idx="1543">
                  <c:v>2</c:v>
                </c:pt>
                <c:pt idx="1544">
                  <c:v>0.2</c:v>
                </c:pt>
                <c:pt idx="1545">
                  <c:v>0</c:v>
                </c:pt>
                <c:pt idx="1546">
                  <c:v>0</c:v>
                </c:pt>
                <c:pt idx="1547">
                  <c:v>0</c:v>
                </c:pt>
                <c:pt idx="1548">
                  <c:v>0</c:v>
                </c:pt>
                <c:pt idx="1549">
                  <c:v>1.8</c:v>
                </c:pt>
                <c:pt idx="1550">
                  <c:v>2.2000000000000002</c:v>
                </c:pt>
                <c:pt idx="1551">
                  <c:v>0.2</c:v>
                </c:pt>
                <c:pt idx="1552">
                  <c:v>0</c:v>
                </c:pt>
                <c:pt idx="1553">
                  <c:v>0</c:v>
                </c:pt>
                <c:pt idx="1554">
                  <c:v>0</c:v>
                </c:pt>
                <c:pt idx="1555">
                  <c:v>0</c:v>
                </c:pt>
                <c:pt idx="1556">
                  <c:v>0</c:v>
                </c:pt>
                <c:pt idx="1557">
                  <c:v>0</c:v>
                </c:pt>
                <c:pt idx="1558">
                  <c:v>0</c:v>
                </c:pt>
                <c:pt idx="1559">
                  <c:v>1.6</c:v>
                </c:pt>
                <c:pt idx="1560">
                  <c:v>1.4</c:v>
                </c:pt>
                <c:pt idx="1561">
                  <c:v>0</c:v>
                </c:pt>
                <c:pt idx="1562">
                  <c:v>0.2</c:v>
                </c:pt>
                <c:pt idx="1563">
                  <c:v>0</c:v>
                </c:pt>
                <c:pt idx="1564">
                  <c:v>0</c:v>
                </c:pt>
                <c:pt idx="1565">
                  <c:v>0</c:v>
                </c:pt>
                <c:pt idx="1566">
                  <c:v>0</c:v>
                </c:pt>
                <c:pt idx="1567">
                  <c:v>0</c:v>
                </c:pt>
                <c:pt idx="1568">
                  <c:v>0</c:v>
                </c:pt>
                <c:pt idx="1569">
                  <c:v>0</c:v>
                </c:pt>
                <c:pt idx="1570">
                  <c:v>0</c:v>
                </c:pt>
                <c:pt idx="1571">
                  <c:v>0</c:v>
                </c:pt>
                <c:pt idx="1572">
                  <c:v>0.8</c:v>
                </c:pt>
                <c:pt idx="1573">
                  <c:v>0</c:v>
                </c:pt>
                <c:pt idx="1574">
                  <c:v>0</c:v>
                </c:pt>
                <c:pt idx="1575">
                  <c:v>0</c:v>
                </c:pt>
                <c:pt idx="1576">
                  <c:v>3</c:v>
                </c:pt>
                <c:pt idx="1577">
                  <c:v>0</c:v>
                </c:pt>
                <c:pt idx="1578">
                  <c:v>0</c:v>
                </c:pt>
                <c:pt idx="1579">
                  <c:v>0</c:v>
                </c:pt>
                <c:pt idx="1580">
                  <c:v>0</c:v>
                </c:pt>
                <c:pt idx="1581">
                  <c:v>0</c:v>
                </c:pt>
                <c:pt idx="1582">
                  <c:v>3.6</c:v>
                </c:pt>
                <c:pt idx="1583">
                  <c:v>0.2</c:v>
                </c:pt>
                <c:pt idx="1584">
                  <c:v>0.2</c:v>
                </c:pt>
                <c:pt idx="1585">
                  <c:v>2</c:v>
                </c:pt>
                <c:pt idx="1586">
                  <c:v>0.2</c:v>
                </c:pt>
                <c:pt idx="1587">
                  <c:v>0</c:v>
                </c:pt>
                <c:pt idx="1588">
                  <c:v>5.2</c:v>
                </c:pt>
                <c:pt idx="1589">
                  <c:v>0.6</c:v>
                </c:pt>
                <c:pt idx="1590">
                  <c:v>7.2</c:v>
                </c:pt>
                <c:pt idx="1591">
                  <c:v>8.1999999999999993</c:v>
                </c:pt>
                <c:pt idx="1592">
                  <c:v>0</c:v>
                </c:pt>
                <c:pt idx="1593">
                  <c:v>0</c:v>
                </c:pt>
                <c:pt idx="1594">
                  <c:v>0</c:v>
                </c:pt>
                <c:pt idx="1595">
                  <c:v>0</c:v>
                </c:pt>
                <c:pt idx="1596">
                  <c:v>0</c:v>
                </c:pt>
                <c:pt idx="1597">
                  <c:v>0</c:v>
                </c:pt>
                <c:pt idx="1598">
                  <c:v>0</c:v>
                </c:pt>
                <c:pt idx="1599">
                  <c:v>0.2</c:v>
                </c:pt>
                <c:pt idx="1600">
                  <c:v>0.4</c:v>
                </c:pt>
                <c:pt idx="1601">
                  <c:v>0.4</c:v>
                </c:pt>
                <c:pt idx="1602">
                  <c:v>0</c:v>
                </c:pt>
                <c:pt idx="1603">
                  <c:v>0</c:v>
                </c:pt>
                <c:pt idx="1604">
                  <c:v>0</c:v>
                </c:pt>
                <c:pt idx="1605">
                  <c:v>1.6</c:v>
                </c:pt>
                <c:pt idx="1606">
                  <c:v>6.6</c:v>
                </c:pt>
                <c:pt idx="1607">
                  <c:v>8.1999999999999993</c:v>
                </c:pt>
                <c:pt idx="1608">
                  <c:v>0.2</c:v>
                </c:pt>
                <c:pt idx="1609">
                  <c:v>1.2</c:v>
                </c:pt>
                <c:pt idx="1610">
                  <c:v>5.8</c:v>
                </c:pt>
                <c:pt idx="1611">
                  <c:v>1.4</c:v>
                </c:pt>
                <c:pt idx="1612">
                  <c:v>2.4</c:v>
                </c:pt>
                <c:pt idx="1613">
                  <c:v>0</c:v>
                </c:pt>
                <c:pt idx="1614">
                  <c:v>15.4</c:v>
                </c:pt>
                <c:pt idx="1615">
                  <c:v>3.2</c:v>
                </c:pt>
                <c:pt idx="1616">
                  <c:v>0</c:v>
                </c:pt>
                <c:pt idx="1617">
                  <c:v>0</c:v>
                </c:pt>
                <c:pt idx="1618">
                  <c:v>0</c:v>
                </c:pt>
                <c:pt idx="1619">
                  <c:v>0</c:v>
                </c:pt>
                <c:pt idx="1620">
                  <c:v>0</c:v>
                </c:pt>
                <c:pt idx="1621">
                  <c:v>3</c:v>
                </c:pt>
                <c:pt idx="1622">
                  <c:v>0</c:v>
                </c:pt>
                <c:pt idx="1623">
                  <c:v>0.6</c:v>
                </c:pt>
                <c:pt idx="1624">
                  <c:v>2.6</c:v>
                </c:pt>
                <c:pt idx="1625">
                  <c:v>2.2000000000000002</c:v>
                </c:pt>
                <c:pt idx="1626">
                  <c:v>2.6</c:v>
                </c:pt>
                <c:pt idx="1627">
                  <c:v>0</c:v>
                </c:pt>
                <c:pt idx="1628">
                  <c:v>3.4</c:v>
                </c:pt>
                <c:pt idx="1629">
                  <c:v>0</c:v>
                </c:pt>
                <c:pt idx="1630">
                  <c:v>0.8</c:v>
                </c:pt>
                <c:pt idx="1631">
                  <c:v>1.6</c:v>
                </c:pt>
                <c:pt idx="1632">
                  <c:v>3</c:v>
                </c:pt>
                <c:pt idx="1633">
                  <c:v>0.4</c:v>
                </c:pt>
                <c:pt idx="1634">
                  <c:v>1.2</c:v>
                </c:pt>
                <c:pt idx="1635">
                  <c:v>0</c:v>
                </c:pt>
                <c:pt idx="1636">
                  <c:v>0</c:v>
                </c:pt>
                <c:pt idx="1637">
                  <c:v>0.2</c:v>
                </c:pt>
                <c:pt idx="1638">
                  <c:v>0</c:v>
                </c:pt>
                <c:pt idx="1639">
                  <c:v>0</c:v>
                </c:pt>
                <c:pt idx="1640">
                  <c:v>0.8</c:v>
                </c:pt>
                <c:pt idx="1641">
                  <c:v>6.4</c:v>
                </c:pt>
                <c:pt idx="1642">
                  <c:v>0</c:v>
                </c:pt>
                <c:pt idx="1643">
                  <c:v>0</c:v>
                </c:pt>
                <c:pt idx="1644">
                  <c:v>0</c:v>
                </c:pt>
                <c:pt idx="1645">
                  <c:v>0</c:v>
                </c:pt>
                <c:pt idx="1646">
                  <c:v>0</c:v>
                </c:pt>
                <c:pt idx="1647">
                  <c:v>0</c:v>
                </c:pt>
                <c:pt idx="1648">
                  <c:v>0.2</c:v>
                </c:pt>
                <c:pt idx="1649">
                  <c:v>5.2</c:v>
                </c:pt>
                <c:pt idx="1650">
                  <c:v>0.2</c:v>
                </c:pt>
                <c:pt idx="1651">
                  <c:v>0.2</c:v>
                </c:pt>
                <c:pt idx="1652">
                  <c:v>6.4</c:v>
                </c:pt>
                <c:pt idx="1653">
                  <c:v>2.4</c:v>
                </c:pt>
                <c:pt idx="1654">
                  <c:v>4.4000000000000004</c:v>
                </c:pt>
                <c:pt idx="1655">
                  <c:v>0.8</c:v>
                </c:pt>
                <c:pt idx="1656">
                  <c:v>4.4000000000000004</c:v>
                </c:pt>
                <c:pt idx="1657">
                  <c:v>1.8</c:v>
                </c:pt>
                <c:pt idx="1658">
                  <c:v>0</c:v>
                </c:pt>
                <c:pt idx="1659">
                  <c:v>0.4</c:v>
                </c:pt>
                <c:pt idx="1660">
                  <c:v>1.6</c:v>
                </c:pt>
                <c:pt idx="1661">
                  <c:v>0</c:v>
                </c:pt>
                <c:pt idx="1662">
                  <c:v>0</c:v>
                </c:pt>
                <c:pt idx="1663">
                  <c:v>0</c:v>
                </c:pt>
                <c:pt idx="1664">
                  <c:v>1.6</c:v>
                </c:pt>
                <c:pt idx="1665">
                  <c:v>8</c:v>
                </c:pt>
                <c:pt idx="1666">
                  <c:v>0</c:v>
                </c:pt>
                <c:pt idx="1667">
                  <c:v>0</c:v>
                </c:pt>
                <c:pt idx="1668">
                  <c:v>6.8</c:v>
                </c:pt>
                <c:pt idx="1669">
                  <c:v>0</c:v>
                </c:pt>
                <c:pt idx="1670">
                  <c:v>0</c:v>
                </c:pt>
                <c:pt idx="1671">
                  <c:v>0.8</c:v>
                </c:pt>
                <c:pt idx="1672">
                  <c:v>0</c:v>
                </c:pt>
                <c:pt idx="1673">
                  <c:v>0</c:v>
                </c:pt>
                <c:pt idx="1674">
                  <c:v>0.4</c:v>
                </c:pt>
                <c:pt idx="1675">
                  <c:v>0</c:v>
                </c:pt>
                <c:pt idx="1676">
                  <c:v>1</c:v>
                </c:pt>
                <c:pt idx="1677">
                  <c:v>0</c:v>
                </c:pt>
                <c:pt idx="1678">
                  <c:v>0.4</c:v>
                </c:pt>
                <c:pt idx="1679">
                  <c:v>0</c:v>
                </c:pt>
                <c:pt idx="1680">
                  <c:v>10.8</c:v>
                </c:pt>
                <c:pt idx="1681">
                  <c:v>2</c:v>
                </c:pt>
                <c:pt idx="1682">
                  <c:v>4.2</c:v>
                </c:pt>
                <c:pt idx="1683">
                  <c:v>6</c:v>
                </c:pt>
                <c:pt idx="1684">
                  <c:v>8.8000000000000007</c:v>
                </c:pt>
                <c:pt idx="1685">
                  <c:v>0</c:v>
                </c:pt>
                <c:pt idx="1686">
                  <c:v>0.2</c:v>
                </c:pt>
                <c:pt idx="1687">
                  <c:v>0</c:v>
                </c:pt>
                <c:pt idx="1688">
                  <c:v>0</c:v>
                </c:pt>
                <c:pt idx="1689">
                  <c:v>3.8</c:v>
                </c:pt>
                <c:pt idx="1690">
                  <c:v>0</c:v>
                </c:pt>
                <c:pt idx="1691">
                  <c:v>4</c:v>
                </c:pt>
                <c:pt idx="1692">
                  <c:v>0.4</c:v>
                </c:pt>
                <c:pt idx="1693">
                  <c:v>0.2</c:v>
                </c:pt>
                <c:pt idx="1694">
                  <c:v>1.6</c:v>
                </c:pt>
                <c:pt idx="1695">
                  <c:v>0</c:v>
                </c:pt>
                <c:pt idx="1696">
                  <c:v>0</c:v>
                </c:pt>
                <c:pt idx="1697">
                  <c:v>1.2</c:v>
                </c:pt>
                <c:pt idx="1698">
                  <c:v>0</c:v>
                </c:pt>
                <c:pt idx="1699">
                  <c:v>0</c:v>
                </c:pt>
                <c:pt idx="1700">
                  <c:v>0</c:v>
                </c:pt>
                <c:pt idx="1701">
                  <c:v>6.2</c:v>
                </c:pt>
                <c:pt idx="1702">
                  <c:v>0.2</c:v>
                </c:pt>
                <c:pt idx="1703">
                  <c:v>0</c:v>
                </c:pt>
                <c:pt idx="1704">
                  <c:v>0</c:v>
                </c:pt>
                <c:pt idx="1705">
                  <c:v>2.4</c:v>
                </c:pt>
                <c:pt idx="1706">
                  <c:v>0.6</c:v>
                </c:pt>
                <c:pt idx="1707">
                  <c:v>0</c:v>
                </c:pt>
                <c:pt idx="1708">
                  <c:v>3.4</c:v>
                </c:pt>
                <c:pt idx="1709">
                  <c:v>2</c:v>
                </c:pt>
                <c:pt idx="1710">
                  <c:v>1</c:v>
                </c:pt>
                <c:pt idx="1711">
                  <c:v>0.6</c:v>
                </c:pt>
                <c:pt idx="1712">
                  <c:v>5.6</c:v>
                </c:pt>
                <c:pt idx="1713">
                  <c:v>2.6</c:v>
                </c:pt>
                <c:pt idx="1714">
                  <c:v>0</c:v>
                </c:pt>
                <c:pt idx="1715">
                  <c:v>0</c:v>
                </c:pt>
                <c:pt idx="1716">
                  <c:v>0</c:v>
                </c:pt>
                <c:pt idx="1717">
                  <c:v>0</c:v>
                </c:pt>
                <c:pt idx="1718">
                  <c:v>1.6</c:v>
                </c:pt>
                <c:pt idx="1719">
                  <c:v>13</c:v>
                </c:pt>
                <c:pt idx="1720">
                  <c:v>0</c:v>
                </c:pt>
                <c:pt idx="1721">
                  <c:v>0</c:v>
                </c:pt>
                <c:pt idx="1722">
                  <c:v>0</c:v>
                </c:pt>
                <c:pt idx="1723">
                  <c:v>0</c:v>
                </c:pt>
                <c:pt idx="1724">
                  <c:v>0</c:v>
                </c:pt>
                <c:pt idx="1725">
                  <c:v>4.5999999999999996</c:v>
                </c:pt>
                <c:pt idx="1726">
                  <c:v>2</c:v>
                </c:pt>
                <c:pt idx="1727">
                  <c:v>1.4</c:v>
                </c:pt>
                <c:pt idx="1728">
                  <c:v>0</c:v>
                </c:pt>
                <c:pt idx="1729">
                  <c:v>0</c:v>
                </c:pt>
                <c:pt idx="1730">
                  <c:v>0</c:v>
                </c:pt>
                <c:pt idx="1731">
                  <c:v>0.2</c:v>
                </c:pt>
                <c:pt idx="1732">
                  <c:v>0</c:v>
                </c:pt>
                <c:pt idx="1733">
                  <c:v>0</c:v>
                </c:pt>
                <c:pt idx="1734">
                  <c:v>0</c:v>
                </c:pt>
                <c:pt idx="1735">
                  <c:v>0</c:v>
                </c:pt>
                <c:pt idx="1736">
                  <c:v>0</c:v>
                </c:pt>
                <c:pt idx="1737">
                  <c:v>0</c:v>
                </c:pt>
                <c:pt idx="1738">
                  <c:v>1.8</c:v>
                </c:pt>
                <c:pt idx="1739">
                  <c:v>0</c:v>
                </c:pt>
                <c:pt idx="1740">
                  <c:v>0</c:v>
                </c:pt>
                <c:pt idx="1741">
                  <c:v>2.6</c:v>
                </c:pt>
                <c:pt idx="1742">
                  <c:v>5.8</c:v>
                </c:pt>
                <c:pt idx="1743">
                  <c:v>0.2</c:v>
                </c:pt>
                <c:pt idx="1744">
                  <c:v>0</c:v>
                </c:pt>
                <c:pt idx="1745">
                  <c:v>0</c:v>
                </c:pt>
                <c:pt idx="1746">
                  <c:v>0</c:v>
                </c:pt>
                <c:pt idx="1747">
                  <c:v>0.2</c:v>
                </c:pt>
                <c:pt idx="1748">
                  <c:v>0</c:v>
                </c:pt>
                <c:pt idx="1749">
                  <c:v>0</c:v>
                </c:pt>
                <c:pt idx="1750">
                  <c:v>4.4000000000000004</c:v>
                </c:pt>
                <c:pt idx="1751">
                  <c:v>0.8</c:v>
                </c:pt>
                <c:pt idx="1752">
                  <c:v>0.8</c:v>
                </c:pt>
                <c:pt idx="1753">
                  <c:v>0.8</c:v>
                </c:pt>
                <c:pt idx="1754">
                  <c:v>0</c:v>
                </c:pt>
                <c:pt idx="1755">
                  <c:v>0</c:v>
                </c:pt>
                <c:pt idx="1756">
                  <c:v>0</c:v>
                </c:pt>
                <c:pt idx="1757">
                  <c:v>0.2</c:v>
                </c:pt>
                <c:pt idx="1758">
                  <c:v>0</c:v>
                </c:pt>
                <c:pt idx="1759">
                  <c:v>3.8</c:v>
                </c:pt>
                <c:pt idx="1760">
                  <c:v>1.2</c:v>
                </c:pt>
                <c:pt idx="1761">
                  <c:v>1.4</c:v>
                </c:pt>
                <c:pt idx="1762">
                  <c:v>0</c:v>
                </c:pt>
                <c:pt idx="1763">
                  <c:v>0</c:v>
                </c:pt>
                <c:pt idx="1764">
                  <c:v>0</c:v>
                </c:pt>
                <c:pt idx="1765">
                  <c:v>0</c:v>
                </c:pt>
                <c:pt idx="1766">
                  <c:v>4.2</c:v>
                </c:pt>
                <c:pt idx="1767">
                  <c:v>12.4</c:v>
                </c:pt>
                <c:pt idx="1768">
                  <c:v>1.2</c:v>
                </c:pt>
                <c:pt idx="1769">
                  <c:v>10.199999999999999</c:v>
                </c:pt>
                <c:pt idx="1770">
                  <c:v>0</c:v>
                </c:pt>
                <c:pt idx="1771">
                  <c:v>0</c:v>
                </c:pt>
                <c:pt idx="1772">
                  <c:v>6.8</c:v>
                </c:pt>
                <c:pt idx="1773">
                  <c:v>6.4</c:v>
                </c:pt>
                <c:pt idx="1774">
                  <c:v>0.2</c:v>
                </c:pt>
                <c:pt idx="1775">
                  <c:v>0</c:v>
                </c:pt>
                <c:pt idx="1776">
                  <c:v>0.6</c:v>
                </c:pt>
                <c:pt idx="1777">
                  <c:v>1.6</c:v>
                </c:pt>
                <c:pt idx="1778">
                  <c:v>0.8</c:v>
                </c:pt>
                <c:pt idx="1779">
                  <c:v>0</c:v>
                </c:pt>
                <c:pt idx="1780">
                  <c:v>0</c:v>
                </c:pt>
                <c:pt idx="1781">
                  <c:v>0</c:v>
                </c:pt>
                <c:pt idx="1782">
                  <c:v>0</c:v>
                </c:pt>
                <c:pt idx="1783">
                  <c:v>0</c:v>
                </c:pt>
                <c:pt idx="1784">
                  <c:v>0</c:v>
                </c:pt>
                <c:pt idx="1785">
                  <c:v>0</c:v>
                </c:pt>
                <c:pt idx="1786">
                  <c:v>0</c:v>
                </c:pt>
                <c:pt idx="1787">
                  <c:v>0</c:v>
                </c:pt>
                <c:pt idx="1788">
                  <c:v>0</c:v>
                </c:pt>
                <c:pt idx="1789">
                  <c:v>0</c:v>
                </c:pt>
                <c:pt idx="1790">
                  <c:v>2</c:v>
                </c:pt>
                <c:pt idx="1791">
                  <c:v>0</c:v>
                </c:pt>
                <c:pt idx="1792">
                  <c:v>0</c:v>
                </c:pt>
                <c:pt idx="1793">
                  <c:v>0</c:v>
                </c:pt>
                <c:pt idx="1794">
                  <c:v>8</c:v>
                </c:pt>
                <c:pt idx="1795">
                  <c:v>0</c:v>
                </c:pt>
                <c:pt idx="1796">
                  <c:v>3.4</c:v>
                </c:pt>
                <c:pt idx="1797">
                  <c:v>0.4</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2.4</c:v>
                </c:pt>
                <c:pt idx="1826">
                  <c:v>0</c:v>
                </c:pt>
                <c:pt idx="1827">
                  <c:v>0</c:v>
                </c:pt>
                <c:pt idx="1828">
                  <c:v>0</c:v>
                </c:pt>
                <c:pt idx="1829">
                  <c:v>0</c:v>
                </c:pt>
                <c:pt idx="1830">
                  <c:v>2.2000000000000002</c:v>
                </c:pt>
                <c:pt idx="1831">
                  <c:v>8.1999999999999993</c:v>
                </c:pt>
                <c:pt idx="1832">
                  <c:v>1.2</c:v>
                </c:pt>
                <c:pt idx="1833">
                  <c:v>0</c:v>
                </c:pt>
                <c:pt idx="1834">
                  <c:v>0</c:v>
                </c:pt>
                <c:pt idx="1835">
                  <c:v>0</c:v>
                </c:pt>
                <c:pt idx="1836">
                  <c:v>15.6</c:v>
                </c:pt>
                <c:pt idx="1837">
                  <c:v>0</c:v>
                </c:pt>
                <c:pt idx="1838">
                  <c:v>0</c:v>
                </c:pt>
                <c:pt idx="1839">
                  <c:v>0</c:v>
                </c:pt>
                <c:pt idx="1840">
                  <c:v>0</c:v>
                </c:pt>
                <c:pt idx="1841">
                  <c:v>19.600000000000001</c:v>
                </c:pt>
                <c:pt idx="1842">
                  <c:v>0</c:v>
                </c:pt>
                <c:pt idx="1843">
                  <c:v>0</c:v>
                </c:pt>
                <c:pt idx="1844">
                  <c:v>0</c:v>
                </c:pt>
                <c:pt idx="1845">
                  <c:v>0.4</c:v>
                </c:pt>
                <c:pt idx="1846">
                  <c:v>44</c:v>
                </c:pt>
                <c:pt idx="1847">
                  <c:v>0</c:v>
                </c:pt>
                <c:pt idx="1848">
                  <c:v>22.8</c:v>
                </c:pt>
                <c:pt idx="1849">
                  <c:v>1.2</c:v>
                </c:pt>
                <c:pt idx="1850">
                  <c:v>0</c:v>
                </c:pt>
                <c:pt idx="1851">
                  <c:v>0</c:v>
                </c:pt>
                <c:pt idx="1852">
                  <c:v>0</c:v>
                </c:pt>
                <c:pt idx="1853">
                  <c:v>0</c:v>
                </c:pt>
                <c:pt idx="1854">
                  <c:v>0</c:v>
                </c:pt>
                <c:pt idx="1855">
                  <c:v>0</c:v>
                </c:pt>
                <c:pt idx="1856">
                  <c:v>0</c:v>
                </c:pt>
                <c:pt idx="1857">
                  <c:v>0.8</c:v>
                </c:pt>
                <c:pt idx="1858">
                  <c:v>14.8</c:v>
                </c:pt>
                <c:pt idx="1859">
                  <c:v>0</c:v>
                </c:pt>
                <c:pt idx="1860">
                  <c:v>0</c:v>
                </c:pt>
                <c:pt idx="1861">
                  <c:v>0</c:v>
                </c:pt>
                <c:pt idx="1862">
                  <c:v>0</c:v>
                </c:pt>
                <c:pt idx="1863">
                  <c:v>0</c:v>
                </c:pt>
                <c:pt idx="1864">
                  <c:v>0</c:v>
                </c:pt>
                <c:pt idx="1865">
                  <c:v>0</c:v>
                </c:pt>
                <c:pt idx="1866">
                  <c:v>0.6</c:v>
                </c:pt>
                <c:pt idx="1867">
                  <c:v>0</c:v>
                </c:pt>
                <c:pt idx="1868">
                  <c:v>0</c:v>
                </c:pt>
                <c:pt idx="1869">
                  <c:v>0</c:v>
                </c:pt>
                <c:pt idx="1870">
                  <c:v>0</c:v>
                </c:pt>
                <c:pt idx="1871">
                  <c:v>5.4</c:v>
                </c:pt>
                <c:pt idx="1872">
                  <c:v>2.8</c:v>
                </c:pt>
                <c:pt idx="1873">
                  <c:v>0</c:v>
                </c:pt>
                <c:pt idx="1874">
                  <c:v>0</c:v>
                </c:pt>
                <c:pt idx="1875">
                  <c:v>38</c:v>
                </c:pt>
                <c:pt idx="1876">
                  <c:v>3.2</c:v>
                </c:pt>
                <c:pt idx="1877">
                  <c:v>2.8</c:v>
                </c:pt>
                <c:pt idx="1878">
                  <c:v>0</c:v>
                </c:pt>
                <c:pt idx="1879">
                  <c:v>0</c:v>
                </c:pt>
                <c:pt idx="1880">
                  <c:v>0</c:v>
                </c:pt>
                <c:pt idx="1881">
                  <c:v>3.6</c:v>
                </c:pt>
                <c:pt idx="1882">
                  <c:v>4</c:v>
                </c:pt>
                <c:pt idx="1883">
                  <c:v>0.2</c:v>
                </c:pt>
                <c:pt idx="1884">
                  <c:v>0</c:v>
                </c:pt>
                <c:pt idx="1885">
                  <c:v>0</c:v>
                </c:pt>
                <c:pt idx="1886">
                  <c:v>0</c:v>
                </c:pt>
                <c:pt idx="1887">
                  <c:v>3</c:v>
                </c:pt>
                <c:pt idx="1888">
                  <c:v>0</c:v>
                </c:pt>
                <c:pt idx="1889">
                  <c:v>0</c:v>
                </c:pt>
                <c:pt idx="1890">
                  <c:v>54.6</c:v>
                </c:pt>
                <c:pt idx="1891">
                  <c:v>7</c:v>
                </c:pt>
                <c:pt idx="1892">
                  <c:v>0.2</c:v>
                </c:pt>
                <c:pt idx="1893">
                  <c:v>0</c:v>
                </c:pt>
                <c:pt idx="1894">
                  <c:v>0</c:v>
                </c:pt>
                <c:pt idx="1895">
                  <c:v>0</c:v>
                </c:pt>
                <c:pt idx="1896">
                  <c:v>0</c:v>
                </c:pt>
                <c:pt idx="1897">
                  <c:v>0</c:v>
                </c:pt>
                <c:pt idx="1898">
                  <c:v>0</c:v>
                </c:pt>
                <c:pt idx="1899">
                  <c:v>0.6</c:v>
                </c:pt>
                <c:pt idx="1900">
                  <c:v>0</c:v>
                </c:pt>
                <c:pt idx="1901">
                  <c:v>0</c:v>
                </c:pt>
                <c:pt idx="1902">
                  <c:v>0</c:v>
                </c:pt>
                <c:pt idx="1903">
                  <c:v>0</c:v>
                </c:pt>
                <c:pt idx="1904">
                  <c:v>0</c:v>
                </c:pt>
                <c:pt idx="1905">
                  <c:v>0</c:v>
                </c:pt>
                <c:pt idx="1906">
                  <c:v>0</c:v>
                </c:pt>
                <c:pt idx="1907">
                  <c:v>0</c:v>
                </c:pt>
                <c:pt idx="1908">
                  <c:v>0.4</c:v>
                </c:pt>
                <c:pt idx="1909">
                  <c:v>0</c:v>
                </c:pt>
                <c:pt idx="1910">
                  <c:v>0</c:v>
                </c:pt>
                <c:pt idx="1911">
                  <c:v>0</c:v>
                </c:pt>
                <c:pt idx="1912">
                  <c:v>0</c:v>
                </c:pt>
                <c:pt idx="1913">
                  <c:v>0</c:v>
                </c:pt>
                <c:pt idx="1914">
                  <c:v>0</c:v>
                </c:pt>
                <c:pt idx="1915">
                  <c:v>5.2</c:v>
                </c:pt>
                <c:pt idx="1916">
                  <c:v>0</c:v>
                </c:pt>
                <c:pt idx="1917">
                  <c:v>0</c:v>
                </c:pt>
                <c:pt idx="1918">
                  <c:v>23</c:v>
                </c:pt>
                <c:pt idx="1919">
                  <c:v>15.8</c:v>
                </c:pt>
                <c:pt idx="1920">
                  <c:v>35.200000000000003</c:v>
                </c:pt>
                <c:pt idx="1921">
                  <c:v>4.4000000000000004</c:v>
                </c:pt>
                <c:pt idx="1922">
                  <c:v>6.2</c:v>
                </c:pt>
                <c:pt idx="1923">
                  <c:v>1.4</c:v>
                </c:pt>
                <c:pt idx="1924">
                  <c:v>1.2</c:v>
                </c:pt>
                <c:pt idx="1925">
                  <c:v>0</c:v>
                </c:pt>
                <c:pt idx="1926">
                  <c:v>0.2</c:v>
                </c:pt>
                <c:pt idx="1927">
                  <c:v>2.4</c:v>
                </c:pt>
                <c:pt idx="1928">
                  <c:v>2.4</c:v>
                </c:pt>
                <c:pt idx="1929">
                  <c:v>0</c:v>
                </c:pt>
                <c:pt idx="1930">
                  <c:v>0.6</c:v>
                </c:pt>
                <c:pt idx="1931">
                  <c:v>0</c:v>
                </c:pt>
                <c:pt idx="1932">
                  <c:v>0.2</c:v>
                </c:pt>
                <c:pt idx="1933">
                  <c:v>0</c:v>
                </c:pt>
                <c:pt idx="1934">
                  <c:v>0</c:v>
                </c:pt>
                <c:pt idx="1935">
                  <c:v>0</c:v>
                </c:pt>
                <c:pt idx="1936">
                  <c:v>3.4</c:v>
                </c:pt>
                <c:pt idx="1937">
                  <c:v>0</c:v>
                </c:pt>
                <c:pt idx="1938">
                  <c:v>0</c:v>
                </c:pt>
                <c:pt idx="1939">
                  <c:v>0</c:v>
                </c:pt>
                <c:pt idx="1940">
                  <c:v>0.4</c:v>
                </c:pt>
                <c:pt idx="1941">
                  <c:v>0</c:v>
                </c:pt>
                <c:pt idx="1942">
                  <c:v>14</c:v>
                </c:pt>
                <c:pt idx="1943">
                  <c:v>0.6</c:v>
                </c:pt>
                <c:pt idx="1944">
                  <c:v>0</c:v>
                </c:pt>
                <c:pt idx="1945">
                  <c:v>3.4</c:v>
                </c:pt>
                <c:pt idx="1946">
                  <c:v>23.6</c:v>
                </c:pt>
                <c:pt idx="1947">
                  <c:v>8</c:v>
                </c:pt>
                <c:pt idx="1948">
                  <c:v>1.4</c:v>
                </c:pt>
                <c:pt idx="1949">
                  <c:v>1.8</c:v>
                </c:pt>
                <c:pt idx="1950">
                  <c:v>0.2</c:v>
                </c:pt>
                <c:pt idx="1951">
                  <c:v>0.4</c:v>
                </c:pt>
                <c:pt idx="1952">
                  <c:v>0</c:v>
                </c:pt>
                <c:pt idx="1953">
                  <c:v>0</c:v>
                </c:pt>
                <c:pt idx="1954">
                  <c:v>0</c:v>
                </c:pt>
                <c:pt idx="1955">
                  <c:v>0.6</c:v>
                </c:pt>
                <c:pt idx="1956">
                  <c:v>7</c:v>
                </c:pt>
                <c:pt idx="1957">
                  <c:v>0.6</c:v>
                </c:pt>
                <c:pt idx="1958">
                  <c:v>0.2</c:v>
                </c:pt>
                <c:pt idx="1959">
                  <c:v>1.4</c:v>
                </c:pt>
                <c:pt idx="1960">
                  <c:v>2.8</c:v>
                </c:pt>
                <c:pt idx="1961">
                  <c:v>0</c:v>
                </c:pt>
                <c:pt idx="1962">
                  <c:v>0</c:v>
                </c:pt>
                <c:pt idx="1963">
                  <c:v>0</c:v>
                </c:pt>
                <c:pt idx="1964">
                  <c:v>0</c:v>
                </c:pt>
                <c:pt idx="1965">
                  <c:v>0</c:v>
                </c:pt>
                <c:pt idx="1966">
                  <c:v>15.6</c:v>
                </c:pt>
                <c:pt idx="1967">
                  <c:v>12.4</c:v>
                </c:pt>
                <c:pt idx="1968">
                  <c:v>11.4</c:v>
                </c:pt>
                <c:pt idx="1969">
                  <c:v>0</c:v>
                </c:pt>
                <c:pt idx="1970">
                  <c:v>3</c:v>
                </c:pt>
                <c:pt idx="1971">
                  <c:v>0</c:v>
                </c:pt>
                <c:pt idx="1972">
                  <c:v>0</c:v>
                </c:pt>
                <c:pt idx="1973">
                  <c:v>0</c:v>
                </c:pt>
                <c:pt idx="1974">
                  <c:v>0</c:v>
                </c:pt>
                <c:pt idx="1975">
                  <c:v>0</c:v>
                </c:pt>
                <c:pt idx="1976">
                  <c:v>0</c:v>
                </c:pt>
                <c:pt idx="1977">
                  <c:v>0</c:v>
                </c:pt>
                <c:pt idx="1978">
                  <c:v>5</c:v>
                </c:pt>
                <c:pt idx="1979">
                  <c:v>11.6</c:v>
                </c:pt>
                <c:pt idx="1980">
                  <c:v>0.6</c:v>
                </c:pt>
                <c:pt idx="1981">
                  <c:v>0</c:v>
                </c:pt>
                <c:pt idx="1982">
                  <c:v>0</c:v>
                </c:pt>
                <c:pt idx="1983">
                  <c:v>0</c:v>
                </c:pt>
                <c:pt idx="1984">
                  <c:v>0</c:v>
                </c:pt>
                <c:pt idx="1985">
                  <c:v>0</c:v>
                </c:pt>
                <c:pt idx="1986">
                  <c:v>0.2</c:v>
                </c:pt>
                <c:pt idx="1987">
                  <c:v>0</c:v>
                </c:pt>
                <c:pt idx="1988">
                  <c:v>0</c:v>
                </c:pt>
                <c:pt idx="1989">
                  <c:v>0</c:v>
                </c:pt>
                <c:pt idx="1990">
                  <c:v>0</c:v>
                </c:pt>
                <c:pt idx="1991">
                  <c:v>5.8</c:v>
                </c:pt>
                <c:pt idx="1992">
                  <c:v>0</c:v>
                </c:pt>
                <c:pt idx="1993">
                  <c:v>0</c:v>
                </c:pt>
                <c:pt idx="1994">
                  <c:v>0.4</c:v>
                </c:pt>
                <c:pt idx="1995">
                  <c:v>0</c:v>
                </c:pt>
                <c:pt idx="1996">
                  <c:v>0</c:v>
                </c:pt>
                <c:pt idx="1997">
                  <c:v>1.4</c:v>
                </c:pt>
                <c:pt idx="1998">
                  <c:v>0</c:v>
                </c:pt>
                <c:pt idx="1999">
                  <c:v>0</c:v>
                </c:pt>
                <c:pt idx="2000">
                  <c:v>2.2000000000000002</c:v>
                </c:pt>
                <c:pt idx="2001">
                  <c:v>0.4</c:v>
                </c:pt>
                <c:pt idx="2002">
                  <c:v>0</c:v>
                </c:pt>
                <c:pt idx="2003">
                  <c:v>1.2</c:v>
                </c:pt>
                <c:pt idx="2004">
                  <c:v>0</c:v>
                </c:pt>
                <c:pt idx="2005">
                  <c:v>0.2</c:v>
                </c:pt>
                <c:pt idx="2006">
                  <c:v>0</c:v>
                </c:pt>
                <c:pt idx="2007">
                  <c:v>0</c:v>
                </c:pt>
                <c:pt idx="2008">
                  <c:v>0</c:v>
                </c:pt>
                <c:pt idx="2009">
                  <c:v>1.2</c:v>
                </c:pt>
                <c:pt idx="2010">
                  <c:v>0</c:v>
                </c:pt>
                <c:pt idx="2011">
                  <c:v>7.8</c:v>
                </c:pt>
                <c:pt idx="2012">
                  <c:v>4.5999999999999996</c:v>
                </c:pt>
                <c:pt idx="2013">
                  <c:v>1</c:v>
                </c:pt>
                <c:pt idx="2014">
                  <c:v>1.4</c:v>
                </c:pt>
                <c:pt idx="2015">
                  <c:v>0</c:v>
                </c:pt>
                <c:pt idx="2016">
                  <c:v>0</c:v>
                </c:pt>
                <c:pt idx="2017">
                  <c:v>0</c:v>
                </c:pt>
                <c:pt idx="2018">
                  <c:v>0</c:v>
                </c:pt>
                <c:pt idx="2019">
                  <c:v>6.8</c:v>
                </c:pt>
                <c:pt idx="2020">
                  <c:v>3.4</c:v>
                </c:pt>
                <c:pt idx="2021">
                  <c:v>0</c:v>
                </c:pt>
                <c:pt idx="2022">
                  <c:v>0.2</c:v>
                </c:pt>
                <c:pt idx="2023">
                  <c:v>0</c:v>
                </c:pt>
                <c:pt idx="2024">
                  <c:v>0</c:v>
                </c:pt>
                <c:pt idx="2025">
                  <c:v>0</c:v>
                </c:pt>
                <c:pt idx="2026">
                  <c:v>0</c:v>
                </c:pt>
                <c:pt idx="2027">
                  <c:v>0.6</c:v>
                </c:pt>
                <c:pt idx="2028">
                  <c:v>0.4</c:v>
                </c:pt>
                <c:pt idx="2029">
                  <c:v>0</c:v>
                </c:pt>
                <c:pt idx="2030">
                  <c:v>2.2000000000000002</c:v>
                </c:pt>
                <c:pt idx="2031">
                  <c:v>0</c:v>
                </c:pt>
                <c:pt idx="2032">
                  <c:v>0</c:v>
                </c:pt>
                <c:pt idx="2033">
                  <c:v>0</c:v>
                </c:pt>
                <c:pt idx="2034">
                  <c:v>0</c:v>
                </c:pt>
                <c:pt idx="2035">
                  <c:v>0.4</c:v>
                </c:pt>
                <c:pt idx="2036">
                  <c:v>0</c:v>
                </c:pt>
                <c:pt idx="2037">
                  <c:v>0</c:v>
                </c:pt>
                <c:pt idx="2038">
                  <c:v>0</c:v>
                </c:pt>
                <c:pt idx="2039">
                  <c:v>0</c:v>
                </c:pt>
                <c:pt idx="2040">
                  <c:v>0</c:v>
                </c:pt>
                <c:pt idx="2041">
                  <c:v>0</c:v>
                </c:pt>
                <c:pt idx="2042">
                  <c:v>1.2</c:v>
                </c:pt>
                <c:pt idx="2043">
                  <c:v>5.8</c:v>
                </c:pt>
                <c:pt idx="2044">
                  <c:v>0.8</c:v>
                </c:pt>
                <c:pt idx="2045">
                  <c:v>0</c:v>
                </c:pt>
                <c:pt idx="2046">
                  <c:v>6.8</c:v>
                </c:pt>
                <c:pt idx="2047">
                  <c:v>0.2</c:v>
                </c:pt>
                <c:pt idx="2048">
                  <c:v>0</c:v>
                </c:pt>
                <c:pt idx="2049">
                  <c:v>0</c:v>
                </c:pt>
                <c:pt idx="2050">
                  <c:v>0.8</c:v>
                </c:pt>
                <c:pt idx="2051">
                  <c:v>1.2</c:v>
                </c:pt>
                <c:pt idx="2052">
                  <c:v>0.8</c:v>
                </c:pt>
                <c:pt idx="2053">
                  <c:v>2.8</c:v>
                </c:pt>
                <c:pt idx="2054">
                  <c:v>0.4</c:v>
                </c:pt>
                <c:pt idx="2055">
                  <c:v>0</c:v>
                </c:pt>
                <c:pt idx="2056">
                  <c:v>0.2</c:v>
                </c:pt>
                <c:pt idx="2057">
                  <c:v>1.2</c:v>
                </c:pt>
                <c:pt idx="2058">
                  <c:v>3.8</c:v>
                </c:pt>
                <c:pt idx="2059">
                  <c:v>0.4</c:v>
                </c:pt>
                <c:pt idx="2060">
                  <c:v>4.4000000000000004</c:v>
                </c:pt>
                <c:pt idx="2061">
                  <c:v>25.6</c:v>
                </c:pt>
                <c:pt idx="2062">
                  <c:v>2.8</c:v>
                </c:pt>
                <c:pt idx="2063">
                  <c:v>0</c:v>
                </c:pt>
                <c:pt idx="2064">
                  <c:v>0</c:v>
                </c:pt>
                <c:pt idx="2065">
                  <c:v>0</c:v>
                </c:pt>
                <c:pt idx="2066">
                  <c:v>1.4</c:v>
                </c:pt>
                <c:pt idx="2067">
                  <c:v>0</c:v>
                </c:pt>
                <c:pt idx="2068">
                  <c:v>0</c:v>
                </c:pt>
                <c:pt idx="2069">
                  <c:v>1</c:v>
                </c:pt>
                <c:pt idx="2070">
                  <c:v>0</c:v>
                </c:pt>
                <c:pt idx="2071">
                  <c:v>0</c:v>
                </c:pt>
                <c:pt idx="2072">
                  <c:v>0</c:v>
                </c:pt>
                <c:pt idx="2073">
                  <c:v>0</c:v>
                </c:pt>
                <c:pt idx="2074">
                  <c:v>0.2</c:v>
                </c:pt>
                <c:pt idx="2075">
                  <c:v>0.2</c:v>
                </c:pt>
                <c:pt idx="2076">
                  <c:v>0</c:v>
                </c:pt>
                <c:pt idx="2077">
                  <c:v>0</c:v>
                </c:pt>
                <c:pt idx="2078">
                  <c:v>1</c:v>
                </c:pt>
                <c:pt idx="2079">
                  <c:v>0</c:v>
                </c:pt>
                <c:pt idx="2080">
                  <c:v>0</c:v>
                </c:pt>
                <c:pt idx="2081">
                  <c:v>1.6</c:v>
                </c:pt>
                <c:pt idx="2082">
                  <c:v>11.8</c:v>
                </c:pt>
                <c:pt idx="2083">
                  <c:v>0</c:v>
                </c:pt>
                <c:pt idx="2084">
                  <c:v>0</c:v>
                </c:pt>
                <c:pt idx="2085">
                  <c:v>0</c:v>
                </c:pt>
                <c:pt idx="2086">
                  <c:v>0.8</c:v>
                </c:pt>
                <c:pt idx="2087">
                  <c:v>0</c:v>
                </c:pt>
                <c:pt idx="2088">
                  <c:v>0</c:v>
                </c:pt>
                <c:pt idx="2089">
                  <c:v>0</c:v>
                </c:pt>
                <c:pt idx="2090">
                  <c:v>0</c:v>
                </c:pt>
                <c:pt idx="2091">
                  <c:v>0</c:v>
                </c:pt>
                <c:pt idx="2092">
                  <c:v>0.2</c:v>
                </c:pt>
                <c:pt idx="2093">
                  <c:v>1.6</c:v>
                </c:pt>
                <c:pt idx="2094">
                  <c:v>3.2</c:v>
                </c:pt>
                <c:pt idx="2095">
                  <c:v>9.4</c:v>
                </c:pt>
                <c:pt idx="2096">
                  <c:v>3</c:v>
                </c:pt>
                <c:pt idx="2097">
                  <c:v>0</c:v>
                </c:pt>
                <c:pt idx="2098">
                  <c:v>0</c:v>
                </c:pt>
                <c:pt idx="2099">
                  <c:v>0.6</c:v>
                </c:pt>
                <c:pt idx="2100">
                  <c:v>1.8</c:v>
                </c:pt>
                <c:pt idx="2101">
                  <c:v>0</c:v>
                </c:pt>
                <c:pt idx="2102">
                  <c:v>0</c:v>
                </c:pt>
                <c:pt idx="2103">
                  <c:v>0</c:v>
                </c:pt>
                <c:pt idx="2104">
                  <c:v>12.8</c:v>
                </c:pt>
                <c:pt idx="2105">
                  <c:v>1</c:v>
                </c:pt>
              </c:numCache>
            </c:numRef>
          </c:xVal>
          <c:yVal>
            <c:numRef>
              <c:f>'EnergyDemand '!$L$2:$L$2107</c:f>
              <c:numCache>
                <c:formatCode>#,##0</c:formatCode>
                <c:ptCount val="2106"/>
                <c:pt idx="0">
                  <c:v>99635.03</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103769.48</c:v>
                </c:pt>
                <c:pt idx="26">
                  <c:v>118393.31</c:v>
                </c:pt>
                <c:pt idx="27">
                  <c:v>116763.72500000001</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108282.48</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122346.33500000001</c:v>
                </c:pt>
                <c:pt idx="86">
                  <c:v>112187.715</c:v>
                </c:pt>
                <c:pt idx="87">
                  <c:v>106418.66499999999</c:v>
                </c:pt>
                <c:pt idx="88">
                  <c:v>123061.87</c:v>
                </c:pt>
                <c:pt idx="89">
                  <c:v>125795.325</c:v>
                </c:pt>
                <c:pt idx="90">
                  <c:v>122042.265</c:v>
                </c:pt>
                <c:pt idx="91">
                  <c:v>113838.41</c:v>
                </c:pt>
                <c:pt idx="92">
                  <c:v>98891.06</c:v>
                </c:pt>
                <c:pt idx="93">
                  <c:v>103999.17</c:v>
                </c:pt>
                <c:pt idx="94">
                  <c:v>103685.45</c:v>
                </c:pt>
                <c:pt idx="95">
                  <c:v>107383.37</c:v>
                </c:pt>
                <c:pt idx="96">
                  <c:v>120235.505</c:v>
                </c:pt>
                <c:pt idx="97">
                  <c:v>122129.77499999999</c:v>
                </c:pt>
                <c:pt idx="98">
                  <c:v>123990.76</c:v>
                </c:pt>
                <c:pt idx="99">
                  <c:v>121753.11500000001</c:v>
                </c:pt>
                <c:pt idx="100">
                  <c:v>110034.16499999999</c:v>
                </c:pt>
                <c:pt idx="101">
                  <c:v>103760.22500000001</c:v>
                </c:pt>
                <c:pt idx="102">
                  <c:v>125107.78</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111803.625</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110715.815</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107544.145</c:v>
                </c:pt>
                <c:pt idx="275">
                  <c:v>100598.55</c:v>
                </c:pt>
                <c:pt idx="276">
                  <c:v>103828.88</c:v>
                </c:pt>
                <c:pt idx="277">
                  <c:v>125194.87</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101793.035</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158052.89000000001</c:v>
                </c:pt>
                <c:pt idx="352">
                  <c:v>154924.89000000001</c:v>
                </c:pt>
                <c:pt idx="353">
                  <c:v>133421.03</c:v>
                </c:pt>
                <c:pt idx="354">
                  <c:v>113802.21</c:v>
                </c:pt>
                <c:pt idx="355">
                  <c:v>119477.515</c:v>
                </c:pt>
                <c:pt idx="356">
                  <c:v>126553.11500000001</c:v>
                </c:pt>
                <c:pt idx="357">
                  <c:v>134583.25</c:v>
                </c:pt>
                <c:pt idx="358">
                  <c:v>119950.37</c:v>
                </c:pt>
                <c:pt idx="359">
                  <c:v>95093.294999999998</c:v>
                </c:pt>
                <c:pt idx="360">
                  <c:v>96394.94</c:v>
                </c:pt>
                <c:pt idx="361">
                  <c:v>100048.44</c:v>
                </c:pt>
                <c:pt idx="362">
                  <c:v>111647.54</c:v>
                </c:pt>
                <c:pt idx="363">
                  <c:v>128552.13499999999</c:v>
                </c:pt>
                <c:pt idx="364">
                  <c:v>146473.83499999999</c:v>
                </c:pt>
                <c:pt idx="365">
                  <c:v>116040.925</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110152.815</c:v>
                </c:pt>
                <c:pt idx="391">
                  <c:v>133718.035</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105388.57</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125072.73</c:v>
                </c:pt>
                <c:pt idx="449">
                  <c:v>101740.89</c:v>
                </c:pt>
                <c:pt idx="450">
                  <c:v>102726.745</c:v>
                </c:pt>
                <c:pt idx="451">
                  <c:v>98324.645000000004</c:v>
                </c:pt>
                <c:pt idx="452">
                  <c:v>102746.6</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104072.435</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122106.95</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113439.77499999999</c:v>
                </c:pt>
                <c:pt idx="639">
                  <c:v>109181.26</c:v>
                </c:pt>
                <c:pt idx="640">
                  <c:v>97992.93</c:v>
                </c:pt>
                <c:pt idx="641">
                  <c:v>115839.01</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104976.21</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106451.255</c:v>
                </c:pt>
                <c:pt idx="720">
                  <c:v>104389.51</c:v>
                </c:pt>
                <c:pt idx="721">
                  <c:v>105513.235</c:v>
                </c:pt>
                <c:pt idx="722">
                  <c:v>112247.94500000001</c:v>
                </c:pt>
                <c:pt idx="723">
                  <c:v>114843.875</c:v>
                </c:pt>
                <c:pt idx="724">
                  <c:v>114468.17</c:v>
                </c:pt>
                <c:pt idx="725">
                  <c:v>106284.83</c:v>
                </c:pt>
                <c:pt idx="726">
                  <c:v>99701.43</c:v>
                </c:pt>
                <c:pt idx="727">
                  <c:v>123693.52</c:v>
                </c:pt>
                <c:pt idx="728">
                  <c:v>135571.79500000001</c:v>
                </c:pt>
                <c:pt idx="729">
                  <c:v>112141.83</c:v>
                </c:pt>
                <c:pt idx="730">
                  <c:v>95728.15</c:v>
                </c:pt>
                <c:pt idx="731">
                  <c:v>89403.145000000004</c:v>
                </c:pt>
                <c:pt idx="732">
                  <c:v>86507.47</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98590.06</c:v>
                </c:pt>
                <c:pt idx="757">
                  <c:v>112513.82</c:v>
                </c:pt>
                <c:pt idx="758">
                  <c:v>108336.53</c:v>
                </c:pt>
                <c:pt idx="759">
                  <c:v>109020.58</c:v>
                </c:pt>
                <c:pt idx="760">
                  <c:v>124292.955</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104468.9</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97436.41</c:v>
                </c:pt>
                <c:pt idx="835">
                  <c:v>99608.57</c:v>
                </c:pt>
                <c:pt idx="836">
                  <c:v>96594.744999999995</c:v>
                </c:pt>
                <c:pt idx="837">
                  <c:v>99945.494999999995</c:v>
                </c:pt>
                <c:pt idx="838">
                  <c:v>111955.175</c:v>
                </c:pt>
                <c:pt idx="839">
                  <c:v>114436.97</c:v>
                </c:pt>
                <c:pt idx="840">
                  <c:v>112816.68</c:v>
                </c:pt>
                <c:pt idx="841">
                  <c:v>114522.44</c:v>
                </c:pt>
                <c:pt idx="842">
                  <c:v>102528.4</c:v>
                </c:pt>
                <c:pt idx="843">
                  <c:v>97356.565000000002</c:v>
                </c:pt>
                <c:pt idx="844">
                  <c:v>109421.815</c:v>
                </c:pt>
                <c:pt idx="845">
                  <c:v>101548.735</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117691.685</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116611.25</c:v>
                </c:pt>
                <c:pt idx="996">
                  <c:v>101012.29</c:v>
                </c:pt>
                <c:pt idx="997">
                  <c:v>92608.24</c:v>
                </c:pt>
                <c:pt idx="998">
                  <c:v>119126.485</c:v>
                </c:pt>
                <c:pt idx="999">
                  <c:v>124452.94</c:v>
                </c:pt>
                <c:pt idx="1000">
                  <c:v>119028.07</c:v>
                </c:pt>
                <c:pt idx="1001">
                  <c:v>116655.855</c:v>
                </c:pt>
                <c:pt idx="1002">
                  <c:v>102847.255</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100592.295</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116428.79</c:v>
                </c:pt>
                <c:pt idx="1087">
                  <c:v>109364.01</c:v>
                </c:pt>
                <c:pt idx="1088">
                  <c:v>92856.23</c:v>
                </c:pt>
                <c:pt idx="1089">
                  <c:v>85094.375</c:v>
                </c:pt>
                <c:pt idx="1090">
                  <c:v>98638.854999999996</c:v>
                </c:pt>
                <c:pt idx="1091">
                  <c:v>128753.755</c:v>
                </c:pt>
                <c:pt idx="1092">
                  <c:v>130699.155</c:v>
                </c:pt>
                <c:pt idx="1093">
                  <c:v>115572.045</c:v>
                </c:pt>
                <c:pt idx="1094">
                  <c:v>96358.975000000006</c:v>
                </c:pt>
                <c:pt idx="1095">
                  <c:v>95700.479999999996</c:v>
                </c:pt>
                <c:pt idx="1096">
                  <c:v>95959.684999999998</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128599.46</c:v>
                </c:pt>
                <c:pt idx="1122">
                  <c:v>139114.58499999999</c:v>
                </c:pt>
                <c:pt idx="1123">
                  <c:v>159436.69</c:v>
                </c:pt>
                <c:pt idx="1124">
                  <c:v>160437.565</c:v>
                </c:pt>
                <c:pt idx="1125">
                  <c:v>115239.57</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97542.31</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116457.26</c:v>
                </c:pt>
                <c:pt idx="1184">
                  <c:v>97070.345000000001</c:v>
                </c:pt>
                <c:pt idx="1185">
                  <c:v>99687.64</c:v>
                </c:pt>
                <c:pt idx="1186">
                  <c:v>98817.03</c:v>
                </c:pt>
                <c:pt idx="1187">
                  <c:v>98258.25</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121092.855</c:v>
                </c:pt>
                <c:pt idx="1203">
                  <c:v>120784.875</c:v>
                </c:pt>
                <c:pt idx="1204">
                  <c:v>120448.935</c:v>
                </c:pt>
                <c:pt idx="1205">
                  <c:v>118324.09</c:v>
                </c:pt>
                <c:pt idx="1206">
                  <c:v>107479.26</c:v>
                </c:pt>
                <c:pt idx="1207">
                  <c:v>103662.05</c:v>
                </c:pt>
                <c:pt idx="1208">
                  <c:v>117799.97</c:v>
                </c:pt>
                <c:pt idx="1209">
                  <c:v>117642.645</c:v>
                </c:pt>
                <c:pt idx="1210">
                  <c:v>106654.955</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113420.985</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120372.48</c:v>
                </c:pt>
                <c:pt idx="1360">
                  <c:v>107731.72</c:v>
                </c:pt>
                <c:pt idx="1361">
                  <c:v>107332.1</c:v>
                </c:pt>
                <c:pt idx="1362">
                  <c:v>119535.715</c:v>
                </c:pt>
                <c:pt idx="1363">
                  <c:v>124797.08500000001</c:v>
                </c:pt>
                <c:pt idx="1364">
                  <c:v>119238.345</c:v>
                </c:pt>
                <c:pt idx="1365">
                  <c:v>110878.67</c:v>
                </c:pt>
                <c:pt idx="1366">
                  <c:v>108622.42</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100696.565</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102075.925</c:v>
                </c:pt>
                <c:pt idx="1451">
                  <c:v>92725.74</c:v>
                </c:pt>
                <c:pt idx="1452">
                  <c:v>94938.395000000004</c:v>
                </c:pt>
                <c:pt idx="1453">
                  <c:v>112358.815</c:v>
                </c:pt>
                <c:pt idx="1454">
                  <c:v>98191.654999999999</c:v>
                </c:pt>
                <c:pt idx="1455">
                  <c:v>100017.19500000001</c:v>
                </c:pt>
                <c:pt idx="1456">
                  <c:v>129749.14</c:v>
                </c:pt>
                <c:pt idx="1457">
                  <c:v>133831.375</c:v>
                </c:pt>
                <c:pt idx="1458">
                  <c:v>108290.11</c:v>
                </c:pt>
                <c:pt idx="1459">
                  <c:v>99613.865000000005</c:v>
                </c:pt>
                <c:pt idx="1460">
                  <c:v>103381.91499999999</c:v>
                </c:pt>
                <c:pt idx="1461">
                  <c:v>98933.06</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114818.66499999999</c:v>
                </c:pt>
                <c:pt idx="1487">
                  <c:v>99801.574999999997</c:v>
                </c:pt>
                <c:pt idx="1488">
                  <c:v>112374.63</c:v>
                </c:pt>
                <c:pt idx="1489">
                  <c:v>138455.45499999999</c:v>
                </c:pt>
                <c:pt idx="1490">
                  <c:v>142113.375</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103219.08</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95967.404999999999</c:v>
                </c:pt>
                <c:pt idx="1570">
                  <c:v>95654.36</c:v>
                </c:pt>
                <c:pt idx="1571">
                  <c:v>94810.664999999994</c:v>
                </c:pt>
                <c:pt idx="1572">
                  <c:v>100246.51</c:v>
                </c:pt>
                <c:pt idx="1573">
                  <c:v>114240.88499999999</c:v>
                </c:pt>
                <c:pt idx="1574">
                  <c:v>113264.23</c:v>
                </c:pt>
                <c:pt idx="1575">
                  <c:v>98112.464999999997</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108133.03</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107222.345</c:v>
                </c:pt>
                <c:pt idx="1724">
                  <c:v>101348.35</c:v>
                </c:pt>
                <c:pt idx="1725">
                  <c:v>102386.52499999999</c:v>
                </c:pt>
                <c:pt idx="1726">
                  <c:v>121862.88499999999</c:v>
                </c:pt>
                <c:pt idx="1727">
                  <c:v>125787.33</c:v>
                </c:pt>
                <c:pt idx="1728">
                  <c:v>124302.93</c:v>
                </c:pt>
                <c:pt idx="1729">
                  <c:v>117320.175</c:v>
                </c:pt>
                <c:pt idx="1730">
                  <c:v>106043.02</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96817</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150553.4</c:v>
                </c:pt>
                <c:pt idx="1815">
                  <c:v>100632.47500000001</c:v>
                </c:pt>
                <c:pt idx="1816">
                  <c:v>90145.615000000005</c:v>
                </c:pt>
                <c:pt idx="1817">
                  <c:v>101818.02499999999</c:v>
                </c:pt>
                <c:pt idx="1818">
                  <c:v>102168.93</c:v>
                </c:pt>
                <c:pt idx="1819">
                  <c:v>98312.744999999995</c:v>
                </c:pt>
                <c:pt idx="1820">
                  <c:v>96120.524999999994</c:v>
                </c:pt>
                <c:pt idx="1821">
                  <c:v>107256.065</c:v>
                </c:pt>
                <c:pt idx="1822">
                  <c:v>113521.685</c:v>
                </c:pt>
                <c:pt idx="1823">
                  <c:v>118293.52499999999</c:v>
                </c:pt>
                <c:pt idx="1824">
                  <c:v>140410.125</c:v>
                </c:pt>
                <c:pt idx="1825">
                  <c:v>95410.39</c:v>
                </c:pt>
                <c:pt idx="1826">
                  <c:v>89077.854999999996</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101233.205</c:v>
                </c:pt>
                <c:pt idx="1852">
                  <c:v>103134.46</c:v>
                </c:pt>
                <c:pt idx="1853">
                  <c:v>116190.55499999999</c:v>
                </c:pt>
                <c:pt idx="1854">
                  <c:v>129812.91499999999</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94641.7</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94831.23</c:v>
                </c:pt>
                <c:pt idx="1927">
                  <c:v>92097.07</c:v>
                </c:pt>
                <c:pt idx="1928">
                  <c:v>101760.09</c:v>
                </c:pt>
                <c:pt idx="1929">
                  <c:v>100025.9</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96845.119999999995</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124792.97500000001</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yVal>
          <c:smooth val="0"/>
          <c:extLst>
            <c:ext xmlns:c16="http://schemas.microsoft.com/office/drawing/2014/chart" uri="{C3380CC4-5D6E-409C-BE32-E72D297353CC}">
              <c16:uniqueId val="{00000000-E086-4C11-9438-7680F7D0FED9}"/>
            </c:ext>
          </c:extLst>
        </c:ser>
        <c:dLbls>
          <c:showLegendKey val="0"/>
          <c:showVal val="0"/>
          <c:showCatName val="0"/>
          <c:showSerName val="0"/>
          <c:showPercent val="0"/>
          <c:showBubbleSize val="0"/>
        </c:dLbls>
        <c:axId val="1166055423"/>
        <c:axId val="1166055903"/>
      </c:scatterChart>
      <c:valAx>
        <c:axId val="1166055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Rainfall</a:t>
                </a:r>
                <a:r>
                  <a:rPr lang="en-US" baseline="0"/>
                  <a:t> mm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55903"/>
        <c:crosses val="autoZero"/>
        <c:crossBetween val="midCat"/>
      </c:valAx>
      <c:valAx>
        <c:axId val="116605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sz="1000" b="0" i="0" u="none" strike="noStrike" kern="1200" baseline="0">
                    <a:solidFill>
                      <a:sysClr val="windowText" lastClr="000000">
                        <a:lumMod val="65000"/>
                        <a:lumOff val="35000"/>
                      </a:sysClr>
                    </a:solidFill>
                  </a:rPr>
                  <a:t>Total daily electricity demand in MW/h</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55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Effect of</a:t>
            </a:r>
            <a:r>
              <a:rPr lang="en-GB" baseline="0"/>
              <a:t> Max Temp and School Days on Demand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School</c:v>
          </c:tx>
          <c:spPr>
            <a:ln w="25400" cap="rnd">
              <a:noFill/>
              <a:round/>
            </a:ln>
            <a:effectLst/>
          </c:spPr>
          <c:marker>
            <c:symbol val="circle"/>
            <c:size val="5"/>
            <c:spPr>
              <a:solidFill>
                <a:schemeClr val="accent1"/>
              </a:solidFill>
              <a:ln w="9525">
                <a:solidFill>
                  <a:schemeClr val="accent1"/>
                </a:solidFill>
              </a:ln>
              <a:effectLst/>
            </c:spPr>
          </c:marker>
          <c:trendline>
            <c:spPr>
              <a:ln w="50800" cap="rnd" cmpd="sng">
                <a:solidFill>
                  <a:srgbClr val="08377C">
                    <a:alpha val="60000"/>
                  </a:srgbClr>
                </a:solidFill>
                <a:prstDash val="solid"/>
              </a:ln>
              <a:effectLst/>
            </c:spPr>
            <c:trendlineType val="poly"/>
            <c:order val="2"/>
            <c:dispRSqr val="0"/>
            <c:dispEq val="0"/>
          </c:trendline>
          <c:xVal>
            <c:numRef>
              <c:f>'EnergyDemand '!$I$2:$I$2107</c:f>
              <c:numCache>
                <c:formatCode>General</c:formatCode>
                <c:ptCount val="2106"/>
                <c:pt idx="0">
                  <c:v>26.9</c:v>
                </c:pt>
                <c:pt idx="1">
                  <c:v>38.799999999999997</c:v>
                </c:pt>
                <c:pt idx="2">
                  <c:v>38.200000000000003</c:v>
                </c:pt>
                <c:pt idx="3">
                  <c:v>21.4</c:v>
                </c:pt>
                <c:pt idx="4">
                  <c:v>22</c:v>
                </c:pt>
                <c:pt idx="5">
                  <c:v>26</c:v>
                </c:pt>
                <c:pt idx="6">
                  <c:v>37.4</c:v>
                </c:pt>
                <c:pt idx="7">
                  <c:v>28.2</c:v>
                </c:pt>
                <c:pt idx="8">
                  <c:v>18</c:v>
                </c:pt>
                <c:pt idx="9">
                  <c:v>21.7</c:v>
                </c:pt>
                <c:pt idx="10">
                  <c:v>27.5</c:v>
                </c:pt>
                <c:pt idx="11">
                  <c:v>31.3</c:v>
                </c:pt>
                <c:pt idx="12">
                  <c:v>25.6</c:v>
                </c:pt>
                <c:pt idx="13">
                  <c:v>22.7</c:v>
                </c:pt>
                <c:pt idx="14">
                  <c:v>20</c:v>
                </c:pt>
                <c:pt idx="15">
                  <c:v>27.3</c:v>
                </c:pt>
                <c:pt idx="16">
                  <c:v>25</c:v>
                </c:pt>
                <c:pt idx="17">
                  <c:v>19.5</c:v>
                </c:pt>
                <c:pt idx="18">
                  <c:v>23.6</c:v>
                </c:pt>
                <c:pt idx="19">
                  <c:v>30.4</c:v>
                </c:pt>
                <c:pt idx="20">
                  <c:v>33.1</c:v>
                </c:pt>
                <c:pt idx="21">
                  <c:v>35.799999999999997</c:v>
                </c:pt>
                <c:pt idx="22">
                  <c:v>25</c:v>
                </c:pt>
                <c:pt idx="23">
                  <c:v>26.3</c:v>
                </c:pt>
                <c:pt idx="24">
                  <c:v>22</c:v>
                </c:pt>
                <c:pt idx="25">
                  <c:v>19.8</c:v>
                </c:pt>
                <c:pt idx="26">
                  <c:v>19.100000000000001</c:v>
                </c:pt>
                <c:pt idx="27">
                  <c:v>25.4</c:v>
                </c:pt>
                <c:pt idx="28">
                  <c:v>22.2</c:v>
                </c:pt>
                <c:pt idx="29">
                  <c:v>21</c:v>
                </c:pt>
                <c:pt idx="30">
                  <c:v>20.2</c:v>
                </c:pt>
                <c:pt idx="31">
                  <c:v>19</c:v>
                </c:pt>
                <c:pt idx="32">
                  <c:v>21.1</c:v>
                </c:pt>
                <c:pt idx="33">
                  <c:v>20</c:v>
                </c:pt>
                <c:pt idx="34">
                  <c:v>19</c:v>
                </c:pt>
                <c:pt idx="35">
                  <c:v>24.2</c:v>
                </c:pt>
                <c:pt idx="36">
                  <c:v>35.700000000000003</c:v>
                </c:pt>
                <c:pt idx="37">
                  <c:v>35</c:v>
                </c:pt>
                <c:pt idx="38">
                  <c:v>21.5</c:v>
                </c:pt>
                <c:pt idx="39">
                  <c:v>28.3</c:v>
                </c:pt>
                <c:pt idx="40">
                  <c:v>27.8</c:v>
                </c:pt>
                <c:pt idx="41">
                  <c:v>26.8</c:v>
                </c:pt>
                <c:pt idx="42">
                  <c:v>21.9</c:v>
                </c:pt>
                <c:pt idx="43">
                  <c:v>32.4</c:v>
                </c:pt>
                <c:pt idx="44">
                  <c:v>25.1</c:v>
                </c:pt>
                <c:pt idx="45">
                  <c:v>34.4</c:v>
                </c:pt>
                <c:pt idx="46">
                  <c:v>24.6</c:v>
                </c:pt>
                <c:pt idx="47">
                  <c:v>20.6</c:v>
                </c:pt>
                <c:pt idx="48">
                  <c:v>21.2</c:v>
                </c:pt>
                <c:pt idx="49">
                  <c:v>26.9</c:v>
                </c:pt>
                <c:pt idx="50">
                  <c:v>25.3</c:v>
                </c:pt>
                <c:pt idx="51">
                  <c:v>36.1</c:v>
                </c:pt>
                <c:pt idx="52">
                  <c:v>35.299999999999997</c:v>
                </c:pt>
                <c:pt idx="53">
                  <c:v>29.3</c:v>
                </c:pt>
                <c:pt idx="54">
                  <c:v>20.100000000000001</c:v>
                </c:pt>
                <c:pt idx="55">
                  <c:v>27</c:v>
                </c:pt>
                <c:pt idx="56">
                  <c:v>23.2</c:v>
                </c:pt>
                <c:pt idx="57">
                  <c:v>24.3</c:v>
                </c:pt>
                <c:pt idx="58">
                  <c:v>32.299999999999997</c:v>
                </c:pt>
                <c:pt idx="59">
                  <c:v>20.8</c:v>
                </c:pt>
                <c:pt idx="60">
                  <c:v>23</c:v>
                </c:pt>
                <c:pt idx="61">
                  <c:v>22.7</c:v>
                </c:pt>
                <c:pt idx="62">
                  <c:v>23.5</c:v>
                </c:pt>
                <c:pt idx="63">
                  <c:v>18.600000000000001</c:v>
                </c:pt>
                <c:pt idx="64">
                  <c:v>21.1</c:v>
                </c:pt>
                <c:pt idx="65">
                  <c:v>22.6</c:v>
                </c:pt>
                <c:pt idx="66">
                  <c:v>24.4</c:v>
                </c:pt>
                <c:pt idx="67">
                  <c:v>23.8</c:v>
                </c:pt>
                <c:pt idx="68">
                  <c:v>21.7</c:v>
                </c:pt>
                <c:pt idx="69">
                  <c:v>23.8</c:v>
                </c:pt>
                <c:pt idx="70">
                  <c:v>19.899999999999999</c:v>
                </c:pt>
                <c:pt idx="71">
                  <c:v>20.399999999999999</c:v>
                </c:pt>
                <c:pt idx="72">
                  <c:v>30.1</c:v>
                </c:pt>
                <c:pt idx="73">
                  <c:v>18.3</c:v>
                </c:pt>
                <c:pt idx="74">
                  <c:v>25.5</c:v>
                </c:pt>
                <c:pt idx="75">
                  <c:v>26.2</c:v>
                </c:pt>
                <c:pt idx="76">
                  <c:v>24.4</c:v>
                </c:pt>
                <c:pt idx="77">
                  <c:v>33.5</c:v>
                </c:pt>
                <c:pt idx="78">
                  <c:v>19.600000000000001</c:v>
                </c:pt>
                <c:pt idx="79">
                  <c:v>22.7</c:v>
                </c:pt>
                <c:pt idx="80">
                  <c:v>28.8</c:v>
                </c:pt>
                <c:pt idx="81">
                  <c:v>27</c:v>
                </c:pt>
                <c:pt idx="82">
                  <c:v>15.3</c:v>
                </c:pt>
                <c:pt idx="83">
                  <c:v>20.399999999999999</c:v>
                </c:pt>
                <c:pt idx="84">
                  <c:v>18</c:v>
                </c:pt>
                <c:pt idx="85">
                  <c:v>18.100000000000001</c:v>
                </c:pt>
                <c:pt idx="86">
                  <c:v>19.100000000000001</c:v>
                </c:pt>
                <c:pt idx="87">
                  <c:v>22.7</c:v>
                </c:pt>
                <c:pt idx="88">
                  <c:v>23.1</c:v>
                </c:pt>
                <c:pt idx="89">
                  <c:v>25.3</c:v>
                </c:pt>
                <c:pt idx="90">
                  <c:v>29</c:v>
                </c:pt>
                <c:pt idx="91">
                  <c:v>17.2</c:v>
                </c:pt>
                <c:pt idx="92">
                  <c:v>20.9</c:v>
                </c:pt>
                <c:pt idx="93">
                  <c:v>23.5</c:v>
                </c:pt>
                <c:pt idx="94">
                  <c:v>18.5</c:v>
                </c:pt>
                <c:pt idx="95">
                  <c:v>18.399999999999999</c:v>
                </c:pt>
                <c:pt idx="96">
                  <c:v>17.3</c:v>
                </c:pt>
                <c:pt idx="97">
                  <c:v>17.7</c:v>
                </c:pt>
                <c:pt idx="98">
                  <c:v>19.100000000000001</c:v>
                </c:pt>
                <c:pt idx="99">
                  <c:v>18.7</c:v>
                </c:pt>
                <c:pt idx="100">
                  <c:v>23.7</c:v>
                </c:pt>
                <c:pt idx="101">
                  <c:v>18.3</c:v>
                </c:pt>
                <c:pt idx="102">
                  <c:v>19.100000000000001</c:v>
                </c:pt>
                <c:pt idx="103">
                  <c:v>24.7</c:v>
                </c:pt>
                <c:pt idx="104">
                  <c:v>27.6</c:v>
                </c:pt>
                <c:pt idx="105">
                  <c:v>17.8</c:v>
                </c:pt>
                <c:pt idx="106">
                  <c:v>17.100000000000001</c:v>
                </c:pt>
                <c:pt idx="107">
                  <c:v>21.9</c:v>
                </c:pt>
                <c:pt idx="108">
                  <c:v>14.7</c:v>
                </c:pt>
                <c:pt idx="109">
                  <c:v>16.2</c:v>
                </c:pt>
                <c:pt idx="110">
                  <c:v>17.7</c:v>
                </c:pt>
                <c:pt idx="111">
                  <c:v>19.5</c:v>
                </c:pt>
                <c:pt idx="112">
                  <c:v>19.2</c:v>
                </c:pt>
                <c:pt idx="113">
                  <c:v>21.1</c:v>
                </c:pt>
                <c:pt idx="114">
                  <c:v>15</c:v>
                </c:pt>
                <c:pt idx="115">
                  <c:v>15.4</c:v>
                </c:pt>
                <c:pt idx="116">
                  <c:v>15.1</c:v>
                </c:pt>
                <c:pt idx="117">
                  <c:v>16</c:v>
                </c:pt>
                <c:pt idx="118">
                  <c:v>17.100000000000001</c:v>
                </c:pt>
                <c:pt idx="119">
                  <c:v>19.600000000000001</c:v>
                </c:pt>
                <c:pt idx="120">
                  <c:v>23.1</c:v>
                </c:pt>
                <c:pt idx="121">
                  <c:v>22.2</c:v>
                </c:pt>
                <c:pt idx="122">
                  <c:v>18.2</c:v>
                </c:pt>
                <c:pt idx="123">
                  <c:v>22.3</c:v>
                </c:pt>
                <c:pt idx="124">
                  <c:v>18.100000000000001</c:v>
                </c:pt>
                <c:pt idx="125">
                  <c:v>16.2</c:v>
                </c:pt>
                <c:pt idx="126">
                  <c:v>15.6</c:v>
                </c:pt>
                <c:pt idx="127">
                  <c:v>15.9</c:v>
                </c:pt>
                <c:pt idx="128">
                  <c:v>18.7</c:v>
                </c:pt>
                <c:pt idx="129">
                  <c:v>16.600000000000001</c:v>
                </c:pt>
                <c:pt idx="130">
                  <c:v>15.9</c:v>
                </c:pt>
                <c:pt idx="131">
                  <c:v>17.399999999999999</c:v>
                </c:pt>
                <c:pt idx="132">
                  <c:v>12.8</c:v>
                </c:pt>
                <c:pt idx="133">
                  <c:v>14.6</c:v>
                </c:pt>
                <c:pt idx="134">
                  <c:v>14.5</c:v>
                </c:pt>
                <c:pt idx="135">
                  <c:v>16.2</c:v>
                </c:pt>
                <c:pt idx="136">
                  <c:v>20.5</c:v>
                </c:pt>
                <c:pt idx="137">
                  <c:v>20.399999999999999</c:v>
                </c:pt>
                <c:pt idx="138">
                  <c:v>16.2</c:v>
                </c:pt>
                <c:pt idx="139">
                  <c:v>18.100000000000001</c:v>
                </c:pt>
                <c:pt idx="140">
                  <c:v>13.6</c:v>
                </c:pt>
                <c:pt idx="141">
                  <c:v>14.1</c:v>
                </c:pt>
                <c:pt idx="142">
                  <c:v>13.3</c:v>
                </c:pt>
                <c:pt idx="143">
                  <c:v>15.6</c:v>
                </c:pt>
                <c:pt idx="144">
                  <c:v>17.100000000000001</c:v>
                </c:pt>
                <c:pt idx="145">
                  <c:v>15.6</c:v>
                </c:pt>
                <c:pt idx="146">
                  <c:v>18.7</c:v>
                </c:pt>
                <c:pt idx="147">
                  <c:v>19.7</c:v>
                </c:pt>
                <c:pt idx="148">
                  <c:v>15.8</c:v>
                </c:pt>
                <c:pt idx="149">
                  <c:v>17.3</c:v>
                </c:pt>
                <c:pt idx="150">
                  <c:v>16.8</c:v>
                </c:pt>
                <c:pt idx="151">
                  <c:v>12.2</c:v>
                </c:pt>
                <c:pt idx="152">
                  <c:v>11.4</c:v>
                </c:pt>
                <c:pt idx="153">
                  <c:v>13.6</c:v>
                </c:pt>
                <c:pt idx="154">
                  <c:v>11.3</c:v>
                </c:pt>
                <c:pt idx="155">
                  <c:v>15</c:v>
                </c:pt>
                <c:pt idx="156">
                  <c:v>16.600000000000001</c:v>
                </c:pt>
                <c:pt idx="157">
                  <c:v>14.5</c:v>
                </c:pt>
                <c:pt idx="158">
                  <c:v>18.5</c:v>
                </c:pt>
                <c:pt idx="159">
                  <c:v>13.5</c:v>
                </c:pt>
                <c:pt idx="160">
                  <c:v>13.4</c:v>
                </c:pt>
                <c:pt idx="161">
                  <c:v>14</c:v>
                </c:pt>
                <c:pt idx="162">
                  <c:v>13.1</c:v>
                </c:pt>
                <c:pt idx="163">
                  <c:v>18.2</c:v>
                </c:pt>
                <c:pt idx="164">
                  <c:v>17.399999999999999</c:v>
                </c:pt>
                <c:pt idx="165">
                  <c:v>16.899999999999999</c:v>
                </c:pt>
                <c:pt idx="166">
                  <c:v>16.100000000000001</c:v>
                </c:pt>
                <c:pt idx="167">
                  <c:v>13.8</c:v>
                </c:pt>
                <c:pt idx="168">
                  <c:v>12.7</c:v>
                </c:pt>
                <c:pt idx="169">
                  <c:v>12.4</c:v>
                </c:pt>
                <c:pt idx="170">
                  <c:v>11.6</c:v>
                </c:pt>
                <c:pt idx="171">
                  <c:v>12.9</c:v>
                </c:pt>
                <c:pt idx="172">
                  <c:v>14.1</c:v>
                </c:pt>
                <c:pt idx="173">
                  <c:v>17.600000000000001</c:v>
                </c:pt>
                <c:pt idx="174">
                  <c:v>16</c:v>
                </c:pt>
                <c:pt idx="175">
                  <c:v>14</c:v>
                </c:pt>
                <c:pt idx="176">
                  <c:v>16.899999999999999</c:v>
                </c:pt>
                <c:pt idx="177">
                  <c:v>14.1</c:v>
                </c:pt>
                <c:pt idx="178">
                  <c:v>14.5</c:v>
                </c:pt>
                <c:pt idx="179">
                  <c:v>12.3</c:v>
                </c:pt>
                <c:pt idx="180">
                  <c:v>14.2</c:v>
                </c:pt>
                <c:pt idx="181">
                  <c:v>15</c:v>
                </c:pt>
                <c:pt idx="182">
                  <c:v>11.9</c:v>
                </c:pt>
                <c:pt idx="183">
                  <c:v>12</c:v>
                </c:pt>
                <c:pt idx="184">
                  <c:v>10.6</c:v>
                </c:pt>
                <c:pt idx="185">
                  <c:v>14.9</c:v>
                </c:pt>
                <c:pt idx="186">
                  <c:v>11.5</c:v>
                </c:pt>
                <c:pt idx="187">
                  <c:v>14.2</c:v>
                </c:pt>
                <c:pt idx="188">
                  <c:v>14.8</c:v>
                </c:pt>
                <c:pt idx="189">
                  <c:v>13.4</c:v>
                </c:pt>
                <c:pt idx="190">
                  <c:v>14.3</c:v>
                </c:pt>
                <c:pt idx="191">
                  <c:v>13.1</c:v>
                </c:pt>
                <c:pt idx="192">
                  <c:v>12.3</c:v>
                </c:pt>
                <c:pt idx="193">
                  <c:v>12.7</c:v>
                </c:pt>
                <c:pt idx="194">
                  <c:v>9.8000000000000007</c:v>
                </c:pt>
                <c:pt idx="195">
                  <c:v>10.5</c:v>
                </c:pt>
                <c:pt idx="196">
                  <c:v>12.3</c:v>
                </c:pt>
                <c:pt idx="197">
                  <c:v>12.3</c:v>
                </c:pt>
                <c:pt idx="198">
                  <c:v>11.5</c:v>
                </c:pt>
                <c:pt idx="199">
                  <c:v>12.1</c:v>
                </c:pt>
                <c:pt idx="200">
                  <c:v>14.7</c:v>
                </c:pt>
                <c:pt idx="201">
                  <c:v>17</c:v>
                </c:pt>
                <c:pt idx="202">
                  <c:v>16.600000000000001</c:v>
                </c:pt>
                <c:pt idx="203">
                  <c:v>16.100000000000001</c:v>
                </c:pt>
                <c:pt idx="204">
                  <c:v>15</c:v>
                </c:pt>
                <c:pt idx="205">
                  <c:v>13.3</c:v>
                </c:pt>
                <c:pt idx="206">
                  <c:v>11.6</c:v>
                </c:pt>
                <c:pt idx="207">
                  <c:v>13.9</c:v>
                </c:pt>
                <c:pt idx="208">
                  <c:v>14.4</c:v>
                </c:pt>
                <c:pt idx="209">
                  <c:v>14</c:v>
                </c:pt>
                <c:pt idx="210">
                  <c:v>12.3</c:v>
                </c:pt>
                <c:pt idx="211">
                  <c:v>14</c:v>
                </c:pt>
                <c:pt idx="212">
                  <c:v>11.4</c:v>
                </c:pt>
                <c:pt idx="213">
                  <c:v>14.9</c:v>
                </c:pt>
                <c:pt idx="214">
                  <c:v>10.8</c:v>
                </c:pt>
                <c:pt idx="215">
                  <c:v>11.3</c:v>
                </c:pt>
                <c:pt idx="216">
                  <c:v>10.8</c:v>
                </c:pt>
                <c:pt idx="217">
                  <c:v>12.8</c:v>
                </c:pt>
                <c:pt idx="218">
                  <c:v>13.1</c:v>
                </c:pt>
                <c:pt idx="219">
                  <c:v>12.6</c:v>
                </c:pt>
                <c:pt idx="220">
                  <c:v>13.3</c:v>
                </c:pt>
                <c:pt idx="221">
                  <c:v>16</c:v>
                </c:pt>
                <c:pt idx="222">
                  <c:v>14.8</c:v>
                </c:pt>
                <c:pt idx="223">
                  <c:v>14.8</c:v>
                </c:pt>
                <c:pt idx="224">
                  <c:v>13</c:v>
                </c:pt>
                <c:pt idx="225">
                  <c:v>15.3</c:v>
                </c:pt>
                <c:pt idx="226">
                  <c:v>14.9</c:v>
                </c:pt>
                <c:pt idx="227">
                  <c:v>17</c:v>
                </c:pt>
                <c:pt idx="228">
                  <c:v>12.2</c:v>
                </c:pt>
                <c:pt idx="229">
                  <c:v>11.1</c:v>
                </c:pt>
                <c:pt idx="230">
                  <c:v>12.7</c:v>
                </c:pt>
                <c:pt idx="231">
                  <c:v>17.100000000000001</c:v>
                </c:pt>
                <c:pt idx="232">
                  <c:v>18.7</c:v>
                </c:pt>
                <c:pt idx="233">
                  <c:v>18.8</c:v>
                </c:pt>
                <c:pt idx="234">
                  <c:v>16.3</c:v>
                </c:pt>
                <c:pt idx="235">
                  <c:v>14.5</c:v>
                </c:pt>
                <c:pt idx="236">
                  <c:v>14.3</c:v>
                </c:pt>
                <c:pt idx="237">
                  <c:v>14.6</c:v>
                </c:pt>
                <c:pt idx="238">
                  <c:v>11.7</c:v>
                </c:pt>
                <c:pt idx="239">
                  <c:v>13.2</c:v>
                </c:pt>
                <c:pt idx="240">
                  <c:v>11.7</c:v>
                </c:pt>
                <c:pt idx="241">
                  <c:v>12.5</c:v>
                </c:pt>
                <c:pt idx="242">
                  <c:v>13</c:v>
                </c:pt>
                <c:pt idx="243">
                  <c:v>16.2</c:v>
                </c:pt>
                <c:pt idx="244">
                  <c:v>18.8</c:v>
                </c:pt>
                <c:pt idx="245">
                  <c:v>14</c:v>
                </c:pt>
                <c:pt idx="246">
                  <c:v>13.7</c:v>
                </c:pt>
                <c:pt idx="247">
                  <c:v>14</c:v>
                </c:pt>
                <c:pt idx="248">
                  <c:v>16.600000000000001</c:v>
                </c:pt>
                <c:pt idx="249">
                  <c:v>13.6</c:v>
                </c:pt>
                <c:pt idx="250">
                  <c:v>12.8</c:v>
                </c:pt>
                <c:pt idx="251">
                  <c:v>15.3</c:v>
                </c:pt>
                <c:pt idx="252">
                  <c:v>15.7</c:v>
                </c:pt>
                <c:pt idx="253">
                  <c:v>20.100000000000001</c:v>
                </c:pt>
                <c:pt idx="254">
                  <c:v>21.7</c:v>
                </c:pt>
                <c:pt idx="255">
                  <c:v>25.5</c:v>
                </c:pt>
                <c:pt idx="256">
                  <c:v>26.7</c:v>
                </c:pt>
                <c:pt idx="257">
                  <c:v>15.9</c:v>
                </c:pt>
                <c:pt idx="258">
                  <c:v>14.8</c:v>
                </c:pt>
                <c:pt idx="259">
                  <c:v>14.3</c:v>
                </c:pt>
                <c:pt idx="260">
                  <c:v>14.7</c:v>
                </c:pt>
                <c:pt idx="261">
                  <c:v>21.3</c:v>
                </c:pt>
                <c:pt idx="262">
                  <c:v>22.9</c:v>
                </c:pt>
                <c:pt idx="263">
                  <c:v>18.100000000000001</c:v>
                </c:pt>
                <c:pt idx="264">
                  <c:v>12.7</c:v>
                </c:pt>
                <c:pt idx="265">
                  <c:v>12.6</c:v>
                </c:pt>
                <c:pt idx="266">
                  <c:v>14.3</c:v>
                </c:pt>
                <c:pt idx="267">
                  <c:v>19.100000000000001</c:v>
                </c:pt>
                <c:pt idx="268">
                  <c:v>17.899999999999999</c:v>
                </c:pt>
                <c:pt idx="269">
                  <c:v>20.2</c:v>
                </c:pt>
                <c:pt idx="270">
                  <c:v>21.4</c:v>
                </c:pt>
                <c:pt idx="271">
                  <c:v>16.899999999999999</c:v>
                </c:pt>
                <c:pt idx="272">
                  <c:v>15.9</c:v>
                </c:pt>
                <c:pt idx="273">
                  <c:v>21.6</c:v>
                </c:pt>
                <c:pt idx="274">
                  <c:v>28.6</c:v>
                </c:pt>
                <c:pt idx="275">
                  <c:v>31.3</c:v>
                </c:pt>
                <c:pt idx="276">
                  <c:v>24.9</c:v>
                </c:pt>
                <c:pt idx="277">
                  <c:v>34.4</c:v>
                </c:pt>
                <c:pt idx="278">
                  <c:v>35.799999999999997</c:v>
                </c:pt>
                <c:pt idx="279">
                  <c:v>16.2</c:v>
                </c:pt>
                <c:pt idx="280">
                  <c:v>18.600000000000001</c:v>
                </c:pt>
                <c:pt idx="281">
                  <c:v>29.9</c:v>
                </c:pt>
                <c:pt idx="282">
                  <c:v>29.2</c:v>
                </c:pt>
                <c:pt idx="283">
                  <c:v>19.2</c:v>
                </c:pt>
                <c:pt idx="284">
                  <c:v>16.100000000000001</c:v>
                </c:pt>
                <c:pt idx="285">
                  <c:v>17.600000000000001</c:v>
                </c:pt>
                <c:pt idx="286">
                  <c:v>28.6</c:v>
                </c:pt>
                <c:pt idx="287">
                  <c:v>34</c:v>
                </c:pt>
                <c:pt idx="288">
                  <c:v>23.8</c:v>
                </c:pt>
                <c:pt idx="289">
                  <c:v>20.5</c:v>
                </c:pt>
                <c:pt idx="290">
                  <c:v>17.7</c:v>
                </c:pt>
                <c:pt idx="291">
                  <c:v>26.7</c:v>
                </c:pt>
                <c:pt idx="292">
                  <c:v>31.8</c:v>
                </c:pt>
                <c:pt idx="293">
                  <c:v>18.3</c:v>
                </c:pt>
                <c:pt idx="294">
                  <c:v>16.7</c:v>
                </c:pt>
                <c:pt idx="295">
                  <c:v>16.399999999999999</c:v>
                </c:pt>
                <c:pt idx="296">
                  <c:v>19.5</c:v>
                </c:pt>
                <c:pt idx="297">
                  <c:v>31.3</c:v>
                </c:pt>
                <c:pt idx="298">
                  <c:v>15.9</c:v>
                </c:pt>
                <c:pt idx="299">
                  <c:v>23.3</c:v>
                </c:pt>
                <c:pt idx="300">
                  <c:v>26.8</c:v>
                </c:pt>
                <c:pt idx="301">
                  <c:v>26.1</c:v>
                </c:pt>
                <c:pt idx="302">
                  <c:v>27.4</c:v>
                </c:pt>
                <c:pt idx="303">
                  <c:v>25.9</c:v>
                </c:pt>
                <c:pt idx="304">
                  <c:v>26</c:v>
                </c:pt>
                <c:pt idx="305">
                  <c:v>16</c:v>
                </c:pt>
                <c:pt idx="306">
                  <c:v>17.899999999999999</c:v>
                </c:pt>
                <c:pt idx="307">
                  <c:v>27.2</c:v>
                </c:pt>
                <c:pt idx="308">
                  <c:v>24.7</c:v>
                </c:pt>
                <c:pt idx="309">
                  <c:v>18.7</c:v>
                </c:pt>
                <c:pt idx="310">
                  <c:v>16.8</c:v>
                </c:pt>
                <c:pt idx="311">
                  <c:v>24.8</c:v>
                </c:pt>
                <c:pt idx="312">
                  <c:v>33.1</c:v>
                </c:pt>
                <c:pt idx="313">
                  <c:v>16.399999999999999</c:v>
                </c:pt>
                <c:pt idx="314">
                  <c:v>20.100000000000001</c:v>
                </c:pt>
                <c:pt idx="315">
                  <c:v>21.2</c:v>
                </c:pt>
                <c:pt idx="316">
                  <c:v>18.2</c:v>
                </c:pt>
                <c:pt idx="317">
                  <c:v>18.3</c:v>
                </c:pt>
                <c:pt idx="318">
                  <c:v>18.5</c:v>
                </c:pt>
                <c:pt idx="319">
                  <c:v>26.3</c:v>
                </c:pt>
                <c:pt idx="320">
                  <c:v>33.299999999999997</c:v>
                </c:pt>
                <c:pt idx="321">
                  <c:v>29.5</c:v>
                </c:pt>
                <c:pt idx="322">
                  <c:v>31.5</c:v>
                </c:pt>
                <c:pt idx="323">
                  <c:v>19.100000000000001</c:v>
                </c:pt>
                <c:pt idx="324">
                  <c:v>17.5</c:v>
                </c:pt>
                <c:pt idx="325">
                  <c:v>20</c:v>
                </c:pt>
                <c:pt idx="326">
                  <c:v>20.7</c:v>
                </c:pt>
                <c:pt idx="327">
                  <c:v>24.5</c:v>
                </c:pt>
                <c:pt idx="328">
                  <c:v>33.299999999999997</c:v>
                </c:pt>
                <c:pt idx="329">
                  <c:v>17.399999999999999</c:v>
                </c:pt>
                <c:pt idx="330">
                  <c:v>18.2</c:v>
                </c:pt>
                <c:pt idx="331">
                  <c:v>20.100000000000001</c:v>
                </c:pt>
                <c:pt idx="332">
                  <c:v>20.3</c:v>
                </c:pt>
                <c:pt idx="333">
                  <c:v>32.200000000000003</c:v>
                </c:pt>
                <c:pt idx="334">
                  <c:v>24.6</c:v>
                </c:pt>
                <c:pt idx="335">
                  <c:v>17.5</c:v>
                </c:pt>
                <c:pt idx="336">
                  <c:v>21.3</c:v>
                </c:pt>
                <c:pt idx="337">
                  <c:v>30.8</c:v>
                </c:pt>
                <c:pt idx="338">
                  <c:v>25.3</c:v>
                </c:pt>
                <c:pt idx="339">
                  <c:v>29.8</c:v>
                </c:pt>
                <c:pt idx="340">
                  <c:v>27.3</c:v>
                </c:pt>
                <c:pt idx="341">
                  <c:v>35.4</c:v>
                </c:pt>
                <c:pt idx="342">
                  <c:v>24.6</c:v>
                </c:pt>
                <c:pt idx="343">
                  <c:v>26</c:v>
                </c:pt>
                <c:pt idx="344">
                  <c:v>19.2</c:v>
                </c:pt>
                <c:pt idx="345">
                  <c:v>18.3</c:v>
                </c:pt>
                <c:pt idx="346">
                  <c:v>28.3</c:v>
                </c:pt>
                <c:pt idx="347">
                  <c:v>22.7</c:v>
                </c:pt>
                <c:pt idx="348">
                  <c:v>24.6</c:v>
                </c:pt>
                <c:pt idx="349">
                  <c:v>27.5</c:v>
                </c:pt>
                <c:pt idx="350">
                  <c:v>37.200000000000003</c:v>
                </c:pt>
                <c:pt idx="351">
                  <c:v>35.4</c:v>
                </c:pt>
                <c:pt idx="352">
                  <c:v>41.2</c:v>
                </c:pt>
                <c:pt idx="353">
                  <c:v>37.799999999999997</c:v>
                </c:pt>
                <c:pt idx="354">
                  <c:v>20.2</c:v>
                </c:pt>
                <c:pt idx="355">
                  <c:v>22.8</c:v>
                </c:pt>
                <c:pt idx="356">
                  <c:v>26</c:v>
                </c:pt>
                <c:pt idx="357">
                  <c:v>34.6</c:v>
                </c:pt>
                <c:pt idx="358">
                  <c:v>34.1</c:v>
                </c:pt>
                <c:pt idx="359">
                  <c:v>20</c:v>
                </c:pt>
                <c:pt idx="360">
                  <c:v>19.399999999999999</c:v>
                </c:pt>
                <c:pt idx="361">
                  <c:v>20.8</c:v>
                </c:pt>
                <c:pt idx="362">
                  <c:v>23.9</c:v>
                </c:pt>
                <c:pt idx="363">
                  <c:v>34.700000000000003</c:v>
                </c:pt>
                <c:pt idx="364">
                  <c:v>39.700000000000003</c:v>
                </c:pt>
                <c:pt idx="365">
                  <c:v>24.2</c:v>
                </c:pt>
                <c:pt idx="366">
                  <c:v>27.6</c:v>
                </c:pt>
                <c:pt idx="367">
                  <c:v>27.1</c:v>
                </c:pt>
                <c:pt idx="368">
                  <c:v>26</c:v>
                </c:pt>
                <c:pt idx="369">
                  <c:v>25.7</c:v>
                </c:pt>
                <c:pt idx="370">
                  <c:v>25.7</c:v>
                </c:pt>
                <c:pt idx="371">
                  <c:v>21.3</c:v>
                </c:pt>
                <c:pt idx="372">
                  <c:v>20.6</c:v>
                </c:pt>
                <c:pt idx="373">
                  <c:v>21.4</c:v>
                </c:pt>
                <c:pt idx="374">
                  <c:v>31.5</c:v>
                </c:pt>
                <c:pt idx="375">
                  <c:v>36.4</c:v>
                </c:pt>
                <c:pt idx="376">
                  <c:v>24.8</c:v>
                </c:pt>
                <c:pt idx="377">
                  <c:v>42.2</c:v>
                </c:pt>
                <c:pt idx="378">
                  <c:v>18.100000000000001</c:v>
                </c:pt>
                <c:pt idx="379">
                  <c:v>19.2</c:v>
                </c:pt>
                <c:pt idx="380">
                  <c:v>22.3</c:v>
                </c:pt>
                <c:pt idx="381">
                  <c:v>32.700000000000003</c:v>
                </c:pt>
                <c:pt idx="382">
                  <c:v>35.299999999999997</c:v>
                </c:pt>
                <c:pt idx="383">
                  <c:v>30.9</c:v>
                </c:pt>
                <c:pt idx="384">
                  <c:v>29.1</c:v>
                </c:pt>
                <c:pt idx="385">
                  <c:v>26.7</c:v>
                </c:pt>
                <c:pt idx="386">
                  <c:v>22.8</c:v>
                </c:pt>
                <c:pt idx="387">
                  <c:v>21.9</c:v>
                </c:pt>
                <c:pt idx="388">
                  <c:v>22.2</c:v>
                </c:pt>
                <c:pt idx="389">
                  <c:v>20.9</c:v>
                </c:pt>
                <c:pt idx="390">
                  <c:v>29.4</c:v>
                </c:pt>
                <c:pt idx="391">
                  <c:v>29.5</c:v>
                </c:pt>
                <c:pt idx="392">
                  <c:v>27.5</c:v>
                </c:pt>
                <c:pt idx="393">
                  <c:v>18.3</c:v>
                </c:pt>
                <c:pt idx="394">
                  <c:v>22.4</c:v>
                </c:pt>
                <c:pt idx="395">
                  <c:v>21.8</c:v>
                </c:pt>
                <c:pt idx="396">
                  <c:v>23.6</c:v>
                </c:pt>
                <c:pt idx="397">
                  <c:v>31.5</c:v>
                </c:pt>
                <c:pt idx="398">
                  <c:v>21</c:v>
                </c:pt>
                <c:pt idx="399">
                  <c:v>20.9</c:v>
                </c:pt>
                <c:pt idx="400">
                  <c:v>29.4</c:v>
                </c:pt>
                <c:pt idx="401">
                  <c:v>32.6</c:v>
                </c:pt>
                <c:pt idx="402">
                  <c:v>27.7</c:v>
                </c:pt>
                <c:pt idx="403">
                  <c:v>22.9</c:v>
                </c:pt>
                <c:pt idx="404">
                  <c:v>22.7</c:v>
                </c:pt>
                <c:pt idx="405">
                  <c:v>23.3</c:v>
                </c:pt>
                <c:pt idx="406">
                  <c:v>23.8</c:v>
                </c:pt>
                <c:pt idx="407">
                  <c:v>24.9</c:v>
                </c:pt>
                <c:pt idx="408">
                  <c:v>30.3</c:v>
                </c:pt>
                <c:pt idx="409">
                  <c:v>24.5</c:v>
                </c:pt>
                <c:pt idx="410">
                  <c:v>26.1</c:v>
                </c:pt>
                <c:pt idx="411">
                  <c:v>18.399999999999999</c:v>
                </c:pt>
                <c:pt idx="412">
                  <c:v>21.1</c:v>
                </c:pt>
                <c:pt idx="413">
                  <c:v>22.6</c:v>
                </c:pt>
                <c:pt idx="414">
                  <c:v>22</c:v>
                </c:pt>
                <c:pt idx="415">
                  <c:v>20.8</c:v>
                </c:pt>
                <c:pt idx="416">
                  <c:v>24.7</c:v>
                </c:pt>
                <c:pt idx="417">
                  <c:v>29.5</c:v>
                </c:pt>
                <c:pt idx="418">
                  <c:v>39.4</c:v>
                </c:pt>
                <c:pt idx="419">
                  <c:v>25.6</c:v>
                </c:pt>
                <c:pt idx="420">
                  <c:v>26.4</c:v>
                </c:pt>
                <c:pt idx="421">
                  <c:v>23.5</c:v>
                </c:pt>
                <c:pt idx="422">
                  <c:v>22.2</c:v>
                </c:pt>
                <c:pt idx="423">
                  <c:v>22.7</c:v>
                </c:pt>
                <c:pt idx="424">
                  <c:v>23.7</c:v>
                </c:pt>
                <c:pt idx="425">
                  <c:v>33.700000000000003</c:v>
                </c:pt>
                <c:pt idx="426">
                  <c:v>34.700000000000003</c:v>
                </c:pt>
                <c:pt idx="427">
                  <c:v>23.9</c:v>
                </c:pt>
                <c:pt idx="428">
                  <c:v>33</c:v>
                </c:pt>
                <c:pt idx="429">
                  <c:v>23.7</c:v>
                </c:pt>
                <c:pt idx="430">
                  <c:v>25.2</c:v>
                </c:pt>
                <c:pt idx="431">
                  <c:v>24.9</c:v>
                </c:pt>
                <c:pt idx="432">
                  <c:v>38.9</c:v>
                </c:pt>
                <c:pt idx="433">
                  <c:v>28.5</c:v>
                </c:pt>
                <c:pt idx="434">
                  <c:v>22.1</c:v>
                </c:pt>
                <c:pt idx="435">
                  <c:v>26.1</c:v>
                </c:pt>
                <c:pt idx="436">
                  <c:v>22.3</c:v>
                </c:pt>
                <c:pt idx="437">
                  <c:v>23.2</c:v>
                </c:pt>
                <c:pt idx="438">
                  <c:v>21.3</c:v>
                </c:pt>
                <c:pt idx="439">
                  <c:v>26.8</c:v>
                </c:pt>
                <c:pt idx="440">
                  <c:v>31.4</c:v>
                </c:pt>
                <c:pt idx="441">
                  <c:v>32.5</c:v>
                </c:pt>
                <c:pt idx="442">
                  <c:v>19.5</c:v>
                </c:pt>
                <c:pt idx="443">
                  <c:v>18.8</c:v>
                </c:pt>
                <c:pt idx="444">
                  <c:v>23.3</c:v>
                </c:pt>
                <c:pt idx="445">
                  <c:v>23.5</c:v>
                </c:pt>
                <c:pt idx="446">
                  <c:v>24.3</c:v>
                </c:pt>
                <c:pt idx="447">
                  <c:v>28.8</c:v>
                </c:pt>
                <c:pt idx="448">
                  <c:v>21.2</c:v>
                </c:pt>
                <c:pt idx="449">
                  <c:v>20.399999999999999</c:v>
                </c:pt>
                <c:pt idx="450">
                  <c:v>20.2</c:v>
                </c:pt>
                <c:pt idx="451">
                  <c:v>19.899999999999999</c:v>
                </c:pt>
                <c:pt idx="452">
                  <c:v>19.2</c:v>
                </c:pt>
                <c:pt idx="453">
                  <c:v>17.899999999999999</c:v>
                </c:pt>
                <c:pt idx="454">
                  <c:v>18.7</c:v>
                </c:pt>
                <c:pt idx="455">
                  <c:v>22.7</c:v>
                </c:pt>
                <c:pt idx="456">
                  <c:v>26.5</c:v>
                </c:pt>
                <c:pt idx="457">
                  <c:v>19.5</c:v>
                </c:pt>
                <c:pt idx="458">
                  <c:v>18.8</c:v>
                </c:pt>
                <c:pt idx="459">
                  <c:v>21.2</c:v>
                </c:pt>
                <c:pt idx="460">
                  <c:v>29</c:v>
                </c:pt>
                <c:pt idx="461">
                  <c:v>15.6</c:v>
                </c:pt>
                <c:pt idx="462">
                  <c:v>18.399999999999999</c:v>
                </c:pt>
                <c:pt idx="463">
                  <c:v>20</c:v>
                </c:pt>
                <c:pt idx="464">
                  <c:v>22.3</c:v>
                </c:pt>
                <c:pt idx="465">
                  <c:v>23.5</c:v>
                </c:pt>
                <c:pt idx="466">
                  <c:v>20.100000000000001</c:v>
                </c:pt>
                <c:pt idx="467">
                  <c:v>18.7</c:v>
                </c:pt>
                <c:pt idx="468">
                  <c:v>20</c:v>
                </c:pt>
                <c:pt idx="469">
                  <c:v>27</c:v>
                </c:pt>
                <c:pt idx="470">
                  <c:v>27</c:v>
                </c:pt>
                <c:pt idx="471">
                  <c:v>20.3</c:v>
                </c:pt>
                <c:pt idx="472">
                  <c:v>19.8</c:v>
                </c:pt>
                <c:pt idx="473">
                  <c:v>25</c:v>
                </c:pt>
                <c:pt idx="474">
                  <c:v>27.4</c:v>
                </c:pt>
                <c:pt idx="475">
                  <c:v>28</c:v>
                </c:pt>
                <c:pt idx="476">
                  <c:v>24.2</c:v>
                </c:pt>
                <c:pt idx="477">
                  <c:v>16.7</c:v>
                </c:pt>
                <c:pt idx="478">
                  <c:v>18.600000000000001</c:v>
                </c:pt>
                <c:pt idx="479">
                  <c:v>20</c:v>
                </c:pt>
                <c:pt idx="480">
                  <c:v>25</c:v>
                </c:pt>
                <c:pt idx="481">
                  <c:v>25.6</c:v>
                </c:pt>
                <c:pt idx="482">
                  <c:v>25.4</c:v>
                </c:pt>
                <c:pt idx="483">
                  <c:v>24.9</c:v>
                </c:pt>
                <c:pt idx="484">
                  <c:v>20.6</c:v>
                </c:pt>
                <c:pt idx="485">
                  <c:v>24.1</c:v>
                </c:pt>
                <c:pt idx="486">
                  <c:v>17</c:v>
                </c:pt>
                <c:pt idx="487">
                  <c:v>18.399999999999999</c:v>
                </c:pt>
                <c:pt idx="488">
                  <c:v>20.100000000000001</c:v>
                </c:pt>
                <c:pt idx="489">
                  <c:v>18.2</c:v>
                </c:pt>
                <c:pt idx="490">
                  <c:v>20.5</c:v>
                </c:pt>
                <c:pt idx="491">
                  <c:v>24.7</c:v>
                </c:pt>
                <c:pt idx="492">
                  <c:v>25.7</c:v>
                </c:pt>
                <c:pt idx="493">
                  <c:v>20.399999999999999</c:v>
                </c:pt>
                <c:pt idx="494">
                  <c:v>22.2</c:v>
                </c:pt>
                <c:pt idx="495">
                  <c:v>17.2</c:v>
                </c:pt>
                <c:pt idx="496">
                  <c:v>17.399999999999999</c:v>
                </c:pt>
                <c:pt idx="497">
                  <c:v>21.4</c:v>
                </c:pt>
                <c:pt idx="498">
                  <c:v>21.6</c:v>
                </c:pt>
                <c:pt idx="499">
                  <c:v>21.7</c:v>
                </c:pt>
                <c:pt idx="500">
                  <c:v>22</c:v>
                </c:pt>
                <c:pt idx="501">
                  <c:v>19.600000000000001</c:v>
                </c:pt>
                <c:pt idx="502">
                  <c:v>17.100000000000001</c:v>
                </c:pt>
                <c:pt idx="503">
                  <c:v>19.3</c:v>
                </c:pt>
                <c:pt idx="504">
                  <c:v>18.399999999999999</c:v>
                </c:pt>
                <c:pt idx="505">
                  <c:v>17.399999999999999</c:v>
                </c:pt>
                <c:pt idx="506">
                  <c:v>18.5</c:v>
                </c:pt>
                <c:pt idx="507">
                  <c:v>22.2</c:v>
                </c:pt>
                <c:pt idx="508">
                  <c:v>17.2</c:v>
                </c:pt>
                <c:pt idx="509">
                  <c:v>15.8</c:v>
                </c:pt>
                <c:pt idx="510">
                  <c:v>15.6</c:v>
                </c:pt>
                <c:pt idx="511">
                  <c:v>12.5</c:v>
                </c:pt>
                <c:pt idx="512">
                  <c:v>14.4</c:v>
                </c:pt>
                <c:pt idx="513">
                  <c:v>13.2</c:v>
                </c:pt>
                <c:pt idx="514">
                  <c:v>13.9</c:v>
                </c:pt>
                <c:pt idx="515">
                  <c:v>15.4</c:v>
                </c:pt>
                <c:pt idx="516">
                  <c:v>17.399999999999999</c:v>
                </c:pt>
                <c:pt idx="517">
                  <c:v>17</c:v>
                </c:pt>
                <c:pt idx="518">
                  <c:v>12.8</c:v>
                </c:pt>
                <c:pt idx="519">
                  <c:v>14.1</c:v>
                </c:pt>
                <c:pt idx="520">
                  <c:v>13.4</c:v>
                </c:pt>
                <c:pt idx="521">
                  <c:v>14.1</c:v>
                </c:pt>
                <c:pt idx="522">
                  <c:v>14.5</c:v>
                </c:pt>
                <c:pt idx="523">
                  <c:v>15.3</c:v>
                </c:pt>
                <c:pt idx="524">
                  <c:v>14.7</c:v>
                </c:pt>
                <c:pt idx="525">
                  <c:v>17.5</c:v>
                </c:pt>
                <c:pt idx="526">
                  <c:v>15.8</c:v>
                </c:pt>
                <c:pt idx="527">
                  <c:v>13.5</c:v>
                </c:pt>
                <c:pt idx="528">
                  <c:v>13.8</c:v>
                </c:pt>
                <c:pt idx="529">
                  <c:v>13.4</c:v>
                </c:pt>
                <c:pt idx="530">
                  <c:v>15.6</c:v>
                </c:pt>
                <c:pt idx="531">
                  <c:v>17.899999999999999</c:v>
                </c:pt>
                <c:pt idx="532">
                  <c:v>14.3</c:v>
                </c:pt>
                <c:pt idx="533">
                  <c:v>15.1</c:v>
                </c:pt>
                <c:pt idx="534">
                  <c:v>12.7</c:v>
                </c:pt>
                <c:pt idx="535">
                  <c:v>13.5</c:v>
                </c:pt>
                <c:pt idx="536">
                  <c:v>13.2</c:v>
                </c:pt>
                <c:pt idx="537">
                  <c:v>14.7</c:v>
                </c:pt>
                <c:pt idx="538">
                  <c:v>15.4</c:v>
                </c:pt>
                <c:pt idx="539">
                  <c:v>14.8</c:v>
                </c:pt>
                <c:pt idx="540">
                  <c:v>10.7</c:v>
                </c:pt>
                <c:pt idx="541">
                  <c:v>12.7</c:v>
                </c:pt>
                <c:pt idx="542">
                  <c:v>11.1</c:v>
                </c:pt>
                <c:pt idx="543">
                  <c:v>10.6</c:v>
                </c:pt>
                <c:pt idx="544">
                  <c:v>17</c:v>
                </c:pt>
                <c:pt idx="545">
                  <c:v>15.8</c:v>
                </c:pt>
                <c:pt idx="546">
                  <c:v>11.7</c:v>
                </c:pt>
                <c:pt idx="547">
                  <c:v>14.1</c:v>
                </c:pt>
                <c:pt idx="548">
                  <c:v>16.5</c:v>
                </c:pt>
                <c:pt idx="549">
                  <c:v>16.7</c:v>
                </c:pt>
                <c:pt idx="550">
                  <c:v>12.7</c:v>
                </c:pt>
                <c:pt idx="551">
                  <c:v>12.8</c:v>
                </c:pt>
                <c:pt idx="552">
                  <c:v>13</c:v>
                </c:pt>
                <c:pt idx="553">
                  <c:v>13.7</c:v>
                </c:pt>
                <c:pt idx="554">
                  <c:v>15.3</c:v>
                </c:pt>
                <c:pt idx="555">
                  <c:v>15.2</c:v>
                </c:pt>
                <c:pt idx="556">
                  <c:v>14.2</c:v>
                </c:pt>
                <c:pt idx="557">
                  <c:v>16</c:v>
                </c:pt>
                <c:pt idx="558">
                  <c:v>13.7</c:v>
                </c:pt>
                <c:pt idx="559">
                  <c:v>12</c:v>
                </c:pt>
                <c:pt idx="560">
                  <c:v>14</c:v>
                </c:pt>
                <c:pt idx="561">
                  <c:v>14.1</c:v>
                </c:pt>
                <c:pt idx="562">
                  <c:v>13.7</c:v>
                </c:pt>
                <c:pt idx="563">
                  <c:v>16.100000000000001</c:v>
                </c:pt>
                <c:pt idx="564">
                  <c:v>17.7</c:v>
                </c:pt>
                <c:pt idx="565">
                  <c:v>16</c:v>
                </c:pt>
                <c:pt idx="566">
                  <c:v>16.100000000000001</c:v>
                </c:pt>
                <c:pt idx="567">
                  <c:v>18.100000000000001</c:v>
                </c:pt>
                <c:pt idx="568">
                  <c:v>18.3</c:v>
                </c:pt>
                <c:pt idx="569">
                  <c:v>11.6</c:v>
                </c:pt>
                <c:pt idx="570">
                  <c:v>11.4</c:v>
                </c:pt>
                <c:pt idx="571">
                  <c:v>14.3</c:v>
                </c:pt>
                <c:pt idx="572">
                  <c:v>11</c:v>
                </c:pt>
                <c:pt idx="573">
                  <c:v>12.9</c:v>
                </c:pt>
                <c:pt idx="574">
                  <c:v>15.2</c:v>
                </c:pt>
                <c:pt idx="575">
                  <c:v>15.3</c:v>
                </c:pt>
                <c:pt idx="576">
                  <c:v>13.8</c:v>
                </c:pt>
                <c:pt idx="577">
                  <c:v>17</c:v>
                </c:pt>
                <c:pt idx="578">
                  <c:v>14.4</c:v>
                </c:pt>
                <c:pt idx="579">
                  <c:v>13.4</c:v>
                </c:pt>
                <c:pt idx="580">
                  <c:v>12.8</c:v>
                </c:pt>
                <c:pt idx="581">
                  <c:v>14.6</c:v>
                </c:pt>
                <c:pt idx="582">
                  <c:v>14.6</c:v>
                </c:pt>
                <c:pt idx="583">
                  <c:v>14.4</c:v>
                </c:pt>
                <c:pt idx="584">
                  <c:v>16.600000000000001</c:v>
                </c:pt>
                <c:pt idx="585">
                  <c:v>14.2</c:v>
                </c:pt>
                <c:pt idx="586">
                  <c:v>18.899999999999999</c:v>
                </c:pt>
                <c:pt idx="587">
                  <c:v>15.3</c:v>
                </c:pt>
                <c:pt idx="588">
                  <c:v>15.7</c:v>
                </c:pt>
                <c:pt idx="589">
                  <c:v>14.1</c:v>
                </c:pt>
                <c:pt idx="590">
                  <c:v>15.1</c:v>
                </c:pt>
                <c:pt idx="591">
                  <c:v>18.7</c:v>
                </c:pt>
                <c:pt idx="592">
                  <c:v>18.100000000000001</c:v>
                </c:pt>
                <c:pt idx="593">
                  <c:v>18.2</c:v>
                </c:pt>
                <c:pt idx="594">
                  <c:v>15.6</c:v>
                </c:pt>
                <c:pt idx="595">
                  <c:v>21.6</c:v>
                </c:pt>
                <c:pt idx="596">
                  <c:v>16.399999999999999</c:v>
                </c:pt>
                <c:pt idx="597">
                  <c:v>13.6</c:v>
                </c:pt>
                <c:pt idx="598">
                  <c:v>14.8</c:v>
                </c:pt>
                <c:pt idx="599">
                  <c:v>16</c:v>
                </c:pt>
                <c:pt idx="600">
                  <c:v>13.4</c:v>
                </c:pt>
                <c:pt idx="601">
                  <c:v>12.7</c:v>
                </c:pt>
                <c:pt idx="602">
                  <c:v>13</c:v>
                </c:pt>
                <c:pt idx="603">
                  <c:v>14.4</c:v>
                </c:pt>
                <c:pt idx="604">
                  <c:v>16.3</c:v>
                </c:pt>
                <c:pt idx="605">
                  <c:v>19</c:v>
                </c:pt>
                <c:pt idx="606">
                  <c:v>20.399999999999999</c:v>
                </c:pt>
                <c:pt idx="607">
                  <c:v>16.8</c:v>
                </c:pt>
                <c:pt idx="608">
                  <c:v>20.2</c:v>
                </c:pt>
                <c:pt idx="609">
                  <c:v>15.5</c:v>
                </c:pt>
                <c:pt idx="610">
                  <c:v>15</c:v>
                </c:pt>
                <c:pt idx="611">
                  <c:v>15.7</c:v>
                </c:pt>
                <c:pt idx="612">
                  <c:v>16.899999999999999</c:v>
                </c:pt>
                <c:pt idx="613">
                  <c:v>18.399999999999999</c:v>
                </c:pt>
                <c:pt idx="614">
                  <c:v>21.5</c:v>
                </c:pt>
                <c:pt idx="615">
                  <c:v>21</c:v>
                </c:pt>
                <c:pt idx="616">
                  <c:v>23.3</c:v>
                </c:pt>
                <c:pt idx="617">
                  <c:v>16.7</c:v>
                </c:pt>
                <c:pt idx="618">
                  <c:v>14.3</c:v>
                </c:pt>
                <c:pt idx="619">
                  <c:v>17</c:v>
                </c:pt>
                <c:pt idx="620">
                  <c:v>13.6</c:v>
                </c:pt>
                <c:pt idx="621">
                  <c:v>14.6</c:v>
                </c:pt>
                <c:pt idx="622">
                  <c:v>16.100000000000001</c:v>
                </c:pt>
                <c:pt idx="623">
                  <c:v>14.6</c:v>
                </c:pt>
                <c:pt idx="624">
                  <c:v>15.7</c:v>
                </c:pt>
                <c:pt idx="625">
                  <c:v>19.8</c:v>
                </c:pt>
                <c:pt idx="626">
                  <c:v>12.5</c:v>
                </c:pt>
                <c:pt idx="627">
                  <c:v>16.3</c:v>
                </c:pt>
                <c:pt idx="628">
                  <c:v>18.8</c:v>
                </c:pt>
                <c:pt idx="629">
                  <c:v>15.2</c:v>
                </c:pt>
                <c:pt idx="630">
                  <c:v>13.4</c:v>
                </c:pt>
                <c:pt idx="631">
                  <c:v>16.5</c:v>
                </c:pt>
                <c:pt idx="632">
                  <c:v>20.100000000000001</c:v>
                </c:pt>
                <c:pt idx="633">
                  <c:v>14.7</c:v>
                </c:pt>
                <c:pt idx="634">
                  <c:v>16.899999999999999</c:v>
                </c:pt>
                <c:pt idx="635">
                  <c:v>14.8</c:v>
                </c:pt>
                <c:pt idx="636">
                  <c:v>19.3</c:v>
                </c:pt>
                <c:pt idx="637">
                  <c:v>16.7</c:v>
                </c:pt>
                <c:pt idx="638">
                  <c:v>16.399999999999999</c:v>
                </c:pt>
                <c:pt idx="639">
                  <c:v>18.600000000000001</c:v>
                </c:pt>
                <c:pt idx="640">
                  <c:v>24</c:v>
                </c:pt>
                <c:pt idx="641">
                  <c:v>15.9</c:v>
                </c:pt>
                <c:pt idx="642">
                  <c:v>17.100000000000001</c:v>
                </c:pt>
                <c:pt idx="643">
                  <c:v>17.100000000000001</c:v>
                </c:pt>
                <c:pt idx="644">
                  <c:v>27.2</c:v>
                </c:pt>
                <c:pt idx="645">
                  <c:v>22.5</c:v>
                </c:pt>
                <c:pt idx="646">
                  <c:v>16.899999999999999</c:v>
                </c:pt>
                <c:pt idx="647">
                  <c:v>22</c:v>
                </c:pt>
                <c:pt idx="648">
                  <c:v>16.8</c:v>
                </c:pt>
                <c:pt idx="649">
                  <c:v>15.1</c:v>
                </c:pt>
                <c:pt idx="650">
                  <c:v>15.4</c:v>
                </c:pt>
                <c:pt idx="651">
                  <c:v>14.6</c:v>
                </c:pt>
                <c:pt idx="652">
                  <c:v>22.7</c:v>
                </c:pt>
                <c:pt idx="653">
                  <c:v>24.8</c:v>
                </c:pt>
                <c:pt idx="654">
                  <c:v>23.1</c:v>
                </c:pt>
                <c:pt idx="655">
                  <c:v>18.899999999999999</c:v>
                </c:pt>
                <c:pt idx="656">
                  <c:v>16.600000000000001</c:v>
                </c:pt>
                <c:pt idx="657">
                  <c:v>16.5</c:v>
                </c:pt>
                <c:pt idx="658">
                  <c:v>21.8</c:v>
                </c:pt>
                <c:pt idx="659">
                  <c:v>17.600000000000001</c:v>
                </c:pt>
                <c:pt idx="660">
                  <c:v>13.2</c:v>
                </c:pt>
                <c:pt idx="661">
                  <c:v>14.1</c:v>
                </c:pt>
                <c:pt idx="662">
                  <c:v>17.100000000000001</c:v>
                </c:pt>
                <c:pt idx="663">
                  <c:v>25.7</c:v>
                </c:pt>
                <c:pt idx="664">
                  <c:v>18.5</c:v>
                </c:pt>
                <c:pt idx="665">
                  <c:v>15.4</c:v>
                </c:pt>
                <c:pt idx="666">
                  <c:v>16.600000000000001</c:v>
                </c:pt>
                <c:pt idx="667">
                  <c:v>25.6</c:v>
                </c:pt>
                <c:pt idx="668">
                  <c:v>28</c:v>
                </c:pt>
                <c:pt idx="669">
                  <c:v>17.5</c:v>
                </c:pt>
                <c:pt idx="670">
                  <c:v>18.399999999999999</c:v>
                </c:pt>
                <c:pt idx="671">
                  <c:v>18.5</c:v>
                </c:pt>
                <c:pt idx="672">
                  <c:v>19.100000000000001</c:v>
                </c:pt>
                <c:pt idx="673">
                  <c:v>29.2</c:v>
                </c:pt>
                <c:pt idx="674">
                  <c:v>16.8</c:v>
                </c:pt>
                <c:pt idx="675">
                  <c:v>21.4</c:v>
                </c:pt>
                <c:pt idx="676">
                  <c:v>25.9</c:v>
                </c:pt>
                <c:pt idx="677">
                  <c:v>18.2</c:v>
                </c:pt>
                <c:pt idx="678">
                  <c:v>17.399999999999999</c:v>
                </c:pt>
                <c:pt idx="679">
                  <c:v>17.5</c:v>
                </c:pt>
                <c:pt idx="680">
                  <c:v>23.8</c:v>
                </c:pt>
                <c:pt idx="681">
                  <c:v>25.5</c:v>
                </c:pt>
                <c:pt idx="682">
                  <c:v>19</c:v>
                </c:pt>
                <c:pt idx="683">
                  <c:v>15.9</c:v>
                </c:pt>
                <c:pt idx="684">
                  <c:v>19.2</c:v>
                </c:pt>
                <c:pt idx="685">
                  <c:v>21.6</c:v>
                </c:pt>
                <c:pt idx="686">
                  <c:v>31.4</c:v>
                </c:pt>
                <c:pt idx="687">
                  <c:v>18.899999999999999</c:v>
                </c:pt>
                <c:pt idx="688">
                  <c:v>19.399999999999999</c:v>
                </c:pt>
                <c:pt idx="689">
                  <c:v>33.299999999999997</c:v>
                </c:pt>
                <c:pt idx="690">
                  <c:v>35</c:v>
                </c:pt>
                <c:pt idx="691">
                  <c:v>14.9</c:v>
                </c:pt>
                <c:pt idx="692">
                  <c:v>16.8</c:v>
                </c:pt>
                <c:pt idx="693">
                  <c:v>17</c:v>
                </c:pt>
                <c:pt idx="694">
                  <c:v>17.899999999999999</c:v>
                </c:pt>
                <c:pt idx="695">
                  <c:v>17.399999999999999</c:v>
                </c:pt>
                <c:pt idx="696">
                  <c:v>16.3</c:v>
                </c:pt>
                <c:pt idx="697">
                  <c:v>19.600000000000001</c:v>
                </c:pt>
                <c:pt idx="698">
                  <c:v>20</c:v>
                </c:pt>
                <c:pt idx="699">
                  <c:v>18.899999999999999</c:v>
                </c:pt>
                <c:pt idx="700">
                  <c:v>21.9</c:v>
                </c:pt>
                <c:pt idx="701">
                  <c:v>21.6</c:v>
                </c:pt>
                <c:pt idx="702">
                  <c:v>23.9</c:v>
                </c:pt>
                <c:pt idx="703">
                  <c:v>31.7</c:v>
                </c:pt>
                <c:pt idx="704">
                  <c:v>21.5</c:v>
                </c:pt>
                <c:pt idx="705">
                  <c:v>20.8</c:v>
                </c:pt>
                <c:pt idx="706">
                  <c:v>28.3</c:v>
                </c:pt>
                <c:pt idx="707">
                  <c:v>23.2</c:v>
                </c:pt>
                <c:pt idx="708">
                  <c:v>17.3</c:v>
                </c:pt>
                <c:pt idx="709">
                  <c:v>18.8</c:v>
                </c:pt>
                <c:pt idx="710">
                  <c:v>19.3</c:v>
                </c:pt>
                <c:pt idx="711">
                  <c:v>32.799999999999997</c:v>
                </c:pt>
                <c:pt idx="712">
                  <c:v>36.299999999999997</c:v>
                </c:pt>
                <c:pt idx="713">
                  <c:v>19.3</c:v>
                </c:pt>
                <c:pt idx="714">
                  <c:v>18.600000000000001</c:v>
                </c:pt>
                <c:pt idx="715">
                  <c:v>25.5</c:v>
                </c:pt>
                <c:pt idx="716">
                  <c:v>20.9</c:v>
                </c:pt>
                <c:pt idx="717">
                  <c:v>17.5</c:v>
                </c:pt>
                <c:pt idx="718">
                  <c:v>30.2</c:v>
                </c:pt>
                <c:pt idx="719">
                  <c:v>21.5</c:v>
                </c:pt>
                <c:pt idx="720">
                  <c:v>19.899999999999999</c:v>
                </c:pt>
                <c:pt idx="721">
                  <c:v>20</c:v>
                </c:pt>
                <c:pt idx="722">
                  <c:v>26.3</c:v>
                </c:pt>
                <c:pt idx="723">
                  <c:v>34.9</c:v>
                </c:pt>
                <c:pt idx="724">
                  <c:v>36.299999999999997</c:v>
                </c:pt>
                <c:pt idx="725">
                  <c:v>29.3</c:v>
                </c:pt>
                <c:pt idx="726">
                  <c:v>29.8</c:v>
                </c:pt>
                <c:pt idx="727">
                  <c:v>38.200000000000003</c:v>
                </c:pt>
                <c:pt idx="728">
                  <c:v>33.5</c:v>
                </c:pt>
                <c:pt idx="729">
                  <c:v>27.8</c:v>
                </c:pt>
                <c:pt idx="730">
                  <c:v>23.8</c:v>
                </c:pt>
                <c:pt idx="731">
                  <c:v>21.1</c:v>
                </c:pt>
                <c:pt idx="732">
                  <c:v>17.8</c:v>
                </c:pt>
                <c:pt idx="733">
                  <c:v>19.5</c:v>
                </c:pt>
                <c:pt idx="734">
                  <c:v>29.3</c:v>
                </c:pt>
                <c:pt idx="735">
                  <c:v>31.7</c:v>
                </c:pt>
                <c:pt idx="736">
                  <c:v>35.200000000000003</c:v>
                </c:pt>
                <c:pt idx="737">
                  <c:v>36.700000000000003</c:v>
                </c:pt>
                <c:pt idx="738">
                  <c:v>33.1</c:v>
                </c:pt>
                <c:pt idx="739">
                  <c:v>24.4</c:v>
                </c:pt>
                <c:pt idx="740">
                  <c:v>26.2</c:v>
                </c:pt>
                <c:pt idx="741">
                  <c:v>24.3</c:v>
                </c:pt>
                <c:pt idx="742">
                  <c:v>26.5</c:v>
                </c:pt>
                <c:pt idx="743">
                  <c:v>28.8</c:v>
                </c:pt>
                <c:pt idx="744">
                  <c:v>23.5</c:v>
                </c:pt>
                <c:pt idx="745">
                  <c:v>21.5</c:v>
                </c:pt>
                <c:pt idx="746">
                  <c:v>32.700000000000003</c:v>
                </c:pt>
                <c:pt idx="747">
                  <c:v>37.799999999999997</c:v>
                </c:pt>
                <c:pt idx="748">
                  <c:v>20.8</c:v>
                </c:pt>
                <c:pt idx="749">
                  <c:v>23.4</c:v>
                </c:pt>
                <c:pt idx="750">
                  <c:v>20.8</c:v>
                </c:pt>
                <c:pt idx="751">
                  <c:v>22.6</c:v>
                </c:pt>
                <c:pt idx="752">
                  <c:v>29.6</c:v>
                </c:pt>
                <c:pt idx="753">
                  <c:v>36.700000000000003</c:v>
                </c:pt>
                <c:pt idx="754">
                  <c:v>22</c:v>
                </c:pt>
                <c:pt idx="755">
                  <c:v>21.1</c:v>
                </c:pt>
                <c:pt idx="756">
                  <c:v>21.2</c:v>
                </c:pt>
                <c:pt idx="757">
                  <c:v>23.6</c:v>
                </c:pt>
                <c:pt idx="758">
                  <c:v>29.2</c:v>
                </c:pt>
                <c:pt idx="759">
                  <c:v>27</c:v>
                </c:pt>
                <c:pt idx="760">
                  <c:v>30</c:v>
                </c:pt>
                <c:pt idx="761">
                  <c:v>22.1</c:v>
                </c:pt>
                <c:pt idx="762">
                  <c:v>20.6</c:v>
                </c:pt>
                <c:pt idx="763">
                  <c:v>24.1</c:v>
                </c:pt>
                <c:pt idx="764">
                  <c:v>27.6</c:v>
                </c:pt>
                <c:pt idx="765">
                  <c:v>35.9</c:v>
                </c:pt>
                <c:pt idx="766">
                  <c:v>30.7</c:v>
                </c:pt>
                <c:pt idx="767">
                  <c:v>18</c:v>
                </c:pt>
                <c:pt idx="768">
                  <c:v>27.6</c:v>
                </c:pt>
                <c:pt idx="769">
                  <c:v>36</c:v>
                </c:pt>
                <c:pt idx="770">
                  <c:v>36</c:v>
                </c:pt>
                <c:pt idx="771">
                  <c:v>27.1</c:v>
                </c:pt>
                <c:pt idx="772">
                  <c:v>24.6</c:v>
                </c:pt>
                <c:pt idx="773">
                  <c:v>19.899999999999999</c:v>
                </c:pt>
                <c:pt idx="774">
                  <c:v>21</c:v>
                </c:pt>
                <c:pt idx="775">
                  <c:v>19.5</c:v>
                </c:pt>
                <c:pt idx="776">
                  <c:v>31.5</c:v>
                </c:pt>
                <c:pt idx="777">
                  <c:v>23.6</c:v>
                </c:pt>
                <c:pt idx="778">
                  <c:v>25.5</c:v>
                </c:pt>
                <c:pt idx="779">
                  <c:v>18.899999999999999</c:v>
                </c:pt>
                <c:pt idx="780">
                  <c:v>17.3</c:v>
                </c:pt>
                <c:pt idx="781">
                  <c:v>20.3</c:v>
                </c:pt>
                <c:pt idx="782">
                  <c:v>24</c:v>
                </c:pt>
                <c:pt idx="783">
                  <c:v>33.299999999999997</c:v>
                </c:pt>
                <c:pt idx="784">
                  <c:v>25</c:v>
                </c:pt>
                <c:pt idx="785">
                  <c:v>20</c:v>
                </c:pt>
                <c:pt idx="786">
                  <c:v>19.399999999999999</c:v>
                </c:pt>
                <c:pt idx="787">
                  <c:v>29.8</c:v>
                </c:pt>
                <c:pt idx="788">
                  <c:v>33.1</c:v>
                </c:pt>
                <c:pt idx="789">
                  <c:v>33.6</c:v>
                </c:pt>
                <c:pt idx="790">
                  <c:v>30.5</c:v>
                </c:pt>
                <c:pt idx="791">
                  <c:v>23.3</c:v>
                </c:pt>
                <c:pt idx="792">
                  <c:v>28.6</c:v>
                </c:pt>
                <c:pt idx="793">
                  <c:v>27.4</c:v>
                </c:pt>
                <c:pt idx="794">
                  <c:v>25.4</c:v>
                </c:pt>
                <c:pt idx="795">
                  <c:v>27.4</c:v>
                </c:pt>
                <c:pt idx="796">
                  <c:v>28.2</c:v>
                </c:pt>
                <c:pt idx="797">
                  <c:v>31.5</c:v>
                </c:pt>
                <c:pt idx="798">
                  <c:v>32.299999999999997</c:v>
                </c:pt>
                <c:pt idx="799">
                  <c:v>23.8</c:v>
                </c:pt>
                <c:pt idx="800">
                  <c:v>26.4</c:v>
                </c:pt>
                <c:pt idx="801">
                  <c:v>27.1</c:v>
                </c:pt>
                <c:pt idx="802">
                  <c:v>24.3</c:v>
                </c:pt>
                <c:pt idx="803">
                  <c:v>32.700000000000003</c:v>
                </c:pt>
                <c:pt idx="804">
                  <c:v>33.200000000000003</c:v>
                </c:pt>
                <c:pt idx="805">
                  <c:v>23</c:v>
                </c:pt>
                <c:pt idx="806">
                  <c:v>22.1</c:v>
                </c:pt>
                <c:pt idx="807">
                  <c:v>30.8</c:v>
                </c:pt>
                <c:pt idx="808">
                  <c:v>33.5</c:v>
                </c:pt>
                <c:pt idx="809">
                  <c:v>28</c:v>
                </c:pt>
                <c:pt idx="810">
                  <c:v>26.1</c:v>
                </c:pt>
                <c:pt idx="811">
                  <c:v>21.8</c:v>
                </c:pt>
                <c:pt idx="812">
                  <c:v>25.1</c:v>
                </c:pt>
                <c:pt idx="813">
                  <c:v>24.7</c:v>
                </c:pt>
                <c:pt idx="814">
                  <c:v>29.7</c:v>
                </c:pt>
                <c:pt idx="815">
                  <c:v>26.7</c:v>
                </c:pt>
                <c:pt idx="816">
                  <c:v>31.9</c:v>
                </c:pt>
                <c:pt idx="817">
                  <c:v>24.3</c:v>
                </c:pt>
                <c:pt idx="818">
                  <c:v>27.2</c:v>
                </c:pt>
                <c:pt idx="819">
                  <c:v>17.899999999999999</c:v>
                </c:pt>
                <c:pt idx="820">
                  <c:v>17.899999999999999</c:v>
                </c:pt>
                <c:pt idx="821">
                  <c:v>19</c:v>
                </c:pt>
                <c:pt idx="822">
                  <c:v>18.2</c:v>
                </c:pt>
                <c:pt idx="823">
                  <c:v>21.5</c:v>
                </c:pt>
                <c:pt idx="824">
                  <c:v>24.4</c:v>
                </c:pt>
                <c:pt idx="825">
                  <c:v>25.4</c:v>
                </c:pt>
                <c:pt idx="826">
                  <c:v>26.6</c:v>
                </c:pt>
                <c:pt idx="827">
                  <c:v>26.2</c:v>
                </c:pt>
                <c:pt idx="828">
                  <c:v>28.1</c:v>
                </c:pt>
                <c:pt idx="829">
                  <c:v>15.2</c:v>
                </c:pt>
                <c:pt idx="830">
                  <c:v>17</c:v>
                </c:pt>
                <c:pt idx="831">
                  <c:v>18.5</c:v>
                </c:pt>
                <c:pt idx="832">
                  <c:v>19.3</c:v>
                </c:pt>
                <c:pt idx="833">
                  <c:v>22.2</c:v>
                </c:pt>
                <c:pt idx="834">
                  <c:v>17.899999999999999</c:v>
                </c:pt>
                <c:pt idx="835">
                  <c:v>17.3</c:v>
                </c:pt>
                <c:pt idx="836">
                  <c:v>22.6</c:v>
                </c:pt>
                <c:pt idx="837">
                  <c:v>18.3</c:v>
                </c:pt>
                <c:pt idx="838">
                  <c:v>20.399999999999999</c:v>
                </c:pt>
                <c:pt idx="839">
                  <c:v>26.9</c:v>
                </c:pt>
                <c:pt idx="840">
                  <c:v>26.5</c:v>
                </c:pt>
                <c:pt idx="841">
                  <c:v>20.9</c:v>
                </c:pt>
                <c:pt idx="842">
                  <c:v>22.5</c:v>
                </c:pt>
                <c:pt idx="843">
                  <c:v>21.8</c:v>
                </c:pt>
                <c:pt idx="844">
                  <c:v>24.7</c:v>
                </c:pt>
                <c:pt idx="845">
                  <c:v>17.7</c:v>
                </c:pt>
                <c:pt idx="846">
                  <c:v>14.5</c:v>
                </c:pt>
                <c:pt idx="847">
                  <c:v>15.6</c:v>
                </c:pt>
                <c:pt idx="848">
                  <c:v>19.8</c:v>
                </c:pt>
                <c:pt idx="849">
                  <c:v>18.100000000000001</c:v>
                </c:pt>
                <c:pt idx="850">
                  <c:v>17.8</c:v>
                </c:pt>
                <c:pt idx="851">
                  <c:v>20.399999999999999</c:v>
                </c:pt>
                <c:pt idx="852">
                  <c:v>15.2</c:v>
                </c:pt>
                <c:pt idx="853">
                  <c:v>15.3</c:v>
                </c:pt>
                <c:pt idx="854">
                  <c:v>16.899999999999999</c:v>
                </c:pt>
                <c:pt idx="855">
                  <c:v>20.5</c:v>
                </c:pt>
                <c:pt idx="856">
                  <c:v>20</c:v>
                </c:pt>
                <c:pt idx="857">
                  <c:v>14.8</c:v>
                </c:pt>
                <c:pt idx="858">
                  <c:v>15.8</c:v>
                </c:pt>
                <c:pt idx="859">
                  <c:v>15.9</c:v>
                </c:pt>
                <c:pt idx="860">
                  <c:v>17.7</c:v>
                </c:pt>
                <c:pt idx="861">
                  <c:v>16.5</c:v>
                </c:pt>
                <c:pt idx="862">
                  <c:v>19.5</c:v>
                </c:pt>
                <c:pt idx="863">
                  <c:v>15.6</c:v>
                </c:pt>
                <c:pt idx="864">
                  <c:v>15.1</c:v>
                </c:pt>
                <c:pt idx="865">
                  <c:v>16.899999999999999</c:v>
                </c:pt>
                <c:pt idx="866">
                  <c:v>18.2</c:v>
                </c:pt>
                <c:pt idx="867">
                  <c:v>17</c:v>
                </c:pt>
                <c:pt idx="868">
                  <c:v>20.2</c:v>
                </c:pt>
                <c:pt idx="869">
                  <c:v>17.8</c:v>
                </c:pt>
                <c:pt idx="870">
                  <c:v>19.3</c:v>
                </c:pt>
                <c:pt idx="871">
                  <c:v>18.7</c:v>
                </c:pt>
                <c:pt idx="872">
                  <c:v>20.3</c:v>
                </c:pt>
                <c:pt idx="873">
                  <c:v>19.3</c:v>
                </c:pt>
                <c:pt idx="874">
                  <c:v>17.100000000000001</c:v>
                </c:pt>
                <c:pt idx="875">
                  <c:v>18.5</c:v>
                </c:pt>
                <c:pt idx="876">
                  <c:v>18</c:v>
                </c:pt>
                <c:pt idx="877">
                  <c:v>17.8</c:v>
                </c:pt>
                <c:pt idx="878">
                  <c:v>15.3</c:v>
                </c:pt>
                <c:pt idx="879">
                  <c:v>14.8</c:v>
                </c:pt>
                <c:pt idx="880">
                  <c:v>13.1</c:v>
                </c:pt>
                <c:pt idx="881">
                  <c:v>13</c:v>
                </c:pt>
                <c:pt idx="882">
                  <c:v>13.9</c:v>
                </c:pt>
                <c:pt idx="883">
                  <c:v>14.7</c:v>
                </c:pt>
                <c:pt idx="884">
                  <c:v>14.3</c:v>
                </c:pt>
                <c:pt idx="885">
                  <c:v>15.8</c:v>
                </c:pt>
                <c:pt idx="886">
                  <c:v>17.5</c:v>
                </c:pt>
                <c:pt idx="887">
                  <c:v>13.9</c:v>
                </c:pt>
                <c:pt idx="888">
                  <c:v>14.3</c:v>
                </c:pt>
                <c:pt idx="889">
                  <c:v>15</c:v>
                </c:pt>
                <c:pt idx="890">
                  <c:v>15</c:v>
                </c:pt>
                <c:pt idx="891">
                  <c:v>15.8</c:v>
                </c:pt>
                <c:pt idx="892">
                  <c:v>15.5</c:v>
                </c:pt>
                <c:pt idx="893">
                  <c:v>15.9</c:v>
                </c:pt>
                <c:pt idx="894">
                  <c:v>15.1</c:v>
                </c:pt>
                <c:pt idx="895">
                  <c:v>17.399999999999999</c:v>
                </c:pt>
                <c:pt idx="896">
                  <c:v>19</c:v>
                </c:pt>
                <c:pt idx="897">
                  <c:v>17.100000000000001</c:v>
                </c:pt>
                <c:pt idx="898">
                  <c:v>15.5</c:v>
                </c:pt>
                <c:pt idx="899">
                  <c:v>16.3</c:v>
                </c:pt>
                <c:pt idx="900">
                  <c:v>16.100000000000001</c:v>
                </c:pt>
                <c:pt idx="901">
                  <c:v>15.8</c:v>
                </c:pt>
                <c:pt idx="902">
                  <c:v>13.5</c:v>
                </c:pt>
                <c:pt idx="903">
                  <c:v>14.1</c:v>
                </c:pt>
                <c:pt idx="904">
                  <c:v>14.9</c:v>
                </c:pt>
                <c:pt idx="905">
                  <c:v>12.3</c:v>
                </c:pt>
                <c:pt idx="906">
                  <c:v>14.3</c:v>
                </c:pt>
                <c:pt idx="907">
                  <c:v>12.6</c:v>
                </c:pt>
                <c:pt idx="908">
                  <c:v>12.1</c:v>
                </c:pt>
                <c:pt idx="909">
                  <c:v>14.1</c:v>
                </c:pt>
                <c:pt idx="910">
                  <c:v>13.7</c:v>
                </c:pt>
                <c:pt idx="911">
                  <c:v>12.3</c:v>
                </c:pt>
                <c:pt idx="912">
                  <c:v>12.7</c:v>
                </c:pt>
                <c:pt idx="913">
                  <c:v>14.3</c:v>
                </c:pt>
                <c:pt idx="914">
                  <c:v>13.9</c:v>
                </c:pt>
                <c:pt idx="915">
                  <c:v>16.2</c:v>
                </c:pt>
                <c:pt idx="916">
                  <c:v>15.8</c:v>
                </c:pt>
                <c:pt idx="917">
                  <c:v>15</c:v>
                </c:pt>
                <c:pt idx="918">
                  <c:v>14.2</c:v>
                </c:pt>
                <c:pt idx="919">
                  <c:v>13.5</c:v>
                </c:pt>
                <c:pt idx="920">
                  <c:v>14.6</c:v>
                </c:pt>
                <c:pt idx="921">
                  <c:v>16</c:v>
                </c:pt>
                <c:pt idx="922">
                  <c:v>14.3</c:v>
                </c:pt>
                <c:pt idx="923">
                  <c:v>15.1</c:v>
                </c:pt>
                <c:pt idx="924">
                  <c:v>13.3</c:v>
                </c:pt>
                <c:pt idx="925">
                  <c:v>15.9</c:v>
                </c:pt>
                <c:pt idx="926">
                  <c:v>12</c:v>
                </c:pt>
                <c:pt idx="927">
                  <c:v>12.5</c:v>
                </c:pt>
                <c:pt idx="928">
                  <c:v>15.3</c:v>
                </c:pt>
                <c:pt idx="929">
                  <c:v>14.5</c:v>
                </c:pt>
                <c:pt idx="930">
                  <c:v>13.2</c:v>
                </c:pt>
                <c:pt idx="931">
                  <c:v>10.7</c:v>
                </c:pt>
                <c:pt idx="932">
                  <c:v>13.8</c:v>
                </c:pt>
                <c:pt idx="933">
                  <c:v>12.4</c:v>
                </c:pt>
                <c:pt idx="934">
                  <c:v>14.1</c:v>
                </c:pt>
                <c:pt idx="935">
                  <c:v>16.100000000000001</c:v>
                </c:pt>
                <c:pt idx="936">
                  <c:v>17.2</c:v>
                </c:pt>
                <c:pt idx="937">
                  <c:v>15</c:v>
                </c:pt>
                <c:pt idx="938">
                  <c:v>14.2</c:v>
                </c:pt>
                <c:pt idx="939">
                  <c:v>14.3</c:v>
                </c:pt>
                <c:pt idx="940">
                  <c:v>17.899999999999999</c:v>
                </c:pt>
                <c:pt idx="941">
                  <c:v>18.100000000000001</c:v>
                </c:pt>
                <c:pt idx="942">
                  <c:v>14.8</c:v>
                </c:pt>
                <c:pt idx="943">
                  <c:v>15.5</c:v>
                </c:pt>
                <c:pt idx="944">
                  <c:v>12.9</c:v>
                </c:pt>
                <c:pt idx="945">
                  <c:v>9</c:v>
                </c:pt>
                <c:pt idx="946">
                  <c:v>12.1</c:v>
                </c:pt>
                <c:pt idx="947">
                  <c:v>14.2</c:v>
                </c:pt>
                <c:pt idx="948">
                  <c:v>13</c:v>
                </c:pt>
                <c:pt idx="949">
                  <c:v>12.3</c:v>
                </c:pt>
                <c:pt idx="950">
                  <c:v>15</c:v>
                </c:pt>
                <c:pt idx="951">
                  <c:v>16.8</c:v>
                </c:pt>
                <c:pt idx="952">
                  <c:v>18.8</c:v>
                </c:pt>
                <c:pt idx="953">
                  <c:v>16.399999999999999</c:v>
                </c:pt>
                <c:pt idx="954">
                  <c:v>17.899999999999999</c:v>
                </c:pt>
                <c:pt idx="955">
                  <c:v>18.7</c:v>
                </c:pt>
                <c:pt idx="956">
                  <c:v>20.100000000000001</c:v>
                </c:pt>
                <c:pt idx="957">
                  <c:v>17.5</c:v>
                </c:pt>
                <c:pt idx="958">
                  <c:v>18.100000000000001</c:v>
                </c:pt>
                <c:pt idx="959">
                  <c:v>15.6</c:v>
                </c:pt>
                <c:pt idx="960">
                  <c:v>12.2</c:v>
                </c:pt>
                <c:pt idx="961">
                  <c:v>11.8</c:v>
                </c:pt>
                <c:pt idx="962">
                  <c:v>13.3</c:v>
                </c:pt>
                <c:pt idx="963">
                  <c:v>12.7</c:v>
                </c:pt>
                <c:pt idx="964">
                  <c:v>16.8</c:v>
                </c:pt>
                <c:pt idx="965">
                  <c:v>18.100000000000001</c:v>
                </c:pt>
                <c:pt idx="966">
                  <c:v>13.3</c:v>
                </c:pt>
                <c:pt idx="967">
                  <c:v>15</c:v>
                </c:pt>
                <c:pt idx="968">
                  <c:v>15.3</c:v>
                </c:pt>
                <c:pt idx="969">
                  <c:v>10.7</c:v>
                </c:pt>
                <c:pt idx="970">
                  <c:v>11.8</c:v>
                </c:pt>
                <c:pt idx="971">
                  <c:v>12.9</c:v>
                </c:pt>
                <c:pt idx="972">
                  <c:v>13.8</c:v>
                </c:pt>
                <c:pt idx="973">
                  <c:v>16.7</c:v>
                </c:pt>
                <c:pt idx="974">
                  <c:v>17</c:v>
                </c:pt>
                <c:pt idx="975">
                  <c:v>18.399999999999999</c:v>
                </c:pt>
                <c:pt idx="976">
                  <c:v>17.2</c:v>
                </c:pt>
                <c:pt idx="977">
                  <c:v>13.7</c:v>
                </c:pt>
                <c:pt idx="978">
                  <c:v>13.3</c:v>
                </c:pt>
                <c:pt idx="979">
                  <c:v>15.1</c:v>
                </c:pt>
                <c:pt idx="980">
                  <c:v>15.2</c:v>
                </c:pt>
                <c:pt idx="981">
                  <c:v>13.5</c:v>
                </c:pt>
                <c:pt idx="982">
                  <c:v>14.9</c:v>
                </c:pt>
                <c:pt idx="983">
                  <c:v>16.100000000000001</c:v>
                </c:pt>
                <c:pt idx="984">
                  <c:v>18.100000000000001</c:v>
                </c:pt>
                <c:pt idx="985">
                  <c:v>19.899999999999999</c:v>
                </c:pt>
                <c:pt idx="986">
                  <c:v>16.399999999999999</c:v>
                </c:pt>
                <c:pt idx="987">
                  <c:v>15.3</c:v>
                </c:pt>
                <c:pt idx="988">
                  <c:v>16.7</c:v>
                </c:pt>
                <c:pt idx="989">
                  <c:v>13.3</c:v>
                </c:pt>
                <c:pt idx="990">
                  <c:v>18.100000000000001</c:v>
                </c:pt>
                <c:pt idx="991">
                  <c:v>22</c:v>
                </c:pt>
                <c:pt idx="992">
                  <c:v>13.9</c:v>
                </c:pt>
                <c:pt idx="993">
                  <c:v>19.2</c:v>
                </c:pt>
                <c:pt idx="994">
                  <c:v>23.6</c:v>
                </c:pt>
                <c:pt idx="995">
                  <c:v>25.6</c:v>
                </c:pt>
                <c:pt idx="996">
                  <c:v>30.6</c:v>
                </c:pt>
                <c:pt idx="997">
                  <c:v>19.899999999999999</c:v>
                </c:pt>
                <c:pt idx="998">
                  <c:v>14.2</c:v>
                </c:pt>
                <c:pt idx="999">
                  <c:v>15.1</c:v>
                </c:pt>
                <c:pt idx="1000">
                  <c:v>24.6</c:v>
                </c:pt>
                <c:pt idx="1001">
                  <c:v>18.5</c:v>
                </c:pt>
                <c:pt idx="1002">
                  <c:v>18.399999999999999</c:v>
                </c:pt>
                <c:pt idx="1003">
                  <c:v>15.4</c:v>
                </c:pt>
                <c:pt idx="1004">
                  <c:v>17.2</c:v>
                </c:pt>
                <c:pt idx="1005">
                  <c:v>16.399999999999999</c:v>
                </c:pt>
                <c:pt idx="1006">
                  <c:v>22.3</c:v>
                </c:pt>
                <c:pt idx="1007">
                  <c:v>20.8</c:v>
                </c:pt>
                <c:pt idx="1008">
                  <c:v>19.399999999999999</c:v>
                </c:pt>
                <c:pt idx="1009">
                  <c:v>15</c:v>
                </c:pt>
                <c:pt idx="1010">
                  <c:v>23.7</c:v>
                </c:pt>
                <c:pt idx="1011">
                  <c:v>25.3</c:v>
                </c:pt>
                <c:pt idx="1012">
                  <c:v>18.7</c:v>
                </c:pt>
                <c:pt idx="1013">
                  <c:v>18.8</c:v>
                </c:pt>
                <c:pt idx="1014">
                  <c:v>25.6</c:v>
                </c:pt>
                <c:pt idx="1015">
                  <c:v>19.2</c:v>
                </c:pt>
                <c:pt idx="1016">
                  <c:v>16.7</c:v>
                </c:pt>
                <c:pt idx="1017">
                  <c:v>16.100000000000001</c:v>
                </c:pt>
                <c:pt idx="1018">
                  <c:v>17.600000000000001</c:v>
                </c:pt>
                <c:pt idx="1019">
                  <c:v>28.6</c:v>
                </c:pt>
                <c:pt idx="1020">
                  <c:v>30.2</c:v>
                </c:pt>
                <c:pt idx="1021">
                  <c:v>30.9</c:v>
                </c:pt>
                <c:pt idx="1022">
                  <c:v>25.6</c:v>
                </c:pt>
                <c:pt idx="1023">
                  <c:v>16.2</c:v>
                </c:pt>
                <c:pt idx="1024">
                  <c:v>15.4</c:v>
                </c:pt>
                <c:pt idx="1025">
                  <c:v>16</c:v>
                </c:pt>
                <c:pt idx="1026">
                  <c:v>19</c:v>
                </c:pt>
                <c:pt idx="1027">
                  <c:v>20.5</c:v>
                </c:pt>
                <c:pt idx="1028">
                  <c:v>18.5</c:v>
                </c:pt>
                <c:pt idx="1029">
                  <c:v>16.8</c:v>
                </c:pt>
                <c:pt idx="1030">
                  <c:v>27.4</c:v>
                </c:pt>
                <c:pt idx="1031">
                  <c:v>21.4</c:v>
                </c:pt>
                <c:pt idx="1032">
                  <c:v>28.6</c:v>
                </c:pt>
                <c:pt idx="1033">
                  <c:v>17</c:v>
                </c:pt>
                <c:pt idx="1034">
                  <c:v>16.399999999999999</c:v>
                </c:pt>
                <c:pt idx="1035">
                  <c:v>18</c:v>
                </c:pt>
                <c:pt idx="1036">
                  <c:v>17.399999999999999</c:v>
                </c:pt>
                <c:pt idx="1037">
                  <c:v>16.600000000000001</c:v>
                </c:pt>
                <c:pt idx="1038">
                  <c:v>15.8</c:v>
                </c:pt>
                <c:pt idx="1039">
                  <c:v>17.600000000000001</c:v>
                </c:pt>
                <c:pt idx="1040">
                  <c:v>16.100000000000001</c:v>
                </c:pt>
                <c:pt idx="1041">
                  <c:v>15.8</c:v>
                </c:pt>
                <c:pt idx="1042">
                  <c:v>16.899999999999999</c:v>
                </c:pt>
                <c:pt idx="1043">
                  <c:v>21.8</c:v>
                </c:pt>
                <c:pt idx="1044">
                  <c:v>27.2</c:v>
                </c:pt>
                <c:pt idx="1045">
                  <c:v>24.7</c:v>
                </c:pt>
                <c:pt idx="1046">
                  <c:v>23.3</c:v>
                </c:pt>
                <c:pt idx="1047">
                  <c:v>33</c:v>
                </c:pt>
                <c:pt idx="1048">
                  <c:v>33.9</c:v>
                </c:pt>
                <c:pt idx="1049">
                  <c:v>31.4</c:v>
                </c:pt>
                <c:pt idx="1050">
                  <c:v>21.3</c:v>
                </c:pt>
                <c:pt idx="1051">
                  <c:v>26.8</c:v>
                </c:pt>
                <c:pt idx="1052">
                  <c:v>28.1</c:v>
                </c:pt>
                <c:pt idx="1053">
                  <c:v>29.3</c:v>
                </c:pt>
                <c:pt idx="1054">
                  <c:v>30.8</c:v>
                </c:pt>
                <c:pt idx="1055">
                  <c:v>32.9</c:v>
                </c:pt>
                <c:pt idx="1056">
                  <c:v>32.6</c:v>
                </c:pt>
                <c:pt idx="1057">
                  <c:v>31.9</c:v>
                </c:pt>
                <c:pt idx="1058">
                  <c:v>30.7</c:v>
                </c:pt>
                <c:pt idx="1059">
                  <c:v>32.5</c:v>
                </c:pt>
                <c:pt idx="1060">
                  <c:v>28.3</c:v>
                </c:pt>
                <c:pt idx="1061">
                  <c:v>21.2</c:v>
                </c:pt>
                <c:pt idx="1062">
                  <c:v>31</c:v>
                </c:pt>
                <c:pt idx="1063">
                  <c:v>35.799999999999997</c:v>
                </c:pt>
                <c:pt idx="1064">
                  <c:v>34.9</c:v>
                </c:pt>
                <c:pt idx="1065">
                  <c:v>23.5</c:v>
                </c:pt>
                <c:pt idx="1066">
                  <c:v>16.399999999999999</c:v>
                </c:pt>
                <c:pt idx="1067">
                  <c:v>17.100000000000001</c:v>
                </c:pt>
                <c:pt idx="1068">
                  <c:v>17.5</c:v>
                </c:pt>
                <c:pt idx="1069">
                  <c:v>22.8</c:v>
                </c:pt>
                <c:pt idx="1070">
                  <c:v>21.3</c:v>
                </c:pt>
                <c:pt idx="1071">
                  <c:v>21.9</c:v>
                </c:pt>
                <c:pt idx="1072">
                  <c:v>18.7</c:v>
                </c:pt>
                <c:pt idx="1073">
                  <c:v>23</c:v>
                </c:pt>
                <c:pt idx="1074">
                  <c:v>22.2</c:v>
                </c:pt>
                <c:pt idx="1075">
                  <c:v>20.7</c:v>
                </c:pt>
                <c:pt idx="1076">
                  <c:v>26.4</c:v>
                </c:pt>
                <c:pt idx="1077">
                  <c:v>37.6</c:v>
                </c:pt>
                <c:pt idx="1078">
                  <c:v>23.1</c:v>
                </c:pt>
                <c:pt idx="1079">
                  <c:v>26.4</c:v>
                </c:pt>
                <c:pt idx="1080">
                  <c:v>24.6</c:v>
                </c:pt>
                <c:pt idx="1081">
                  <c:v>24.5</c:v>
                </c:pt>
                <c:pt idx="1082">
                  <c:v>33</c:v>
                </c:pt>
                <c:pt idx="1083">
                  <c:v>37.4</c:v>
                </c:pt>
                <c:pt idx="1084">
                  <c:v>24.5</c:v>
                </c:pt>
                <c:pt idx="1085">
                  <c:v>23.7</c:v>
                </c:pt>
                <c:pt idx="1086">
                  <c:v>27.7</c:v>
                </c:pt>
                <c:pt idx="1087">
                  <c:v>30.2</c:v>
                </c:pt>
                <c:pt idx="1088">
                  <c:v>19.399999999999999</c:v>
                </c:pt>
                <c:pt idx="1089">
                  <c:v>21.4</c:v>
                </c:pt>
                <c:pt idx="1090">
                  <c:v>30.5</c:v>
                </c:pt>
                <c:pt idx="1091">
                  <c:v>34.5</c:v>
                </c:pt>
                <c:pt idx="1092">
                  <c:v>32.799999999999997</c:v>
                </c:pt>
                <c:pt idx="1093">
                  <c:v>24.4</c:v>
                </c:pt>
                <c:pt idx="1094">
                  <c:v>21.3</c:v>
                </c:pt>
                <c:pt idx="1095">
                  <c:v>25.7</c:v>
                </c:pt>
                <c:pt idx="1096">
                  <c:v>25.3</c:v>
                </c:pt>
                <c:pt idx="1097">
                  <c:v>21.8</c:v>
                </c:pt>
                <c:pt idx="1098">
                  <c:v>21</c:v>
                </c:pt>
                <c:pt idx="1099">
                  <c:v>23.6</c:v>
                </c:pt>
                <c:pt idx="1100">
                  <c:v>30.7</c:v>
                </c:pt>
                <c:pt idx="1101">
                  <c:v>41.7</c:v>
                </c:pt>
                <c:pt idx="1102">
                  <c:v>21.8</c:v>
                </c:pt>
                <c:pt idx="1103">
                  <c:v>21.9</c:v>
                </c:pt>
                <c:pt idx="1104">
                  <c:v>22.5</c:v>
                </c:pt>
                <c:pt idx="1105">
                  <c:v>25.6</c:v>
                </c:pt>
                <c:pt idx="1106">
                  <c:v>34.5</c:v>
                </c:pt>
                <c:pt idx="1107">
                  <c:v>30</c:v>
                </c:pt>
                <c:pt idx="1108">
                  <c:v>20.9</c:v>
                </c:pt>
                <c:pt idx="1109">
                  <c:v>19.5</c:v>
                </c:pt>
                <c:pt idx="1110">
                  <c:v>20.9</c:v>
                </c:pt>
                <c:pt idx="1111">
                  <c:v>26.9</c:v>
                </c:pt>
                <c:pt idx="1112">
                  <c:v>30.3</c:v>
                </c:pt>
                <c:pt idx="1113">
                  <c:v>40</c:v>
                </c:pt>
                <c:pt idx="1114">
                  <c:v>40.299999999999997</c:v>
                </c:pt>
                <c:pt idx="1115">
                  <c:v>24.6</c:v>
                </c:pt>
                <c:pt idx="1116">
                  <c:v>28.2</c:v>
                </c:pt>
                <c:pt idx="1117">
                  <c:v>23.9</c:v>
                </c:pt>
                <c:pt idx="1118">
                  <c:v>23.6</c:v>
                </c:pt>
                <c:pt idx="1119">
                  <c:v>23.3</c:v>
                </c:pt>
                <c:pt idx="1120">
                  <c:v>26.6</c:v>
                </c:pt>
                <c:pt idx="1121">
                  <c:v>28.4</c:v>
                </c:pt>
                <c:pt idx="1122">
                  <c:v>33.200000000000003</c:v>
                </c:pt>
                <c:pt idx="1123">
                  <c:v>38.1</c:v>
                </c:pt>
                <c:pt idx="1124">
                  <c:v>33.5</c:v>
                </c:pt>
                <c:pt idx="1125">
                  <c:v>21</c:v>
                </c:pt>
                <c:pt idx="1126">
                  <c:v>19.100000000000001</c:v>
                </c:pt>
                <c:pt idx="1127">
                  <c:v>22.5</c:v>
                </c:pt>
                <c:pt idx="1128">
                  <c:v>22.1</c:v>
                </c:pt>
                <c:pt idx="1129">
                  <c:v>28.1</c:v>
                </c:pt>
                <c:pt idx="1130">
                  <c:v>25.7</c:v>
                </c:pt>
                <c:pt idx="1131">
                  <c:v>25.7</c:v>
                </c:pt>
                <c:pt idx="1132">
                  <c:v>29.9</c:v>
                </c:pt>
                <c:pt idx="1133">
                  <c:v>37.4</c:v>
                </c:pt>
                <c:pt idx="1134">
                  <c:v>27.5</c:v>
                </c:pt>
                <c:pt idx="1135">
                  <c:v>24.9</c:v>
                </c:pt>
                <c:pt idx="1136">
                  <c:v>30.3</c:v>
                </c:pt>
                <c:pt idx="1137">
                  <c:v>21.2</c:v>
                </c:pt>
                <c:pt idx="1138">
                  <c:v>23.6</c:v>
                </c:pt>
                <c:pt idx="1139">
                  <c:v>29</c:v>
                </c:pt>
                <c:pt idx="1140">
                  <c:v>23.3</c:v>
                </c:pt>
                <c:pt idx="1141">
                  <c:v>24.2</c:v>
                </c:pt>
                <c:pt idx="1142">
                  <c:v>22.2</c:v>
                </c:pt>
                <c:pt idx="1143">
                  <c:v>25.3</c:v>
                </c:pt>
                <c:pt idx="1144">
                  <c:v>24</c:v>
                </c:pt>
                <c:pt idx="1145">
                  <c:v>25.4</c:v>
                </c:pt>
                <c:pt idx="1146">
                  <c:v>29.5</c:v>
                </c:pt>
                <c:pt idx="1147">
                  <c:v>29.3</c:v>
                </c:pt>
                <c:pt idx="1148">
                  <c:v>31</c:v>
                </c:pt>
                <c:pt idx="1149">
                  <c:v>33.5</c:v>
                </c:pt>
                <c:pt idx="1150">
                  <c:v>31.6</c:v>
                </c:pt>
                <c:pt idx="1151">
                  <c:v>19.8</c:v>
                </c:pt>
                <c:pt idx="1152">
                  <c:v>26.5</c:v>
                </c:pt>
                <c:pt idx="1153">
                  <c:v>31.3</c:v>
                </c:pt>
                <c:pt idx="1154">
                  <c:v>30.9</c:v>
                </c:pt>
                <c:pt idx="1155">
                  <c:v>20.5</c:v>
                </c:pt>
                <c:pt idx="1156">
                  <c:v>22.8</c:v>
                </c:pt>
                <c:pt idx="1157">
                  <c:v>32.700000000000003</c:v>
                </c:pt>
                <c:pt idx="1158">
                  <c:v>21</c:v>
                </c:pt>
                <c:pt idx="1159">
                  <c:v>21.1</c:v>
                </c:pt>
                <c:pt idx="1160">
                  <c:v>27.6</c:v>
                </c:pt>
                <c:pt idx="1161">
                  <c:v>28.5</c:v>
                </c:pt>
                <c:pt idx="1162">
                  <c:v>30.5</c:v>
                </c:pt>
                <c:pt idx="1163">
                  <c:v>28.8</c:v>
                </c:pt>
                <c:pt idx="1164">
                  <c:v>35.1</c:v>
                </c:pt>
                <c:pt idx="1165">
                  <c:v>22.8</c:v>
                </c:pt>
                <c:pt idx="1166">
                  <c:v>20.9</c:v>
                </c:pt>
                <c:pt idx="1167">
                  <c:v>20.5</c:v>
                </c:pt>
                <c:pt idx="1168">
                  <c:v>21.3</c:v>
                </c:pt>
                <c:pt idx="1169">
                  <c:v>20.8</c:v>
                </c:pt>
                <c:pt idx="1170">
                  <c:v>24.4</c:v>
                </c:pt>
                <c:pt idx="1171">
                  <c:v>32</c:v>
                </c:pt>
                <c:pt idx="1172">
                  <c:v>23.1</c:v>
                </c:pt>
                <c:pt idx="1173">
                  <c:v>28</c:v>
                </c:pt>
                <c:pt idx="1174">
                  <c:v>19.2</c:v>
                </c:pt>
                <c:pt idx="1175">
                  <c:v>25.1</c:v>
                </c:pt>
                <c:pt idx="1176">
                  <c:v>28.1</c:v>
                </c:pt>
                <c:pt idx="1177">
                  <c:v>29.4</c:v>
                </c:pt>
                <c:pt idx="1178">
                  <c:v>24.2</c:v>
                </c:pt>
                <c:pt idx="1179">
                  <c:v>25.4</c:v>
                </c:pt>
                <c:pt idx="1180">
                  <c:v>18.5</c:v>
                </c:pt>
                <c:pt idx="1181">
                  <c:v>22.6</c:v>
                </c:pt>
                <c:pt idx="1182">
                  <c:v>30.3</c:v>
                </c:pt>
                <c:pt idx="1183">
                  <c:v>21.8</c:v>
                </c:pt>
                <c:pt idx="1184">
                  <c:v>23.3</c:v>
                </c:pt>
                <c:pt idx="1185">
                  <c:v>22.4</c:v>
                </c:pt>
                <c:pt idx="1186">
                  <c:v>27.7</c:v>
                </c:pt>
                <c:pt idx="1187">
                  <c:v>20.9</c:v>
                </c:pt>
                <c:pt idx="1188">
                  <c:v>19.8</c:v>
                </c:pt>
                <c:pt idx="1189">
                  <c:v>20.6</c:v>
                </c:pt>
                <c:pt idx="1190">
                  <c:v>18.7</c:v>
                </c:pt>
                <c:pt idx="1191">
                  <c:v>21.2</c:v>
                </c:pt>
                <c:pt idx="1192">
                  <c:v>21.6</c:v>
                </c:pt>
                <c:pt idx="1193">
                  <c:v>29.9</c:v>
                </c:pt>
                <c:pt idx="1194">
                  <c:v>25.7</c:v>
                </c:pt>
                <c:pt idx="1195">
                  <c:v>28.8</c:v>
                </c:pt>
                <c:pt idx="1196">
                  <c:v>27.3</c:v>
                </c:pt>
                <c:pt idx="1197">
                  <c:v>26.5</c:v>
                </c:pt>
                <c:pt idx="1198">
                  <c:v>25.9</c:v>
                </c:pt>
                <c:pt idx="1199">
                  <c:v>16.100000000000001</c:v>
                </c:pt>
                <c:pt idx="1200">
                  <c:v>19.100000000000001</c:v>
                </c:pt>
                <c:pt idx="1201">
                  <c:v>21</c:v>
                </c:pt>
                <c:pt idx="1202">
                  <c:v>16.600000000000001</c:v>
                </c:pt>
                <c:pt idx="1203">
                  <c:v>19.399999999999999</c:v>
                </c:pt>
                <c:pt idx="1204">
                  <c:v>22.3</c:v>
                </c:pt>
                <c:pt idx="1205">
                  <c:v>20.2</c:v>
                </c:pt>
                <c:pt idx="1206">
                  <c:v>22.8</c:v>
                </c:pt>
                <c:pt idx="1207">
                  <c:v>20.399999999999999</c:v>
                </c:pt>
                <c:pt idx="1208">
                  <c:v>26.9</c:v>
                </c:pt>
                <c:pt idx="1209">
                  <c:v>24.6</c:v>
                </c:pt>
                <c:pt idx="1210">
                  <c:v>20.100000000000001</c:v>
                </c:pt>
                <c:pt idx="1211">
                  <c:v>17.5</c:v>
                </c:pt>
                <c:pt idx="1212">
                  <c:v>17.8</c:v>
                </c:pt>
                <c:pt idx="1213">
                  <c:v>18.3</c:v>
                </c:pt>
                <c:pt idx="1214">
                  <c:v>18</c:v>
                </c:pt>
                <c:pt idx="1215">
                  <c:v>19.600000000000001</c:v>
                </c:pt>
                <c:pt idx="1216">
                  <c:v>23.4</c:v>
                </c:pt>
                <c:pt idx="1217">
                  <c:v>23.2</c:v>
                </c:pt>
                <c:pt idx="1218">
                  <c:v>24.4</c:v>
                </c:pt>
                <c:pt idx="1219">
                  <c:v>17.2</c:v>
                </c:pt>
                <c:pt idx="1220">
                  <c:v>21.6</c:v>
                </c:pt>
                <c:pt idx="1221">
                  <c:v>21.7</c:v>
                </c:pt>
                <c:pt idx="1222">
                  <c:v>19.5</c:v>
                </c:pt>
                <c:pt idx="1223">
                  <c:v>17.899999999999999</c:v>
                </c:pt>
                <c:pt idx="1224">
                  <c:v>18.399999999999999</c:v>
                </c:pt>
                <c:pt idx="1225">
                  <c:v>12.8</c:v>
                </c:pt>
                <c:pt idx="1226">
                  <c:v>15.1</c:v>
                </c:pt>
                <c:pt idx="1227">
                  <c:v>16.899999999999999</c:v>
                </c:pt>
                <c:pt idx="1228">
                  <c:v>16.2</c:v>
                </c:pt>
                <c:pt idx="1229">
                  <c:v>15.9</c:v>
                </c:pt>
                <c:pt idx="1230">
                  <c:v>14.6</c:v>
                </c:pt>
                <c:pt idx="1231">
                  <c:v>14.3</c:v>
                </c:pt>
                <c:pt idx="1232">
                  <c:v>15</c:v>
                </c:pt>
                <c:pt idx="1233">
                  <c:v>17.7</c:v>
                </c:pt>
                <c:pt idx="1234">
                  <c:v>15.5</c:v>
                </c:pt>
                <c:pt idx="1235">
                  <c:v>16.2</c:v>
                </c:pt>
                <c:pt idx="1236">
                  <c:v>16.7</c:v>
                </c:pt>
                <c:pt idx="1237">
                  <c:v>17</c:v>
                </c:pt>
                <c:pt idx="1238">
                  <c:v>15.3</c:v>
                </c:pt>
                <c:pt idx="1239">
                  <c:v>16.100000000000001</c:v>
                </c:pt>
                <c:pt idx="1240">
                  <c:v>14.9</c:v>
                </c:pt>
                <c:pt idx="1241">
                  <c:v>20.5</c:v>
                </c:pt>
                <c:pt idx="1242">
                  <c:v>20.7</c:v>
                </c:pt>
                <c:pt idx="1243">
                  <c:v>20.5</c:v>
                </c:pt>
                <c:pt idx="1244">
                  <c:v>17.899999999999999</c:v>
                </c:pt>
                <c:pt idx="1245">
                  <c:v>15.1</c:v>
                </c:pt>
                <c:pt idx="1246">
                  <c:v>14.8</c:v>
                </c:pt>
                <c:pt idx="1247">
                  <c:v>13.3</c:v>
                </c:pt>
                <c:pt idx="1248">
                  <c:v>13.6</c:v>
                </c:pt>
                <c:pt idx="1249">
                  <c:v>13.8</c:v>
                </c:pt>
                <c:pt idx="1250">
                  <c:v>14.4</c:v>
                </c:pt>
                <c:pt idx="1251">
                  <c:v>15</c:v>
                </c:pt>
                <c:pt idx="1252">
                  <c:v>19.100000000000001</c:v>
                </c:pt>
                <c:pt idx="1253">
                  <c:v>17.8</c:v>
                </c:pt>
                <c:pt idx="1254">
                  <c:v>13.6</c:v>
                </c:pt>
                <c:pt idx="1255">
                  <c:v>15.6</c:v>
                </c:pt>
                <c:pt idx="1256">
                  <c:v>15.3</c:v>
                </c:pt>
                <c:pt idx="1257">
                  <c:v>17.600000000000001</c:v>
                </c:pt>
                <c:pt idx="1258">
                  <c:v>16.600000000000001</c:v>
                </c:pt>
                <c:pt idx="1259">
                  <c:v>14.1</c:v>
                </c:pt>
                <c:pt idx="1260">
                  <c:v>14.5</c:v>
                </c:pt>
                <c:pt idx="1261">
                  <c:v>14</c:v>
                </c:pt>
                <c:pt idx="1262">
                  <c:v>13.1</c:v>
                </c:pt>
                <c:pt idx="1263">
                  <c:v>13.1</c:v>
                </c:pt>
                <c:pt idx="1264">
                  <c:v>12</c:v>
                </c:pt>
                <c:pt idx="1265">
                  <c:v>14.5</c:v>
                </c:pt>
                <c:pt idx="1266">
                  <c:v>15.3</c:v>
                </c:pt>
                <c:pt idx="1267">
                  <c:v>15.1</c:v>
                </c:pt>
                <c:pt idx="1268">
                  <c:v>15</c:v>
                </c:pt>
                <c:pt idx="1269">
                  <c:v>12.8</c:v>
                </c:pt>
                <c:pt idx="1270">
                  <c:v>13.1</c:v>
                </c:pt>
                <c:pt idx="1271">
                  <c:v>12.6</c:v>
                </c:pt>
                <c:pt idx="1272">
                  <c:v>14.1</c:v>
                </c:pt>
                <c:pt idx="1273">
                  <c:v>11.2</c:v>
                </c:pt>
                <c:pt idx="1274">
                  <c:v>10.6</c:v>
                </c:pt>
                <c:pt idx="1275">
                  <c:v>12.5</c:v>
                </c:pt>
                <c:pt idx="1276">
                  <c:v>14.2</c:v>
                </c:pt>
                <c:pt idx="1277">
                  <c:v>14.7</c:v>
                </c:pt>
                <c:pt idx="1278">
                  <c:v>14.6</c:v>
                </c:pt>
                <c:pt idx="1279">
                  <c:v>14.3</c:v>
                </c:pt>
                <c:pt idx="1280">
                  <c:v>17.100000000000001</c:v>
                </c:pt>
                <c:pt idx="1281">
                  <c:v>18.7</c:v>
                </c:pt>
                <c:pt idx="1282">
                  <c:v>15.2</c:v>
                </c:pt>
                <c:pt idx="1283">
                  <c:v>12.9</c:v>
                </c:pt>
                <c:pt idx="1284">
                  <c:v>13.9</c:v>
                </c:pt>
                <c:pt idx="1285">
                  <c:v>13.8</c:v>
                </c:pt>
                <c:pt idx="1286">
                  <c:v>11.5</c:v>
                </c:pt>
                <c:pt idx="1287">
                  <c:v>11.6</c:v>
                </c:pt>
                <c:pt idx="1288">
                  <c:v>11.3</c:v>
                </c:pt>
                <c:pt idx="1289">
                  <c:v>13.9</c:v>
                </c:pt>
                <c:pt idx="1290">
                  <c:v>15.5</c:v>
                </c:pt>
                <c:pt idx="1291">
                  <c:v>13.8</c:v>
                </c:pt>
                <c:pt idx="1292">
                  <c:v>12.6</c:v>
                </c:pt>
                <c:pt idx="1293">
                  <c:v>17.5</c:v>
                </c:pt>
                <c:pt idx="1294">
                  <c:v>15.2</c:v>
                </c:pt>
                <c:pt idx="1295">
                  <c:v>17.600000000000001</c:v>
                </c:pt>
                <c:pt idx="1296">
                  <c:v>12.1</c:v>
                </c:pt>
                <c:pt idx="1297">
                  <c:v>14</c:v>
                </c:pt>
                <c:pt idx="1298">
                  <c:v>14.8</c:v>
                </c:pt>
                <c:pt idx="1299">
                  <c:v>15.4</c:v>
                </c:pt>
                <c:pt idx="1300">
                  <c:v>15.6</c:v>
                </c:pt>
                <c:pt idx="1301">
                  <c:v>15.7</c:v>
                </c:pt>
                <c:pt idx="1302">
                  <c:v>15.1</c:v>
                </c:pt>
                <c:pt idx="1303">
                  <c:v>19.5</c:v>
                </c:pt>
                <c:pt idx="1304">
                  <c:v>18.600000000000001</c:v>
                </c:pt>
                <c:pt idx="1305">
                  <c:v>14.6</c:v>
                </c:pt>
                <c:pt idx="1306">
                  <c:v>12.6</c:v>
                </c:pt>
                <c:pt idx="1307">
                  <c:v>16.2</c:v>
                </c:pt>
                <c:pt idx="1308">
                  <c:v>14.8</c:v>
                </c:pt>
                <c:pt idx="1309">
                  <c:v>16.100000000000001</c:v>
                </c:pt>
                <c:pt idx="1310">
                  <c:v>18.399999999999999</c:v>
                </c:pt>
                <c:pt idx="1311">
                  <c:v>15.3</c:v>
                </c:pt>
                <c:pt idx="1312">
                  <c:v>17.600000000000001</c:v>
                </c:pt>
                <c:pt idx="1313">
                  <c:v>13.8</c:v>
                </c:pt>
                <c:pt idx="1314">
                  <c:v>14.8</c:v>
                </c:pt>
                <c:pt idx="1315">
                  <c:v>16</c:v>
                </c:pt>
                <c:pt idx="1316">
                  <c:v>15.4</c:v>
                </c:pt>
                <c:pt idx="1317">
                  <c:v>20</c:v>
                </c:pt>
                <c:pt idx="1318">
                  <c:v>14.7</c:v>
                </c:pt>
                <c:pt idx="1319">
                  <c:v>14.8</c:v>
                </c:pt>
                <c:pt idx="1320">
                  <c:v>14.9</c:v>
                </c:pt>
                <c:pt idx="1321">
                  <c:v>16.7</c:v>
                </c:pt>
                <c:pt idx="1322">
                  <c:v>18.399999999999999</c:v>
                </c:pt>
                <c:pt idx="1323">
                  <c:v>14.7</c:v>
                </c:pt>
                <c:pt idx="1324">
                  <c:v>15.9</c:v>
                </c:pt>
                <c:pt idx="1325">
                  <c:v>13.8</c:v>
                </c:pt>
                <c:pt idx="1326">
                  <c:v>11.9</c:v>
                </c:pt>
                <c:pt idx="1327">
                  <c:v>12.4</c:v>
                </c:pt>
                <c:pt idx="1328">
                  <c:v>12.4</c:v>
                </c:pt>
                <c:pt idx="1329">
                  <c:v>14</c:v>
                </c:pt>
                <c:pt idx="1330">
                  <c:v>16</c:v>
                </c:pt>
                <c:pt idx="1331">
                  <c:v>15.4</c:v>
                </c:pt>
                <c:pt idx="1332">
                  <c:v>15.2</c:v>
                </c:pt>
                <c:pt idx="1333">
                  <c:v>14.7</c:v>
                </c:pt>
                <c:pt idx="1334">
                  <c:v>12.9</c:v>
                </c:pt>
                <c:pt idx="1335">
                  <c:v>11.2</c:v>
                </c:pt>
                <c:pt idx="1336">
                  <c:v>12.5</c:v>
                </c:pt>
                <c:pt idx="1337">
                  <c:v>16.7</c:v>
                </c:pt>
                <c:pt idx="1338">
                  <c:v>16</c:v>
                </c:pt>
                <c:pt idx="1339">
                  <c:v>13.4</c:v>
                </c:pt>
                <c:pt idx="1340">
                  <c:v>12.3</c:v>
                </c:pt>
                <c:pt idx="1341">
                  <c:v>13.1</c:v>
                </c:pt>
                <c:pt idx="1342">
                  <c:v>19.5</c:v>
                </c:pt>
                <c:pt idx="1343">
                  <c:v>20.2</c:v>
                </c:pt>
                <c:pt idx="1344">
                  <c:v>20.6</c:v>
                </c:pt>
                <c:pt idx="1345">
                  <c:v>15.1</c:v>
                </c:pt>
                <c:pt idx="1346">
                  <c:v>17.5</c:v>
                </c:pt>
                <c:pt idx="1347">
                  <c:v>18.100000000000001</c:v>
                </c:pt>
                <c:pt idx="1348">
                  <c:v>18</c:v>
                </c:pt>
                <c:pt idx="1349">
                  <c:v>24.2</c:v>
                </c:pt>
                <c:pt idx="1350">
                  <c:v>18.5</c:v>
                </c:pt>
                <c:pt idx="1351">
                  <c:v>19.7</c:v>
                </c:pt>
                <c:pt idx="1352">
                  <c:v>22.7</c:v>
                </c:pt>
                <c:pt idx="1353">
                  <c:v>13.7</c:v>
                </c:pt>
                <c:pt idx="1354">
                  <c:v>14</c:v>
                </c:pt>
                <c:pt idx="1355">
                  <c:v>18.100000000000001</c:v>
                </c:pt>
                <c:pt idx="1356">
                  <c:v>20.3</c:v>
                </c:pt>
                <c:pt idx="1357">
                  <c:v>14.7</c:v>
                </c:pt>
                <c:pt idx="1358">
                  <c:v>17.399999999999999</c:v>
                </c:pt>
                <c:pt idx="1359">
                  <c:v>18.899999999999999</c:v>
                </c:pt>
                <c:pt idx="1360">
                  <c:v>17.3</c:v>
                </c:pt>
                <c:pt idx="1361">
                  <c:v>13.7</c:v>
                </c:pt>
                <c:pt idx="1362">
                  <c:v>14.9</c:v>
                </c:pt>
                <c:pt idx="1363">
                  <c:v>13.6</c:v>
                </c:pt>
                <c:pt idx="1364">
                  <c:v>17.600000000000001</c:v>
                </c:pt>
                <c:pt idx="1365">
                  <c:v>24.2</c:v>
                </c:pt>
                <c:pt idx="1366">
                  <c:v>15.2</c:v>
                </c:pt>
                <c:pt idx="1367">
                  <c:v>14</c:v>
                </c:pt>
                <c:pt idx="1368">
                  <c:v>16.5</c:v>
                </c:pt>
                <c:pt idx="1369">
                  <c:v>23.3</c:v>
                </c:pt>
                <c:pt idx="1370">
                  <c:v>25.8</c:v>
                </c:pt>
                <c:pt idx="1371">
                  <c:v>18.100000000000001</c:v>
                </c:pt>
                <c:pt idx="1372">
                  <c:v>14.6</c:v>
                </c:pt>
                <c:pt idx="1373">
                  <c:v>20.5</c:v>
                </c:pt>
                <c:pt idx="1374">
                  <c:v>23.8</c:v>
                </c:pt>
                <c:pt idx="1375">
                  <c:v>24.7</c:v>
                </c:pt>
                <c:pt idx="1376">
                  <c:v>28.2</c:v>
                </c:pt>
                <c:pt idx="1377">
                  <c:v>17.899999999999999</c:v>
                </c:pt>
                <c:pt idx="1378">
                  <c:v>16.5</c:v>
                </c:pt>
                <c:pt idx="1379">
                  <c:v>20.7</c:v>
                </c:pt>
                <c:pt idx="1380">
                  <c:v>22.7</c:v>
                </c:pt>
                <c:pt idx="1381">
                  <c:v>24.9</c:v>
                </c:pt>
                <c:pt idx="1382">
                  <c:v>27.3</c:v>
                </c:pt>
                <c:pt idx="1383">
                  <c:v>27.5</c:v>
                </c:pt>
                <c:pt idx="1384">
                  <c:v>23.1</c:v>
                </c:pt>
                <c:pt idx="1385">
                  <c:v>22.6</c:v>
                </c:pt>
                <c:pt idx="1386">
                  <c:v>20.7</c:v>
                </c:pt>
                <c:pt idx="1387">
                  <c:v>27.4</c:v>
                </c:pt>
                <c:pt idx="1388">
                  <c:v>16.100000000000001</c:v>
                </c:pt>
                <c:pt idx="1389">
                  <c:v>19.2</c:v>
                </c:pt>
                <c:pt idx="1390">
                  <c:v>27</c:v>
                </c:pt>
                <c:pt idx="1391">
                  <c:v>18.8</c:v>
                </c:pt>
                <c:pt idx="1392">
                  <c:v>15.5</c:v>
                </c:pt>
                <c:pt idx="1393">
                  <c:v>19.5</c:v>
                </c:pt>
                <c:pt idx="1394">
                  <c:v>18.3</c:v>
                </c:pt>
                <c:pt idx="1395">
                  <c:v>19.600000000000001</c:v>
                </c:pt>
                <c:pt idx="1396">
                  <c:v>15.9</c:v>
                </c:pt>
                <c:pt idx="1397">
                  <c:v>17</c:v>
                </c:pt>
                <c:pt idx="1398">
                  <c:v>25.2</c:v>
                </c:pt>
                <c:pt idx="1399">
                  <c:v>19.5</c:v>
                </c:pt>
                <c:pt idx="1400">
                  <c:v>34.299999999999997</c:v>
                </c:pt>
                <c:pt idx="1401">
                  <c:v>31.6</c:v>
                </c:pt>
                <c:pt idx="1402">
                  <c:v>20.9</c:v>
                </c:pt>
                <c:pt idx="1403">
                  <c:v>20.9</c:v>
                </c:pt>
                <c:pt idx="1404">
                  <c:v>28.6</c:v>
                </c:pt>
                <c:pt idx="1405">
                  <c:v>21.4</c:v>
                </c:pt>
                <c:pt idx="1406">
                  <c:v>17.2</c:v>
                </c:pt>
                <c:pt idx="1407">
                  <c:v>17</c:v>
                </c:pt>
                <c:pt idx="1408">
                  <c:v>20</c:v>
                </c:pt>
                <c:pt idx="1409">
                  <c:v>20.3</c:v>
                </c:pt>
                <c:pt idx="1410">
                  <c:v>19.600000000000001</c:v>
                </c:pt>
                <c:pt idx="1411">
                  <c:v>30.2</c:v>
                </c:pt>
                <c:pt idx="1412">
                  <c:v>30.5</c:v>
                </c:pt>
                <c:pt idx="1413">
                  <c:v>17.3</c:v>
                </c:pt>
                <c:pt idx="1414">
                  <c:v>18.100000000000001</c:v>
                </c:pt>
                <c:pt idx="1415">
                  <c:v>19</c:v>
                </c:pt>
                <c:pt idx="1416">
                  <c:v>18.100000000000001</c:v>
                </c:pt>
                <c:pt idx="1417">
                  <c:v>26.6</c:v>
                </c:pt>
                <c:pt idx="1418">
                  <c:v>30.9</c:v>
                </c:pt>
                <c:pt idx="1419">
                  <c:v>27.6</c:v>
                </c:pt>
                <c:pt idx="1420">
                  <c:v>23.2</c:v>
                </c:pt>
                <c:pt idx="1421">
                  <c:v>16.399999999999999</c:v>
                </c:pt>
                <c:pt idx="1422">
                  <c:v>14.5</c:v>
                </c:pt>
                <c:pt idx="1423">
                  <c:v>16.899999999999999</c:v>
                </c:pt>
                <c:pt idx="1424">
                  <c:v>18.8</c:v>
                </c:pt>
                <c:pt idx="1425">
                  <c:v>18.600000000000001</c:v>
                </c:pt>
                <c:pt idx="1426">
                  <c:v>20</c:v>
                </c:pt>
                <c:pt idx="1427">
                  <c:v>20.8</c:v>
                </c:pt>
                <c:pt idx="1428">
                  <c:v>18.7</c:v>
                </c:pt>
                <c:pt idx="1429">
                  <c:v>20.8</c:v>
                </c:pt>
                <c:pt idx="1430">
                  <c:v>31.7</c:v>
                </c:pt>
                <c:pt idx="1431">
                  <c:v>19.5</c:v>
                </c:pt>
                <c:pt idx="1432">
                  <c:v>23.6</c:v>
                </c:pt>
                <c:pt idx="1433">
                  <c:v>20.5</c:v>
                </c:pt>
                <c:pt idx="1434">
                  <c:v>25.2</c:v>
                </c:pt>
                <c:pt idx="1435">
                  <c:v>35.5</c:v>
                </c:pt>
                <c:pt idx="1436">
                  <c:v>38</c:v>
                </c:pt>
                <c:pt idx="1437">
                  <c:v>30.3</c:v>
                </c:pt>
                <c:pt idx="1438">
                  <c:v>20.100000000000001</c:v>
                </c:pt>
                <c:pt idx="1439">
                  <c:v>20.6</c:v>
                </c:pt>
                <c:pt idx="1440">
                  <c:v>23.6</c:v>
                </c:pt>
                <c:pt idx="1441">
                  <c:v>33.6</c:v>
                </c:pt>
                <c:pt idx="1442">
                  <c:v>21.1</c:v>
                </c:pt>
                <c:pt idx="1443">
                  <c:v>22.7</c:v>
                </c:pt>
                <c:pt idx="1444">
                  <c:v>24.8</c:v>
                </c:pt>
                <c:pt idx="1445">
                  <c:v>23.5</c:v>
                </c:pt>
                <c:pt idx="1446">
                  <c:v>21.8</c:v>
                </c:pt>
                <c:pt idx="1447">
                  <c:v>20.8</c:v>
                </c:pt>
                <c:pt idx="1448">
                  <c:v>26.9</c:v>
                </c:pt>
                <c:pt idx="1449">
                  <c:v>21.2</c:v>
                </c:pt>
                <c:pt idx="1450">
                  <c:v>20.9</c:v>
                </c:pt>
                <c:pt idx="1451">
                  <c:v>19.100000000000001</c:v>
                </c:pt>
                <c:pt idx="1452">
                  <c:v>26.9</c:v>
                </c:pt>
                <c:pt idx="1453">
                  <c:v>34.200000000000003</c:v>
                </c:pt>
                <c:pt idx="1454">
                  <c:v>23.9</c:v>
                </c:pt>
                <c:pt idx="1455">
                  <c:v>23.8</c:v>
                </c:pt>
                <c:pt idx="1456">
                  <c:v>37.4</c:v>
                </c:pt>
                <c:pt idx="1457">
                  <c:v>36.4</c:v>
                </c:pt>
                <c:pt idx="1458">
                  <c:v>23.9</c:v>
                </c:pt>
                <c:pt idx="1459">
                  <c:v>22.7</c:v>
                </c:pt>
                <c:pt idx="1460">
                  <c:v>23.5</c:v>
                </c:pt>
                <c:pt idx="1461">
                  <c:v>26.2</c:v>
                </c:pt>
                <c:pt idx="1462">
                  <c:v>22.2</c:v>
                </c:pt>
                <c:pt idx="1463">
                  <c:v>29.5</c:v>
                </c:pt>
                <c:pt idx="1464">
                  <c:v>42.6</c:v>
                </c:pt>
                <c:pt idx="1465">
                  <c:v>21.2</c:v>
                </c:pt>
                <c:pt idx="1466">
                  <c:v>22.1</c:v>
                </c:pt>
                <c:pt idx="1467">
                  <c:v>23.1</c:v>
                </c:pt>
                <c:pt idx="1468">
                  <c:v>24.1</c:v>
                </c:pt>
                <c:pt idx="1469">
                  <c:v>20.5</c:v>
                </c:pt>
                <c:pt idx="1470">
                  <c:v>21.4</c:v>
                </c:pt>
                <c:pt idx="1471">
                  <c:v>30.4</c:v>
                </c:pt>
                <c:pt idx="1472">
                  <c:v>24.7</c:v>
                </c:pt>
                <c:pt idx="1473">
                  <c:v>30.5</c:v>
                </c:pt>
                <c:pt idx="1474">
                  <c:v>32.299999999999997</c:v>
                </c:pt>
                <c:pt idx="1475">
                  <c:v>30.4</c:v>
                </c:pt>
                <c:pt idx="1476">
                  <c:v>26.7</c:v>
                </c:pt>
                <c:pt idx="1477">
                  <c:v>32.5</c:v>
                </c:pt>
                <c:pt idx="1478">
                  <c:v>28.7</c:v>
                </c:pt>
                <c:pt idx="1479">
                  <c:v>23.5</c:v>
                </c:pt>
                <c:pt idx="1480">
                  <c:v>22.9</c:v>
                </c:pt>
                <c:pt idx="1481">
                  <c:v>25.1</c:v>
                </c:pt>
                <c:pt idx="1482">
                  <c:v>26.8</c:v>
                </c:pt>
                <c:pt idx="1483">
                  <c:v>23.9</c:v>
                </c:pt>
                <c:pt idx="1484">
                  <c:v>40.799999999999997</c:v>
                </c:pt>
                <c:pt idx="1485">
                  <c:v>42.8</c:v>
                </c:pt>
                <c:pt idx="1486">
                  <c:v>26.1</c:v>
                </c:pt>
                <c:pt idx="1487">
                  <c:v>27.8</c:v>
                </c:pt>
                <c:pt idx="1488">
                  <c:v>34.5</c:v>
                </c:pt>
                <c:pt idx="1489">
                  <c:v>36.799999999999997</c:v>
                </c:pt>
                <c:pt idx="1490">
                  <c:v>38.1</c:v>
                </c:pt>
                <c:pt idx="1491">
                  <c:v>21.5</c:v>
                </c:pt>
                <c:pt idx="1492">
                  <c:v>24.2</c:v>
                </c:pt>
                <c:pt idx="1493">
                  <c:v>34.4</c:v>
                </c:pt>
                <c:pt idx="1494">
                  <c:v>38.200000000000003</c:v>
                </c:pt>
                <c:pt idx="1495">
                  <c:v>22.7</c:v>
                </c:pt>
                <c:pt idx="1496">
                  <c:v>26.9</c:v>
                </c:pt>
                <c:pt idx="1497">
                  <c:v>34.700000000000003</c:v>
                </c:pt>
                <c:pt idx="1498">
                  <c:v>28.3</c:v>
                </c:pt>
                <c:pt idx="1499">
                  <c:v>23.1</c:v>
                </c:pt>
                <c:pt idx="1500">
                  <c:v>19.7</c:v>
                </c:pt>
                <c:pt idx="1501">
                  <c:v>23.3</c:v>
                </c:pt>
                <c:pt idx="1502">
                  <c:v>27.5</c:v>
                </c:pt>
                <c:pt idx="1503">
                  <c:v>21.5</c:v>
                </c:pt>
                <c:pt idx="1504">
                  <c:v>19.2</c:v>
                </c:pt>
                <c:pt idx="1505">
                  <c:v>23.2</c:v>
                </c:pt>
                <c:pt idx="1506">
                  <c:v>22.8</c:v>
                </c:pt>
                <c:pt idx="1507">
                  <c:v>23.2</c:v>
                </c:pt>
                <c:pt idx="1508">
                  <c:v>29</c:v>
                </c:pt>
                <c:pt idx="1509">
                  <c:v>23.6</c:v>
                </c:pt>
                <c:pt idx="1510">
                  <c:v>20.2</c:v>
                </c:pt>
                <c:pt idx="1511">
                  <c:v>23.2</c:v>
                </c:pt>
                <c:pt idx="1512">
                  <c:v>20.399999999999999</c:v>
                </c:pt>
                <c:pt idx="1513">
                  <c:v>21.2</c:v>
                </c:pt>
                <c:pt idx="1514">
                  <c:v>25.8</c:v>
                </c:pt>
                <c:pt idx="1515">
                  <c:v>32.9</c:v>
                </c:pt>
                <c:pt idx="1516">
                  <c:v>34.200000000000003</c:v>
                </c:pt>
                <c:pt idx="1517">
                  <c:v>22.3</c:v>
                </c:pt>
                <c:pt idx="1518">
                  <c:v>25.7</c:v>
                </c:pt>
                <c:pt idx="1519">
                  <c:v>36.799999999999997</c:v>
                </c:pt>
                <c:pt idx="1520">
                  <c:v>38.1</c:v>
                </c:pt>
                <c:pt idx="1521">
                  <c:v>36.299999999999997</c:v>
                </c:pt>
                <c:pt idx="1522">
                  <c:v>36</c:v>
                </c:pt>
                <c:pt idx="1523">
                  <c:v>24.6</c:v>
                </c:pt>
                <c:pt idx="1524">
                  <c:v>24.3</c:v>
                </c:pt>
                <c:pt idx="1525">
                  <c:v>17.2</c:v>
                </c:pt>
                <c:pt idx="1526">
                  <c:v>22.1</c:v>
                </c:pt>
                <c:pt idx="1527">
                  <c:v>26.8</c:v>
                </c:pt>
                <c:pt idx="1528">
                  <c:v>24.7</c:v>
                </c:pt>
                <c:pt idx="1529">
                  <c:v>23.7</c:v>
                </c:pt>
                <c:pt idx="1530">
                  <c:v>21.8</c:v>
                </c:pt>
                <c:pt idx="1531">
                  <c:v>19.2</c:v>
                </c:pt>
                <c:pt idx="1532">
                  <c:v>18.600000000000001</c:v>
                </c:pt>
                <c:pt idx="1533">
                  <c:v>20.8</c:v>
                </c:pt>
                <c:pt idx="1534">
                  <c:v>22.2</c:v>
                </c:pt>
                <c:pt idx="1535">
                  <c:v>25.6</c:v>
                </c:pt>
                <c:pt idx="1536">
                  <c:v>25.6</c:v>
                </c:pt>
                <c:pt idx="1537">
                  <c:v>28.2</c:v>
                </c:pt>
                <c:pt idx="1538">
                  <c:v>23.4</c:v>
                </c:pt>
                <c:pt idx="1539">
                  <c:v>23.4</c:v>
                </c:pt>
                <c:pt idx="1540">
                  <c:v>24.3</c:v>
                </c:pt>
                <c:pt idx="1541">
                  <c:v>28.6</c:v>
                </c:pt>
                <c:pt idx="1542">
                  <c:v>31.3</c:v>
                </c:pt>
                <c:pt idx="1543">
                  <c:v>29.3</c:v>
                </c:pt>
                <c:pt idx="1544">
                  <c:v>19</c:v>
                </c:pt>
                <c:pt idx="1545">
                  <c:v>20.3</c:v>
                </c:pt>
                <c:pt idx="1546">
                  <c:v>21.7</c:v>
                </c:pt>
                <c:pt idx="1547">
                  <c:v>27.9</c:v>
                </c:pt>
                <c:pt idx="1548">
                  <c:v>28.5</c:v>
                </c:pt>
                <c:pt idx="1549">
                  <c:v>15.6</c:v>
                </c:pt>
                <c:pt idx="1550">
                  <c:v>18.5</c:v>
                </c:pt>
                <c:pt idx="1551">
                  <c:v>17.100000000000001</c:v>
                </c:pt>
                <c:pt idx="1552">
                  <c:v>25.9</c:v>
                </c:pt>
                <c:pt idx="1553">
                  <c:v>24.7</c:v>
                </c:pt>
                <c:pt idx="1554">
                  <c:v>21.9</c:v>
                </c:pt>
                <c:pt idx="1555">
                  <c:v>28.5</c:v>
                </c:pt>
                <c:pt idx="1556">
                  <c:v>20.100000000000001</c:v>
                </c:pt>
                <c:pt idx="1557">
                  <c:v>26.5</c:v>
                </c:pt>
                <c:pt idx="1558">
                  <c:v>23.1</c:v>
                </c:pt>
                <c:pt idx="1559">
                  <c:v>16.3</c:v>
                </c:pt>
                <c:pt idx="1560">
                  <c:v>15.8</c:v>
                </c:pt>
                <c:pt idx="1561">
                  <c:v>17.3</c:v>
                </c:pt>
                <c:pt idx="1562">
                  <c:v>24.9</c:v>
                </c:pt>
                <c:pt idx="1563">
                  <c:v>20.7</c:v>
                </c:pt>
                <c:pt idx="1564">
                  <c:v>22.5</c:v>
                </c:pt>
                <c:pt idx="1565">
                  <c:v>27.4</c:v>
                </c:pt>
                <c:pt idx="1566">
                  <c:v>30.3</c:v>
                </c:pt>
                <c:pt idx="1567">
                  <c:v>30</c:v>
                </c:pt>
                <c:pt idx="1568">
                  <c:v>17.7</c:v>
                </c:pt>
                <c:pt idx="1569">
                  <c:v>22.1</c:v>
                </c:pt>
                <c:pt idx="1570">
                  <c:v>30.2</c:v>
                </c:pt>
                <c:pt idx="1571">
                  <c:v>27</c:v>
                </c:pt>
                <c:pt idx="1572">
                  <c:v>17.600000000000001</c:v>
                </c:pt>
                <c:pt idx="1573">
                  <c:v>18.5</c:v>
                </c:pt>
                <c:pt idx="1574">
                  <c:v>23.2</c:v>
                </c:pt>
                <c:pt idx="1575">
                  <c:v>21.5</c:v>
                </c:pt>
                <c:pt idx="1576">
                  <c:v>15.8</c:v>
                </c:pt>
                <c:pt idx="1577">
                  <c:v>16.2</c:v>
                </c:pt>
                <c:pt idx="1578">
                  <c:v>17.399999999999999</c:v>
                </c:pt>
                <c:pt idx="1579">
                  <c:v>18.100000000000001</c:v>
                </c:pt>
                <c:pt idx="1580">
                  <c:v>23.1</c:v>
                </c:pt>
                <c:pt idx="1581">
                  <c:v>22.8</c:v>
                </c:pt>
                <c:pt idx="1582">
                  <c:v>20.2</c:v>
                </c:pt>
                <c:pt idx="1583">
                  <c:v>20.7</c:v>
                </c:pt>
                <c:pt idx="1584">
                  <c:v>16.399999999999999</c:v>
                </c:pt>
                <c:pt idx="1585">
                  <c:v>16.3</c:v>
                </c:pt>
                <c:pt idx="1586">
                  <c:v>16.7</c:v>
                </c:pt>
                <c:pt idx="1587">
                  <c:v>18.7</c:v>
                </c:pt>
                <c:pt idx="1588">
                  <c:v>17.399999999999999</c:v>
                </c:pt>
                <c:pt idx="1589">
                  <c:v>16.2</c:v>
                </c:pt>
                <c:pt idx="1590">
                  <c:v>14.2</c:v>
                </c:pt>
                <c:pt idx="1591">
                  <c:v>16.399999999999999</c:v>
                </c:pt>
                <c:pt idx="1592">
                  <c:v>17.7</c:v>
                </c:pt>
                <c:pt idx="1593">
                  <c:v>18.100000000000001</c:v>
                </c:pt>
                <c:pt idx="1594">
                  <c:v>20.2</c:v>
                </c:pt>
                <c:pt idx="1595">
                  <c:v>15.8</c:v>
                </c:pt>
                <c:pt idx="1596">
                  <c:v>16.100000000000001</c:v>
                </c:pt>
                <c:pt idx="1597">
                  <c:v>18.600000000000001</c:v>
                </c:pt>
                <c:pt idx="1598">
                  <c:v>21.5</c:v>
                </c:pt>
                <c:pt idx="1599">
                  <c:v>21.8</c:v>
                </c:pt>
                <c:pt idx="1600">
                  <c:v>19.600000000000001</c:v>
                </c:pt>
                <c:pt idx="1601">
                  <c:v>20.399999999999999</c:v>
                </c:pt>
                <c:pt idx="1602">
                  <c:v>22.3</c:v>
                </c:pt>
                <c:pt idx="1603">
                  <c:v>21.3</c:v>
                </c:pt>
                <c:pt idx="1604">
                  <c:v>20.2</c:v>
                </c:pt>
                <c:pt idx="1605">
                  <c:v>19.8</c:v>
                </c:pt>
                <c:pt idx="1606">
                  <c:v>15.1</c:v>
                </c:pt>
                <c:pt idx="1607">
                  <c:v>14</c:v>
                </c:pt>
                <c:pt idx="1608">
                  <c:v>15.7</c:v>
                </c:pt>
                <c:pt idx="1609">
                  <c:v>10.6</c:v>
                </c:pt>
                <c:pt idx="1610">
                  <c:v>13.3</c:v>
                </c:pt>
                <c:pt idx="1611">
                  <c:v>14.3</c:v>
                </c:pt>
                <c:pt idx="1612">
                  <c:v>14.6</c:v>
                </c:pt>
                <c:pt idx="1613">
                  <c:v>14.5</c:v>
                </c:pt>
                <c:pt idx="1614">
                  <c:v>12</c:v>
                </c:pt>
                <c:pt idx="1615">
                  <c:v>12.9</c:v>
                </c:pt>
                <c:pt idx="1616">
                  <c:v>13</c:v>
                </c:pt>
                <c:pt idx="1617">
                  <c:v>14.8</c:v>
                </c:pt>
                <c:pt idx="1618">
                  <c:v>16.600000000000001</c:v>
                </c:pt>
                <c:pt idx="1619">
                  <c:v>18.7</c:v>
                </c:pt>
                <c:pt idx="1620">
                  <c:v>18</c:v>
                </c:pt>
                <c:pt idx="1621">
                  <c:v>19.2</c:v>
                </c:pt>
                <c:pt idx="1622">
                  <c:v>17.899999999999999</c:v>
                </c:pt>
                <c:pt idx="1623">
                  <c:v>16.5</c:v>
                </c:pt>
                <c:pt idx="1624">
                  <c:v>17.399999999999999</c:v>
                </c:pt>
                <c:pt idx="1625">
                  <c:v>17.3</c:v>
                </c:pt>
                <c:pt idx="1626">
                  <c:v>15.2</c:v>
                </c:pt>
                <c:pt idx="1627">
                  <c:v>16.7</c:v>
                </c:pt>
                <c:pt idx="1628">
                  <c:v>17.899999999999999</c:v>
                </c:pt>
                <c:pt idx="1629">
                  <c:v>13.7</c:v>
                </c:pt>
                <c:pt idx="1630">
                  <c:v>11.9</c:v>
                </c:pt>
                <c:pt idx="1631">
                  <c:v>11.3</c:v>
                </c:pt>
                <c:pt idx="1632">
                  <c:v>12.6</c:v>
                </c:pt>
                <c:pt idx="1633">
                  <c:v>11.8</c:v>
                </c:pt>
                <c:pt idx="1634">
                  <c:v>9.6</c:v>
                </c:pt>
                <c:pt idx="1635">
                  <c:v>16</c:v>
                </c:pt>
                <c:pt idx="1636">
                  <c:v>17</c:v>
                </c:pt>
                <c:pt idx="1637">
                  <c:v>18</c:v>
                </c:pt>
                <c:pt idx="1638">
                  <c:v>17.5</c:v>
                </c:pt>
                <c:pt idx="1639">
                  <c:v>19.5</c:v>
                </c:pt>
                <c:pt idx="1640">
                  <c:v>17.600000000000001</c:v>
                </c:pt>
                <c:pt idx="1641">
                  <c:v>14.5</c:v>
                </c:pt>
                <c:pt idx="1642">
                  <c:v>14.1</c:v>
                </c:pt>
                <c:pt idx="1643">
                  <c:v>15.9</c:v>
                </c:pt>
                <c:pt idx="1644">
                  <c:v>13.7</c:v>
                </c:pt>
                <c:pt idx="1645">
                  <c:v>13.5</c:v>
                </c:pt>
                <c:pt idx="1646">
                  <c:v>19.100000000000001</c:v>
                </c:pt>
                <c:pt idx="1647">
                  <c:v>19.399999999999999</c:v>
                </c:pt>
                <c:pt idx="1648">
                  <c:v>18.2</c:v>
                </c:pt>
                <c:pt idx="1649">
                  <c:v>16</c:v>
                </c:pt>
                <c:pt idx="1650">
                  <c:v>15</c:v>
                </c:pt>
                <c:pt idx="1651">
                  <c:v>15.4</c:v>
                </c:pt>
                <c:pt idx="1652">
                  <c:v>14.3</c:v>
                </c:pt>
                <c:pt idx="1653">
                  <c:v>15.7</c:v>
                </c:pt>
                <c:pt idx="1654">
                  <c:v>12</c:v>
                </c:pt>
                <c:pt idx="1655">
                  <c:v>13.1</c:v>
                </c:pt>
                <c:pt idx="1656">
                  <c:v>14.3</c:v>
                </c:pt>
                <c:pt idx="1657">
                  <c:v>13.9</c:v>
                </c:pt>
                <c:pt idx="1658">
                  <c:v>13.7</c:v>
                </c:pt>
                <c:pt idx="1659">
                  <c:v>14.3</c:v>
                </c:pt>
                <c:pt idx="1660">
                  <c:v>15.7</c:v>
                </c:pt>
                <c:pt idx="1661">
                  <c:v>17.100000000000001</c:v>
                </c:pt>
                <c:pt idx="1662">
                  <c:v>16.600000000000001</c:v>
                </c:pt>
                <c:pt idx="1663">
                  <c:v>15.6</c:v>
                </c:pt>
                <c:pt idx="1664">
                  <c:v>15.2</c:v>
                </c:pt>
                <c:pt idx="1665">
                  <c:v>14.4</c:v>
                </c:pt>
                <c:pt idx="1666">
                  <c:v>14.8</c:v>
                </c:pt>
                <c:pt idx="1667">
                  <c:v>14</c:v>
                </c:pt>
                <c:pt idx="1668">
                  <c:v>15.3</c:v>
                </c:pt>
                <c:pt idx="1669">
                  <c:v>15.1</c:v>
                </c:pt>
                <c:pt idx="1670">
                  <c:v>14.6</c:v>
                </c:pt>
                <c:pt idx="1671">
                  <c:v>12.5</c:v>
                </c:pt>
                <c:pt idx="1672">
                  <c:v>12.5</c:v>
                </c:pt>
                <c:pt idx="1673">
                  <c:v>13.8</c:v>
                </c:pt>
                <c:pt idx="1674">
                  <c:v>12.7</c:v>
                </c:pt>
                <c:pt idx="1675">
                  <c:v>13.9</c:v>
                </c:pt>
                <c:pt idx="1676">
                  <c:v>13.1</c:v>
                </c:pt>
                <c:pt idx="1677">
                  <c:v>15.8</c:v>
                </c:pt>
                <c:pt idx="1678">
                  <c:v>13.5</c:v>
                </c:pt>
                <c:pt idx="1679">
                  <c:v>14.1</c:v>
                </c:pt>
                <c:pt idx="1680">
                  <c:v>13.9</c:v>
                </c:pt>
                <c:pt idx="1681">
                  <c:v>10.1</c:v>
                </c:pt>
                <c:pt idx="1682">
                  <c:v>12.5</c:v>
                </c:pt>
                <c:pt idx="1683">
                  <c:v>12.9</c:v>
                </c:pt>
                <c:pt idx="1684">
                  <c:v>12</c:v>
                </c:pt>
                <c:pt idx="1685">
                  <c:v>13.1</c:v>
                </c:pt>
                <c:pt idx="1686">
                  <c:v>13.8</c:v>
                </c:pt>
                <c:pt idx="1687">
                  <c:v>16.2</c:v>
                </c:pt>
                <c:pt idx="1688">
                  <c:v>16.899999999999999</c:v>
                </c:pt>
                <c:pt idx="1689">
                  <c:v>16.5</c:v>
                </c:pt>
                <c:pt idx="1690">
                  <c:v>19.399999999999999</c:v>
                </c:pt>
                <c:pt idx="1691">
                  <c:v>12.3</c:v>
                </c:pt>
                <c:pt idx="1692">
                  <c:v>17</c:v>
                </c:pt>
                <c:pt idx="1693">
                  <c:v>16.600000000000001</c:v>
                </c:pt>
                <c:pt idx="1694">
                  <c:v>13</c:v>
                </c:pt>
                <c:pt idx="1695">
                  <c:v>15.1</c:v>
                </c:pt>
                <c:pt idx="1696">
                  <c:v>18</c:v>
                </c:pt>
                <c:pt idx="1697">
                  <c:v>12.9</c:v>
                </c:pt>
                <c:pt idx="1698">
                  <c:v>14.4</c:v>
                </c:pt>
                <c:pt idx="1699">
                  <c:v>15.3</c:v>
                </c:pt>
                <c:pt idx="1700">
                  <c:v>13.4</c:v>
                </c:pt>
                <c:pt idx="1701">
                  <c:v>13</c:v>
                </c:pt>
                <c:pt idx="1702">
                  <c:v>15.3</c:v>
                </c:pt>
                <c:pt idx="1703">
                  <c:v>18.2</c:v>
                </c:pt>
                <c:pt idx="1704">
                  <c:v>19.600000000000001</c:v>
                </c:pt>
                <c:pt idx="1705">
                  <c:v>17.600000000000001</c:v>
                </c:pt>
                <c:pt idx="1706">
                  <c:v>19.600000000000001</c:v>
                </c:pt>
                <c:pt idx="1707">
                  <c:v>18.7</c:v>
                </c:pt>
                <c:pt idx="1708">
                  <c:v>21.2</c:v>
                </c:pt>
                <c:pt idx="1709">
                  <c:v>16</c:v>
                </c:pt>
                <c:pt idx="1710">
                  <c:v>12.9</c:v>
                </c:pt>
                <c:pt idx="1711">
                  <c:v>15.1</c:v>
                </c:pt>
                <c:pt idx="1712">
                  <c:v>12.8</c:v>
                </c:pt>
                <c:pt idx="1713">
                  <c:v>14.8</c:v>
                </c:pt>
                <c:pt idx="1714">
                  <c:v>20.8</c:v>
                </c:pt>
                <c:pt idx="1715">
                  <c:v>20.8</c:v>
                </c:pt>
                <c:pt idx="1716">
                  <c:v>18.600000000000001</c:v>
                </c:pt>
                <c:pt idx="1717">
                  <c:v>20</c:v>
                </c:pt>
                <c:pt idx="1718">
                  <c:v>21.8</c:v>
                </c:pt>
                <c:pt idx="1719">
                  <c:v>12.8</c:v>
                </c:pt>
                <c:pt idx="1720">
                  <c:v>14.8</c:v>
                </c:pt>
                <c:pt idx="1721">
                  <c:v>18.899999999999999</c:v>
                </c:pt>
                <c:pt idx="1722">
                  <c:v>24</c:v>
                </c:pt>
                <c:pt idx="1723">
                  <c:v>26.2</c:v>
                </c:pt>
                <c:pt idx="1724">
                  <c:v>19.399999999999999</c:v>
                </c:pt>
                <c:pt idx="1725">
                  <c:v>15.5</c:v>
                </c:pt>
                <c:pt idx="1726">
                  <c:v>15.2</c:v>
                </c:pt>
                <c:pt idx="1727">
                  <c:v>15.1</c:v>
                </c:pt>
                <c:pt idx="1728">
                  <c:v>16.600000000000001</c:v>
                </c:pt>
                <c:pt idx="1729">
                  <c:v>20.3</c:v>
                </c:pt>
                <c:pt idx="1730">
                  <c:v>18.8</c:v>
                </c:pt>
                <c:pt idx="1731">
                  <c:v>14.9</c:v>
                </c:pt>
                <c:pt idx="1732">
                  <c:v>15.8</c:v>
                </c:pt>
                <c:pt idx="1733">
                  <c:v>14.1</c:v>
                </c:pt>
                <c:pt idx="1734">
                  <c:v>20.5</c:v>
                </c:pt>
                <c:pt idx="1735">
                  <c:v>26.5</c:v>
                </c:pt>
                <c:pt idx="1736">
                  <c:v>29.7</c:v>
                </c:pt>
                <c:pt idx="1737">
                  <c:v>15.2</c:v>
                </c:pt>
                <c:pt idx="1738">
                  <c:v>24.3</c:v>
                </c:pt>
                <c:pt idx="1739">
                  <c:v>24.8</c:v>
                </c:pt>
                <c:pt idx="1740">
                  <c:v>16.399999999999999</c:v>
                </c:pt>
                <c:pt idx="1741">
                  <c:v>14.2</c:v>
                </c:pt>
                <c:pt idx="1742">
                  <c:v>15</c:v>
                </c:pt>
                <c:pt idx="1743">
                  <c:v>14.7</c:v>
                </c:pt>
                <c:pt idx="1744">
                  <c:v>18.899999999999999</c:v>
                </c:pt>
                <c:pt idx="1745">
                  <c:v>20.399999999999999</c:v>
                </c:pt>
                <c:pt idx="1746">
                  <c:v>23.1</c:v>
                </c:pt>
                <c:pt idx="1747">
                  <c:v>26.7</c:v>
                </c:pt>
                <c:pt idx="1748">
                  <c:v>18</c:v>
                </c:pt>
                <c:pt idx="1749">
                  <c:v>20.399999999999999</c:v>
                </c:pt>
                <c:pt idx="1750">
                  <c:v>15.2</c:v>
                </c:pt>
                <c:pt idx="1751">
                  <c:v>22.1</c:v>
                </c:pt>
                <c:pt idx="1752">
                  <c:v>15.3</c:v>
                </c:pt>
                <c:pt idx="1753">
                  <c:v>16.399999999999999</c:v>
                </c:pt>
                <c:pt idx="1754">
                  <c:v>17</c:v>
                </c:pt>
                <c:pt idx="1755">
                  <c:v>19.600000000000001</c:v>
                </c:pt>
                <c:pt idx="1756">
                  <c:v>27.9</c:v>
                </c:pt>
                <c:pt idx="1757">
                  <c:v>33.799999999999997</c:v>
                </c:pt>
                <c:pt idx="1758">
                  <c:v>21.6</c:v>
                </c:pt>
                <c:pt idx="1759">
                  <c:v>15.5</c:v>
                </c:pt>
                <c:pt idx="1760">
                  <c:v>17</c:v>
                </c:pt>
                <c:pt idx="1761">
                  <c:v>21.6</c:v>
                </c:pt>
                <c:pt idx="1762">
                  <c:v>30.5</c:v>
                </c:pt>
                <c:pt idx="1763">
                  <c:v>25.1</c:v>
                </c:pt>
                <c:pt idx="1764">
                  <c:v>33.700000000000003</c:v>
                </c:pt>
                <c:pt idx="1765">
                  <c:v>34.299999999999997</c:v>
                </c:pt>
                <c:pt idx="1766">
                  <c:v>18.899999999999999</c:v>
                </c:pt>
                <c:pt idx="1767">
                  <c:v>20.7</c:v>
                </c:pt>
                <c:pt idx="1768">
                  <c:v>16.2</c:v>
                </c:pt>
                <c:pt idx="1769">
                  <c:v>19.600000000000001</c:v>
                </c:pt>
                <c:pt idx="1770">
                  <c:v>24.1</c:v>
                </c:pt>
                <c:pt idx="1771">
                  <c:v>17.7</c:v>
                </c:pt>
                <c:pt idx="1772">
                  <c:v>15</c:v>
                </c:pt>
                <c:pt idx="1773">
                  <c:v>14.2</c:v>
                </c:pt>
                <c:pt idx="1774">
                  <c:v>18.100000000000001</c:v>
                </c:pt>
                <c:pt idx="1775">
                  <c:v>29.6</c:v>
                </c:pt>
                <c:pt idx="1776">
                  <c:v>17.399999999999999</c:v>
                </c:pt>
                <c:pt idx="1777">
                  <c:v>17.3</c:v>
                </c:pt>
                <c:pt idx="1778">
                  <c:v>22.4</c:v>
                </c:pt>
                <c:pt idx="1779">
                  <c:v>18.5</c:v>
                </c:pt>
                <c:pt idx="1780">
                  <c:v>17.2</c:v>
                </c:pt>
                <c:pt idx="1781">
                  <c:v>16.2</c:v>
                </c:pt>
                <c:pt idx="1782">
                  <c:v>26.9</c:v>
                </c:pt>
                <c:pt idx="1783">
                  <c:v>18.600000000000001</c:v>
                </c:pt>
                <c:pt idx="1784">
                  <c:v>34.700000000000003</c:v>
                </c:pt>
                <c:pt idx="1785">
                  <c:v>40.9</c:v>
                </c:pt>
                <c:pt idx="1786">
                  <c:v>20</c:v>
                </c:pt>
                <c:pt idx="1787">
                  <c:v>23.8</c:v>
                </c:pt>
                <c:pt idx="1788">
                  <c:v>23.7</c:v>
                </c:pt>
                <c:pt idx="1789">
                  <c:v>27.4</c:v>
                </c:pt>
                <c:pt idx="1790">
                  <c:v>16.399999999999999</c:v>
                </c:pt>
                <c:pt idx="1791">
                  <c:v>24.8</c:v>
                </c:pt>
                <c:pt idx="1792">
                  <c:v>21.1</c:v>
                </c:pt>
                <c:pt idx="1793">
                  <c:v>19.7</c:v>
                </c:pt>
                <c:pt idx="1794">
                  <c:v>18.399999999999999</c:v>
                </c:pt>
                <c:pt idx="1795">
                  <c:v>16.8</c:v>
                </c:pt>
                <c:pt idx="1796">
                  <c:v>15.5</c:v>
                </c:pt>
                <c:pt idx="1797">
                  <c:v>22.2</c:v>
                </c:pt>
                <c:pt idx="1798">
                  <c:v>23</c:v>
                </c:pt>
                <c:pt idx="1799">
                  <c:v>23.9</c:v>
                </c:pt>
                <c:pt idx="1800">
                  <c:v>20.8</c:v>
                </c:pt>
                <c:pt idx="1801">
                  <c:v>21</c:v>
                </c:pt>
                <c:pt idx="1802">
                  <c:v>27.6</c:v>
                </c:pt>
                <c:pt idx="1803">
                  <c:v>38</c:v>
                </c:pt>
                <c:pt idx="1804">
                  <c:v>17.2</c:v>
                </c:pt>
                <c:pt idx="1805">
                  <c:v>18.100000000000001</c:v>
                </c:pt>
                <c:pt idx="1806">
                  <c:v>18.399999999999999</c:v>
                </c:pt>
                <c:pt idx="1807">
                  <c:v>20.9</c:v>
                </c:pt>
                <c:pt idx="1808">
                  <c:v>20.100000000000001</c:v>
                </c:pt>
                <c:pt idx="1809">
                  <c:v>21.7</c:v>
                </c:pt>
                <c:pt idx="1810">
                  <c:v>22.6</c:v>
                </c:pt>
                <c:pt idx="1811">
                  <c:v>26.3</c:v>
                </c:pt>
                <c:pt idx="1812">
                  <c:v>40.1</c:v>
                </c:pt>
                <c:pt idx="1813">
                  <c:v>23.3</c:v>
                </c:pt>
                <c:pt idx="1814">
                  <c:v>43.5</c:v>
                </c:pt>
                <c:pt idx="1815">
                  <c:v>20.2</c:v>
                </c:pt>
                <c:pt idx="1816">
                  <c:v>19.600000000000001</c:v>
                </c:pt>
                <c:pt idx="1817">
                  <c:v>20</c:v>
                </c:pt>
                <c:pt idx="1818">
                  <c:v>24.5</c:v>
                </c:pt>
                <c:pt idx="1819">
                  <c:v>27.9</c:v>
                </c:pt>
                <c:pt idx="1820">
                  <c:v>20.5</c:v>
                </c:pt>
                <c:pt idx="1821">
                  <c:v>23.9</c:v>
                </c:pt>
                <c:pt idx="1822">
                  <c:v>28.4</c:v>
                </c:pt>
                <c:pt idx="1823">
                  <c:v>33.200000000000003</c:v>
                </c:pt>
                <c:pt idx="1824">
                  <c:v>40.799999999999997</c:v>
                </c:pt>
                <c:pt idx="1825">
                  <c:v>21.2</c:v>
                </c:pt>
                <c:pt idx="1826">
                  <c:v>24.9</c:v>
                </c:pt>
                <c:pt idx="1827">
                  <c:v>25</c:v>
                </c:pt>
                <c:pt idx="1828">
                  <c:v>36.6</c:v>
                </c:pt>
                <c:pt idx="1829">
                  <c:v>26.8</c:v>
                </c:pt>
                <c:pt idx="1830">
                  <c:v>16.7</c:v>
                </c:pt>
                <c:pt idx="1831">
                  <c:v>18</c:v>
                </c:pt>
                <c:pt idx="1832">
                  <c:v>20.100000000000001</c:v>
                </c:pt>
                <c:pt idx="1833">
                  <c:v>23.8</c:v>
                </c:pt>
                <c:pt idx="1834">
                  <c:v>31.9</c:v>
                </c:pt>
                <c:pt idx="1835">
                  <c:v>32.9</c:v>
                </c:pt>
                <c:pt idx="1836">
                  <c:v>19.3</c:v>
                </c:pt>
                <c:pt idx="1837">
                  <c:v>19.899999999999999</c:v>
                </c:pt>
                <c:pt idx="1838">
                  <c:v>32.200000000000003</c:v>
                </c:pt>
                <c:pt idx="1839">
                  <c:v>33.799999999999997</c:v>
                </c:pt>
                <c:pt idx="1840">
                  <c:v>36.799999999999997</c:v>
                </c:pt>
                <c:pt idx="1841">
                  <c:v>19.600000000000001</c:v>
                </c:pt>
                <c:pt idx="1842">
                  <c:v>24.8</c:v>
                </c:pt>
                <c:pt idx="1843">
                  <c:v>29.4</c:v>
                </c:pt>
                <c:pt idx="1844">
                  <c:v>25.5</c:v>
                </c:pt>
                <c:pt idx="1845">
                  <c:v>21.8</c:v>
                </c:pt>
                <c:pt idx="1846">
                  <c:v>23.5</c:v>
                </c:pt>
                <c:pt idx="1847">
                  <c:v>31.7</c:v>
                </c:pt>
                <c:pt idx="1848">
                  <c:v>22.6</c:v>
                </c:pt>
                <c:pt idx="1849">
                  <c:v>24.1</c:v>
                </c:pt>
                <c:pt idx="1850">
                  <c:v>27.4</c:v>
                </c:pt>
                <c:pt idx="1851">
                  <c:v>23.6</c:v>
                </c:pt>
                <c:pt idx="1852">
                  <c:v>23.1</c:v>
                </c:pt>
                <c:pt idx="1853">
                  <c:v>25.4</c:v>
                </c:pt>
                <c:pt idx="1854">
                  <c:v>31.5</c:v>
                </c:pt>
                <c:pt idx="1855">
                  <c:v>39.4</c:v>
                </c:pt>
                <c:pt idx="1856">
                  <c:v>42.9</c:v>
                </c:pt>
                <c:pt idx="1857">
                  <c:v>29.3</c:v>
                </c:pt>
                <c:pt idx="1858">
                  <c:v>25.1</c:v>
                </c:pt>
                <c:pt idx="1859">
                  <c:v>17.7</c:v>
                </c:pt>
                <c:pt idx="1860">
                  <c:v>19.7</c:v>
                </c:pt>
                <c:pt idx="1861">
                  <c:v>20.100000000000001</c:v>
                </c:pt>
                <c:pt idx="1862">
                  <c:v>25.5</c:v>
                </c:pt>
                <c:pt idx="1863">
                  <c:v>23.2</c:v>
                </c:pt>
                <c:pt idx="1864">
                  <c:v>29.4</c:v>
                </c:pt>
                <c:pt idx="1865">
                  <c:v>28.2</c:v>
                </c:pt>
                <c:pt idx="1866">
                  <c:v>27.7</c:v>
                </c:pt>
                <c:pt idx="1867">
                  <c:v>25.9</c:v>
                </c:pt>
                <c:pt idx="1868">
                  <c:v>27.7</c:v>
                </c:pt>
                <c:pt idx="1869">
                  <c:v>31.7</c:v>
                </c:pt>
                <c:pt idx="1870">
                  <c:v>33.700000000000003</c:v>
                </c:pt>
                <c:pt idx="1871">
                  <c:v>19.3</c:v>
                </c:pt>
                <c:pt idx="1872">
                  <c:v>26.4</c:v>
                </c:pt>
                <c:pt idx="1873">
                  <c:v>25.6</c:v>
                </c:pt>
                <c:pt idx="1874">
                  <c:v>21.8</c:v>
                </c:pt>
                <c:pt idx="1875">
                  <c:v>19.7</c:v>
                </c:pt>
                <c:pt idx="1876">
                  <c:v>18.7</c:v>
                </c:pt>
                <c:pt idx="1877">
                  <c:v>19.600000000000001</c:v>
                </c:pt>
                <c:pt idx="1878">
                  <c:v>21.1</c:v>
                </c:pt>
                <c:pt idx="1879">
                  <c:v>34</c:v>
                </c:pt>
                <c:pt idx="1880">
                  <c:v>23.7</c:v>
                </c:pt>
                <c:pt idx="1881">
                  <c:v>31.6</c:v>
                </c:pt>
                <c:pt idx="1882">
                  <c:v>19.2</c:v>
                </c:pt>
                <c:pt idx="1883">
                  <c:v>19.7</c:v>
                </c:pt>
                <c:pt idx="1884">
                  <c:v>20.100000000000001</c:v>
                </c:pt>
                <c:pt idx="1885">
                  <c:v>22.4</c:v>
                </c:pt>
                <c:pt idx="1886">
                  <c:v>32.1</c:v>
                </c:pt>
                <c:pt idx="1887">
                  <c:v>18.399999999999999</c:v>
                </c:pt>
                <c:pt idx="1888">
                  <c:v>19.5</c:v>
                </c:pt>
                <c:pt idx="1889">
                  <c:v>23.5</c:v>
                </c:pt>
                <c:pt idx="1890">
                  <c:v>20.3</c:v>
                </c:pt>
                <c:pt idx="1891">
                  <c:v>19</c:v>
                </c:pt>
                <c:pt idx="1892">
                  <c:v>20</c:v>
                </c:pt>
                <c:pt idx="1893">
                  <c:v>22.4</c:v>
                </c:pt>
                <c:pt idx="1894">
                  <c:v>21</c:v>
                </c:pt>
                <c:pt idx="1895">
                  <c:v>22.3</c:v>
                </c:pt>
                <c:pt idx="1896">
                  <c:v>29.5</c:v>
                </c:pt>
                <c:pt idx="1897">
                  <c:v>29.5</c:v>
                </c:pt>
                <c:pt idx="1898">
                  <c:v>26.8</c:v>
                </c:pt>
                <c:pt idx="1899">
                  <c:v>17.899999999999999</c:v>
                </c:pt>
                <c:pt idx="1900">
                  <c:v>18.8</c:v>
                </c:pt>
                <c:pt idx="1901">
                  <c:v>26.5</c:v>
                </c:pt>
                <c:pt idx="1902">
                  <c:v>28.2</c:v>
                </c:pt>
                <c:pt idx="1903">
                  <c:v>28.3</c:v>
                </c:pt>
                <c:pt idx="1904">
                  <c:v>30.4</c:v>
                </c:pt>
                <c:pt idx="1905">
                  <c:v>22.7</c:v>
                </c:pt>
                <c:pt idx="1906">
                  <c:v>18.399999999999999</c:v>
                </c:pt>
                <c:pt idx="1907">
                  <c:v>18.3</c:v>
                </c:pt>
                <c:pt idx="1908">
                  <c:v>17.100000000000001</c:v>
                </c:pt>
                <c:pt idx="1909">
                  <c:v>17.899999999999999</c:v>
                </c:pt>
                <c:pt idx="1910">
                  <c:v>17.5</c:v>
                </c:pt>
                <c:pt idx="1911">
                  <c:v>19.8</c:v>
                </c:pt>
                <c:pt idx="1912">
                  <c:v>27.6</c:v>
                </c:pt>
                <c:pt idx="1913">
                  <c:v>27.5</c:v>
                </c:pt>
                <c:pt idx="1914">
                  <c:v>26.4</c:v>
                </c:pt>
                <c:pt idx="1915">
                  <c:v>21.7</c:v>
                </c:pt>
                <c:pt idx="1916">
                  <c:v>21.4</c:v>
                </c:pt>
                <c:pt idx="1917">
                  <c:v>23.1</c:v>
                </c:pt>
                <c:pt idx="1918">
                  <c:v>20.7</c:v>
                </c:pt>
                <c:pt idx="1919">
                  <c:v>23.2</c:v>
                </c:pt>
                <c:pt idx="1920">
                  <c:v>16.600000000000001</c:v>
                </c:pt>
                <c:pt idx="1921">
                  <c:v>16.899999999999999</c:v>
                </c:pt>
                <c:pt idx="1922">
                  <c:v>16.5</c:v>
                </c:pt>
                <c:pt idx="1923">
                  <c:v>16.399999999999999</c:v>
                </c:pt>
                <c:pt idx="1924">
                  <c:v>18.600000000000001</c:v>
                </c:pt>
                <c:pt idx="1925">
                  <c:v>21.2</c:v>
                </c:pt>
                <c:pt idx="1926">
                  <c:v>22</c:v>
                </c:pt>
                <c:pt idx="1927">
                  <c:v>15.7</c:v>
                </c:pt>
                <c:pt idx="1928">
                  <c:v>15.3</c:v>
                </c:pt>
                <c:pt idx="1929">
                  <c:v>18.3</c:v>
                </c:pt>
                <c:pt idx="1930">
                  <c:v>23.4</c:v>
                </c:pt>
                <c:pt idx="1931">
                  <c:v>23.5</c:v>
                </c:pt>
                <c:pt idx="1932">
                  <c:v>21.5</c:v>
                </c:pt>
                <c:pt idx="1933">
                  <c:v>18.399999999999999</c:v>
                </c:pt>
                <c:pt idx="1934">
                  <c:v>16.399999999999999</c:v>
                </c:pt>
                <c:pt idx="1935">
                  <c:v>19.399999999999999</c:v>
                </c:pt>
                <c:pt idx="1936">
                  <c:v>20.8</c:v>
                </c:pt>
                <c:pt idx="1937">
                  <c:v>19.600000000000001</c:v>
                </c:pt>
                <c:pt idx="1938">
                  <c:v>18.2</c:v>
                </c:pt>
                <c:pt idx="1939">
                  <c:v>19.7</c:v>
                </c:pt>
                <c:pt idx="1940">
                  <c:v>22.3</c:v>
                </c:pt>
                <c:pt idx="1941">
                  <c:v>21.7</c:v>
                </c:pt>
                <c:pt idx="1942">
                  <c:v>17.7</c:v>
                </c:pt>
                <c:pt idx="1943">
                  <c:v>18.100000000000001</c:v>
                </c:pt>
                <c:pt idx="1944">
                  <c:v>18.899999999999999</c:v>
                </c:pt>
                <c:pt idx="1945">
                  <c:v>19.8</c:v>
                </c:pt>
                <c:pt idx="1946">
                  <c:v>15.5</c:v>
                </c:pt>
                <c:pt idx="1947">
                  <c:v>13</c:v>
                </c:pt>
                <c:pt idx="1948">
                  <c:v>14.2</c:v>
                </c:pt>
                <c:pt idx="1949">
                  <c:v>15</c:v>
                </c:pt>
                <c:pt idx="1950">
                  <c:v>14.8</c:v>
                </c:pt>
                <c:pt idx="1951">
                  <c:v>19.5</c:v>
                </c:pt>
                <c:pt idx="1952">
                  <c:v>20.100000000000001</c:v>
                </c:pt>
                <c:pt idx="1953">
                  <c:v>21.1</c:v>
                </c:pt>
                <c:pt idx="1954">
                  <c:v>19.600000000000001</c:v>
                </c:pt>
                <c:pt idx="1955">
                  <c:v>14</c:v>
                </c:pt>
                <c:pt idx="1956">
                  <c:v>14.5</c:v>
                </c:pt>
                <c:pt idx="1957">
                  <c:v>17.100000000000001</c:v>
                </c:pt>
                <c:pt idx="1958">
                  <c:v>14.8</c:v>
                </c:pt>
                <c:pt idx="1959">
                  <c:v>14.5</c:v>
                </c:pt>
                <c:pt idx="1960">
                  <c:v>14.7</c:v>
                </c:pt>
                <c:pt idx="1961">
                  <c:v>15.3</c:v>
                </c:pt>
                <c:pt idx="1962">
                  <c:v>18</c:v>
                </c:pt>
                <c:pt idx="1963">
                  <c:v>18.5</c:v>
                </c:pt>
                <c:pt idx="1964">
                  <c:v>19.399999999999999</c:v>
                </c:pt>
                <c:pt idx="1965">
                  <c:v>17.7</c:v>
                </c:pt>
                <c:pt idx="1966">
                  <c:v>15.8</c:v>
                </c:pt>
                <c:pt idx="1967">
                  <c:v>13.7</c:v>
                </c:pt>
                <c:pt idx="1968">
                  <c:v>13.6</c:v>
                </c:pt>
                <c:pt idx="1969">
                  <c:v>13.5</c:v>
                </c:pt>
                <c:pt idx="1970">
                  <c:v>13.8</c:v>
                </c:pt>
                <c:pt idx="1971">
                  <c:v>16</c:v>
                </c:pt>
                <c:pt idx="1972">
                  <c:v>18.5</c:v>
                </c:pt>
                <c:pt idx="1973">
                  <c:v>17.100000000000001</c:v>
                </c:pt>
                <c:pt idx="1974">
                  <c:v>17.600000000000001</c:v>
                </c:pt>
                <c:pt idx="1975">
                  <c:v>17.100000000000001</c:v>
                </c:pt>
                <c:pt idx="1976">
                  <c:v>17.100000000000001</c:v>
                </c:pt>
                <c:pt idx="1977">
                  <c:v>17.8</c:v>
                </c:pt>
                <c:pt idx="1978">
                  <c:v>11.2</c:v>
                </c:pt>
                <c:pt idx="1979">
                  <c:v>15.6</c:v>
                </c:pt>
                <c:pt idx="1980">
                  <c:v>14.1</c:v>
                </c:pt>
                <c:pt idx="1981">
                  <c:v>13.8</c:v>
                </c:pt>
                <c:pt idx="1982">
                  <c:v>14.6</c:v>
                </c:pt>
                <c:pt idx="1983">
                  <c:v>13.3</c:v>
                </c:pt>
                <c:pt idx="1984">
                  <c:v>11.8</c:v>
                </c:pt>
                <c:pt idx="1985">
                  <c:v>12.6</c:v>
                </c:pt>
                <c:pt idx="1986">
                  <c:v>15.3</c:v>
                </c:pt>
                <c:pt idx="1987">
                  <c:v>16.7</c:v>
                </c:pt>
                <c:pt idx="1988">
                  <c:v>16.899999999999999</c:v>
                </c:pt>
                <c:pt idx="1989">
                  <c:v>15.3</c:v>
                </c:pt>
                <c:pt idx="1990">
                  <c:v>16.399999999999999</c:v>
                </c:pt>
                <c:pt idx="1991">
                  <c:v>15.2</c:v>
                </c:pt>
                <c:pt idx="1992">
                  <c:v>18.399999999999999</c:v>
                </c:pt>
                <c:pt idx="1993">
                  <c:v>17.899999999999999</c:v>
                </c:pt>
                <c:pt idx="1994">
                  <c:v>14.6</c:v>
                </c:pt>
                <c:pt idx="1995">
                  <c:v>16.899999999999999</c:v>
                </c:pt>
                <c:pt idx="1996">
                  <c:v>17.8</c:v>
                </c:pt>
                <c:pt idx="1997">
                  <c:v>16.899999999999999</c:v>
                </c:pt>
                <c:pt idx="1998">
                  <c:v>12</c:v>
                </c:pt>
                <c:pt idx="1999">
                  <c:v>13</c:v>
                </c:pt>
                <c:pt idx="2000">
                  <c:v>14.4</c:v>
                </c:pt>
                <c:pt idx="2001">
                  <c:v>14.9</c:v>
                </c:pt>
                <c:pt idx="2002">
                  <c:v>15.9</c:v>
                </c:pt>
                <c:pt idx="2003">
                  <c:v>13.8</c:v>
                </c:pt>
                <c:pt idx="2004">
                  <c:v>13.1</c:v>
                </c:pt>
                <c:pt idx="2005">
                  <c:v>12.5</c:v>
                </c:pt>
                <c:pt idx="2006">
                  <c:v>15.4</c:v>
                </c:pt>
                <c:pt idx="2007">
                  <c:v>15.2</c:v>
                </c:pt>
                <c:pt idx="2008">
                  <c:v>17.399999999999999</c:v>
                </c:pt>
                <c:pt idx="2009">
                  <c:v>15.1</c:v>
                </c:pt>
                <c:pt idx="2010">
                  <c:v>10.3</c:v>
                </c:pt>
                <c:pt idx="2011">
                  <c:v>14.5</c:v>
                </c:pt>
                <c:pt idx="2012">
                  <c:v>12.5</c:v>
                </c:pt>
                <c:pt idx="2013">
                  <c:v>13.1</c:v>
                </c:pt>
                <c:pt idx="2014">
                  <c:v>11.8</c:v>
                </c:pt>
                <c:pt idx="2015">
                  <c:v>15.7</c:v>
                </c:pt>
                <c:pt idx="2016">
                  <c:v>17.2</c:v>
                </c:pt>
                <c:pt idx="2017">
                  <c:v>16.899999999999999</c:v>
                </c:pt>
                <c:pt idx="2018">
                  <c:v>11.4</c:v>
                </c:pt>
                <c:pt idx="2019">
                  <c:v>14.2</c:v>
                </c:pt>
                <c:pt idx="2020">
                  <c:v>15.1</c:v>
                </c:pt>
                <c:pt idx="2021">
                  <c:v>14.2</c:v>
                </c:pt>
                <c:pt idx="2022">
                  <c:v>14.7</c:v>
                </c:pt>
                <c:pt idx="2023">
                  <c:v>11.5</c:v>
                </c:pt>
                <c:pt idx="2024">
                  <c:v>12.8</c:v>
                </c:pt>
                <c:pt idx="2025">
                  <c:v>12.5</c:v>
                </c:pt>
                <c:pt idx="2026">
                  <c:v>15.3</c:v>
                </c:pt>
                <c:pt idx="2027">
                  <c:v>13.8</c:v>
                </c:pt>
                <c:pt idx="2028">
                  <c:v>12.9</c:v>
                </c:pt>
                <c:pt idx="2029">
                  <c:v>13.3</c:v>
                </c:pt>
                <c:pt idx="2030">
                  <c:v>12</c:v>
                </c:pt>
                <c:pt idx="2031">
                  <c:v>13.5</c:v>
                </c:pt>
                <c:pt idx="2032">
                  <c:v>12.2</c:v>
                </c:pt>
                <c:pt idx="2033">
                  <c:v>12.8</c:v>
                </c:pt>
                <c:pt idx="2034">
                  <c:v>13.5</c:v>
                </c:pt>
                <c:pt idx="2035">
                  <c:v>15.6</c:v>
                </c:pt>
                <c:pt idx="2036">
                  <c:v>16.3</c:v>
                </c:pt>
                <c:pt idx="2037">
                  <c:v>14.2</c:v>
                </c:pt>
                <c:pt idx="2038">
                  <c:v>17.100000000000001</c:v>
                </c:pt>
                <c:pt idx="2039">
                  <c:v>16.399999999999999</c:v>
                </c:pt>
                <c:pt idx="2040">
                  <c:v>18.2</c:v>
                </c:pt>
                <c:pt idx="2041">
                  <c:v>16</c:v>
                </c:pt>
                <c:pt idx="2042">
                  <c:v>10.5</c:v>
                </c:pt>
                <c:pt idx="2043">
                  <c:v>11.3</c:v>
                </c:pt>
                <c:pt idx="2044">
                  <c:v>12.8</c:v>
                </c:pt>
                <c:pt idx="2045">
                  <c:v>12.7</c:v>
                </c:pt>
                <c:pt idx="2046">
                  <c:v>14.9</c:v>
                </c:pt>
                <c:pt idx="2047">
                  <c:v>15.8</c:v>
                </c:pt>
                <c:pt idx="2048">
                  <c:v>14.8</c:v>
                </c:pt>
                <c:pt idx="2049">
                  <c:v>15.8</c:v>
                </c:pt>
                <c:pt idx="2050">
                  <c:v>15.9</c:v>
                </c:pt>
                <c:pt idx="2051">
                  <c:v>18.100000000000001</c:v>
                </c:pt>
                <c:pt idx="2052">
                  <c:v>18.100000000000001</c:v>
                </c:pt>
                <c:pt idx="2053">
                  <c:v>14.9</c:v>
                </c:pt>
                <c:pt idx="2054">
                  <c:v>15</c:v>
                </c:pt>
                <c:pt idx="2055">
                  <c:v>16.3</c:v>
                </c:pt>
                <c:pt idx="2056">
                  <c:v>17.2</c:v>
                </c:pt>
                <c:pt idx="2057">
                  <c:v>12.7</c:v>
                </c:pt>
                <c:pt idx="2058">
                  <c:v>15.7</c:v>
                </c:pt>
                <c:pt idx="2059">
                  <c:v>14.1</c:v>
                </c:pt>
                <c:pt idx="2060">
                  <c:v>11.1</c:v>
                </c:pt>
                <c:pt idx="2061">
                  <c:v>11.5</c:v>
                </c:pt>
                <c:pt idx="2062">
                  <c:v>12.4</c:v>
                </c:pt>
                <c:pt idx="2063">
                  <c:v>13</c:v>
                </c:pt>
                <c:pt idx="2064">
                  <c:v>14.5</c:v>
                </c:pt>
                <c:pt idx="2065">
                  <c:v>20.7</c:v>
                </c:pt>
                <c:pt idx="2066">
                  <c:v>17.600000000000001</c:v>
                </c:pt>
                <c:pt idx="2067">
                  <c:v>19.3</c:v>
                </c:pt>
                <c:pt idx="2068">
                  <c:v>19.8</c:v>
                </c:pt>
                <c:pt idx="2069">
                  <c:v>12.5</c:v>
                </c:pt>
                <c:pt idx="2070">
                  <c:v>15.7</c:v>
                </c:pt>
                <c:pt idx="2071">
                  <c:v>22</c:v>
                </c:pt>
                <c:pt idx="2072">
                  <c:v>19.899999999999999</c:v>
                </c:pt>
                <c:pt idx="2073">
                  <c:v>17.3</c:v>
                </c:pt>
                <c:pt idx="2074">
                  <c:v>16.600000000000001</c:v>
                </c:pt>
                <c:pt idx="2075">
                  <c:v>19.2</c:v>
                </c:pt>
                <c:pt idx="2076">
                  <c:v>22.9</c:v>
                </c:pt>
                <c:pt idx="2077">
                  <c:v>19.899999999999999</c:v>
                </c:pt>
                <c:pt idx="2078">
                  <c:v>15.6</c:v>
                </c:pt>
                <c:pt idx="2079">
                  <c:v>21.4</c:v>
                </c:pt>
                <c:pt idx="2080">
                  <c:v>19.399999999999999</c:v>
                </c:pt>
                <c:pt idx="2081">
                  <c:v>16</c:v>
                </c:pt>
                <c:pt idx="2082">
                  <c:v>17.2</c:v>
                </c:pt>
                <c:pt idx="2083">
                  <c:v>16.600000000000001</c:v>
                </c:pt>
                <c:pt idx="2084">
                  <c:v>15.8</c:v>
                </c:pt>
                <c:pt idx="2085">
                  <c:v>22.8</c:v>
                </c:pt>
                <c:pt idx="2086">
                  <c:v>15.5</c:v>
                </c:pt>
                <c:pt idx="2087">
                  <c:v>18.7</c:v>
                </c:pt>
                <c:pt idx="2088">
                  <c:v>26.3</c:v>
                </c:pt>
                <c:pt idx="2089">
                  <c:v>22</c:v>
                </c:pt>
                <c:pt idx="2090">
                  <c:v>19.8</c:v>
                </c:pt>
                <c:pt idx="2091">
                  <c:v>18.899999999999999</c:v>
                </c:pt>
                <c:pt idx="2092">
                  <c:v>15.1</c:v>
                </c:pt>
                <c:pt idx="2093">
                  <c:v>15</c:v>
                </c:pt>
                <c:pt idx="2094">
                  <c:v>11.9</c:v>
                </c:pt>
                <c:pt idx="2095">
                  <c:v>13.4</c:v>
                </c:pt>
                <c:pt idx="2096">
                  <c:v>13.4</c:v>
                </c:pt>
                <c:pt idx="2097">
                  <c:v>13.6</c:v>
                </c:pt>
                <c:pt idx="2098">
                  <c:v>21</c:v>
                </c:pt>
                <c:pt idx="2099">
                  <c:v>19.399999999999999</c:v>
                </c:pt>
                <c:pt idx="2100">
                  <c:v>19.5</c:v>
                </c:pt>
                <c:pt idx="2101">
                  <c:v>26</c:v>
                </c:pt>
                <c:pt idx="2102">
                  <c:v>29.4</c:v>
                </c:pt>
                <c:pt idx="2103">
                  <c:v>29.5</c:v>
                </c:pt>
                <c:pt idx="2104">
                  <c:v>12.7</c:v>
                </c:pt>
                <c:pt idx="2105">
                  <c:v>12.6</c:v>
                </c:pt>
              </c:numCache>
            </c:numRef>
          </c:xVal>
          <c:yVal>
            <c:numRef>
              <c:f>Energy_Holidays!$E$2:$E$2107</c:f>
              <c:numCache>
                <c:formatCode>General</c:formatCode>
                <c:ptCount val="210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108282.48</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111803.625</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110715.815</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101793.035</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105388.57</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104072.435</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122106.95</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104976.21</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104468.9</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114436.97</c:v>
                </c:pt>
                <c:pt idx="840">
                  <c:v>112816.68</c:v>
                </c:pt>
                <c:pt idx="841">
                  <c:v>114522.44</c:v>
                </c:pt>
                <c:pt idx="842">
                  <c:v>102528.4</c:v>
                </c:pt>
                <c:pt idx="843">
                  <c:v>97356.565000000002</c:v>
                </c:pt>
                <c:pt idx="844">
                  <c:v>109421.815</c:v>
                </c:pt>
                <c:pt idx="845">
                  <c:v>101548.735</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117691.685</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100592.295</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97542.31</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pt idx="1201">
                  <c:v>#N/A</c:v>
                </c:pt>
                <c:pt idx="1202">
                  <c:v>121092.855</c:v>
                </c:pt>
                <c:pt idx="1203">
                  <c:v>120784.875</c:v>
                </c:pt>
                <c:pt idx="1204">
                  <c:v>120448.935</c:v>
                </c:pt>
                <c:pt idx="1205">
                  <c:v>118324.09</c:v>
                </c:pt>
                <c:pt idx="1206">
                  <c:v>107479.26</c:v>
                </c:pt>
                <c:pt idx="1207">
                  <c:v>103662.05</c:v>
                </c:pt>
                <c:pt idx="1208">
                  <c:v>117799.97</c:v>
                </c:pt>
                <c:pt idx="1209">
                  <c:v>117642.645</c:v>
                </c:pt>
                <c:pt idx="1210">
                  <c:v>106654.955</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113420.985</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#N/A</c:v>
                </c:pt>
                <c:pt idx="1276">
                  <c:v>#N/A</c:v>
                </c:pt>
                <c:pt idx="1277">
                  <c:v>#N/A</c:v>
                </c:pt>
                <c:pt idx="1278">
                  <c:v>#N/A</c:v>
                </c:pt>
                <c:pt idx="1279">
                  <c:v>#N/A</c:v>
                </c:pt>
                <c:pt idx="1280">
                  <c:v>#N/A</c:v>
                </c:pt>
                <c:pt idx="1281">
                  <c:v>#N/A</c:v>
                </c:pt>
                <c:pt idx="1282">
                  <c:v>#N/A</c:v>
                </c:pt>
                <c:pt idx="1283">
                  <c:v>#N/A</c:v>
                </c:pt>
                <c:pt idx="1284">
                  <c:v>#N/A</c:v>
                </c:pt>
                <c:pt idx="1285">
                  <c:v>#N/A</c:v>
                </c:pt>
                <c:pt idx="1286">
                  <c:v>#N/A</c:v>
                </c:pt>
                <c:pt idx="1287">
                  <c:v>#N/A</c:v>
                </c:pt>
                <c:pt idx="1288">
                  <c:v>#N/A</c:v>
                </c:pt>
                <c:pt idx="1289">
                  <c:v>#N/A</c:v>
                </c:pt>
                <c:pt idx="1290">
                  <c:v>#N/A</c:v>
                </c:pt>
                <c:pt idx="1291">
                  <c:v>#N/A</c:v>
                </c:pt>
                <c:pt idx="1292">
                  <c:v>#N/A</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#N/A</c:v>
                </c:pt>
                <c:pt idx="1360">
                  <c:v>#N/A</c:v>
                </c:pt>
                <c:pt idx="1361">
                  <c:v>#N/A</c:v>
                </c:pt>
                <c:pt idx="1362">
                  <c:v>#N/A</c:v>
                </c:pt>
                <c:pt idx="1363">
                  <c:v>#N/A</c:v>
                </c:pt>
                <c:pt idx="1364">
                  <c:v>#N/A</c:v>
                </c:pt>
                <c:pt idx="1365">
                  <c:v>#N/A</c:v>
                </c:pt>
                <c:pt idx="1366">
                  <c:v>#N/A</c:v>
                </c:pt>
                <c:pt idx="1367">
                  <c:v>#N/A</c:v>
                </c:pt>
                <c:pt idx="1368">
                  <c:v>#N/A</c:v>
                </c:pt>
                <c:pt idx="1369">
                  <c:v>#N/A</c:v>
                </c:pt>
                <c:pt idx="1370">
                  <c:v>#N/A</c:v>
                </c:pt>
                <c:pt idx="1371">
                  <c:v>#N/A</c:v>
                </c:pt>
                <c:pt idx="1372">
                  <c:v>#N/A</c:v>
                </c:pt>
                <c:pt idx="1373">
                  <c:v>#N/A</c:v>
                </c:pt>
                <c:pt idx="1374">
                  <c:v>#N/A</c:v>
                </c:pt>
                <c:pt idx="1375">
                  <c:v>#N/A</c:v>
                </c:pt>
                <c:pt idx="1376">
                  <c:v>#N/A</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100696.565</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#N/A</c:v>
                </c:pt>
                <c:pt idx="1451">
                  <c:v>#N/A</c:v>
                </c:pt>
                <c:pt idx="1452">
                  <c:v>#N/A</c:v>
                </c:pt>
                <c:pt idx="1453">
                  <c:v>#N/A</c:v>
                </c:pt>
                <c:pt idx="1454">
                  <c:v>#N/A</c:v>
                </c:pt>
                <c:pt idx="1455">
                  <c:v>#N/A</c:v>
                </c:pt>
                <c:pt idx="1456">
                  <c:v>#N/A</c:v>
                </c:pt>
                <c:pt idx="1457">
                  <c:v>#N/A</c:v>
                </c:pt>
                <c:pt idx="1458">
                  <c:v>#N/A</c:v>
                </c:pt>
                <c:pt idx="1459">
                  <c:v>#N/A</c:v>
                </c:pt>
                <c:pt idx="1460">
                  <c:v>#N/A</c:v>
                </c:pt>
                <c:pt idx="1461">
                  <c:v>#N/A</c:v>
                </c:pt>
                <c:pt idx="1462">
                  <c:v>#N/A</c:v>
                </c:pt>
                <c:pt idx="1463">
                  <c:v>#N/A</c:v>
                </c:pt>
                <c:pt idx="1464">
                  <c:v>#N/A</c:v>
                </c:pt>
                <c:pt idx="1465">
                  <c:v>#N/A</c:v>
                </c:pt>
                <c:pt idx="1466">
                  <c:v>#N/A</c:v>
                </c:pt>
                <c:pt idx="1467">
                  <c:v>#N/A</c:v>
                </c:pt>
                <c:pt idx="1468">
                  <c:v>#N/A</c:v>
                </c:pt>
                <c:pt idx="1469">
                  <c:v>#N/A</c:v>
                </c:pt>
                <c:pt idx="1470">
                  <c:v>#N/A</c:v>
                </c:pt>
                <c:pt idx="1471">
                  <c:v>#N/A</c:v>
                </c:pt>
                <c:pt idx="1472">
                  <c:v>#N/A</c:v>
                </c:pt>
                <c:pt idx="1473">
                  <c:v>#N/A</c:v>
                </c:pt>
                <c:pt idx="1474">
                  <c:v>#N/A</c:v>
                </c:pt>
                <c:pt idx="1475">
                  <c:v>#N/A</c:v>
                </c:pt>
                <c:pt idx="1476">
                  <c:v>#N/A</c:v>
                </c:pt>
                <c:pt idx="1477">
                  <c:v>#N/A</c:v>
                </c:pt>
                <c:pt idx="1478">
                  <c:v>#N/A</c:v>
                </c:pt>
                <c:pt idx="1479">
                  <c:v>#N/A</c:v>
                </c:pt>
                <c:pt idx="1480">
                  <c:v>#N/A</c:v>
                </c:pt>
                <c:pt idx="1481">
                  <c:v>#N/A</c:v>
                </c:pt>
                <c:pt idx="1482">
                  <c:v>#N/A</c:v>
                </c:pt>
                <c:pt idx="1483">
                  <c:v>#N/A</c:v>
                </c:pt>
                <c:pt idx="1484">
                  <c:v>#N/A</c:v>
                </c:pt>
                <c:pt idx="1485">
                  <c:v>#N/A</c:v>
                </c:pt>
                <c:pt idx="1486">
                  <c:v>#N/A</c:v>
                </c:pt>
                <c:pt idx="1487">
                  <c:v>#N/A</c:v>
                </c:pt>
                <c:pt idx="1488">
                  <c:v>#N/A</c:v>
                </c:pt>
                <c:pt idx="1489">
                  <c:v>#N/A</c:v>
                </c:pt>
                <c:pt idx="1490">
                  <c:v>#N/A</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103219.08</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#N/A</c:v>
                </c:pt>
                <c:pt idx="1556">
                  <c:v>#N/A</c:v>
                </c:pt>
                <c:pt idx="1557">
                  <c:v>#N/A</c:v>
                </c:pt>
                <c:pt idx="1558">
                  <c:v>#N/A</c:v>
                </c:pt>
                <c:pt idx="1559">
                  <c:v>#N/A</c:v>
                </c:pt>
                <c:pt idx="1560">
                  <c:v>#N/A</c:v>
                </c:pt>
                <c:pt idx="1561">
                  <c:v>#N/A</c:v>
                </c:pt>
                <c:pt idx="1562">
                  <c:v>#N/A</c:v>
                </c:pt>
                <c:pt idx="1563">
                  <c:v>#N/A</c:v>
                </c:pt>
                <c:pt idx="1564">
                  <c:v>#N/A</c:v>
                </c:pt>
                <c:pt idx="1565">
                  <c:v>#N/A</c:v>
                </c:pt>
                <c:pt idx="1566">
                  <c:v>#N/A</c:v>
                </c:pt>
                <c:pt idx="1567">
                  <c:v>#N/A</c:v>
                </c:pt>
                <c:pt idx="1568">
                  <c:v>#N/A</c:v>
                </c:pt>
                <c:pt idx="1569">
                  <c:v>#N/A</c:v>
                </c:pt>
                <c:pt idx="1570">
                  <c:v>#N/A</c:v>
                </c:pt>
                <c:pt idx="1571">
                  <c:v>#N/A</c:v>
                </c:pt>
                <c:pt idx="1572">
                  <c:v>#N/A</c:v>
                </c:pt>
                <c:pt idx="1573">
                  <c:v>#N/A</c:v>
                </c:pt>
                <c:pt idx="1574">
                  <c:v>113264.23</c:v>
                </c:pt>
                <c:pt idx="1575">
                  <c:v>98112.464999999997</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108133.03</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#N/A</c:v>
                </c:pt>
                <c:pt idx="1640">
                  <c:v>#N/A</c:v>
                </c:pt>
                <c:pt idx="1641">
                  <c:v>#N/A</c:v>
                </c:pt>
                <c:pt idx="1642">
                  <c:v>#N/A</c:v>
                </c:pt>
                <c:pt idx="1643">
                  <c:v>#N/A</c:v>
                </c:pt>
                <c:pt idx="1644">
                  <c:v>#N/A</c:v>
                </c:pt>
                <c:pt idx="1645">
                  <c:v>#N/A</c:v>
                </c:pt>
                <c:pt idx="1646">
                  <c:v>#N/A</c:v>
                </c:pt>
                <c:pt idx="1647">
                  <c:v>#N/A</c:v>
                </c:pt>
                <c:pt idx="1648">
                  <c:v>#N/A</c:v>
                </c:pt>
                <c:pt idx="1649">
                  <c:v>#N/A</c:v>
                </c:pt>
                <c:pt idx="1650">
                  <c:v>#N/A</c:v>
                </c:pt>
                <c:pt idx="1651">
                  <c:v>#N/A</c:v>
                </c:pt>
                <c:pt idx="1652">
                  <c:v>#N/A</c:v>
                </c:pt>
                <c:pt idx="1653">
                  <c:v>#N/A</c:v>
                </c:pt>
                <c:pt idx="1654">
                  <c:v>#N/A</c:v>
                </c:pt>
                <c:pt idx="1655">
                  <c:v>#N/A</c:v>
                </c:pt>
                <c:pt idx="1656">
                  <c:v>#N/A</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#N/A</c:v>
                </c:pt>
                <c:pt idx="1724">
                  <c:v>#N/A</c:v>
                </c:pt>
                <c:pt idx="1725">
                  <c:v>#N/A</c:v>
                </c:pt>
                <c:pt idx="1726">
                  <c:v>#N/A</c:v>
                </c:pt>
                <c:pt idx="1727">
                  <c:v>#N/A</c:v>
                </c:pt>
                <c:pt idx="1728">
                  <c:v>#N/A</c:v>
                </c:pt>
                <c:pt idx="1729">
                  <c:v>#N/A</c:v>
                </c:pt>
                <c:pt idx="1730">
                  <c:v>#N/A</c:v>
                </c:pt>
                <c:pt idx="1731">
                  <c:v>#N/A</c:v>
                </c:pt>
                <c:pt idx="1732">
                  <c:v>#N/A</c:v>
                </c:pt>
                <c:pt idx="1733">
                  <c:v>#N/A</c:v>
                </c:pt>
                <c:pt idx="1734">
                  <c:v>#N/A</c:v>
                </c:pt>
                <c:pt idx="1735">
                  <c:v>#N/A</c:v>
                </c:pt>
                <c:pt idx="1736">
                  <c:v>#N/A</c:v>
                </c:pt>
                <c:pt idx="1737">
                  <c:v>#N/A</c:v>
                </c:pt>
                <c:pt idx="1738">
                  <c:v>#N/A</c:v>
                </c:pt>
                <c:pt idx="1739">
                  <c:v>#N/A</c:v>
                </c:pt>
                <c:pt idx="1740">
                  <c:v>#N/A</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96817</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#N/A</c:v>
                </c:pt>
                <c:pt idx="1815">
                  <c:v>#N/A</c:v>
                </c:pt>
                <c:pt idx="1816">
                  <c:v>#N/A</c:v>
                </c:pt>
                <c:pt idx="1817">
                  <c:v>#N/A</c:v>
                </c:pt>
                <c:pt idx="1818">
                  <c:v>#N/A</c:v>
                </c:pt>
                <c:pt idx="1819">
                  <c:v>#N/A</c:v>
                </c:pt>
                <c:pt idx="1820">
                  <c:v>#N/A</c:v>
                </c:pt>
                <c:pt idx="1821">
                  <c:v>#N/A</c:v>
                </c:pt>
                <c:pt idx="1822">
                  <c:v>#N/A</c:v>
                </c:pt>
                <c:pt idx="1823">
                  <c:v>#N/A</c:v>
                </c:pt>
                <c:pt idx="1824">
                  <c:v>#N/A</c:v>
                </c:pt>
                <c:pt idx="1825">
                  <c:v>#N/A</c:v>
                </c:pt>
                <c:pt idx="1826">
                  <c:v>#N/A</c:v>
                </c:pt>
                <c:pt idx="1827">
                  <c:v>#N/A</c:v>
                </c:pt>
                <c:pt idx="1828">
                  <c:v>#N/A</c:v>
                </c:pt>
                <c:pt idx="1829">
                  <c:v>#N/A</c:v>
                </c:pt>
                <c:pt idx="1830">
                  <c:v>#N/A</c:v>
                </c:pt>
                <c:pt idx="1831">
                  <c:v>#N/A</c:v>
                </c:pt>
                <c:pt idx="1832">
                  <c:v>#N/A</c:v>
                </c:pt>
                <c:pt idx="1833">
                  <c:v>#N/A</c:v>
                </c:pt>
                <c:pt idx="1834">
                  <c:v>#N/A</c:v>
                </c:pt>
                <c:pt idx="1835">
                  <c:v>#N/A</c:v>
                </c:pt>
                <c:pt idx="1836">
                  <c:v>#N/A</c:v>
                </c:pt>
                <c:pt idx="1837">
                  <c:v>#N/A</c:v>
                </c:pt>
                <c:pt idx="1838">
                  <c:v>#N/A</c:v>
                </c:pt>
                <c:pt idx="1839">
                  <c:v>#N/A</c:v>
                </c:pt>
                <c:pt idx="1840">
                  <c:v>#N/A</c:v>
                </c:pt>
                <c:pt idx="1841">
                  <c:v>#N/A</c:v>
                </c:pt>
                <c:pt idx="1842">
                  <c:v>#N/A</c:v>
                </c:pt>
                <c:pt idx="1843">
                  <c:v>#N/A</c:v>
                </c:pt>
                <c:pt idx="1844">
                  <c:v>#N/A</c:v>
                </c:pt>
                <c:pt idx="1845">
                  <c:v>#N/A</c:v>
                </c:pt>
                <c:pt idx="1846">
                  <c:v>#N/A</c:v>
                </c:pt>
                <c:pt idx="1847">
                  <c:v>#N/A</c:v>
                </c:pt>
                <c:pt idx="1848">
                  <c:v>#N/A</c:v>
                </c:pt>
                <c:pt idx="1849">
                  <c:v>#N/A</c:v>
                </c:pt>
                <c:pt idx="1850">
                  <c:v>#N/A</c:v>
                </c:pt>
                <c:pt idx="1851">
                  <c:v>#N/A</c:v>
                </c:pt>
                <c:pt idx="1852">
                  <c:v>#N/A</c:v>
                </c:pt>
                <c:pt idx="1853">
                  <c:v>#N/A</c:v>
                </c:pt>
                <c:pt idx="1854">
                  <c:v>#N/A</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94641.7</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#N/A</c:v>
                </c:pt>
                <c:pt idx="1910">
                  <c:v>#N/A</c:v>
                </c:pt>
                <c:pt idx="1911">
                  <c:v>#N/A</c:v>
                </c:pt>
                <c:pt idx="1912">
                  <c:v>#N/A</c:v>
                </c:pt>
                <c:pt idx="1913">
                  <c:v>#N/A</c:v>
                </c:pt>
                <c:pt idx="1914">
                  <c:v>#N/A</c:v>
                </c:pt>
                <c:pt idx="1915">
                  <c:v>#N/A</c:v>
                </c:pt>
                <c:pt idx="1916">
                  <c:v>#N/A</c:v>
                </c:pt>
                <c:pt idx="1917">
                  <c:v>#N/A</c:v>
                </c:pt>
                <c:pt idx="1918">
                  <c:v>#N/A</c:v>
                </c:pt>
                <c:pt idx="1919">
                  <c:v>#N/A</c:v>
                </c:pt>
                <c:pt idx="1920">
                  <c:v>#N/A</c:v>
                </c:pt>
                <c:pt idx="1921">
                  <c:v>#N/A</c:v>
                </c:pt>
                <c:pt idx="1922">
                  <c:v>#N/A</c:v>
                </c:pt>
                <c:pt idx="1923">
                  <c:v>#N/A</c:v>
                </c:pt>
                <c:pt idx="1924">
                  <c:v>#N/A</c:v>
                </c:pt>
                <c:pt idx="1925">
                  <c:v>#N/A</c:v>
                </c:pt>
                <c:pt idx="1926">
                  <c:v>#N/A</c:v>
                </c:pt>
                <c:pt idx="1927">
                  <c:v>#N/A</c:v>
                </c:pt>
                <c:pt idx="1928">
                  <c:v>#N/A</c:v>
                </c:pt>
                <c:pt idx="1929">
                  <c:v>#N/A</c:v>
                </c:pt>
                <c:pt idx="1930">
                  <c:v>#N/A</c:v>
                </c:pt>
                <c:pt idx="1931">
                  <c:v>#N/A</c:v>
                </c:pt>
                <c:pt idx="1932">
                  <c:v>#N/A</c:v>
                </c:pt>
                <c:pt idx="1933">
                  <c:v>#N/A</c:v>
                </c:pt>
                <c:pt idx="1934">
                  <c:v>#N/A</c:v>
                </c:pt>
                <c:pt idx="1935">
                  <c:v>#N/A</c:v>
                </c:pt>
                <c:pt idx="1936">
                  <c:v>#N/A</c:v>
                </c:pt>
                <c:pt idx="1937">
                  <c:v>#N/A</c:v>
                </c:pt>
                <c:pt idx="1938">
                  <c:v>#N/A</c:v>
                </c:pt>
                <c:pt idx="1939">
                  <c:v>#N/A</c:v>
                </c:pt>
                <c:pt idx="1940">
                  <c:v>#N/A</c:v>
                </c:pt>
                <c:pt idx="1941">
                  <c:v>#N/A</c:v>
                </c:pt>
                <c:pt idx="1942">
                  <c:v>#N/A</c:v>
                </c:pt>
                <c:pt idx="1943">
                  <c:v>#N/A</c:v>
                </c:pt>
                <c:pt idx="1944">
                  <c:v>#N/A</c:v>
                </c:pt>
                <c:pt idx="1945">
                  <c:v>#N/A</c:v>
                </c:pt>
                <c:pt idx="1946">
                  <c:v>#N/A</c:v>
                </c:pt>
                <c:pt idx="1947">
                  <c:v>#N/A</c:v>
                </c:pt>
                <c:pt idx="1948">
                  <c:v>#N/A</c:v>
                </c:pt>
                <c:pt idx="1949">
                  <c:v>#N/A</c:v>
                </c:pt>
                <c:pt idx="1950">
                  <c:v>#N/A</c:v>
                </c:pt>
                <c:pt idx="1951">
                  <c:v>#N/A</c:v>
                </c:pt>
                <c:pt idx="1952">
                  <c:v>#N/A</c:v>
                </c:pt>
                <c:pt idx="1953">
                  <c:v>#N/A</c:v>
                </c:pt>
                <c:pt idx="1954">
                  <c:v>#N/A</c:v>
                </c:pt>
                <c:pt idx="1955">
                  <c:v>#N/A</c:v>
                </c:pt>
                <c:pt idx="1956">
                  <c:v>#N/A</c:v>
                </c:pt>
                <c:pt idx="1957">
                  <c:v>#N/A</c:v>
                </c:pt>
                <c:pt idx="1958">
                  <c:v>#N/A</c:v>
                </c:pt>
                <c:pt idx="1959">
                  <c:v>#N/A</c:v>
                </c:pt>
                <c:pt idx="1960">
                  <c:v>#N/A</c:v>
                </c:pt>
                <c:pt idx="1961">
                  <c:v>#N/A</c:v>
                </c:pt>
                <c:pt idx="1962">
                  <c:v>#N/A</c:v>
                </c:pt>
                <c:pt idx="1963">
                  <c:v>#N/A</c:v>
                </c:pt>
                <c:pt idx="1964">
                  <c:v>#N/A</c:v>
                </c:pt>
                <c:pt idx="1965">
                  <c:v>#N/A</c:v>
                </c:pt>
                <c:pt idx="1966">
                  <c:v>#N/A</c:v>
                </c:pt>
                <c:pt idx="1967">
                  <c:v>#N/A</c:v>
                </c:pt>
                <c:pt idx="1968">
                  <c:v>#N/A</c:v>
                </c:pt>
                <c:pt idx="1969">
                  <c:v>#N/A</c:v>
                </c:pt>
                <c:pt idx="1970">
                  <c:v>#N/A</c:v>
                </c:pt>
                <c:pt idx="1971">
                  <c:v>#N/A</c:v>
                </c:pt>
                <c:pt idx="1972">
                  <c:v>#N/A</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124792.97500000001</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#N/A</c:v>
                </c:pt>
                <c:pt idx="2004">
                  <c:v>#N/A</c:v>
                </c:pt>
                <c:pt idx="2005">
                  <c:v>#N/A</c:v>
                </c:pt>
                <c:pt idx="2006">
                  <c:v>#N/A</c:v>
                </c:pt>
                <c:pt idx="2007">
                  <c:v>#N/A</c:v>
                </c:pt>
                <c:pt idx="2008">
                  <c:v>#N/A</c:v>
                </c:pt>
                <c:pt idx="2009">
                  <c:v>#N/A</c:v>
                </c:pt>
                <c:pt idx="2010">
                  <c:v>#N/A</c:v>
                </c:pt>
                <c:pt idx="2011">
                  <c:v>#N/A</c:v>
                </c:pt>
                <c:pt idx="2012">
                  <c:v>#N/A</c:v>
                </c:pt>
                <c:pt idx="2013">
                  <c:v>#N/A</c:v>
                </c:pt>
                <c:pt idx="2014">
                  <c:v>#N/A</c:v>
                </c:pt>
                <c:pt idx="2015">
                  <c:v>#N/A</c:v>
                </c:pt>
                <c:pt idx="2016">
                  <c:v>#N/A</c:v>
                </c:pt>
                <c:pt idx="2017">
                  <c:v>#N/A</c:v>
                </c:pt>
                <c:pt idx="2018">
                  <c:v>#N/A</c:v>
                </c:pt>
                <c:pt idx="2019">
                  <c:v>#N/A</c:v>
                </c:pt>
                <c:pt idx="2020">
                  <c:v>#N/A</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#N/A</c:v>
                </c:pt>
                <c:pt idx="2043">
                  <c:v>#N/A</c:v>
                </c:pt>
                <c:pt idx="2044">
                  <c:v>#N/A</c:v>
                </c:pt>
                <c:pt idx="2045">
                  <c:v>#N/A</c:v>
                </c:pt>
                <c:pt idx="2046">
                  <c:v>#N/A</c:v>
                </c:pt>
                <c:pt idx="2047">
                  <c:v>#N/A</c:v>
                </c:pt>
                <c:pt idx="2048">
                  <c:v>#N/A</c:v>
                </c:pt>
                <c:pt idx="2049">
                  <c:v>#N/A</c:v>
                </c:pt>
                <c:pt idx="2050">
                  <c:v>#N/A</c:v>
                </c:pt>
                <c:pt idx="2051">
                  <c:v>#N/A</c:v>
                </c:pt>
                <c:pt idx="2052">
                  <c:v>#N/A</c:v>
                </c:pt>
                <c:pt idx="2053">
                  <c:v>#N/A</c:v>
                </c:pt>
                <c:pt idx="2054">
                  <c:v>#N/A</c:v>
                </c:pt>
                <c:pt idx="2055">
                  <c:v>#N/A</c:v>
                </c:pt>
                <c:pt idx="2056">
                  <c:v>#N/A</c:v>
                </c:pt>
                <c:pt idx="2057">
                  <c:v>#N/A</c:v>
                </c:pt>
                <c:pt idx="2058">
                  <c:v>#N/A</c:v>
                </c:pt>
                <c:pt idx="2059">
                  <c:v>#N/A</c:v>
                </c:pt>
                <c:pt idx="2060">
                  <c:v>#N/A</c:v>
                </c:pt>
                <c:pt idx="2061">
                  <c:v>#N/A</c:v>
                </c:pt>
                <c:pt idx="2062">
                  <c:v>#N/A</c:v>
                </c:pt>
                <c:pt idx="2063">
                  <c:v>#N/A</c:v>
                </c:pt>
                <c:pt idx="2064">
                  <c:v>#N/A</c:v>
                </c:pt>
                <c:pt idx="2065">
                  <c:v>#N/A</c:v>
                </c:pt>
                <c:pt idx="2066">
                  <c:v>#N/A</c:v>
                </c:pt>
                <c:pt idx="2067">
                  <c:v>#N/A</c:v>
                </c:pt>
                <c:pt idx="2068">
                  <c:v>#N/A</c:v>
                </c:pt>
                <c:pt idx="2069">
                  <c:v>#N/A</c:v>
                </c:pt>
                <c:pt idx="2070">
                  <c:v>#N/A</c:v>
                </c:pt>
                <c:pt idx="2071">
                  <c:v>#N/A</c:v>
                </c:pt>
                <c:pt idx="2072">
                  <c:v>#N/A</c:v>
                </c:pt>
                <c:pt idx="2073">
                  <c:v>#N/A</c:v>
                </c:pt>
                <c:pt idx="2074">
                  <c:v>#N/A</c:v>
                </c:pt>
                <c:pt idx="2075">
                  <c:v>#N/A</c:v>
                </c:pt>
                <c:pt idx="2076">
                  <c:v>#N/A</c:v>
                </c:pt>
                <c:pt idx="2077">
                  <c:v>#N/A</c:v>
                </c:pt>
                <c:pt idx="2078">
                  <c:v>#N/A</c:v>
                </c:pt>
                <c:pt idx="2079">
                  <c:v>#N/A</c:v>
                </c:pt>
                <c:pt idx="2080">
                  <c:v>#N/A</c:v>
                </c:pt>
                <c:pt idx="2081">
                  <c:v>#N/A</c:v>
                </c:pt>
                <c:pt idx="2082">
                  <c:v>#N/A</c:v>
                </c:pt>
                <c:pt idx="2083">
                  <c:v>#N/A</c:v>
                </c:pt>
                <c:pt idx="2084">
                  <c:v>#N/A</c:v>
                </c:pt>
                <c:pt idx="2085">
                  <c:v>#N/A</c:v>
                </c:pt>
                <c:pt idx="2086">
                  <c:v>#N/A</c:v>
                </c:pt>
                <c:pt idx="2087">
                  <c:v>#N/A</c:v>
                </c:pt>
                <c:pt idx="2088">
                  <c:v>#N/A</c:v>
                </c:pt>
                <c:pt idx="2089">
                  <c:v>#N/A</c:v>
                </c:pt>
                <c:pt idx="2090">
                  <c:v>#N/A</c:v>
                </c:pt>
                <c:pt idx="2091">
                  <c:v>#N/A</c:v>
                </c:pt>
                <c:pt idx="2092">
                  <c:v>#N/A</c:v>
                </c:pt>
                <c:pt idx="2093">
                  <c:v>#N/A</c:v>
                </c:pt>
                <c:pt idx="2094">
                  <c:v>#N/A</c:v>
                </c:pt>
                <c:pt idx="2095">
                  <c:v>#N/A</c:v>
                </c:pt>
                <c:pt idx="2096">
                  <c:v>#N/A</c:v>
                </c:pt>
                <c:pt idx="2097">
                  <c:v>#N/A</c:v>
                </c:pt>
                <c:pt idx="2098">
                  <c:v>#N/A</c:v>
                </c:pt>
                <c:pt idx="2099">
                  <c:v>#N/A</c:v>
                </c:pt>
                <c:pt idx="2100">
                  <c:v>#N/A</c:v>
                </c:pt>
                <c:pt idx="2101">
                  <c:v>#N/A</c:v>
                </c:pt>
                <c:pt idx="2102">
                  <c:v>#N/A</c:v>
                </c:pt>
                <c:pt idx="2103">
                  <c:v>#N/A</c:v>
                </c:pt>
                <c:pt idx="2104">
                  <c:v>#N/A</c:v>
                </c:pt>
                <c:pt idx="2105">
                  <c:v>#N/A</c:v>
                </c:pt>
              </c:numCache>
            </c:numRef>
          </c:yVal>
          <c:smooth val="0"/>
          <c:extLst>
            <c:ext xmlns:c16="http://schemas.microsoft.com/office/drawing/2014/chart" uri="{C3380CC4-5D6E-409C-BE32-E72D297353CC}">
              <c16:uniqueId val="{00000002-F2F8-42AE-AF19-3319A01E05D2}"/>
            </c:ext>
          </c:extLst>
        </c:ser>
        <c:ser>
          <c:idx val="1"/>
          <c:order val="1"/>
          <c:tx>
            <c:v>No School</c:v>
          </c:tx>
          <c:spPr>
            <a:ln w="25400" cap="rnd">
              <a:noFill/>
              <a:round/>
            </a:ln>
            <a:effectLst/>
          </c:spPr>
          <c:marker>
            <c:symbol val="circle"/>
            <c:size val="5"/>
            <c:spPr>
              <a:solidFill>
                <a:schemeClr val="accent2"/>
              </a:solidFill>
              <a:ln w="9525">
                <a:solidFill>
                  <a:schemeClr val="accent2"/>
                </a:solidFill>
              </a:ln>
              <a:effectLst/>
            </c:spPr>
          </c:marker>
          <c:trendline>
            <c:spPr>
              <a:ln w="50800" cap="rnd" cmpd="sng">
                <a:solidFill>
                  <a:schemeClr val="accent2">
                    <a:lumMod val="50000"/>
                  </a:schemeClr>
                </a:solidFill>
                <a:prstDash val="solid"/>
              </a:ln>
              <a:effectLst/>
            </c:spPr>
            <c:trendlineType val="poly"/>
            <c:order val="2"/>
            <c:dispRSqr val="0"/>
            <c:dispEq val="0"/>
          </c:trendline>
          <c:xVal>
            <c:numRef>
              <c:f>'EnergyDemand '!$I$2:$I$2107</c:f>
              <c:numCache>
                <c:formatCode>General</c:formatCode>
                <c:ptCount val="2106"/>
                <c:pt idx="0">
                  <c:v>26.9</c:v>
                </c:pt>
                <c:pt idx="1">
                  <c:v>38.799999999999997</c:v>
                </c:pt>
                <c:pt idx="2">
                  <c:v>38.200000000000003</c:v>
                </c:pt>
                <c:pt idx="3">
                  <c:v>21.4</c:v>
                </c:pt>
                <c:pt idx="4">
                  <c:v>22</c:v>
                </c:pt>
                <c:pt idx="5">
                  <c:v>26</c:v>
                </c:pt>
                <c:pt idx="6">
                  <c:v>37.4</c:v>
                </c:pt>
                <c:pt idx="7">
                  <c:v>28.2</c:v>
                </c:pt>
                <c:pt idx="8">
                  <c:v>18</c:v>
                </c:pt>
                <c:pt idx="9">
                  <c:v>21.7</c:v>
                </c:pt>
                <c:pt idx="10">
                  <c:v>27.5</c:v>
                </c:pt>
                <c:pt idx="11">
                  <c:v>31.3</c:v>
                </c:pt>
                <c:pt idx="12">
                  <c:v>25.6</c:v>
                </c:pt>
                <c:pt idx="13">
                  <c:v>22.7</c:v>
                </c:pt>
                <c:pt idx="14">
                  <c:v>20</c:v>
                </c:pt>
                <c:pt idx="15">
                  <c:v>27.3</c:v>
                </c:pt>
                <c:pt idx="16">
                  <c:v>25</c:v>
                </c:pt>
                <c:pt idx="17">
                  <c:v>19.5</c:v>
                </c:pt>
                <c:pt idx="18">
                  <c:v>23.6</c:v>
                </c:pt>
                <c:pt idx="19">
                  <c:v>30.4</c:v>
                </c:pt>
                <c:pt idx="20">
                  <c:v>33.1</c:v>
                </c:pt>
                <c:pt idx="21">
                  <c:v>35.799999999999997</c:v>
                </c:pt>
                <c:pt idx="22">
                  <c:v>25</c:v>
                </c:pt>
                <c:pt idx="23">
                  <c:v>26.3</c:v>
                </c:pt>
                <c:pt idx="24">
                  <c:v>22</c:v>
                </c:pt>
                <c:pt idx="25">
                  <c:v>19.8</c:v>
                </c:pt>
                <c:pt idx="26">
                  <c:v>19.100000000000001</c:v>
                </c:pt>
                <c:pt idx="27">
                  <c:v>25.4</c:v>
                </c:pt>
                <c:pt idx="28">
                  <c:v>22.2</c:v>
                </c:pt>
                <c:pt idx="29">
                  <c:v>21</c:v>
                </c:pt>
                <c:pt idx="30">
                  <c:v>20.2</c:v>
                </c:pt>
                <c:pt idx="31">
                  <c:v>19</c:v>
                </c:pt>
                <c:pt idx="32">
                  <c:v>21.1</c:v>
                </c:pt>
                <c:pt idx="33">
                  <c:v>20</c:v>
                </c:pt>
                <c:pt idx="34">
                  <c:v>19</c:v>
                </c:pt>
                <c:pt idx="35">
                  <c:v>24.2</c:v>
                </c:pt>
                <c:pt idx="36">
                  <c:v>35.700000000000003</c:v>
                </c:pt>
                <c:pt idx="37">
                  <c:v>35</c:v>
                </c:pt>
                <c:pt idx="38">
                  <c:v>21.5</c:v>
                </c:pt>
                <c:pt idx="39">
                  <c:v>28.3</c:v>
                </c:pt>
                <c:pt idx="40">
                  <c:v>27.8</c:v>
                </c:pt>
                <c:pt idx="41">
                  <c:v>26.8</c:v>
                </c:pt>
                <c:pt idx="42">
                  <c:v>21.9</c:v>
                </c:pt>
                <c:pt idx="43">
                  <c:v>32.4</c:v>
                </c:pt>
                <c:pt idx="44">
                  <c:v>25.1</c:v>
                </c:pt>
                <c:pt idx="45">
                  <c:v>34.4</c:v>
                </c:pt>
                <c:pt idx="46">
                  <c:v>24.6</c:v>
                </c:pt>
                <c:pt idx="47">
                  <c:v>20.6</c:v>
                </c:pt>
                <c:pt idx="48">
                  <c:v>21.2</c:v>
                </c:pt>
                <c:pt idx="49">
                  <c:v>26.9</c:v>
                </c:pt>
                <c:pt idx="50">
                  <c:v>25.3</c:v>
                </c:pt>
                <c:pt idx="51">
                  <c:v>36.1</c:v>
                </c:pt>
                <c:pt idx="52">
                  <c:v>35.299999999999997</c:v>
                </c:pt>
                <c:pt idx="53">
                  <c:v>29.3</c:v>
                </c:pt>
                <c:pt idx="54">
                  <c:v>20.100000000000001</c:v>
                </c:pt>
                <c:pt idx="55">
                  <c:v>27</c:v>
                </c:pt>
                <c:pt idx="56">
                  <c:v>23.2</c:v>
                </c:pt>
                <c:pt idx="57">
                  <c:v>24.3</c:v>
                </c:pt>
                <c:pt idx="58">
                  <c:v>32.299999999999997</c:v>
                </c:pt>
                <c:pt idx="59">
                  <c:v>20.8</c:v>
                </c:pt>
                <c:pt idx="60">
                  <c:v>23</c:v>
                </c:pt>
                <c:pt idx="61">
                  <c:v>22.7</c:v>
                </c:pt>
                <c:pt idx="62">
                  <c:v>23.5</c:v>
                </c:pt>
                <c:pt idx="63">
                  <c:v>18.600000000000001</c:v>
                </c:pt>
                <c:pt idx="64">
                  <c:v>21.1</c:v>
                </c:pt>
                <c:pt idx="65">
                  <c:v>22.6</c:v>
                </c:pt>
                <c:pt idx="66">
                  <c:v>24.4</c:v>
                </c:pt>
                <c:pt idx="67">
                  <c:v>23.8</c:v>
                </c:pt>
                <c:pt idx="68">
                  <c:v>21.7</c:v>
                </c:pt>
                <c:pt idx="69">
                  <c:v>23.8</c:v>
                </c:pt>
                <c:pt idx="70">
                  <c:v>19.899999999999999</c:v>
                </c:pt>
                <c:pt idx="71">
                  <c:v>20.399999999999999</c:v>
                </c:pt>
                <c:pt idx="72">
                  <c:v>30.1</c:v>
                </c:pt>
                <c:pt idx="73">
                  <c:v>18.3</c:v>
                </c:pt>
                <c:pt idx="74">
                  <c:v>25.5</c:v>
                </c:pt>
                <c:pt idx="75">
                  <c:v>26.2</c:v>
                </c:pt>
                <c:pt idx="76">
                  <c:v>24.4</c:v>
                </c:pt>
                <c:pt idx="77">
                  <c:v>33.5</c:v>
                </c:pt>
                <c:pt idx="78">
                  <c:v>19.600000000000001</c:v>
                </c:pt>
                <c:pt idx="79">
                  <c:v>22.7</c:v>
                </c:pt>
                <c:pt idx="80">
                  <c:v>28.8</c:v>
                </c:pt>
                <c:pt idx="81">
                  <c:v>27</c:v>
                </c:pt>
                <c:pt idx="82">
                  <c:v>15.3</c:v>
                </c:pt>
                <c:pt idx="83">
                  <c:v>20.399999999999999</c:v>
                </c:pt>
                <c:pt idx="84">
                  <c:v>18</c:v>
                </c:pt>
                <c:pt idx="85">
                  <c:v>18.100000000000001</c:v>
                </c:pt>
                <c:pt idx="86">
                  <c:v>19.100000000000001</c:v>
                </c:pt>
                <c:pt idx="87">
                  <c:v>22.7</c:v>
                </c:pt>
                <c:pt idx="88">
                  <c:v>23.1</c:v>
                </c:pt>
                <c:pt idx="89">
                  <c:v>25.3</c:v>
                </c:pt>
                <c:pt idx="90">
                  <c:v>29</c:v>
                </c:pt>
                <c:pt idx="91">
                  <c:v>17.2</c:v>
                </c:pt>
                <c:pt idx="92">
                  <c:v>20.9</c:v>
                </c:pt>
                <c:pt idx="93">
                  <c:v>23.5</c:v>
                </c:pt>
                <c:pt idx="94">
                  <c:v>18.5</c:v>
                </c:pt>
                <c:pt idx="95">
                  <c:v>18.399999999999999</c:v>
                </c:pt>
                <c:pt idx="96">
                  <c:v>17.3</c:v>
                </c:pt>
                <c:pt idx="97">
                  <c:v>17.7</c:v>
                </c:pt>
                <c:pt idx="98">
                  <c:v>19.100000000000001</c:v>
                </c:pt>
                <c:pt idx="99">
                  <c:v>18.7</c:v>
                </c:pt>
                <c:pt idx="100">
                  <c:v>23.7</c:v>
                </c:pt>
                <c:pt idx="101">
                  <c:v>18.3</c:v>
                </c:pt>
                <c:pt idx="102">
                  <c:v>19.100000000000001</c:v>
                </c:pt>
                <c:pt idx="103">
                  <c:v>24.7</c:v>
                </c:pt>
                <c:pt idx="104">
                  <c:v>27.6</c:v>
                </c:pt>
                <c:pt idx="105">
                  <c:v>17.8</c:v>
                </c:pt>
                <c:pt idx="106">
                  <c:v>17.100000000000001</c:v>
                </c:pt>
                <c:pt idx="107">
                  <c:v>21.9</c:v>
                </c:pt>
                <c:pt idx="108">
                  <c:v>14.7</c:v>
                </c:pt>
                <c:pt idx="109">
                  <c:v>16.2</c:v>
                </c:pt>
                <c:pt idx="110">
                  <c:v>17.7</c:v>
                </c:pt>
                <c:pt idx="111">
                  <c:v>19.5</c:v>
                </c:pt>
                <c:pt idx="112">
                  <c:v>19.2</c:v>
                </c:pt>
                <c:pt idx="113">
                  <c:v>21.1</c:v>
                </c:pt>
                <c:pt idx="114">
                  <c:v>15</c:v>
                </c:pt>
                <c:pt idx="115">
                  <c:v>15.4</c:v>
                </c:pt>
                <c:pt idx="116">
                  <c:v>15.1</c:v>
                </c:pt>
                <c:pt idx="117">
                  <c:v>16</c:v>
                </c:pt>
                <c:pt idx="118">
                  <c:v>17.100000000000001</c:v>
                </c:pt>
                <c:pt idx="119">
                  <c:v>19.600000000000001</c:v>
                </c:pt>
                <c:pt idx="120">
                  <c:v>23.1</c:v>
                </c:pt>
                <c:pt idx="121">
                  <c:v>22.2</c:v>
                </c:pt>
                <c:pt idx="122">
                  <c:v>18.2</c:v>
                </c:pt>
                <c:pt idx="123">
                  <c:v>22.3</c:v>
                </c:pt>
                <c:pt idx="124">
                  <c:v>18.100000000000001</c:v>
                </c:pt>
                <c:pt idx="125">
                  <c:v>16.2</c:v>
                </c:pt>
                <c:pt idx="126">
                  <c:v>15.6</c:v>
                </c:pt>
                <c:pt idx="127">
                  <c:v>15.9</c:v>
                </c:pt>
                <c:pt idx="128">
                  <c:v>18.7</c:v>
                </c:pt>
                <c:pt idx="129">
                  <c:v>16.600000000000001</c:v>
                </c:pt>
                <c:pt idx="130">
                  <c:v>15.9</c:v>
                </c:pt>
                <c:pt idx="131">
                  <c:v>17.399999999999999</c:v>
                </c:pt>
                <c:pt idx="132">
                  <c:v>12.8</c:v>
                </c:pt>
                <c:pt idx="133">
                  <c:v>14.6</c:v>
                </c:pt>
                <c:pt idx="134">
                  <c:v>14.5</c:v>
                </c:pt>
                <c:pt idx="135">
                  <c:v>16.2</c:v>
                </c:pt>
                <c:pt idx="136">
                  <c:v>20.5</c:v>
                </c:pt>
                <c:pt idx="137">
                  <c:v>20.399999999999999</c:v>
                </c:pt>
                <c:pt idx="138">
                  <c:v>16.2</c:v>
                </c:pt>
                <c:pt idx="139">
                  <c:v>18.100000000000001</c:v>
                </c:pt>
                <c:pt idx="140">
                  <c:v>13.6</c:v>
                </c:pt>
                <c:pt idx="141">
                  <c:v>14.1</c:v>
                </c:pt>
                <c:pt idx="142">
                  <c:v>13.3</c:v>
                </c:pt>
                <c:pt idx="143">
                  <c:v>15.6</c:v>
                </c:pt>
                <c:pt idx="144">
                  <c:v>17.100000000000001</c:v>
                </c:pt>
                <c:pt idx="145">
                  <c:v>15.6</c:v>
                </c:pt>
                <c:pt idx="146">
                  <c:v>18.7</c:v>
                </c:pt>
                <c:pt idx="147">
                  <c:v>19.7</c:v>
                </c:pt>
                <c:pt idx="148">
                  <c:v>15.8</c:v>
                </c:pt>
                <c:pt idx="149">
                  <c:v>17.3</c:v>
                </c:pt>
                <c:pt idx="150">
                  <c:v>16.8</c:v>
                </c:pt>
                <c:pt idx="151">
                  <c:v>12.2</c:v>
                </c:pt>
                <c:pt idx="152">
                  <c:v>11.4</c:v>
                </c:pt>
                <c:pt idx="153">
                  <c:v>13.6</c:v>
                </c:pt>
                <c:pt idx="154">
                  <c:v>11.3</c:v>
                </c:pt>
                <c:pt idx="155">
                  <c:v>15</c:v>
                </c:pt>
                <c:pt idx="156">
                  <c:v>16.600000000000001</c:v>
                </c:pt>
                <c:pt idx="157">
                  <c:v>14.5</c:v>
                </c:pt>
                <c:pt idx="158">
                  <c:v>18.5</c:v>
                </c:pt>
                <c:pt idx="159">
                  <c:v>13.5</c:v>
                </c:pt>
                <c:pt idx="160">
                  <c:v>13.4</c:v>
                </c:pt>
                <c:pt idx="161">
                  <c:v>14</c:v>
                </c:pt>
                <c:pt idx="162">
                  <c:v>13.1</c:v>
                </c:pt>
                <c:pt idx="163">
                  <c:v>18.2</c:v>
                </c:pt>
                <c:pt idx="164">
                  <c:v>17.399999999999999</c:v>
                </c:pt>
                <c:pt idx="165">
                  <c:v>16.899999999999999</c:v>
                </c:pt>
                <c:pt idx="166">
                  <c:v>16.100000000000001</c:v>
                </c:pt>
                <c:pt idx="167">
                  <c:v>13.8</c:v>
                </c:pt>
                <c:pt idx="168">
                  <c:v>12.7</c:v>
                </c:pt>
                <c:pt idx="169">
                  <c:v>12.4</c:v>
                </c:pt>
                <c:pt idx="170">
                  <c:v>11.6</c:v>
                </c:pt>
                <c:pt idx="171">
                  <c:v>12.9</c:v>
                </c:pt>
                <c:pt idx="172">
                  <c:v>14.1</c:v>
                </c:pt>
                <c:pt idx="173">
                  <c:v>17.600000000000001</c:v>
                </c:pt>
                <c:pt idx="174">
                  <c:v>16</c:v>
                </c:pt>
                <c:pt idx="175">
                  <c:v>14</c:v>
                </c:pt>
                <c:pt idx="176">
                  <c:v>16.899999999999999</c:v>
                </c:pt>
                <c:pt idx="177">
                  <c:v>14.1</c:v>
                </c:pt>
                <c:pt idx="178">
                  <c:v>14.5</c:v>
                </c:pt>
                <c:pt idx="179">
                  <c:v>12.3</c:v>
                </c:pt>
                <c:pt idx="180">
                  <c:v>14.2</c:v>
                </c:pt>
                <c:pt idx="181">
                  <c:v>15</c:v>
                </c:pt>
                <c:pt idx="182">
                  <c:v>11.9</c:v>
                </c:pt>
                <c:pt idx="183">
                  <c:v>12</c:v>
                </c:pt>
                <c:pt idx="184">
                  <c:v>10.6</c:v>
                </c:pt>
                <c:pt idx="185">
                  <c:v>14.9</c:v>
                </c:pt>
                <c:pt idx="186">
                  <c:v>11.5</c:v>
                </c:pt>
                <c:pt idx="187">
                  <c:v>14.2</c:v>
                </c:pt>
                <c:pt idx="188">
                  <c:v>14.8</c:v>
                </c:pt>
                <c:pt idx="189">
                  <c:v>13.4</c:v>
                </c:pt>
                <c:pt idx="190">
                  <c:v>14.3</c:v>
                </c:pt>
                <c:pt idx="191">
                  <c:v>13.1</c:v>
                </c:pt>
                <c:pt idx="192">
                  <c:v>12.3</c:v>
                </c:pt>
                <c:pt idx="193">
                  <c:v>12.7</c:v>
                </c:pt>
                <c:pt idx="194">
                  <c:v>9.8000000000000007</c:v>
                </c:pt>
                <c:pt idx="195">
                  <c:v>10.5</c:v>
                </c:pt>
                <c:pt idx="196">
                  <c:v>12.3</c:v>
                </c:pt>
                <c:pt idx="197">
                  <c:v>12.3</c:v>
                </c:pt>
                <c:pt idx="198">
                  <c:v>11.5</c:v>
                </c:pt>
                <c:pt idx="199">
                  <c:v>12.1</c:v>
                </c:pt>
                <c:pt idx="200">
                  <c:v>14.7</c:v>
                </c:pt>
                <c:pt idx="201">
                  <c:v>17</c:v>
                </c:pt>
                <c:pt idx="202">
                  <c:v>16.600000000000001</c:v>
                </c:pt>
                <c:pt idx="203">
                  <c:v>16.100000000000001</c:v>
                </c:pt>
                <c:pt idx="204">
                  <c:v>15</c:v>
                </c:pt>
                <c:pt idx="205">
                  <c:v>13.3</c:v>
                </c:pt>
                <c:pt idx="206">
                  <c:v>11.6</c:v>
                </c:pt>
                <c:pt idx="207">
                  <c:v>13.9</c:v>
                </c:pt>
                <c:pt idx="208">
                  <c:v>14.4</c:v>
                </c:pt>
                <c:pt idx="209">
                  <c:v>14</c:v>
                </c:pt>
                <c:pt idx="210">
                  <c:v>12.3</c:v>
                </c:pt>
                <c:pt idx="211">
                  <c:v>14</c:v>
                </c:pt>
                <c:pt idx="212">
                  <c:v>11.4</c:v>
                </c:pt>
                <c:pt idx="213">
                  <c:v>14.9</c:v>
                </c:pt>
                <c:pt idx="214">
                  <c:v>10.8</c:v>
                </c:pt>
                <c:pt idx="215">
                  <c:v>11.3</c:v>
                </c:pt>
                <c:pt idx="216">
                  <c:v>10.8</c:v>
                </c:pt>
                <c:pt idx="217">
                  <c:v>12.8</c:v>
                </c:pt>
                <c:pt idx="218">
                  <c:v>13.1</c:v>
                </c:pt>
                <c:pt idx="219">
                  <c:v>12.6</c:v>
                </c:pt>
                <c:pt idx="220">
                  <c:v>13.3</c:v>
                </c:pt>
                <c:pt idx="221">
                  <c:v>16</c:v>
                </c:pt>
                <c:pt idx="222">
                  <c:v>14.8</c:v>
                </c:pt>
                <c:pt idx="223">
                  <c:v>14.8</c:v>
                </c:pt>
                <c:pt idx="224">
                  <c:v>13</c:v>
                </c:pt>
                <c:pt idx="225">
                  <c:v>15.3</c:v>
                </c:pt>
                <c:pt idx="226">
                  <c:v>14.9</c:v>
                </c:pt>
                <c:pt idx="227">
                  <c:v>17</c:v>
                </c:pt>
                <c:pt idx="228">
                  <c:v>12.2</c:v>
                </c:pt>
                <c:pt idx="229">
                  <c:v>11.1</c:v>
                </c:pt>
                <c:pt idx="230">
                  <c:v>12.7</c:v>
                </c:pt>
                <c:pt idx="231">
                  <c:v>17.100000000000001</c:v>
                </c:pt>
                <c:pt idx="232">
                  <c:v>18.7</c:v>
                </c:pt>
                <c:pt idx="233">
                  <c:v>18.8</c:v>
                </c:pt>
                <c:pt idx="234">
                  <c:v>16.3</c:v>
                </c:pt>
                <c:pt idx="235">
                  <c:v>14.5</c:v>
                </c:pt>
                <c:pt idx="236">
                  <c:v>14.3</c:v>
                </c:pt>
                <c:pt idx="237">
                  <c:v>14.6</c:v>
                </c:pt>
                <c:pt idx="238">
                  <c:v>11.7</c:v>
                </c:pt>
                <c:pt idx="239">
                  <c:v>13.2</c:v>
                </c:pt>
                <c:pt idx="240">
                  <c:v>11.7</c:v>
                </c:pt>
                <c:pt idx="241">
                  <c:v>12.5</c:v>
                </c:pt>
                <c:pt idx="242">
                  <c:v>13</c:v>
                </c:pt>
                <c:pt idx="243">
                  <c:v>16.2</c:v>
                </c:pt>
                <c:pt idx="244">
                  <c:v>18.8</c:v>
                </c:pt>
                <c:pt idx="245">
                  <c:v>14</c:v>
                </c:pt>
                <c:pt idx="246">
                  <c:v>13.7</c:v>
                </c:pt>
                <c:pt idx="247">
                  <c:v>14</c:v>
                </c:pt>
                <c:pt idx="248">
                  <c:v>16.600000000000001</c:v>
                </c:pt>
                <c:pt idx="249">
                  <c:v>13.6</c:v>
                </c:pt>
                <c:pt idx="250">
                  <c:v>12.8</c:v>
                </c:pt>
                <c:pt idx="251">
                  <c:v>15.3</c:v>
                </c:pt>
                <c:pt idx="252">
                  <c:v>15.7</c:v>
                </c:pt>
                <c:pt idx="253">
                  <c:v>20.100000000000001</c:v>
                </c:pt>
                <c:pt idx="254">
                  <c:v>21.7</c:v>
                </c:pt>
                <c:pt idx="255">
                  <c:v>25.5</c:v>
                </c:pt>
                <c:pt idx="256">
                  <c:v>26.7</c:v>
                </c:pt>
                <c:pt idx="257">
                  <c:v>15.9</c:v>
                </c:pt>
                <c:pt idx="258">
                  <c:v>14.8</c:v>
                </c:pt>
                <c:pt idx="259">
                  <c:v>14.3</c:v>
                </c:pt>
                <c:pt idx="260">
                  <c:v>14.7</c:v>
                </c:pt>
                <c:pt idx="261">
                  <c:v>21.3</c:v>
                </c:pt>
                <c:pt idx="262">
                  <c:v>22.9</c:v>
                </c:pt>
                <c:pt idx="263">
                  <c:v>18.100000000000001</c:v>
                </c:pt>
                <c:pt idx="264">
                  <c:v>12.7</c:v>
                </c:pt>
                <c:pt idx="265">
                  <c:v>12.6</c:v>
                </c:pt>
                <c:pt idx="266">
                  <c:v>14.3</c:v>
                </c:pt>
                <c:pt idx="267">
                  <c:v>19.100000000000001</c:v>
                </c:pt>
                <c:pt idx="268">
                  <c:v>17.899999999999999</c:v>
                </c:pt>
                <c:pt idx="269">
                  <c:v>20.2</c:v>
                </c:pt>
                <c:pt idx="270">
                  <c:v>21.4</c:v>
                </c:pt>
                <c:pt idx="271">
                  <c:v>16.899999999999999</c:v>
                </c:pt>
                <c:pt idx="272">
                  <c:v>15.9</c:v>
                </c:pt>
                <c:pt idx="273">
                  <c:v>21.6</c:v>
                </c:pt>
                <c:pt idx="274">
                  <c:v>28.6</c:v>
                </c:pt>
                <c:pt idx="275">
                  <c:v>31.3</c:v>
                </c:pt>
                <c:pt idx="276">
                  <c:v>24.9</c:v>
                </c:pt>
                <c:pt idx="277">
                  <c:v>34.4</c:v>
                </c:pt>
                <c:pt idx="278">
                  <c:v>35.799999999999997</c:v>
                </c:pt>
                <c:pt idx="279">
                  <c:v>16.2</c:v>
                </c:pt>
                <c:pt idx="280">
                  <c:v>18.600000000000001</c:v>
                </c:pt>
                <c:pt idx="281">
                  <c:v>29.9</c:v>
                </c:pt>
                <c:pt idx="282">
                  <c:v>29.2</c:v>
                </c:pt>
                <c:pt idx="283">
                  <c:v>19.2</c:v>
                </c:pt>
                <c:pt idx="284">
                  <c:v>16.100000000000001</c:v>
                </c:pt>
                <c:pt idx="285">
                  <c:v>17.600000000000001</c:v>
                </c:pt>
                <c:pt idx="286">
                  <c:v>28.6</c:v>
                </c:pt>
                <c:pt idx="287">
                  <c:v>34</c:v>
                </c:pt>
                <c:pt idx="288">
                  <c:v>23.8</c:v>
                </c:pt>
                <c:pt idx="289">
                  <c:v>20.5</c:v>
                </c:pt>
                <c:pt idx="290">
                  <c:v>17.7</c:v>
                </c:pt>
                <c:pt idx="291">
                  <c:v>26.7</c:v>
                </c:pt>
                <c:pt idx="292">
                  <c:v>31.8</c:v>
                </c:pt>
                <c:pt idx="293">
                  <c:v>18.3</c:v>
                </c:pt>
                <c:pt idx="294">
                  <c:v>16.7</c:v>
                </c:pt>
                <c:pt idx="295">
                  <c:v>16.399999999999999</c:v>
                </c:pt>
                <c:pt idx="296">
                  <c:v>19.5</c:v>
                </c:pt>
                <c:pt idx="297">
                  <c:v>31.3</c:v>
                </c:pt>
                <c:pt idx="298">
                  <c:v>15.9</c:v>
                </c:pt>
                <c:pt idx="299">
                  <c:v>23.3</c:v>
                </c:pt>
                <c:pt idx="300">
                  <c:v>26.8</c:v>
                </c:pt>
                <c:pt idx="301">
                  <c:v>26.1</c:v>
                </c:pt>
                <c:pt idx="302">
                  <c:v>27.4</c:v>
                </c:pt>
                <c:pt idx="303">
                  <c:v>25.9</c:v>
                </c:pt>
                <c:pt idx="304">
                  <c:v>26</c:v>
                </c:pt>
                <c:pt idx="305">
                  <c:v>16</c:v>
                </c:pt>
                <c:pt idx="306">
                  <c:v>17.899999999999999</c:v>
                </c:pt>
                <c:pt idx="307">
                  <c:v>27.2</c:v>
                </c:pt>
                <c:pt idx="308">
                  <c:v>24.7</c:v>
                </c:pt>
                <c:pt idx="309">
                  <c:v>18.7</c:v>
                </c:pt>
                <c:pt idx="310">
                  <c:v>16.8</c:v>
                </c:pt>
                <c:pt idx="311">
                  <c:v>24.8</c:v>
                </c:pt>
                <c:pt idx="312">
                  <c:v>33.1</c:v>
                </c:pt>
                <c:pt idx="313">
                  <c:v>16.399999999999999</c:v>
                </c:pt>
                <c:pt idx="314">
                  <c:v>20.100000000000001</c:v>
                </c:pt>
                <c:pt idx="315">
                  <c:v>21.2</c:v>
                </c:pt>
                <c:pt idx="316">
                  <c:v>18.2</c:v>
                </c:pt>
                <c:pt idx="317">
                  <c:v>18.3</c:v>
                </c:pt>
                <c:pt idx="318">
                  <c:v>18.5</c:v>
                </c:pt>
                <c:pt idx="319">
                  <c:v>26.3</c:v>
                </c:pt>
                <c:pt idx="320">
                  <c:v>33.299999999999997</c:v>
                </c:pt>
                <c:pt idx="321">
                  <c:v>29.5</c:v>
                </c:pt>
                <c:pt idx="322">
                  <c:v>31.5</c:v>
                </c:pt>
                <c:pt idx="323">
                  <c:v>19.100000000000001</c:v>
                </c:pt>
                <c:pt idx="324">
                  <c:v>17.5</c:v>
                </c:pt>
                <c:pt idx="325">
                  <c:v>20</c:v>
                </c:pt>
                <c:pt idx="326">
                  <c:v>20.7</c:v>
                </c:pt>
                <c:pt idx="327">
                  <c:v>24.5</c:v>
                </c:pt>
                <c:pt idx="328">
                  <c:v>33.299999999999997</c:v>
                </c:pt>
                <c:pt idx="329">
                  <c:v>17.399999999999999</c:v>
                </c:pt>
                <c:pt idx="330">
                  <c:v>18.2</c:v>
                </c:pt>
                <c:pt idx="331">
                  <c:v>20.100000000000001</c:v>
                </c:pt>
                <c:pt idx="332">
                  <c:v>20.3</c:v>
                </c:pt>
                <c:pt idx="333">
                  <c:v>32.200000000000003</c:v>
                </c:pt>
                <c:pt idx="334">
                  <c:v>24.6</c:v>
                </c:pt>
                <c:pt idx="335">
                  <c:v>17.5</c:v>
                </c:pt>
                <c:pt idx="336">
                  <c:v>21.3</c:v>
                </c:pt>
                <c:pt idx="337">
                  <c:v>30.8</c:v>
                </c:pt>
                <c:pt idx="338">
                  <c:v>25.3</c:v>
                </c:pt>
                <c:pt idx="339">
                  <c:v>29.8</c:v>
                </c:pt>
                <c:pt idx="340">
                  <c:v>27.3</c:v>
                </c:pt>
                <c:pt idx="341">
                  <c:v>35.4</c:v>
                </c:pt>
                <c:pt idx="342">
                  <c:v>24.6</c:v>
                </c:pt>
                <c:pt idx="343">
                  <c:v>26</c:v>
                </c:pt>
                <c:pt idx="344">
                  <c:v>19.2</c:v>
                </c:pt>
                <c:pt idx="345">
                  <c:v>18.3</c:v>
                </c:pt>
                <c:pt idx="346">
                  <c:v>28.3</c:v>
                </c:pt>
                <c:pt idx="347">
                  <c:v>22.7</c:v>
                </c:pt>
                <c:pt idx="348">
                  <c:v>24.6</c:v>
                </c:pt>
                <c:pt idx="349">
                  <c:v>27.5</c:v>
                </c:pt>
                <c:pt idx="350">
                  <c:v>37.200000000000003</c:v>
                </c:pt>
                <c:pt idx="351">
                  <c:v>35.4</c:v>
                </c:pt>
                <c:pt idx="352">
                  <c:v>41.2</c:v>
                </c:pt>
                <c:pt idx="353">
                  <c:v>37.799999999999997</c:v>
                </c:pt>
                <c:pt idx="354">
                  <c:v>20.2</c:v>
                </c:pt>
                <c:pt idx="355">
                  <c:v>22.8</c:v>
                </c:pt>
                <c:pt idx="356">
                  <c:v>26</c:v>
                </c:pt>
                <c:pt idx="357">
                  <c:v>34.6</c:v>
                </c:pt>
                <c:pt idx="358">
                  <c:v>34.1</c:v>
                </c:pt>
                <c:pt idx="359">
                  <c:v>20</c:v>
                </c:pt>
                <c:pt idx="360">
                  <c:v>19.399999999999999</c:v>
                </c:pt>
                <c:pt idx="361">
                  <c:v>20.8</c:v>
                </c:pt>
                <c:pt idx="362">
                  <c:v>23.9</c:v>
                </c:pt>
                <c:pt idx="363">
                  <c:v>34.700000000000003</c:v>
                </c:pt>
                <c:pt idx="364">
                  <c:v>39.700000000000003</c:v>
                </c:pt>
                <c:pt idx="365">
                  <c:v>24.2</c:v>
                </c:pt>
                <c:pt idx="366">
                  <c:v>27.6</c:v>
                </c:pt>
                <c:pt idx="367">
                  <c:v>27.1</c:v>
                </c:pt>
                <c:pt idx="368">
                  <c:v>26</c:v>
                </c:pt>
                <c:pt idx="369">
                  <c:v>25.7</c:v>
                </c:pt>
                <c:pt idx="370">
                  <c:v>25.7</c:v>
                </c:pt>
                <c:pt idx="371">
                  <c:v>21.3</c:v>
                </c:pt>
                <c:pt idx="372">
                  <c:v>20.6</c:v>
                </c:pt>
                <c:pt idx="373">
                  <c:v>21.4</c:v>
                </c:pt>
                <c:pt idx="374">
                  <c:v>31.5</c:v>
                </c:pt>
                <c:pt idx="375">
                  <c:v>36.4</c:v>
                </c:pt>
                <c:pt idx="376">
                  <c:v>24.8</c:v>
                </c:pt>
                <c:pt idx="377">
                  <c:v>42.2</c:v>
                </c:pt>
                <c:pt idx="378">
                  <c:v>18.100000000000001</c:v>
                </c:pt>
                <c:pt idx="379">
                  <c:v>19.2</c:v>
                </c:pt>
                <c:pt idx="380">
                  <c:v>22.3</c:v>
                </c:pt>
                <c:pt idx="381">
                  <c:v>32.700000000000003</c:v>
                </c:pt>
                <c:pt idx="382">
                  <c:v>35.299999999999997</c:v>
                </c:pt>
                <c:pt idx="383">
                  <c:v>30.9</c:v>
                </c:pt>
                <c:pt idx="384">
                  <c:v>29.1</c:v>
                </c:pt>
                <c:pt idx="385">
                  <c:v>26.7</c:v>
                </c:pt>
                <c:pt idx="386">
                  <c:v>22.8</c:v>
                </c:pt>
                <c:pt idx="387">
                  <c:v>21.9</c:v>
                </c:pt>
                <c:pt idx="388">
                  <c:v>22.2</c:v>
                </c:pt>
                <c:pt idx="389">
                  <c:v>20.9</c:v>
                </c:pt>
                <c:pt idx="390">
                  <c:v>29.4</c:v>
                </c:pt>
                <c:pt idx="391">
                  <c:v>29.5</c:v>
                </c:pt>
                <c:pt idx="392">
                  <c:v>27.5</c:v>
                </c:pt>
                <c:pt idx="393">
                  <c:v>18.3</c:v>
                </c:pt>
                <c:pt idx="394">
                  <c:v>22.4</c:v>
                </c:pt>
                <c:pt idx="395">
                  <c:v>21.8</c:v>
                </c:pt>
                <c:pt idx="396">
                  <c:v>23.6</c:v>
                </c:pt>
                <c:pt idx="397">
                  <c:v>31.5</c:v>
                </c:pt>
                <c:pt idx="398">
                  <c:v>21</c:v>
                </c:pt>
                <c:pt idx="399">
                  <c:v>20.9</c:v>
                </c:pt>
                <c:pt idx="400">
                  <c:v>29.4</c:v>
                </c:pt>
                <c:pt idx="401">
                  <c:v>32.6</c:v>
                </c:pt>
                <c:pt idx="402">
                  <c:v>27.7</c:v>
                </c:pt>
                <c:pt idx="403">
                  <c:v>22.9</c:v>
                </c:pt>
                <c:pt idx="404">
                  <c:v>22.7</c:v>
                </c:pt>
                <c:pt idx="405">
                  <c:v>23.3</c:v>
                </c:pt>
                <c:pt idx="406">
                  <c:v>23.8</c:v>
                </c:pt>
                <c:pt idx="407">
                  <c:v>24.9</c:v>
                </c:pt>
                <c:pt idx="408">
                  <c:v>30.3</c:v>
                </c:pt>
                <c:pt idx="409">
                  <c:v>24.5</c:v>
                </c:pt>
                <c:pt idx="410">
                  <c:v>26.1</c:v>
                </c:pt>
                <c:pt idx="411">
                  <c:v>18.399999999999999</c:v>
                </c:pt>
                <c:pt idx="412">
                  <c:v>21.1</c:v>
                </c:pt>
                <c:pt idx="413">
                  <c:v>22.6</c:v>
                </c:pt>
                <c:pt idx="414">
                  <c:v>22</c:v>
                </c:pt>
                <c:pt idx="415">
                  <c:v>20.8</c:v>
                </c:pt>
                <c:pt idx="416">
                  <c:v>24.7</c:v>
                </c:pt>
                <c:pt idx="417">
                  <c:v>29.5</c:v>
                </c:pt>
                <c:pt idx="418">
                  <c:v>39.4</c:v>
                </c:pt>
                <c:pt idx="419">
                  <c:v>25.6</c:v>
                </c:pt>
                <c:pt idx="420">
                  <c:v>26.4</c:v>
                </c:pt>
                <c:pt idx="421">
                  <c:v>23.5</c:v>
                </c:pt>
                <c:pt idx="422">
                  <c:v>22.2</c:v>
                </c:pt>
                <c:pt idx="423">
                  <c:v>22.7</c:v>
                </c:pt>
                <c:pt idx="424">
                  <c:v>23.7</c:v>
                </c:pt>
                <c:pt idx="425">
                  <c:v>33.700000000000003</c:v>
                </c:pt>
                <c:pt idx="426">
                  <c:v>34.700000000000003</c:v>
                </c:pt>
                <c:pt idx="427">
                  <c:v>23.9</c:v>
                </c:pt>
                <c:pt idx="428">
                  <c:v>33</c:v>
                </c:pt>
                <c:pt idx="429">
                  <c:v>23.7</c:v>
                </c:pt>
                <c:pt idx="430">
                  <c:v>25.2</c:v>
                </c:pt>
                <c:pt idx="431">
                  <c:v>24.9</c:v>
                </c:pt>
                <c:pt idx="432">
                  <c:v>38.9</c:v>
                </c:pt>
                <c:pt idx="433">
                  <c:v>28.5</c:v>
                </c:pt>
                <c:pt idx="434">
                  <c:v>22.1</c:v>
                </c:pt>
                <c:pt idx="435">
                  <c:v>26.1</c:v>
                </c:pt>
                <c:pt idx="436">
                  <c:v>22.3</c:v>
                </c:pt>
                <c:pt idx="437">
                  <c:v>23.2</c:v>
                </c:pt>
                <c:pt idx="438">
                  <c:v>21.3</c:v>
                </c:pt>
                <c:pt idx="439">
                  <c:v>26.8</c:v>
                </c:pt>
                <c:pt idx="440">
                  <c:v>31.4</c:v>
                </c:pt>
                <c:pt idx="441">
                  <c:v>32.5</c:v>
                </c:pt>
                <c:pt idx="442">
                  <c:v>19.5</c:v>
                </c:pt>
                <c:pt idx="443">
                  <c:v>18.8</c:v>
                </c:pt>
                <c:pt idx="444">
                  <c:v>23.3</c:v>
                </c:pt>
                <c:pt idx="445">
                  <c:v>23.5</c:v>
                </c:pt>
                <c:pt idx="446">
                  <c:v>24.3</c:v>
                </c:pt>
                <c:pt idx="447">
                  <c:v>28.8</c:v>
                </c:pt>
                <c:pt idx="448">
                  <c:v>21.2</c:v>
                </c:pt>
                <c:pt idx="449">
                  <c:v>20.399999999999999</c:v>
                </c:pt>
                <c:pt idx="450">
                  <c:v>20.2</c:v>
                </c:pt>
                <c:pt idx="451">
                  <c:v>19.899999999999999</c:v>
                </c:pt>
                <c:pt idx="452">
                  <c:v>19.2</c:v>
                </c:pt>
                <c:pt idx="453">
                  <c:v>17.899999999999999</c:v>
                </c:pt>
                <c:pt idx="454">
                  <c:v>18.7</c:v>
                </c:pt>
                <c:pt idx="455">
                  <c:v>22.7</c:v>
                </c:pt>
                <c:pt idx="456">
                  <c:v>26.5</c:v>
                </c:pt>
                <c:pt idx="457">
                  <c:v>19.5</c:v>
                </c:pt>
                <c:pt idx="458">
                  <c:v>18.8</c:v>
                </c:pt>
                <c:pt idx="459">
                  <c:v>21.2</c:v>
                </c:pt>
                <c:pt idx="460">
                  <c:v>29</c:v>
                </c:pt>
                <c:pt idx="461">
                  <c:v>15.6</c:v>
                </c:pt>
                <c:pt idx="462">
                  <c:v>18.399999999999999</c:v>
                </c:pt>
                <c:pt idx="463">
                  <c:v>20</c:v>
                </c:pt>
                <c:pt idx="464">
                  <c:v>22.3</c:v>
                </c:pt>
                <c:pt idx="465">
                  <c:v>23.5</c:v>
                </c:pt>
                <c:pt idx="466">
                  <c:v>20.100000000000001</c:v>
                </c:pt>
                <c:pt idx="467">
                  <c:v>18.7</c:v>
                </c:pt>
                <c:pt idx="468">
                  <c:v>20</c:v>
                </c:pt>
                <c:pt idx="469">
                  <c:v>27</c:v>
                </c:pt>
                <c:pt idx="470">
                  <c:v>27</c:v>
                </c:pt>
                <c:pt idx="471">
                  <c:v>20.3</c:v>
                </c:pt>
                <c:pt idx="472">
                  <c:v>19.8</c:v>
                </c:pt>
                <c:pt idx="473">
                  <c:v>25</c:v>
                </c:pt>
                <c:pt idx="474">
                  <c:v>27.4</c:v>
                </c:pt>
                <c:pt idx="475">
                  <c:v>28</c:v>
                </c:pt>
                <c:pt idx="476">
                  <c:v>24.2</c:v>
                </c:pt>
                <c:pt idx="477">
                  <c:v>16.7</c:v>
                </c:pt>
                <c:pt idx="478">
                  <c:v>18.600000000000001</c:v>
                </c:pt>
                <c:pt idx="479">
                  <c:v>20</c:v>
                </c:pt>
                <c:pt idx="480">
                  <c:v>25</c:v>
                </c:pt>
                <c:pt idx="481">
                  <c:v>25.6</c:v>
                </c:pt>
                <c:pt idx="482">
                  <c:v>25.4</c:v>
                </c:pt>
                <c:pt idx="483">
                  <c:v>24.9</c:v>
                </c:pt>
                <c:pt idx="484">
                  <c:v>20.6</c:v>
                </c:pt>
                <c:pt idx="485">
                  <c:v>24.1</c:v>
                </c:pt>
                <c:pt idx="486">
                  <c:v>17</c:v>
                </c:pt>
                <c:pt idx="487">
                  <c:v>18.399999999999999</c:v>
                </c:pt>
                <c:pt idx="488">
                  <c:v>20.100000000000001</c:v>
                </c:pt>
                <c:pt idx="489">
                  <c:v>18.2</c:v>
                </c:pt>
                <c:pt idx="490">
                  <c:v>20.5</c:v>
                </c:pt>
                <c:pt idx="491">
                  <c:v>24.7</c:v>
                </c:pt>
                <c:pt idx="492">
                  <c:v>25.7</c:v>
                </c:pt>
                <c:pt idx="493">
                  <c:v>20.399999999999999</c:v>
                </c:pt>
                <c:pt idx="494">
                  <c:v>22.2</c:v>
                </c:pt>
                <c:pt idx="495">
                  <c:v>17.2</c:v>
                </c:pt>
                <c:pt idx="496">
                  <c:v>17.399999999999999</c:v>
                </c:pt>
                <c:pt idx="497">
                  <c:v>21.4</c:v>
                </c:pt>
                <c:pt idx="498">
                  <c:v>21.6</c:v>
                </c:pt>
                <c:pt idx="499">
                  <c:v>21.7</c:v>
                </c:pt>
                <c:pt idx="500">
                  <c:v>22</c:v>
                </c:pt>
                <c:pt idx="501">
                  <c:v>19.600000000000001</c:v>
                </c:pt>
                <c:pt idx="502">
                  <c:v>17.100000000000001</c:v>
                </c:pt>
                <c:pt idx="503">
                  <c:v>19.3</c:v>
                </c:pt>
                <c:pt idx="504">
                  <c:v>18.399999999999999</c:v>
                </c:pt>
                <c:pt idx="505">
                  <c:v>17.399999999999999</c:v>
                </c:pt>
                <c:pt idx="506">
                  <c:v>18.5</c:v>
                </c:pt>
                <c:pt idx="507">
                  <c:v>22.2</c:v>
                </c:pt>
                <c:pt idx="508">
                  <c:v>17.2</c:v>
                </c:pt>
                <c:pt idx="509">
                  <c:v>15.8</c:v>
                </c:pt>
                <c:pt idx="510">
                  <c:v>15.6</c:v>
                </c:pt>
                <c:pt idx="511">
                  <c:v>12.5</c:v>
                </c:pt>
                <c:pt idx="512">
                  <c:v>14.4</c:v>
                </c:pt>
                <c:pt idx="513">
                  <c:v>13.2</c:v>
                </c:pt>
                <c:pt idx="514">
                  <c:v>13.9</c:v>
                </c:pt>
                <c:pt idx="515">
                  <c:v>15.4</c:v>
                </c:pt>
                <c:pt idx="516">
                  <c:v>17.399999999999999</c:v>
                </c:pt>
                <c:pt idx="517">
                  <c:v>17</c:v>
                </c:pt>
                <c:pt idx="518">
                  <c:v>12.8</c:v>
                </c:pt>
                <c:pt idx="519">
                  <c:v>14.1</c:v>
                </c:pt>
                <c:pt idx="520">
                  <c:v>13.4</c:v>
                </c:pt>
                <c:pt idx="521">
                  <c:v>14.1</c:v>
                </c:pt>
                <c:pt idx="522">
                  <c:v>14.5</c:v>
                </c:pt>
                <c:pt idx="523">
                  <c:v>15.3</c:v>
                </c:pt>
                <c:pt idx="524">
                  <c:v>14.7</c:v>
                </c:pt>
                <c:pt idx="525">
                  <c:v>17.5</c:v>
                </c:pt>
                <c:pt idx="526">
                  <c:v>15.8</c:v>
                </c:pt>
                <c:pt idx="527">
                  <c:v>13.5</c:v>
                </c:pt>
                <c:pt idx="528">
                  <c:v>13.8</c:v>
                </c:pt>
                <c:pt idx="529">
                  <c:v>13.4</c:v>
                </c:pt>
                <c:pt idx="530">
                  <c:v>15.6</c:v>
                </c:pt>
                <c:pt idx="531">
                  <c:v>17.899999999999999</c:v>
                </c:pt>
                <c:pt idx="532">
                  <c:v>14.3</c:v>
                </c:pt>
                <c:pt idx="533">
                  <c:v>15.1</c:v>
                </c:pt>
                <c:pt idx="534">
                  <c:v>12.7</c:v>
                </c:pt>
                <c:pt idx="535">
                  <c:v>13.5</c:v>
                </c:pt>
                <c:pt idx="536">
                  <c:v>13.2</c:v>
                </c:pt>
                <c:pt idx="537">
                  <c:v>14.7</c:v>
                </c:pt>
                <c:pt idx="538">
                  <c:v>15.4</c:v>
                </c:pt>
                <c:pt idx="539">
                  <c:v>14.8</c:v>
                </c:pt>
                <c:pt idx="540">
                  <c:v>10.7</c:v>
                </c:pt>
                <c:pt idx="541">
                  <c:v>12.7</c:v>
                </c:pt>
                <c:pt idx="542">
                  <c:v>11.1</c:v>
                </c:pt>
                <c:pt idx="543">
                  <c:v>10.6</c:v>
                </c:pt>
                <c:pt idx="544">
                  <c:v>17</c:v>
                </c:pt>
                <c:pt idx="545">
                  <c:v>15.8</c:v>
                </c:pt>
                <c:pt idx="546">
                  <c:v>11.7</c:v>
                </c:pt>
                <c:pt idx="547">
                  <c:v>14.1</c:v>
                </c:pt>
                <c:pt idx="548">
                  <c:v>16.5</c:v>
                </c:pt>
                <c:pt idx="549">
                  <c:v>16.7</c:v>
                </c:pt>
                <c:pt idx="550">
                  <c:v>12.7</c:v>
                </c:pt>
                <c:pt idx="551">
                  <c:v>12.8</c:v>
                </c:pt>
                <c:pt idx="552">
                  <c:v>13</c:v>
                </c:pt>
                <c:pt idx="553">
                  <c:v>13.7</c:v>
                </c:pt>
                <c:pt idx="554">
                  <c:v>15.3</c:v>
                </c:pt>
                <c:pt idx="555">
                  <c:v>15.2</c:v>
                </c:pt>
                <c:pt idx="556">
                  <c:v>14.2</c:v>
                </c:pt>
                <c:pt idx="557">
                  <c:v>16</c:v>
                </c:pt>
                <c:pt idx="558">
                  <c:v>13.7</c:v>
                </c:pt>
                <c:pt idx="559">
                  <c:v>12</c:v>
                </c:pt>
                <c:pt idx="560">
                  <c:v>14</c:v>
                </c:pt>
                <c:pt idx="561">
                  <c:v>14.1</c:v>
                </c:pt>
                <c:pt idx="562">
                  <c:v>13.7</c:v>
                </c:pt>
                <c:pt idx="563">
                  <c:v>16.100000000000001</c:v>
                </c:pt>
                <c:pt idx="564">
                  <c:v>17.7</c:v>
                </c:pt>
                <c:pt idx="565">
                  <c:v>16</c:v>
                </c:pt>
                <c:pt idx="566">
                  <c:v>16.100000000000001</c:v>
                </c:pt>
                <c:pt idx="567">
                  <c:v>18.100000000000001</c:v>
                </c:pt>
                <c:pt idx="568">
                  <c:v>18.3</c:v>
                </c:pt>
                <c:pt idx="569">
                  <c:v>11.6</c:v>
                </c:pt>
                <c:pt idx="570">
                  <c:v>11.4</c:v>
                </c:pt>
                <c:pt idx="571">
                  <c:v>14.3</c:v>
                </c:pt>
                <c:pt idx="572">
                  <c:v>11</c:v>
                </c:pt>
                <c:pt idx="573">
                  <c:v>12.9</c:v>
                </c:pt>
                <c:pt idx="574">
                  <c:v>15.2</c:v>
                </c:pt>
                <c:pt idx="575">
                  <c:v>15.3</c:v>
                </c:pt>
                <c:pt idx="576">
                  <c:v>13.8</c:v>
                </c:pt>
                <c:pt idx="577">
                  <c:v>17</c:v>
                </c:pt>
                <c:pt idx="578">
                  <c:v>14.4</c:v>
                </c:pt>
                <c:pt idx="579">
                  <c:v>13.4</c:v>
                </c:pt>
                <c:pt idx="580">
                  <c:v>12.8</c:v>
                </c:pt>
                <c:pt idx="581">
                  <c:v>14.6</c:v>
                </c:pt>
                <c:pt idx="582">
                  <c:v>14.6</c:v>
                </c:pt>
                <c:pt idx="583">
                  <c:v>14.4</c:v>
                </c:pt>
                <c:pt idx="584">
                  <c:v>16.600000000000001</c:v>
                </c:pt>
                <c:pt idx="585">
                  <c:v>14.2</c:v>
                </c:pt>
                <c:pt idx="586">
                  <c:v>18.899999999999999</c:v>
                </c:pt>
                <c:pt idx="587">
                  <c:v>15.3</c:v>
                </c:pt>
                <c:pt idx="588">
                  <c:v>15.7</c:v>
                </c:pt>
                <c:pt idx="589">
                  <c:v>14.1</c:v>
                </c:pt>
                <c:pt idx="590">
                  <c:v>15.1</c:v>
                </c:pt>
                <c:pt idx="591">
                  <c:v>18.7</c:v>
                </c:pt>
                <c:pt idx="592">
                  <c:v>18.100000000000001</c:v>
                </c:pt>
                <c:pt idx="593">
                  <c:v>18.2</c:v>
                </c:pt>
                <c:pt idx="594">
                  <c:v>15.6</c:v>
                </c:pt>
                <c:pt idx="595">
                  <c:v>21.6</c:v>
                </c:pt>
                <c:pt idx="596">
                  <c:v>16.399999999999999</c:v>
                </c:pt>
                <c:pt idx="597">
                  <c:v>13.6</c:v>
                </c:pt>
                <c:pt idx="598">
                  <c:v>14.8</c:v>
                </c:pt>
                <c:pt idx="599">
                  <c:v>16</c:v>
                </c:pt>
                <c:pt idx="600">
                  <c:v>13.4</c:v>
                </c:pt>
                <c:pt idx="601">
                  <c:v>12.7</c:v>
                </c:pt>
                <c:pt idx="602">
                  <c:v>13</c:v>
                </c:pt>
                <c:pt idx="603">
                  <c:v>14.4</c:v>
                </c:pt>
                <c:pt idx="604">
                  <c:v>16.3</c:v>
                </c:pt>
                <c:pt idx="605">
                  <c:v>19</c:v>
                </c:pt>
                <c:pt idx="606">
                  <c:v>20.399999999999999</c:v>
                </c:pt>
                <c:pt idx="607">
                  <c:v>16.8</c:v>
                </c:pt>
                <c:pt idx="608">
                  <c:v>20.2</c:v>
                </c:pt>
                <c:pt idx="609">
                  <c:v>15.5</c:v>
                </c:pt>
                <c:pt idx="610">
                  <c:v>15</c:v>
                </c:pt>
                <c:pt idx="611">
                  <c:v>15.7</c:v>
                </c:pt>
                <c:pt idx="612">
                  <c:v>16.899999999999999</c:v>
                </c:pt>
                <c:pt idx="613">
                  <c:v>18.399999999999999</c:v>
                </c:pt>
                <c:pt idx="614">
                  <c:v>21.5</c:v>
                </c:pt>
                <c:pt idx="615">
                  <c:v>21</c:v>
                </c:pt>
                <c:pt idx="616">
                  <c:v>23.3</c:v>
                </c:pt>
                <c:pt idx="617">
                  <c:v>16.7</c:v>
                </c:pt>
                <c:pt idx="618">
                  <c:v>14.3</c:v>
                </c:pt>
                <c:pt idx="619">
                  <c:v>17</c:v>
                </c:pt>
                <c:pt idx="620">
                  <c:v>13.6</c:v>
                </c:pt>
                <c:pt idx="621">
                  <c:v>14.6</c:v>
                </c:pt>
                <c:pt idx="622">
                  <c:v>16.100000000000001</c:v>
                </c:pt>
                <c:pt idx="623">
                  <c:v>14.6</c:v>
                </c:pt>
                <c:pt idx="624">
                  <c:v>15.7</c:v>
                </c:pt>
                <c:pt idx="625">
                  <c:v>19.8</c:v>
                </c:pt>
                <c:pt idx="626">
                  <c:v>12.5</c:v>
                </c:pt>
                <c:pt idx="627">
                  <c:v>16.3</c:v>
                </c:pt>
                <c:pt idx="628">
                  <c:v>18.8</c:v>
                </c:pt>
                <c:pt idx="629">
                  <c:v>15.2</c:v>
                </c:pt>
                <c:pt idx="630">
                  <c:v>13.4</c:v>
                </c:pt>
                <c:pt idx="631">
                  <c:v>16.5</c:v>
                </c:pt>
                <c:pt idx="632">
                  <c:v>20.100000000000001</c:v>
                </c:pt>
                <c:pt idx="633">
                  <c:v>14.7</c:v>
                </c:pt>
                <c:pt idx="634">
                  <c:v>16.899999999999999</c:v>
                </c:pt>
                <c:pt idx="635">
                  <c:v>14.8</c:v>
                </c:pt>
                <c:pt idx="636">
                  <c:v>19.3</c:v>
                </c:pt>
                <c:pt idx="637">
                  <c:v>16.7</c:v>
                </c:pt>
                <c:pt idx="638">
                  <c:v>16.399999999999999</c:v>
                </c:pt>
                <c:pt idx="639">
                  <c:v>18.600000000000001</c:v>
                </c:pt>
                <c:pt idx="640">
                  <c:v>24</c:v>
                </c:pt>
                <c:pt idx="641">
                  <c:v>15.9</c:v>
                </c:pt>
                <c:pt idx="642">
                  <c:v>17.100000000000001</c:v>
                </c:pt>
                <c:pt idx="643">
                  <c:v>17.100000000000001</c:v>
                </c:pt>
                <c:pt idx="644">
                  <c:v>27.2</c:v>
                </c:pt>
                <c:pt idx="645">
                  <c:v>22.5</c:v>
                </c:pt>
                <c:pt idx="646">
                  <c:v>16.899999999999999</c:v>
                </c:pt>
                <c:pt idx="647">
                  <c:v>22</c:v>
                </c:pt>
                <c:pt idx="648">
                  <c:v>16.8</c:v>
                </c:pt>
                <c:pt idx="649">
                  <c:v>15.1</c:v>
                </c:pt>
                <c:pt idx="650">
                  <c:v>15.4</c:v>
                </c:pt>
                <c:pt idx="651">
                  <c:v>14.6</c:v>
                </c:pt>
                <c:pt idx="652">
                  <c:v>22.7</c:v>
                </c:pt>
                <c:pt idx="653">
                  <c:v>24.8</c:v>
                </c:pt>
                <c:pt idx="654">
                  <c:v>23.1</c:v>
                </c:pt>
                <c:pt idx="655">
                  <c:v>18.899999999999999</c:v>
                </c:pt>
                <c:pt idx="656">
                  <c:v>16.600000000000001</c:v>
                </c:pt>
                <c:pt idx="657">
                  <c:v>16.5</c:v>
                </c:pt>
                <c:pt idx="658">
                  <c:v>21.8</c:v>
                </c:pt>
                <c:pt idx="659">
                  <c:v>17.600000000000001</c:v>
                </c:pt>
                <c:pt idx="660">
                  <c:v>13.2</c:v>
                </c:pt>
                <c:pt idx="661">
                  <c:v>14.1</c:v>
                </c:pt>
                <c:pt idx="662">
                  <c:v>17.100000000000001</c:v>
                </c:pt>
                <c:pt idx="663">
                  <c:v>25.7</c:v>
                </c:pt>
                <c:pt idx="664">
                  <c:v>18.5</c:v>
                </c:pt>
                <c:pt idx="665">
                  <c:v>15.4</c:v>
                </c:pt>
                <c:pt idx="666">
                  <c:v>16.600000000000001</c:v>
                </c:pt>
                <c:pt idx="667">
                  <c:v>25.6</c:v>
                </c:pt>
                <c:pt idx="668">
                  <c:v>28</c:v>
                </c:pt>
                <c:pt idx="669">
                  <c:v>17.5</c:v>
                </c:pt>
                <c:pt idx="670">
                  <c:v>18.399999999999999</c:v>
                </c:pt>
                <c:pt idx="671">
                  <c:v>18.5</c:v>
                </c:pt>
                <c:pt idx="672">
                  <c:v>19.100000000000001</c:v>
                </c:pt>
                <c:pt idx="673">
                  <c:v>29.2</c:v>
                </c:pt>
                <c:pt idx="674">
                  <c:v>16.8</c:v>
                </c:pt>
                <c:pt idx="675">
                  <c:v>21.4</c:v>
                </c:pt>
                <c:pt idx="676">
                  <c:v>25.9</c:v>
                </c:pt>
                <c:pt idx="677">
                  <c:v>18.2</c:v>
                </c:pt>
                <c:pt idx="678">
                  <c:v>17.399999999999999</c:v>
                </c:pt>
                <c:pt idx="679">
                  <c:v>17.5</c:v>
                </c:pt>
                <c:pt idx="680">
                  <c:v>23.8</c:v>
                </c:pt>
                <c:pt idx="681">
                  <c:v>25.5</c:v>
                </c:pt>
                <c:pt idx="682">
                  <c:v>19</c:v>
                </c:pt>
                <c:pt idx="683">
                  <c:v>15.9</c:v>
                </c:pt>
                <c:pt idx="684">
                  <c:v>19.2</c:v>
                </c:pt>
                <c:pt idx="685">
                  <c:v>21.6</c:v>
                </c:pt>
                <c:pt idx="686">
                  <c:v>31.4</c:v>
                </c:pt>
                <c:pt idx="687">
                  <c:v>18.899999999999999</c:v>
                </c:pt>
                <c:pt idx="688">
                  <c:v>19.399999999999999</c:v>
                </c:pt>
                <c:pt idx="689">
                  <c:v>33.299999999999997</c:v>
                </c:pt>
                <c:pt idx="690">
                  <c:v>35</c:v>
                </c:pt>
                <c:pt idx="691">
                  <c:v>14.9</c:v>
                </c:pt>
                <c:pt idx="692">
                  <c:v>16.8</c:v>
                </c:pt>
                <c:pt idx="693">
                  <c:v>17</c:v>
                </c:pt>
                <c:pt idx="694">
                  <c:v>17.899999999999999</c:v>
                </c:pt>
                <c:pt idx="695">
                  <c:v>17.399999999999999</c:v>
                </c:pt>
                <c:pt idx="696">
                  <c:v>16.3</c:v>
                </c:pt>
                <c:pt idx="697">
                  <c:v>19.600000000000001</c:v>
                </c:pt>
                <c:pt idx="698">
                  <c:v>20</c:v>
                </c:pt>
                <c:pt idx="699">
                  <c:v>18.899999999999999</c:v>
                </c:pt>
                <c:pt idx="700">
                  <c:v>21.9</c:v>
                </c:pt>
                <c:pt idx="701">
                  <c:v>21.6</c:v>
                </c:pt>
                <c:pt idx="702">
                  <c:v>23.9</c:v>
                </c:pt>
                <c:pt idx="703">
                  <c:v>31.7</c:v>
                </c:pt>
                <c:pt idx="704">
                  <c:v>21.5</c:v>
                </c:pt>
                <c:pt idx="705">
                  <c:v>20.8</c:v>
                </c:pt>
                <c:pt idx="706">
                  <c:v>28.3</c:v>
                </c:pt>
                <c:pt idx="707">
                  <c:v>23.2</c:v>
                </c:pt>
                <c:pt idx="708">
                  <c:v>17.3</c:v>
                </c:pt>
                <c:pt idx="709">
                  <c:v>18.8</c:v>
                </c:pt>
                <c:pt idx="710">
                  <c:v>19.3</c:v>
                </c:pt>
                <c:pt idx="711">
                  <c:v>32.799999999999997</c:v>
                </c:pt>
                <c:pt idx="712">
                  <c:v>36.299999999999997</c:v>
                </c:pt>
                <c:pt idx="713">
                  <c:v>19.3</c:v>
                </c:pt>
                <c:pt idx="714">
                  <c:v>18.600000000000001</c:v>
                </c:pt>
                <c:pt idx="715">
                  <c:v>25.5</c:v>
                </c:pt>
                <c:pt idx="716">
                  <c:v>20.9</c:v>
                </c:pt>
                <c:pt idx="717">
                  <c:v>17.5</c:v>
                </c:pt>
                <c:pt idx="718">
                  <c:v>30.2</c:v>
                </c:pt>
                <c:pt idx="719">
                  <c:v>21.5</c:v>
                </c:pt>
                <c:pt idx="720">
                  <c:v>19.899999999999999</c:v>
                </c:pt>
                <c:pt idx="721">
                  <c:v>20</c:v>
                </c:pt>
                <c:pt idx="722">
                  <c:v>26.3</c:v>
                </c:pt>
                <c:pt idx="723">
                  <c:v>34.9</c:v>
                </c:pt>
                <c:pt idx="724">
                  <c:v>36.299999999999997</c:v>
                </c:pt>
                <c:pt idx="725">
                  <c:v>29.3</c:v>
                </c:pt>
                <c:pt idx="726">
                  <c:v>29.8</c:v>
                </c:pt>
                <c:pt idx="727">
                  <c:v>38.200000000000003</c:v>
                </c:pt>
                <c:pt idx="728">
                  <c:v>33.5</c:v>
                </c:pt>
                <c:pt idx="729">
                  <c:v>27.8</c:v>
                </c:pt>
                <c:pt idx="730">
                  <c:v>23.8</c:v>
                </c:pt>
                <c:pt idx="731">
                  <c:v>21.1</c:v>
                </c:pt>
                <c:pt idx="732">
                  <c:v>17.8</c:v>
                </c:pt>
                <c:pt idx="733">
                  <c:v>19.5</c:v>
                </c:pt>
                <c:pt idx="734">
                  <c:v>29.3</c:v>
                </c:pt>
                <c:pt idx="735">
                  <c:v>31.7</c:v>
                </c:pt>
                <c:pt idx="736">
                  <c:v>35.200000000000003</c:v>
                </c:pt>
                <c:pt idx="737">
                  <c:v>36.700000000000003</c:v>
                </c:pt>
                <c:pt idx="738">
                  <c:v>33.1</c:v>
                </c:pt>
                <c:pt idx="739">
                  <c:v>24.4</c:v>
                </c:pt>
                <c:pt idx="740">
                  <c:v>26.2</c:v>
                </c:pt>
                <c:pt idx="741">
                  <c:v>24.3</c:v>
                </c:pt>
                <c:pt idx="742">
                  <c:v>26.5</c:v>
                </c:pt>
                <c:pt idx="743">
                  <c:v>28.8</c:v>
                </c:pt>
                <c:pt idx="744">
                  <c:v>23.5</c:v>
                </c:pt>
                <c:pt idx="745">
                  <c:v>21.5</c:v>
                </c:pt>
                <c:pt idx="746">
                  <c:v>32.700000000000003</c:v>
                </c:pt>
                <c:pt idx="747">
                  <c:v>37.799999999999997</c:v>
                </c:pt>
                <c:pt idx="748">
                  <c:v>20.8</c:v>
                </c:pt>
                <c:pt idx="749">
                  <c:v>23.4</c:v>
                </c:pt>
                <c:pt idx="750">
                  <c:v>20.8</c:v>
                </c:pt>
                <c:pt idx="751">
                  <c:v>22.6</c:v>
                </c:pt>
                <c:pt idx="752">
                  <c:v>29.6</c:v>
                </c:pt>
                <c:pt idx="753">
                  <c:v>36.700000000000003</c:v>
                </c:pt>
                <c:pt idx="754">
                  <c:v>22</c:v>
                </c:pt>
                <c:pt idx="755">
                  <c:v>21.1</c:v>
                </c:pt>
                <c:pt idx="756">
                  <c:v>21.2</c:v>
                </c:pt>
                <c:pt idx="757">
                  <c:v>23.6</c:v>
                </c:pt>
                <c:pt idx="758">
                  <c:v>29.2</c:v>
                </c:pt>
                <c:pt idx="759">
                  <c:v>27</c:v>
                </c:pt>
                <c:pt idx="760">
                  <c:v>30</c:v>
                </c:pt>
                <c:pt idx="761">
                  <c:v>22.1</c:v>
                </c:pt>
                <c:pt idx="762">
                  <c:v>20.6</c:v>
                </c:pt>
                <c:pt idx="763">
                  <c:v>24.1</c:v>
                </c:pt>
                <c:pt idx="764">
                  <c:v>27.6</c:v>
                </c:pt>
                <c:pt idx="765">
                  <c:v>35.9</c:v>
                </c:pt>
                <c:pt idx="766">
                  <c:v>30.7</c:v>
                </c:pt>
                <c:pt idx="767">
                  <c:v>18</c:v>
                </c:pt>
                <c:pt idx="768">
                  <c:v>27.6</c:v>
                </c:pt>
                <c:pt idx="769">
                  <c:v>36</c:v>
                </c:pt>
                <c:pt idx="770">
                  <c:v>36</c:v>
                </c:pt>
                <c:pt idx="771">
                  <c:v>27.1</c:v>
                </c:pt>
                <c:pt idx="772">
                  <c:v>24.6</c:v>
                </c:pt>
                <c:pt idx="773">
                  <c:v>19.899999999999999</c:v>
                </c:pt>
                <c:pt idx="774">
                  <c:v>21</c:v>
                </c:pt>
                <c:pt idx="775">
                  <c:v>19.5</c:v>
                </c:pt>
                <c:pt idx="776">
                  <c:v>31.5</c:v>
                </c:pt>
                <c:pt idx="777">
                  <c:v>23.6</c:v>
                </c:pt>
                <c:pt idx="778">
                  <c:v>25.5</c:v>
                </c:pt>
                <c:pt idx="779">
                  <c:v>18.899999999999999</c:v>
                </c:pt>
                <c:pt idx="780">
                  <c:v>17.3</c:v>
                </c:pt>
                <c:pt idx="781">
                  <c:v>20.3</c:v>
                </c:pt>
                <c:pt idx="782">
                  <c:v>24</c:v>
                </c:pt>
                <c:pt idx="783">
                  <c:v>33.299999999999997</c:v>
                </c:pt>
                <c:pt idx="784">
                  <c:v>25</c:v>
                </c:pt>
                <c:pt idx="785">
                  <c:v>20</c:v>
                </c:pt>
                <c:pt idx="786">
                  <c:v>19.399999999999999</c:v>
                </c:pt>
                <c:pt idx="787">
                  <c:v>29.8</c:v>
                </c:pt>
                <c:pt idx="788">
                  <c:v>33.1</c:v>
                </c:pt>
                <c:pt idx="789">
                  <c:v>33.6</c:v>
                </c:pt>
                <c:pt idx="790">
                  <c:v>30.5</c:v>
                </c:pt>
                <c:pt idx="791">
                  <c:v>23.3</c:v>
                </c:pt>
                <c:pt idx="792">
                  <c:v>28.6</c:v>
                </c:pt>
                <c:pt idx="793">
                  <c:v>27.4</c:v>
                </c:pt>
                <c:pt idx="794">
                  <c:v>25.4</c:v>
                </c:pt>
                <c:pt idx="795">
                  <c:v>27.4</c:v>
                </c:pt>
                <c:pt idx="796">
                  <c:v>28.2</c:v>
                </c:pt>
                <c:pt idx="797">
                  <c:v>31.5</c:v>
                </c:pt>
                <c:pt idx="798">
                  <c:v>32.299999999999997</c:v>
                </c:pt>
                <c:pt idx="799">
                  <c:v>23.8</c:v>
                </c:pt>
                <c:pt idx="800">
                  <c:v>26.4</c:v>
                </c:pt>
                <c:pt idx="801">
                  <c:v>27.1</c:v>
                </c:pt>
                <c:pt idx="802">
                  <c:v>24.3</c:v>
                </c:pt>
                <c:pt idx="803">
                  <c:v>32.700000000000003</c:v>
                </c:pt>
                <c:pt idx="804">
                  <c:v>33.200000000000003</c:v>
                </c:pt>
                <c:pt idx="805">
                  <c:v>23</c:v>
                </c:pt>
                <c:pt idx="806">
                  <c:v>22.1</c:v>
                </c:pt>
                <c:pt idx="807">
                  <c:v>30.8</c:v>
                </c:pt>
                <c:pt idx="808">
                  <c:v>33.5</c:v>
                </c:pt>
                <c:pt idx="809">
                  <c:v>28</c:v>
                </c:pt>
                <c:pt idx="810">
                  <c:v>26.1</c:v>
                </c:pt>
                <c:pt idx="811">
                  <c:v>21.8</c:v>
                </c:pt>
                <c:pt idx="812">
                  <c:v>25.1</c:v>
                </c:pt>
                <c:pt idx="813">
                  <c:v>24.7</c:v>
                </c:pt>
                <c:pt idx="814">
                  <c:v>29.7</c:v>
                </c:pt>
                <c:pt idx="815">
                  <c:v>26.7</c:v>
                </c:pt>
                <c:pt idx="816">
                  <c:v>31.9</c:v>
                </c:pt>
                <c:pt idx="817">
                  <c:v>24.3</c:v>
                </c:pt>
                <c:pt idx="818">
                  <c:v>27.2</c:v>
                </c:pt>
                <c:pt idx="819">
                  <c:v>17.899999999999999</c:v>
                </c:pt>
                <c:pt idx="820">
                  <c:v>17.899999999999999</c:v>
                </c:pt>
                <c:pt idx="821">
                  <c:v>19</c:v>
                </c:pt>
                <c:pt idx="822">
                  <c:v>18.2</c:v>
                </c:pt>
                <c:pt idx="823">
                  <c:v>21.5</c:v>
                </c:pt>
                <c:pt idx="824">
                  <c:v>24.4</c:v>
                </c:pt>
                <c:pt idx="825">
                  <c:v>25.4</c:v>
                </c:pt>
                <c:pt idx="826">
                  <c:v>26.6</c:v>
                </c:pt>
                <c:pt idx="827">
                  <c:v>26.2</c:v>
                </c:pt>
                <c:pt idx="828">
                  <c:v>28.1</c:v>
                </c:pt>
                <c:pt idx="829">
                  <c:v>15.2</c:v>
                </c:pt>
                <c:pt idx="830">
                  <c:v>17</c:v>
                </c:pt>
                <c:pt idx="831">
                  <c:v>18.5</c:v>
                </c:pt>
                <c:pt idx="832">
                  <c:v>19.3</c:v>
                </c:pt>
                <c:pt idx="833">
                  <c:v>22.2</c:v>
                </c:pt>
                <c:pt idx="834">
                  <c:v>17.899999999999999</c:v>
                </c:pt>
                <c:pt idx="835">
                  <c:v>17.3</c:v>
                </c:pt>
                <c:pt idx="836">
                  <c:v>22.6</c:v>
                </c:pt>
                <c:pt idx="837">
                  <c:v>18.3</c:v>
                </c:pt>
                <c:pt idx="838">
                  <c:v>20.399999999999999</c:v>
                </c:pt>
                <c:pt idx="839">
                  <c:v>26.9</c:v>
                </c:pt>
                <c:pt idx="840">
                  <c:v>26.5</c:v>
                </c:pt>
                <c:pt idx="841">
                  <c:v>20.9</c:v>
                </c:pt>
                <c:pt idx="842">
                  <c:v>22.5</c:v>
                </c:pt>
                <c:pt idx="843">
                  <c:v>21.8</c:v>
                </c:pt>
                <c:pt idx="844">
                  <c:v>24.7</c:v>
                </c:pt>
                <c:pt idx="845">
                  <c:v>17.7</c:v>
                </c:pt>
                <c:pt idx="846">
                  <c:v>14.5</c:v>
                </c:pt>
                <c:pt idx="847">
                  <c:v>15.6</c:v>
                </c:pt>
                <c:pt idx="848">
                  <c:v>19.8</c:v>
                </c:pt>
                <c:pt idx="849">
                  <c:v>18.100000000000001</c:v>
                </c:pt>
                <c:pt idx="850">
                  <c:v>17.8</c:v>
                </c:pt>
                <c:pt idx="851">
                  <c:v>20.399999999999999</c:v>
                </c:pt>
                <c:pt idx="852">
                  <c:v>15.2</c:v>
                </c:pt>
                <c:pt idx="853">
                  <c:v>15.3</c:v>
                </c:pt>
                <c:pt idx="854">
                  <c:v>16.899999999999999</c:v>
                </c:pt>
                <c:pt idx="855">
                  <c:v>20.5</c:v>
                </c:pt>
                <c:pt idx="856">
                  <c:v>20</c:v>
                </c:pt>
                <c:pt idx="857">
                  <c:v>14.8</c:v>
                </c:pt>
                <c:pt idx="858">
                  <c:v>15.8</c:v>
                </c:pt>
                <c:pt idx="859">
                  <c:v>15.9</c:v>
                </c:pt>
                <c:pt idx="860">
                  <c:v>17.7</c:v>
                </c:pt>
                <c:pt idx="861">
                  <c:v>16.5</c:v>
                </c:pt>
                <c:pt idx="862">
                  <c:v>19.5</c:v>
                </c:pt>
                <c:pt idx="863">
                  <c:v>15.6</c:v>
                </c:pt>
                <c:pt idx="864">
                  <c:v>15.1</c:v>
                </c:pt>
                <c:pt idx="865">
                  <c:v>16.899999999999999</c:v>
                </c:pt>
                <c:pt idx="866">
                  <c:v>18.2</c:v>
                </c:pt>
                <c:pt idx="867">
                  <c:v>17</c:v>
                </c:pt>
                <c:pt idx="868">
                  <c:v>20.2</c:v>
                </c:pt>
                <c:pt idx="869">
                  <c:v>17.8</c:v>
                </c:pt>
                <c:pt idx="870">
                  <c:v>19.3</c:v>
                </c:pt>
                <c:pt idx="871">
                  <c:v>18.7</c:v>
                </c:pt>
                <c:pt idx="872">
                  <c:v>20.3</c:v>
                </c:pt>
                <c:pt idx="873">
                  <c:v>19.3</c:v>
                </c:pt>
                <c:pt idx="874">
                  <c:v>17.100000000000001</c:v>
                </c:pt>
                <c:pt idx="875">
                  <c:v>18.5</c:v>
                </c:pt>
                <c:pt idx="876">
                  <c:v>18</c:v>
                </c:pt>
                <c:pt idx="877">
                  <c:v>17.8</c:v>
                </c:pt>
                <c:pt idx="878">
                  <c:v>15.3</c:v>
                </c:pt>
                <c:pt idx="879">
                  <c:v>14.8</c:v>
                </c:pt>
                <c:pt idx="880">
                  <c:v>13.1</c:v>
                </c:pt>
                <c:pt idx="881">
                  <c:v>13</c:v>
                </c:pt>
                <c:pt idx="882">
                  <c:v>13.9</c:v>
                </c:pt>
                <c:pt idx="883">
                  <c:v>14.7</c:v>
                </c:pt>
                <c:pt idx="884">
                  <c:v>14.3</c:v>
                </c:pt>
                <c:pt idx="885">
                  <c:v>15.8</c:v>
                </c:pt>
                <c:pt idx="886">
                  <c:v>17.5</c:v>
                </c:pt>
                <c:pt idx="887">
                  <c:v>13.9</c:v>
                </c:pt>
                <c:pt idx="888">
                  <c:v>14.3</c:v>
                </c:pt>
                <c:pt idx="889">
                  <c:v>15</c:v>
                </c:pt>
                <c:pt idx="890">
                  <c:v>15</c:v>
                </c:pt>
                <c:pt idx="891">
                  <c:v>15.8</c:v>
                </c:pt>
                <c:pt idx="892">
                  <c:v>15.5</c:v>
                </c:pt>
                <c:pt idx="893">
                  <c:v>15.9</c:v>
                </c:pt>
                <c:pt idx="894">
                  <c:v>15.1</c:v>
                </c:pt>
                <c:pt idx="895">
                  <c:v>17.399999999999999</c:v>
                </c:pt>
                <c:pt idx="896">
                  <c:v>19</c:v>
                </c:pt>
                <c:pt idx="897">
                  <c:v>17.100000000000001</c:v>
                </c:pt>
                <c:pt idx="898">
                  <c:v>15.5</c:v>
                </c:pt>
                <c:pt idx="899">
                  <c:v>16.3</c:v>
                </c:pt>
                <c:pt idx="900">
                  <c:v>16.100000000000001</c:v>
                </c:pt>
                <c:pt idx="901">
                  <c:v>15.8</c:v>
                </c:pt>
                <c:pt idx="902">
                  <c:v>13.5</c:v>
                </c:pt>
                <c:pt idx="903">
                  <c:v>14.1</c:v>
                </c:pt>
                <c:pt idx="904">
                  <c:v>14.9</c:v>
                </c:pt>
                <c:pt idx="905">
                  <c:v>12.3</c:v>
                </c:pt>
                <c:pt idx="906">
                  <c:v>14.3</c:v>
                </c:pt>
                <c:pt idx="907">
                  <c:v>12.6</c:v>
                </c:pt>
                <c:pt idx="908">
                  <c:v>12.1</c:v>
                </c:pt>
                <c:pt idx="909">
                  <c:v>14.1</c:v>
                </c:pt>
                <c:pt idx="910">
                  <c:v>13.7</c:v>
                </c:pt>
                <c:pt idx="911">
                  <c:v>12.3</c:v>
                </c:pt>
                <c:pt idx="912">
                  <c:v>12.7</c:v>
                </c:pt>
                <c:pt idx="913">
                  <c:v>14.3</c:v>
                </c:pt>
                <c:pt idx="914">
                  <c:v>13.9</c:v>
                </c:pt>
                <c:pt idx="915">
                  <c:v>16.2</c:v>
                </c:pt>
                <c:pt idx="916">
                  <c:v>15.8</c:v>
                </c:pt>
                <c:pt idx="917">
                  <c:v>15</c:v>
                </c:pt>
                <c:pt idx="918">
                  <c:v>14.2</c:v>
                </c:pt>
                <c:pt idx="919">
                  <c:v>13.5</c:v>
                </c:pt>
                <c:pt idx="920">
                  <c:v>14.6</c:v>
                </c:pt>
                <c:pt idx="921">
                  <c:v>16</c:v>
                </c:pt>
                <c:pt idx="922">
                  <c:v>14.3</c:v>
                </c:pt>
                <c:pt idx="923">
                  <c:v>15.1</c:v>
                </c:pt>
                <c:pt idx="924">
                  <c:v>13.3</c:v>
                </c:pt>
                <c:pt idx="925">
                  <c:v>15.9</c:v>
                </c:pt>
                <c:pt idx="926">
                  <c:v>12</c:v>
                </c:pt>
                <c:pt idx="927">
                  <c:v>12.5</c:v>
                </c:pt>
                <c:pt idx="928">
                  <c:v>15.3</c:v>
                </c:pt>
                <c:pt idx="929">
                  <c:v>14.5</c:v>
                </c:pt>
                <c:pt idx="930">
                  <c:v>13.2</c:v>
                </c:pt>
                <c:pt idx="931">
                  <c:v>10.7</c:v>
                </c:pt>
                <c:pt idx="932">
                  <c:v>13.8</c:v>
                </c:pt>
                <c:pt idx="933">
                  <c:v>12.4</c:v>
                </c:pt>
                <c:pt idx="934">
                  <c:v>14.1</c:v>
                </c:pt>
                <c:pt idx="935">
                  <c:v>16.100000000000001</c:v>
                </c:pt>
                <c:pt idx="936">
                  <c:v>17.2</c:v>
                </c:pt>
                <c:pt idx="937">
                  <c:v>15</c:v>
                </c:pt>
                <c:pt idx="938">
                  <c:v>14.2</c:v>
                </c:pt>
                <c:pt idx="939">
                  <c:v>14.3</c:v>
                </c:pt>
                <c:pt idx="940">
                  <c:v>17.899999999999999</c:v>
                </c:pt>
                <c:pt idx="941">
                  <c:v>18.100000000000001</c:v>
                </c:pt>
                <c:pt idx="942">
                  <c:v>14.8</c:v>
                </c:pt>
                <c:pt idx="943">
                  <c:v>15.5</c:v>
                </c:pt>
                <c:pt idx="944">
                  <c:v>12.9</c:v>
                </c:pt>
                <c:pt idx="945">
                  <c:v>9</c:v>
                </c:pt>
                <c:pt idx="946">
                  <c:v>12.1</c:v>
                </c:pt>
                <c:pt idx="947">
                  <c:v>14.2</c:v>
                </c:pt>
                <c:pt idx="948">
                  <c:v>13</c:v>
                </c:pt>
                <c:pt idx="949">
                  <c:v>12.3</c:v>
                </c:pt>
                <c:pt idx="950">
                  <c:v>15</c:v>
                </c:pt>
                <c:pt idx="951">
                  <c:v>16.8</c:v>
                </c:pt>
                <c:pt idx="952">
                  <c:v>18.8</c:v>
                </c:pt>
                <c:pt idx="953">
                  <c:v>16.399999999999999</c:v>
                </c:pt>
                <c:pt idx="954">
                  <c:v>17.899999999999999</c:v>
                </c:pt>
                <c:pt idx="955">
                  <c:v>18.7</c:v>
                </c:pt>
                <c:pt idx="956">
                  <c:v>20.100000000000001</c:v>
                </c:pt>
                <c:pt idx="957">
                  <c:v>17.5</c:v>
                </c:pt>
                <c:pt idx="958">
                  <c:v>18.100000000000001</c:v>
                </c:pt>
                <c:pt idx="959">
                  <c:v>15.6</c:v>
                </c:pt>
                <c:pt idx="960">
                  <c:v>12.2</c:v>
                </c:pt>
                <c:pt idx="961">
                  <c:v>11.8</c:v>
                </c:pt>
                <c:pt idx="962">
                  <c:v>13.3</c:v>
                </c:pt>
                <c:pt idx="963">
                  <c:v>12.7</c:v>
                </c:pt>
                <c:pt idx="964">
                  <c:v>16.8</c:v>
                </c:pt>
                <c:pt idx="965">
                  <c:v>18.100000000000001</c:v>
                </c:pt>
                <c:pt idx="966">
                  <c:v>13.3</c:v>
                </c:pt>
                <c:pt idx="967">
                  <c:v>15</c:v>
                </c:pt>
                <c:pt idx="968">
                  <c:v>15.3</c:v>
                </c:pt>
                <c:pt idx="969">
                  <c:v>10.7</c:v>
                </c:pt>
                <c:pt idx="970">
                  <c:v>11.8</c:v>
                </c:pt>
                <c:pt idx="971">
                  <c:v>12.9</c:v>
                </c:pt>
                <c:pt idx="972">
                  <c:v>13.8</c:v>
                </c:pt>
                <c:pt idx="973">
                  <c:v>16.7</c:v>
                </c:pt>
                <c:pt idx="974">
                  <c:v>17</c:v>
                </c:pt>
                <c:pt idx="975">
                  <c:v>18.399999999999999</c:v>
                </c:pt>
                <c:pt idx="976">
                  <c:v>17.2</c:v>
                </c:pt>
                <c:pt idx="977">
                  <c:v>13.7</c:v>
                </c:pt>
                <c:pt idx="978">
                  <c:v>13.3</c:v>
                </c:pt>
                <c:pt idx="979">
                  <c:v>15.1</c:v>
                </c:pt>
                <c:pt idx="980">
                  <c:v>15.2</c:v>
                </c:pt>
                <c:pt idx="981">
                  <c:v>13.5</c:v>
                </c:pt>
                <c:pt idx="982">
                  <c:v>14.9</c:v>
                </c:pt>
                <c:pt idx="983">
                  <c:v>16.100000000000001</c:v>
                </c:pt>
                <c:pt idx="984">
                  <c:v>18.100000000000001</c:v>
                </c:pt>
                <c:pt idx="985">
                  <c:v>19.899999999999999</c:v>
                </c:pt>
                <c:pt idx="986">
                  <c:v>16.399999999999999</c:v>
                </c:pt>
                <c:pt idx="987">
                  <c:v>15.3</c:v>
                </c:pt>
                <c:pt idx="988">
                  <c:v>16.7</c:v>
                </c:pt>
                <c:pt idx="989">
                  <c:v>13.3</c:v>
                </c:pt>
                <c:pt idx="990">
                  <c:v>18.100000000000001</c:v>
                </c:pt>
                <c:pt idx="991">
                  <c:v>22</c:v>
                </c:pt>
                <c:pt idx="992">
                  <c:v>13.9</c:v>
                </c:pt>
                <c:pt idx="993">
                  <c:v>19.2</c:v>
                </c:pt>
                <c:pt idx="994">
                  <c:v>23.6</c:v>
                </c:pt>
                <c:pt idx="995">
                  <c:v>25.6</c:v>
                </c:pt>
                <c:pt idx="996">
                  <c:v>30.6</c:v>
                </c:pt>
                <c:pt idx="997">
                  <c:v>19.899999999999999</c:v>
                </c:pt>
                <c:pt idx="998">
                  <c:v>14.2</c:v>
                </c:pt>
                <c:pt idx="999">
                  <c:v>15.1</c:v>
                </c:pt>
                <c:pt idx="1000">
                  <c:v>24.6</c:v>
                </c:pt>
                <c:pt idx="1001">
                  <c:v>18.5</c:v>
                </c:pt>
                <c:pt idx="1002">
                  <c:v>18.399999999999999</c:v>
                </c:pt>
                <c:pt idx="1003">
                  <c:v>15.4</c:v>
                </c:pt>
                <c:pt idx="1004">
                  <c:v>17.2</c:v>
                </c:pt>
                <c:pt idx="1005">
                  <c:v>16.399999999999999</c:v>
                </c:pt>
                <c:pt idx="1006">
                  <c:v>22.3</c:v>
                </c:pt>
                <c:pt idx="1007">
                  <c:v>20.8</c:v>
                </c:pt>
                <c:pt idx="1008">
                  <c:v>19.399999999999999</c:v>
                </c:pt>
                <c:pt idx="1009">
                  <c:v>15</c:v>
                </c:pt>
                <c:pt idx="1010">
                  <c:v>23.7</c:v>
                </c:pt>
                <c:pt idx="1011">
                  <c:v>25.3</c:v>
                </c:pt>
                <c:pt idx="1012">
                  <c:v>18.7</c:v>
                </c:pt>
                <c:pt idx="1013">
                  <c:v>18.8</c:v>
                </c:pt>
                <c:pt idx="1014">
                  <c:v>25.6</c:v>
                </c:pt>
                <c:pt idx="1015">
                  <c:v>19.2</c:v>
                </c:pt>
                <c:pt idx="1016">
                  <c:v>16.7</c:v>
                </c:pt>
                <c:pt idx="1017">
                  <c:v>16.100000000000001</c:v>
                </c:pt>
                <c:pt idx="1018">
                  <c:v>17.600000000000001</c:v>
                </c:pt>
                <c:pt idx="1019">
                  <c:v>28.6</c:v>
                </c:pt>
                <c:pt idx="1020">
                  <c:v>30.2</c:v>
                </c:pt>
                <c:pt idx="1021">
                  <c:v>30.9</c:v>
                </c:pt>
                <c:pt idx="1022">
                  <c:v>25.6</c:v>
                </c:pt>
                <c:pt idx="1023">
                  <c:v>16.2</c:v>
                </c:pt>
                <c:pt idx="1024">
                  <c:v>15.4</c:v>
                </c:pt>
                <c:pt idx="1025">
                  <c:v>16</c:v>
                </c:pt>
                <c:pt idx="1026">
                  <c:v>19</c:v>
                </c:pt>
                <c:pt idx="1027">
                  <c:v>20.5</c:v>
                </c:pt>
                <c:pt idx="1028">
                  <c:v>18.5</c:v>
                </c:pt>
                <c:pt idx="1029">
                  <c:v>16.8</c:v>
                </c:pt>
                <c:pt idx="1030">
                  <c:v>27.4</c:v>
                </c:pt>
                <c:pt idx="1031">
                  <c:v>21.4</c:v>
                </c:pt>
                <c:pt idx="1032">
                  <c:v>28.6</c:v>
                </c:pt>
                <c:pt idx="1033">
                  <c:v>17</c:v>
                </c:pt>
                <c:pt idx="1034">
                  <c:v>16.399999999999999</c:v>
                </c:pt>
                <c:pt idx="1035">
                  <c:v>18</c:v>
                </c:pt>
                <c:pt idx="1036">
                  <c:v>17.399999999999999</c:v>
                </c:pt>
                <c:pt idx="1037">
                  <c:v>16.600000000000001</c:v>
                </c:pt>
                <c:pt idx="1038">
                  <c:v>15.8</c:v>
                </c:pt>
                <c:pt idx="1039">
                  <c:v>17.600000000000001</c:v>
                </c:pt>
                <c:pt idx="1040">
                  <c:v>16.100000000000001</c:v>
                </c:pt>
                <c:pt idx="1041">
                  <c:v>15.8</c:v>
                </c:pt>
                <c:pt idx="1042">
                  <c:v>16.899999999999999</c:v>
                </c:pt>
                <c:pt idx="1043">
                  <c:v>21.8</c:v>
                </c:pt>
                <c:pt idx="1044">
                  <c:v>27.2</c:v>
                </c:pt>
                <c:pt idx="1045">
                  <c:v>24.7</c:v>
                </c:pt>
                <c:pt idx="1046">
                  <c:v>23.3</c:v>
                </c:pt>
                <c:pt idx="1047">
                  <c:v>33</c:v>
                </c:pt>
                <c:pt idx="1048">
                  <c:v>33.9</c:v>
                </c:pt>
                <c:pt idx="1049">
                  <c:v>31.4</c:v>
                </c:pt>
                <c:pt idx="1050">
                  <c:v>21.3</c:v>
                </c:pt>
                <c:pt idx="1051">
                  <c:v>26.8</c:v>
                </c:pt>
                <c:pt idx="1052">
                  <c:v>28.1</c:v>
                </c:pt>
                <c:pt idx="1053">
                  <c:v>29.3</c:v>
                </c:pt>
                <c:pt idx="1054">
                  <c:v>30.8</c:v>
                </c:pt>
                <c:pt idx="1055">
                  <c:v>32.9</c:v>
                </c:pt>
                <c:pt idx="1056">
                  <c:v>32.6</c:v>
                </c:pt>
                <c:pt idx="1057">
                  <c:v>31.9</c:v>
                </c:pt>
                <c:pt idx="1058">
                  <c:v>30.7</c:v>
                </c:pt>
                <c:pt idx="1059">
                  <c:v>32.5</c:v>
                </c:pt>
                <c:pt idx="1060">
                  <c:v>28.3</c:v>
                </c:pt>
                <c:pt idx="1061">
                  <c:v>21.2</c:v>
                </c:pt>
                <c:pt idx="1062">
                  <c:v>31</c:v>
                </c:pt>
                <c:pt idx="1063">
                  <c:v>35.799999999999997</c:v>
                </c:pt>
                <c:pt idx="1064">
                  <c:v>34.9</c:v>
                </c:pt>
                <c:pt idx="1065">
                  <c:v>23.5</c:v>
                </c:pt>
                <c:pt idx="1066">
                  <c:v>16.399999999999999</c:v>
                </c:pt>
                <c:pt idx="1067">
                  <c:v>17.100000000000001</c:v>
                </c:pt>
                <c:pt idx="1068">
                  <c:v>17.5</c:v>
                </c:pt>
                <c:pt idx="1069">
                  <c:v>22.8</c:v>
                </c:pt>
                <c:pt idx="1070">
                  <c:v>21.3</c:v>
                </c:pt>
                <c:pt idx="1071">
                  <c:v>21.9</c:v>
                </c:pt>
                <c:pt idx="1072">
                  <c:v>18.7</c:v>
                </c:pt>
                <c:pt idx="1073">
                  <c:v>23</c:v>
                </c:pt>
                <c:pt idx="1074">
                  <c:v>22.2</c:v>
                </c:pt>
                <c:pt idx="1075">
                  <c:v>20.7</c:v>
                </c:pt>
                <c:pt idx="1076">
                  <c:v>26.4</c:v>
                </c:pt>
                <c:pt idx="1077">
                  <c:v>37.6</c:v>
                </c:pt>
                <c:pt idx="1078">
                  <c:v>23.1</c:v>
                </c:pt>
                <c:pt idx="1079">
                  <c:v>26.4</c:v>
                </c:pt>
                <c:pt idx="1080">
                  <c:v>24.6</c:v>
                </c:pt>
                <c:pt idx="1081">
                  <c:v>24.5</c:v>
                </c:pt>
                <c:pt idx="1082">
                  <c:v>33</c:v>
                </c:pt>
                <c:pt idx="1083">
                  <c:v>37.4</c:v>
                </c:pt>
                <c:pt idx="1084">
                  <c:v>24.5</c:v>
                </c:pt>
                <c:pt idx="1085">
                  <c:v>23.7</c:v>
                </c:pt>
                <c:pt idx="1086">
                  <c:v>27.7</c:v>
                </c:pt>
                <c:pt idx="1087">
                  <c:v>30.2</c:v>
                </c:pt>
                <c:pt idx="1088">
                  <c:v>19.399999999999999</c:v>
                </c:pt>
                <c:pt idx="1089">
                  <c:v>21.4</c:v>
                </c:pt>
                <c:pt idx="1090">
                  <c:v>30.5</c:v>
                </c:pt>
                <c:pt idx="1091">
                  <c:v>34.5</c:v>
                </c:pt>
                <c:pt idx="1092">
                  <c:v>32.799999999999997</c:v>
                </c:pt>
                <c:pt idx="1093">
                  <c:v>24.4</c:v>
                </c:pt>
                <c:pt idx="1094">
                  <c:v>21.3</c:v>
                </c:pt>
                <c:pt idx="1095">
                  <c:v>25.7</c:v>
                </c:pt>
                <c:pt idx="1096">
                  <c:v>25.3</c:v>
                </c:pt>
                <c:pt idx="1097">
                  <c:v>21.8</c:v>
                </c:pt>
                <c:pt idx="1098">
                  <c:v>21</c:v>
                </c:pt>
                <c:pt idx="1099">
                  <c:v>23.6</c:v>
                </c:pt>
                <c:pt idx="1100">
                  <c:v>30.7</c:v>
                </c:pt>
                <c:pt idx="1101">
                  <c:v>41.7</c:v>
                </c:pt>
                <c:pt idx="1102">
                  <c:v>21.8</c:v>
                </c:pt>
                <c:pt idx="1103">
                  <c:v>21.9</c:v>
                </c:pt>
                <c:pt idx="1104">
                  <c:v>22.5</c:v>
                </c:pt>
                <c:pt idx="1105">
                  <c:v>25.6</c:v>
                </c:pt>
                <c:pt idx="1106">
                  <c:v>34.5</c:v>
                </c:pt>
                <c:pt idx="1107">
                  <c:v>30</c:v>
                </c:pt>
                <c:pt idx="1108">
                  <c:v>20.9</c:v>
                </c:pt>
                <c:pt idx="1109">
                  <c:v>19.5</c:v>
                </c:pt>
                <c:pt idx="1110">
                  <c:v>20.9</c:v>
                </c:pt>
                <c:pt idx="1111">
                  <c:v>26.9</c:v>
                </c:pt>
                <c:pt idx="1112">
                  <c:v>30.3</c:v>
                </c:pt>
                <c:pt idx="1113">
                  <c:v>40</c:v>
                </c:pt>
                <c:pt idx="1114">
                  <c:v>40.299999999999997</c:v>
                </c:pt>
                <c:pt idx="1115">
                  <c:v>24.6</c:v>
                </c:pt>
                <c:pt idx="1116">
                  <c:v>28.2</c:v>
                </c:pt>
                <c:pt idx="1117">
                  <c:v>23.9</c:v>
                </c:pt>
                <c:pt idx="1118">
                  <c:v>23.6</c:v>
                </c:pt>
                <c:pt idx="1119">
                  <c:v>23.3</c:v>
                </c:pt>
                <c:pt idx="1120">
                  <c:v>26.6</c:v>
                </c:pt>
                <c:pt idx="1121">
                  <c:v>28.4</c:v>
                </c:pt>
                <c:pt idx="1122">
                  <c:v>33.200000000000003</c:v>
                </c:pt>
                <c:pt idx="1123">
                  <c:v>38.1</c:v>
                </c:pt>
                <c:pt idx="1124">
                  <c:v>33.5</c:v>
                </c:pt>
                <c:pt idx="1125">
                  <c:v>21</c:v>
                </c:pt>
                <c:pt idx="1126">
                  <c:v>19.100000000000001</c:v>
                </c:pt>
                <c:pt idx="1127">
                  <c:v>22.5</c:v>
                </c:pt>
                <c:pt idx="1128">
                  <c:v>22.1</c:v>
                </c:pt>
                <c:pt idx="1129">
                  <c:v>28.1</c:v>
                </c:pt>
                <c:pt idx="1130">
                  <c:v>25.7</c:v>
                </c:pt>
                <c:pt idx="1131">
                  <c:v>25.7</c:v>
                </c:pt>
                <c:pt idx="1132">
                  <c:v>29.9</c:v>
                </c:pt>
                <c:pt idx="1133">
                  <c:v>37.4</c:v>
                </c:pt>
                <c:pt idx="1134">
                  <c:v>27.5</c:v>
                </c:pt>
                <c:pt idx="1135">
                  <c:v>24.9</c:v>
                </c:pt>
                <c:pt idx="1136">
                  <c:v>30.3</c:v>
                </c:pt>
                <c:pt idx="1137">
                  <c:v>21.2</c:v>
                </c:pt>
                <c:pt idx="1138">
                  <c:v>23.6</c:v>
                </c:pt>
                <c:pt idx="1139">
                  <c:v>29</c:v>
                </c:pt>
                <c:pt idx="1140">
                  <c:v>23.3</c:v>
                </c:pt>
                <c:pt idx="1141">
                  <c:v>24.2</c:v>
                </c:pt>
                <c:pt idx="1142">
                  <c:v>22.2</c:v>
                </c:pt>
                <c:pt idx="1143">
                  <c:v>25.3</c:v>
                </c:pt>
                <c:pt idx="1144">
                  <c:v>24</c:v>
                </c:pt>
                <c:pt idx="1145">
                  <c:v>25.4</c:v>
                </c:pt>
                <c:pt idx="1146">
                  <c:v>29.5</c:v>
                </c:pt>
                <c:pt idx="1147">
                  <c:v>29.3</c:v>
                </c:pt>
                <c:pt idx="1148">
                  <c:v>31</c:v>
                </c:pt>
                <c:pt idx="1149">
                  <c:v>33.5</c:v>
                </c:pt>
                <c:pt idx="1150">
                  <c:v>31.6</c:v>
                </c:pt>
                <c:pt idx="1151">
                  <c:v>19.8</c:v>
                </c:pt>
                <c:pt idx="1152">
                  <c:v>26.5</c:v>
                </c:pt>
                <c:pt idx="1153">
                  <c:v>31.3</c:v>
                </c:pt>
                <c:pt idx="1154">
                  <c:v>30.9</c:v>
                </c:pt>
                <c:pt idx="1155">
                  <c:v>20.5</c:v>
                </c:pt>
                <c:pt idx="1156">
                  <c:v>22.8</c:v>
                </c:pt>
                <c:pt idx="1157">
                  <c:v>32.700000000000003</c:v>
                </c:pt>
                <c:pt idx="1158">
                  <c:v>21</c:v>
                </c:pt>
                <c:pt idx="1159">
                  <c:v>21.1</c:v>
                </c:pt>
                <c:pt idx="1160">
                  <c:v>27.6</c:v>
                </c:pt>
                <c:pt idx="1161">
                  <c:v>28.5</c:v>
                </c:pt>
                <c:pt idx="1162">
                  <c:v>30.5</c:v>
                </c:pt>
                <c:pt idx="1163">
                  <c:v>28.8</c:v>
                </c:pt>
                <c:pt idx="1164">
                  <c:v>35.1</c:v>
                </c:pt>
                <c:pt idx="1165">
                  <c:v>22.8</c:v>
                </c:pt>
                <c:pt idx="1166">
                  <c:v>20.9</c:v>
                </c:pt>
                <c:pt idx="1167">
                  <c:v>20.5</c:v>
                </c:pt>
                <c:pt idx="1168">
                  <c:v>21.3</c:v>
                </c:pt>
                <c:pt idx="1169">
                  <c:v>20.8</c:v>
                </c:pt>
                <c:pt idx="1170">
                  <c:v>24.4</c:v>
                </c:pt>
                <c:pt idx="1171">
                  <c:v>32</c:v>
                </c:pt>
                <c:pt idx="1172">
                  <c:v>23.1</c:v>
                </c:pt>
                <c:pt idx="1173">
                  <c:v>28</c:v>
                </c:pt>
                <c:pt idx="1174">
                  <c:v>19.2</c:v>
                </c:pt>
                <c:pt idx="1175">
                  <c:v>25.1</c:v>
                </c:pt>
                <c:pt idx="1176">
                  <c:v>28.1</c:v>
                </c:pt>
                <c:pt idx="1177">
                  <c:v>29.4</c:v>
                </c:pt>
                <c:pt idx="1178">
                  <c:v>24.2</c:v>
                </c:pt>
                <c:pt idx="1179">
                  <c:v>25.4</c:v>
                </c:pt>
                <c:pt idx="1180">
                  <c:v>18.5</c:v>
                </c:pt>
                <c:pt idx="1181">
                  <c:v>22.6</c:v>
                </c:pt>
                <c:pt idx="1182">
                  <c:v>30.3</c:v>
                </c:pt>
                <c:pt idx="1183">
                  <c:v>21.8</c:v>
                </c:pt>
                <c:pt idx="1184">
                  <c:v>23.3</c:v>
                </c:pt>
                <c:pt idx="1185">
                  <c:v>22.4</c:v>
                </c:pt>
                <c:pt idx="1186">
                  <c:v>27.7</c:v>
                </c:pt>
                <c:pt idx="1187">
                  <c:v>20.9</c:v>
                </c:pt>
                <c:pt idx="1188">
                  <c:v>19.8</c:v>
                </c:pt>
                <c:pt idx="1189">
                  <c:v>20.6</c:v>
                </c:pt>
                <c:pt idx="1190">
                  <c:v>18.7</c:v>
                </c:pt>
                <c:pt idx="1191">
                  <c:v>21.2</c:v>
                </c:pt>
                <c:pt idx="1192">
                  <c:v>21.6</c:v>
                </c:pt>
                <c:pt idx="1193">
                  <c:v>29.9</c:v>
                </c:pt>
                <c:pt idx="1194">
                  <c:v>25.7</c:v>
                </c:pt>
                <c:pt idx="1195">
                  <c:v>28.8</c:v>
                </c:pt>
                <c:pt idx="1196">
                  <c:v>27.3</c:v>
                </c:pt>
                <c:pt idx="1197">
                  <c:v>26.5</c:v>
                </c:pt>
                <c:pt idx="1198">
                  <c:v>25.9</c:v>
                </c:pt>
                <c:pt idx="1199">
                  <c:v>16.100000000000001</c:v>
                </c:pt>
                <c:pt idx="1200">
                  <c:v>19.100000000000001</c:v>
                </c:pt>
                <c:pt idx="1201">
                  <c:v>21</c:v>
                </c:pt>
                <c:pt idx="1202">
                  <c:v>16.600000000000001</c:v>
                </c:pt>
                <c:pt idx="1203">
                  <c:v>19.399999999999999</c:v>
                </c:pt>
                <c:pt idx="1204">
                  <c:v>22.3</c:v>
                </c:pt>
                <c:pt idx="1205">
                  <c:v>20.2</c:v>
                </c:pt>
                <c:pt idx="1206">
                  <c:v>22.8</c:v>
                </c:pt>
                <c:pt idx="1207">
                  <c:v>20.399999999999999</c:v>
                </c:pt>
                <c:pt idx="1208">
                  <c:v>26.9</c:v>
                </c:pt>
                <c:pt idx="1209">
                  <c:v>24.6</c:v>
                </c:pt>
                <c:pt idx="1210">
                  <c:v>20.100000000000001</c:v>
                </c:pt>
                <c:pt idx="1211">
                  <c:v>17.5</c:v>
                </c:pt>
                <c:pt idx="1212">
                  <c:v>17.8</c:v>
                </c:pt>
                <c:pt idx="1213">
                  <c:v>18.3</c:v>
                </c:pt>
                <c:pt idx="1214">
                  <c:v>18</c:v>
                </c:pt>
                <c:pt idx="1215">
                  <c:v>19.600000000000001</c:v>
                </c:pt>
                <c:pt idx="1216">
                  <c:v>23.4</c:v>
                </c:pt>
                <c:pt idx="1217">
                  <c:v>23.2</c:v>
                </c:pt>
                <c:pt idx="1218">
                  <c:v>24.4</c:v>
                </c:pt>
                <c:pt idx="1219">
                  <c:v>17.2</c:v>
                </c:pt>
                <c:pt idx="1220">
                  <c:v>21.6</c:v>
                </c:pt>
                <c:pt idx="1221">
                  <c:v>21.7</c:v>
                </c:pt>
                <c:pt idx="1222">
                  <c:v>19.5</c:v>
                </c:pt>
                <c:pt idx="1223">
                  <c:v>17.899999999999999</c:v>
                </c:pt>
                <c:pt idx="1224">
                  <c:v>18.399999999999999</c:v>
                </c:pt>
                <c:pt idx="1225">
                  <c:v>12.8</c:v>
                </c:pt>
                <c:pt idx="1226">
                  <c:v>15.1</c:v>
                </c:pt>
                <c:pt idx="1227">
                  <c:v>16.899999999999999</c:v>
                </c:pt>
                <c:pt idx="1228">
                  <c:v>16.2</c:v>
                </c:pt>
                <c:pt idx="1229">
                  <c:v>15.9</c:v>
                </c:pt>
                <c:pt idx="1230">
                  <c:v>14.6</c:v>
                </c:pt>
                <c:pt idx="1231">
                  <c:v>14.3</c:v>
                </c:pt>
                <c:pt idx="1232">
                  <c:v>15</c:v>
                </c:pt>
                <c:pt idx="1233">
                  <c:v>17.7</c:v>
                </c:pt>
                <c:pt idx="1234">
                  <c:v>15.5</c:v>
                </c:pt>
                <c:pt idx="1235">
                  <c:v>16.2</c:v>
                </c:pt>
                <c:pt idx="1236">
                  <c:v>16.7</c:v>
                </c:pt>
                <c:pt idx="1237">
                  <c:v>17</c:v>
                </c:pt>
                <c:pt idx="1238">
                  <c:v>15.3</c:v>
                </c:pt>
                <c:pt idx="1239">
                  <c:v>16.100000000000001</c:v>
                </c:pt>
                <c:pt idx="1240">
                  <c:v>14.9</c:v>
                </c:pt>
                <c:pt idx="1241">
                  <c:v>20.5</c:v>
                </c:pt>
                <c:pt idx="1242">
                  <c:v>20.7</c:v>
                </c:pt>
                <c:pt idx="1243">
                  <c:v>20.5</c:v>
                </c:pt>
                <c:pt idx="1244">
                  <c:v>17.899999999999999</c:v>
                </c:pt>
                <c:pt idx="1245">
                  <c:v>15.1</c:v>
                </c:pt>
                <c:pt idx="1246">
                  <c:v>14.8</c:v>
                </c:pt>
                <c:pt idx="1247">
                  <c:v>13.3</c:v>
                </c:pt>
                <c:pt idx="1248">
                  <c:v>13.6</c:v>
                </c:pt>
                <c:pt idx="1249">
                  <c:v>13.8</c:v>
                </c:pt>
                <c:pt idx="1250">
                  <c:v>14.4</c:v>
                </c:pt>
                <c:pt idx="1251">
                  <c:v>15</c:v>
                </c:pt>
                <c:pt idx="1252">
                  <c:v>19.100000000000001</c:v>
                </c:pt>
                <c:pt idx="1253">
                  <c:v>17.8</c:v>
                </c:pt>
                <c:pt idx="1254">
                  <c:v>13.6</c:v>
                </c:pt>
                <c:pt idx="1255">
                  <c:v>15.6</c:v>
                </c:pt>
                <c:pt idx="1256">
                  <c:v>15.3</c:v>
                </c:pt>
                <c:pt idx="1257">
                  <c:v>17.600000000000001</c:v>
                </c:pt>
                <c:pt idx="1258">
                  <c:v>16.600000000000001</c:v>
                </c:pt>
                <c:pt idx="1259">
                  <c:v>14.1</c:v>
                </c:pt>
                <c:pt idx="1260">
                  <c:v>14.5</c:v>
                </c:pt>
                <c:pt idx="1261">
                  <c:v>14</c:v>
                </c:pt>
                <c:pt idx="1262">
                  <c:v>13.1</c:v>
                </c:pt>
                <c:pt idx="1263">
                  <c:v>13.1</c:v>
                </c:pt>
                <c:pt idx="1264">
                  <c:v>12</c:v>
                </c:pt>
                <c:pt idx="1265">
                  <c:v>14.5</c:v>
                </c:pt>
                <c:pt idx="1266">
                  <c:v>15.3</c:v>
                </c:pt>
                <c:pt idx="1267">
                  <c:v>15.1</c:v>
                </c:pt>
                <c:pt idx="1268">
                  <c:v>15</c:v>
                </c:pt>
                <c:pt idx="1269">
                  <c:v>12.8</c:v>
                </c:pt>
                <c:pt idx="1270">
                  <c:v>13.1</c:v>
                </c:pt>
                <c:pt idx="1271">
                  <c:v>12.6</c:v>
                </c:pt>
                <c:pt idx="1272">
                  <c:v>14.1</c:v>
                </c:pt>
                <c:pt idx="1273">
                  <c:v>11.2</c:v>
                </c:pt>
                <c:pt idx="1274">
                  <c:v>10.6</c:v>
                </c:pt>
                <c:pt idx="1275">
                  <c:v>12.5</c:v>
                </c:pt>
                <c:pt idx="1276">
                  <c:v>14.2</c:v>
                </c:pt>
                <c:pt idx="1277">
                  <c:v>14.7</c:v>
                </c:pt>
                <c:pt idx="1278">
                  <c:v>14.6</c:v>
                </c:pt>
                <c:pt idx="1279">
                  <c:v>14.3</c:v>
                </c:pt>
                <c:pt idx="1280">
                  <c:v>17.100000000000001</c:v>
                </c:pt>
                <c:pt idx="1281">
                  <c:v>18.7</c:v>
                </c:pt>
                <c:pt idx="1282">
                  <c:v>15.2</c:v>
                </c:pt>
                <c:pt idx="1283">
                  <c:v>12.9</c:v>
                </c:pt>
                <c:pt idx="1284">
                  <c:v>13.9</c:v>
                </c:pt>
                <c:pt idx="1285">
                  <c:v>13.8</c:v>
                </c:pt>
                <c:pt idx="1286">
                  <c:v>11.5</c:v>
                </c:pt>
                <c:pt idx="1287">
                  <c:v>11.6</c:v>
                </c:pt>
                <c:pt idx="1288">
                  <c:v>11.3</c:v>
                </c:pt>
                <c:pt idx="1289">
                  <c:v>13.9</c:v>
                </c:pt>
                <c:pt idx="1290">
                  <c:v>15.5</c:v>
                </c:pt>
                <c:pt idx="1291">
                  <c:v>13.8</c:v>
                </c:pt>
                <c:pt idx="1292">
                  <c:v>12.6</c:v>
                </c:pt>
                <c:pt idx="1293">
                  <c:v>17.5</c:v>
                </c:pt>
                <c:pt idx="1294">
                  <c:v>15.2</c:v>
                </c:pt>
                <c:pt idx="1295">
                  <c:v>17.600000000000001</c:v>
                </c:pt>
                <c:pt idx="1296">
                  <c:v>12.1</c:v>
                </c:pt>
                <c:pt idx="1297">
                  <c:v>14</c:v>
                </c:pt>
                <c:pt idx="1298">
                  <c:v>14.8</c:v>
                </c:pt>
                <c:pt idx="1299">
                  <c:v>15.4</c:v>
                </c:pt>
                <c:pt idx="1300">
                  <c:v>15.6</c:v>
                </c:pt>
                <c:pt idx="1301">
                  <c:v>15.7</c:v>
                </c:pt>
                <c:pt idx="1302">
                  <c:v>15.1</c:v>
                </c:pt>
                <c:pt idx="1303">
                  <c:v>19.5</c:v>
                </c:pt>
                <c:pt idx="1304">
                  <c:v>18.600000000000001</c:v>
                </c:pt>
                <c:pt idx="1305">
                  <c:v>14.6</c:v>
                </c:pt>
                <c:pt idx="1306">
                  <c:v>12.6</c:v>
                </c:pt>
                <c:pt idx="1307">
                  <c:v>16.2</c:v>
                </c:pt>
                <c:pt idx="1308">
                  <c:v>14.8</c:v>
                </c:pt>
                <c:pt idx="1309">
                  <c:v>16.100000000000001</c:v>
                </c:pt>
                <c:pt idx="1310">
                  <c:v>18.399999999999999</c:v>
                </c:pt>
                <c:pt idx="1311">
                  <c:v>15.3</c:v>
                </c:pt>
                <c:pt idx="1312">
                  <c:v>17.600000000000001</c:v>
                </c:pt>
                <c:pt idx="1313">
                  <c:v>13.8</c:v>
                </c:pt>
                <c:pt idx="1314">
                  <c:v>14.8</c:v>
                </c:pt>
                <c:pt idx="1315">
                  <c:v>16</c:v>
                </c:pt>
                <c:pt idx="1316">
                  <c:v>15.4</c:v>
                </c:pt>
                <c:pt idx="1317">
                  <c:v>20</c:v>
                </c:pt>
                <c:pt idx="1318">
                  <c:v>14.7</c:v>
                </c:pt>
                <c:pt idx="1319">
                  <c:v>14.8</c:v>
                </c:pt>
                <c:pt idx="1320">
                  <c:v>14.9</c:v>
                </c:pt>
                <c:pt idx="1321">
                  <c:v>16.7</c:v>
                </c:pt>
                <c:pt idx="1322">
                  <c:v>18.399999999999999</c:v>
                </c:pt>
                <c:pt idx="1323">
                  <c:v>14.7</c:v>
                </c:pt>
                <c:pt idx="1324">
                  <c:v>15.9</c:v>
                </c:pt>
                <c:pt idx="1325">
                  <c:v>13.8</c:v>
                </c:pt>
                <c:pt idx="1326">
                  <c:v>11.9</c:v>
                </c:pt>
                <c:pt idx="1327">
                  <c:v>12.4</c:v>
                </c:pt>
                <c:pt idx="1328">
                  <c:v>12.4</c:v>
                </c:pt>
                <c:pt idx="1329">
                  <c:v>14</c:v>
                </c:pt>
                <c:pt idx="1330">
                  <c:v>16</c:v>
                </c:pt>
                <c:pt idx="1331">
                  <c:v>15.4</c:v>
                </c:pt>
                <c:pt idx="1332">
                  <c:v>15.2</c:v>
                </c:pt>
                <c:pt idx="1333">
                  <c:v>14.7</c:v>
                </c:pt>
                <c:pt idx="1334">
                  <c:v>12.9</c:v>
                </c:pt>
                <c:pt idx="1335">
                  <c:v>11.2</c:v>
                </c:pt>
                <c:pt idx="1336">
                  <c:v>12.5</c:v>
                </c:pt>
                <c:pt idx="1337">
                  <c:v>16.7</c:v>
                </c:pt>
                <c:pt idx="1338">
                  <c:v>16</c:v>
                </c:pt>
                <c:pt idx="1339">
                  <c:v>13.4</c:v>
                </c:pt>
                <c:pt idx="1340">
                  <c:v>12.3</c:v>
                </c:pt>
                <c:pt idx="1341">
                  <c:v>13.1</c:v>
                </c:pt>
                <c:pt idx="1342">
                  <c:v>19.5</c:v>
                </c:pt>
                <c:pt idx="1343">
                  <c:v>20.2</c:v>
                </c:pt>
                <c:pt idx="1344">
                  <c:v>20.6</c:v>
                </c:pt>
                <c:pt idx="1345">
                  <c:v>15.1</c:v>
                </c:pt>
                <c:pt idx="1346">
                  <c:v>17.5</c:v>
                </c:pt>
                <c:pt idx="1347">
                  <c:v>18.100000000000001</c:v>
                </c:pt>
                <c:pt idx="1348">
                  <c:v>18</c:v>
                </c:pt>
                <c:pt idx="1349">
                  <c:v>24.2</c:v>
                </c:pt>
                <c:pt idx="1350">
                  <c:v>18.5</c:v>
                </c:pt>
                <c:pt idx="1351">
                  <c:v>19.7</c:v>
                </c:pt>
                <c:pt idx="1352">
                  <c:v>22.7</c:v>
                </c:pt>
                <c:pt idx="1353">
                  <c:v>13.7</c:v>
                </c:pt>
                <c:pt idx="1354">
                  <c:v>14</c:v>
                </c:pt>
                <c:pt idx="1355">
                  <c:v>18.100000000000001</c:v>
                </c:pt>
                <c:pt idx="1356">
                  <c:v>20.3</c:v>
                </c:pt>
                <c:pt idx="1357">
                  <c:v>14.7</c:v>
                </c:pt>
                <c:pt idx="1358">
                  <c:v>17.399999999999999</c:v>
                </c:pt>
                <c:pt idx="1359">
                  <c:v>18.899999999999999</c:v>
                </c:pt>
                <c:pt idx="1360">
                  <c:v>17.3</c:v>
                </c:pt>
                <c:pt idx="1361">
                  <c:v>13.7</c:v>
                </c:pt>
                <c:pt idx="1362">
                  <c:v>14.9</c:v>
                </c:pt>
                <c:pt idx="1363">
                  <c:v>13.6</c:v>
                </c:pt>
                <c:pt idx="1364">
                  <c:v>17.600000000000001</c:v>
                </c:pt>
                <c:pt idx="1365">
                  <c:v>24.2</c:v>
                </c:pt>
                <c:pt idx="1366">
                  <c:v>15.2</c:v>
                </c:pt>
                <c:pt idx="1367">
                  <c:v>14</c:v>
                </c:pt>
                <c:pt idx="1368">
                  <c:v>16.5</c:v>
                </c:pt>
                <c:pt idx="1369">
                  <c:v>23.3</c:v>
                </c:pt>
                <c:pt idx="1370">
                  <c:v>25.8</c:v>
                </c:pt>
                <c:pt idx="1371">
                  <c:v>18.100000000000001</c:v>
                </c:pt>
                <c:pt idx="1372">
                  <c:v>14.6</c:v>
                </c:pt>
                <c:pt idx="1373">
                  <c:v>20.5</c:v>
                </c:pt>
                <c:pt idx="1374">
                  <c:v>23.8</c:v>
                </c:pt>
                <c:pt idx="1375">
                  <c:v>24.7</c:v>
                </c:pt>
                <c:pt idx="1376">
                  <c:v>28.2</c:v>
                </c:pt>
                <c:pt idx="1377">
                  <c:v>17.899999999999999</c:v>
                </c:pt>
                <c:pt idx="1378">
                  <c:v>16.5</c:v>
                </c:pt>
                <c:pt idx="1379">
                  <c:v>20.7</c:v>
                </c:pt>
                <c:pt idx="1380">
                  <c:v>22.7</c:v>
                </c:pt>
                <c:pt idx="1381">
                  <c:v>24.9</c:v>
                </c:pt>
                <c:pt idx="1382">
                  <c:v>27.3</c:v>
                </c:pt>
                <c:pt idx="1383">
                  <c:v>27.5</c:v>
                </c:pt>
                <c:pt idx="1384">
                  <c:v>23.1</c:v>
                </c:pt>
                <c:pt idx="1385">
                  <c:v>22.6</c:v>
                </c:pt>
                <c:pt idx="1386">
                  <c:v>20.7</c:v>
                </c:pt>
                <c:pt idx="1387">
                  <c:v>27.4</c:v>
                </c:pt>
                <c:pt idx="1388">
                  <c:v>16.100000000000001</c:v>
                </c:pt>
                <c:pt idx="1389">
                  <c:v>19.2</c:v>
                </c:pt>
                <c:pt idx="1390">
                  <c:v>27</c:v>
                </c:pt>
                <c:pt idx="1391">
                  <c:v>18.8</c:v>
                </c:pt>
                <c:pt idx="1392">
                  <c:v>15.5</c:v>
                </c:pt>
                <c:pt idx="1393">
                  <c:v>19.5</c:v>
                </c:pt>
                <c:pt idx="1394">
                  <c:v>18.3</c:v>
                </c:pt>
                <c:pt idx="1395">
                  <c:v>19.600000000000001</c:v>
                </c:pt>
                <c:pt idx="1396">
                  <c:v>15.9</c:v>
                </c:pt>
                <c:pt idx="1397">
                  <c:v>17</c:v>
                </c:pt>
                <c:pt idx="1398">
                  <c:v>25.2</c:v>
                </c:pt>
                <c:pt idx="1399">
                  <c:v>19.5</c:v>
                </c:pt>
                <c:pt idx="1400">
                  <c:v>34.299999999999997</c:v>
                </c:pt>
                <c:pt idx="1401">
                  <c:v>31.6</c:v>
                </c:pt>
                <c:pt idx="1402">
                  <c:v>20.9</c:v>
                </c:pt>
                <c:pt idx="1403">
                  <c:v>20.9</c:v>
                </c:pt>
                <c:pt idx="1404">
                  <c:v>28.6</c:v>
                </c:pt>
                <c:pt idx="1405">
                  <c:v>21.4</c:v>
                </c:pt>
                <c:pt idx="1406">
                  <c:v>17.2</c:v>
                </c:pt>
                <c:pt idx="1407">
                  <c:v>17</c:v>
                </c:pt>
                <c:pt idx="1408">
                  <c:v>20</c:v>
                </c:pt>
                <c:pt idx="1409">
                  <c:v>20.3</c:v>
                </c:pt>
                <c:pt idx="1410">
                  <c:v>19.600000000000001</c:v>
                </c:pt>
                <c:pt idx="1411">
                  <c:v>30.2</c:v>
                </c:pt>
                <c:pt idx="1412">
                  <c:v>30.5</c:v>
                </c:pt>
                <c:pt idx="1413">
                  <c:v>17.3</c:v>
                </c:pt>
                <c:pt idx="1414">
                  <c:v>18.100000000000001</c:v>
                </c:pt>
                <c:pt idx="1415">
                  <c:v>19</c:v>
                </c:pt>
                <c:pt idx="1416">
                  <c:v>18.100000000000001</c:v>
                </c:pt>
                <c:pt idx="1417">
                  <c:v>26.6</c:v>
                </c:pt>
                <c:pt idx="1418">
                  <c:v>30.9</c:v>
                </c:pt>
                <c:pt idx="1419">
                  <c:v>27.6</c:v>
                </c:pt>
                <c:pt idx="1420">
                  <c:v>23.2</c:v>
                </c:pt>
                <c:pt idx="1421">
                  <c:v>16.399999999999999</c:v>
                </c:pt>
                <c:pt idx="1422">
                  <c:v>14.5</c:v>
                </c:pt>
                <c:pt idx="1423">
                  <c:v>16.899999999999999</c:v>
                </c:pt>
                <c:pt idx="1424">
                  <c:v>18.8</c:v>
                </c:pt>
                <c:pt idx="1425">
                  <c:v>18.600000000000001</c:v>
                </c:pt>
                <c:pt idx="1426">
                  <c:v>20</c:v>
                </c:pt>
                <c:pt idx="1427">
                  <c:v>20.8</c:v>
                </c:pt>
                <c:pt idx="1428">
                  <c:v>18.7</c:v>
                </c:pt>
                <c:pt idx="1429">
                  <c:v>20.8</c:v>
                </c:pt>
                <c:pt idx="1430">
                  <c:v>31.7</c:v>
                </c:pt>
                <c:pt idx="1431">
                  <c:v>19.5</c:v>
                </c:pt>
                <c:pt idx="1432">
                  <c:v>23.6</c:v>
                </c:pt>
                <c:pt idx="1433">
                  <c:v>20.5</c:v>
                </c:pt>
                <c:pt idx="1434">
                  <c:v>25.2</c:v>
                </c:pt>
                <c:pt idx="1435">
                  <c:v>35.5</c:v>
                </c:pt>
                <c:pt idx="1436">
                  <c:v>38</c:v>
                </c:pt>
                <c:pt idx="1437">
                  <c:v>30.3</c:v>
                </c:pt>
                <c:pt idx="1438">
                  <c:v>20.100000000000001</c:v>
                </c:pt>
                <c:pt idx="1439">
                  <c:v>20.6</c:v>
                </c:pt>
                <c:pt idx="1440">
                  <c:v>23.6</c:v>
                </c:pt>
                <c:pt idx="1441">
                  <c:v>33.6</c:v>
                </c:pt>
                <c:pt idx="1442">
                  <c:v>21.1</c:v>
                </c:pt>
                <c:pt idx="1443">
                  <c:v>22.7</c:v>
                </c:pt>
                <c:pt idx="1444">
                  <c:v>24.8</c:v>
                </c:pt>
                <c:pt idx="1445">
                  <c:v>23.5</c:v>
                </c:pt>
                <c:pt idx="1446">
                  <c:v>21.8</c:v>
                </c:pt>
                <c:pt idx="1447">
                  <c:v>20.8</c:v>
                </c:pt>
                <c:pt idx="1448">
                  <c:v>26.9</c:v>
                </c:pt>
                <c:pt idx="1449">
                  <c:v>21.2</c:v>
                </c:pt>
                <c:pt idx="1450">
                  <c:v>20.9</c:v>
                </c:pt>
                <c:pt idx="1451">
                  <c:v>19.100000000000001</c:v>
                </c:pt>
                <c:pt idx="1452">
                  <c:v>26.9</c:v>
                </c:pt>
                <c:pt idx="1453">
                  <c:v>34.200000000000003</c:v>
                </c:pt>
                <c:pt idx="1454">
                  <c:v>23.9</c:v>
                </c:pt>
                <c:pt idx="1455">
                  <c:v>23.8</c:v>
                </c:pt>
                <c:pt idx="1456">
                  <c:v>37.4</c:v>
                </c:pt>
                <c:pt idx="1457">
                  <c:v>36.4</c:v>
                </c:pt>
                <c:pt idx="1458">
                  <c:v>23.9</c:v>
                </c:pt>
                <c:pt idx="1459">
                  <c:v>22.7</c:v>
                </c:pt>
                <c:pt idx="1460">
                  <c:v>23.5</c:v>
                </c:pt>
                <c:pt idx="1461">
                  <c:v>26.2</c:v>
                </c:pt>
                <c:pt idx="1462">
                  <c:v>22.2</c:v>
                </c:pt>
                <c:pt idx="1463">
                  <c:v>29.5</c:v>
                </c:pt>
                <c:pt idx="1464">
                  <c:v>42.6</c:v>
                </c:pt>
                <c:pt idx="1465">
                  <c:v>21.2</c:v>
                </c:pt>
                <c:pt idx="1466">
                  <c:v>22.1</c:v>
                </c:pt>
                <c:pt idx="1467">
                  <c:v>23.1</c:v>
                </c:pt>
                <c:pt idx="1468">
                  <c:v>24.1</c:v>
                </c:pt>
                <c:pt idx="1469">
                  <c:v>20.5</c:v>
                </c:pt>
                <c:pt idx="1470">
                  <c:v>21.4</c:v>
                </c:pt>
                <c:pt idx="1471">
                  <c:v>30.4</c:v>
                </c:pt>
                <c:pt idx="1472">
                  <c:v>24.7</c:v>
                </c:pt>
                <c:pt idx="1473">
                  <c:v>30.5</c:v>
                </c:pt>
                <c:pt idx="1474">
                  <c:v>32.299999999999997</c:v>
                </c:pt>
                <c:pt idx="1475">
                  <c:v>30.4</c:v>
                </c:pt>
                <c:pt idx="1476">
                  <c:v>26.7</c:v>
                </c:pt>
                <c:pt idx="1477">
                  <c:v>32.5</c:v>
                </c:pt>
                <c:pt idx="1478">
                  <c:v>28.7</c:v>
                </c:pt>
                <c:pt idx="1479">
                  <c:v>23.5</c:v>
                </c:pt>
                <c:pt idx="1480">
                  <c:v>22.9</c:v>
                </c:pt>
                <c:pt idx="1481">
                  <c:v>25.1</c:v>
                </c:pt>
                <c:pt idx="1482">
                  <c:v>26.8</c:v>
                </c:pt>
                <c:pt idx="1483">
                  <c:v>23.9</c:v>
                </c:pt>
                <c:pt idx="1484">
                  <c:v>40.799999999999997</c:v>
                </c:pt>
                <c:pt idx="1485">
                  <c:v>42.8</c:v>
                </c:pt>
                <c:pt idx="1486">
                  <c:v>26.1</c:v>
                </c:pt>
                <c:pt idx="1487">
                  <c:v>27.8</c:v>
                </c:pt>
                <c:pt idx="1488">
                  <c:v>34.5</c:v>
                </c:pt>
                <c:pt idx="1489">
                  <c:v>36.799999999999997</c:v>
                </c:pt>
                <c:pt idx="1490">
                  <c:v>38.1</c:v>
                </c:pt>
                <c:pt idx="1491">
                  <c:v>21.5</c:v>
                </c:pt>
                <c:pt idx="1492">
                  <c:v>24.2</c:v>
                </c:pt>
                <c:pt idx="1493">
                  <c:v>34.4</c:v>
                </c:pt>
                <c:pt idx="1494">
                  <c:v>38.200000000000003</c:v>
                </c:pt>
                <c:pt idx="1495">
                  <c:v>22.7</c:v>
                </c:pt>
                <c:pt idx="1496">
                  <c:v>26.9</c:v>
                </c:pt>
                <c:pt idx="1497">
                  <c:v>34.700000000000003</c:v>
                </c:pt>
                <c:pt idx="1498">
                  <c:v>28.3</c:v>
                </c:pt>
                <c:pt idx="1499">
                  <c:v>23.1</c:v>
                </c:pt>
                <c:pt idx="1500">
                  <c:v>19.7</c:v>
                </c:pt>
                <c:pt idx="1501">
                  <c:v>23.3</c:v>
                </c:pt>
                <c:pt idx="1502">
                  <c:v>27.5</c:v>
                </c:pt>
                <c:pt idx="1503">
                  <c:v>21.5</c:v>
                </c:pt>
                <c:pt idx="1504">
                  <c:v>19.2</c:v>
                </c:pt>
                <c:pt idx="1505">
                  <c:v>23.2</c:v>
                </c:pt>
                <c:pt idx="1506">
                  <c:v>22.8</c:v>
                </c:pt>
                <c:pt idx="1507">
                  <c:v>23.2</c:v>
                </c:pt>
                <c:pt idx="1508">
                  <c:v>29</c:v>
                </c:pt>
                <c:pt idx="1509">
                  <c:v>23.6</c:v>
                </c:pt>
                <c:pt idx="1510">
                  <c:v>20.2</c:v>
                </c:pt>
                <c:pt idx="1511">
                  <c:v>23.2</c:v>
                </c:pt>
                <c:pt idx="1512">
                  <c:v>20.399999999999999</c:v>
                </c:pt>
                <c:pt idx="1513">
                  <c:v>21.2</c:v>
                </c:pt>
                <c:pt idx="1514">
                  <c:v>25.8</c:v>
                </c:pt>
                <c:pt idx="1515">
                  <c:v>32.9</c:v>
                </c:pt>
                <c:pt idx="1516">
                  <c:v>34.200000000000003</c:v>
                </c:pt>
                <c:pt idx="1517">
                  <c:v>22.3</c:v>
                </c:pt>
                <c:pt idx="1518">
                  <c:v>25.7</c:v>
                </c:pt>
                <c:pt idx="1519">
                  <c:v>36.799999999999997</c:v>
                </c:pt>
                <c:pt idx="1520">
                  <c:v>38.1</c:v>
                </c:pt>
                <c:pt idx="1521">
                  <c:v>36.299999999999997</c:v>
                </c:pt>
                <c:pt idx="1522">
                  <c:v>36</c:v>
                </c:pt>
                <c:pt idx="1523">
                  <c:v>24.6</c:v>
                </c:pt>
                <c:pt idx="1524">
                  <c:v>24.3</c:v>
                </c:pt>
                <c:pt idx="1525">
                  <c:v>17.2</c:v>
                </c:pt>
                <c:pt idx="1526">
                  <c:v>22.1</c:v>
                </c:pt>
                <c:pt idx="1527">
                  <c:v>26.8</c:v>
                </c:pt>
                <c:pt idx="1528">
                  <c:v>24.7</c:v>
                </c:pt>
                <c:pt idx="1529">
                  <c:v>23.7</c:v>
                </c:pt>
                <c:pt idx="1530">
                  <c:v>21.8</c:v>
                </c:pt>
                <c:pt idx="1531">
                  <c:v>19.2</c:v>
                </c:pt>
                <c:pt idx="1532">
                  <c:v>18.600000000000001</c:v>
                </c:pt>
                <c:pt idx="1533">
                  <c:v>20.8</c:v>
                </c:pt>
                <c:pt idx="1534">
                  <c:v>22.2</c:v>
                </c:pt>
                <c:pt idx="1535">
                  <c:v>25.6</c:v>
                </c:pt>
                <c:pt idx="1536">
                  <c:v>25.6</c:v>
                </c:pt>
                <c:pt idx="1537">
                  <c:v>28.2</c:v>
                </c:pt>
                <c:pt idx="1538">
                  <c:v>23.4</c:v>
                </c:pt>
                <c:pt idx="1539">
                  <c:v>23.4</c:v>
                </c:pt>
                <c:pt idx="1540">
                  <c:v>24.3</c:v>
                </c:pt>
                <c:pt idx="1541">
                  <c:v>28.6</c:v>
                </c:pt>
                <c:pt idx="1542">
                  <c:v>31.3</c:v>
                </c:pt>
                <c:pt idx="1543">
                  <c:v>29.3</c:v>
                </c:pt>
                <c:pt idx="1544">
                  <c:v>19</c:v>
                </c:pt>
                <c:pt idx="1545">
                  <c:v>20.3</c:v>
                </c:pt>
                <c:pt idx="1546">
                  <c:v>21.7</c:v>
                </c:pt>
                <c:pt idx="1547">
                  <c:v>27.9</c:v>
                </c:pt>
                <c:pt idx="1548">
                  <c:v>28.5</c:v>
                </c:pt>
                <c:pt idx="1549">
                  <c:v>15.6</c:v>
                </c:pt>
                <c:pt idx="1550">
                  <c:v>18.5</c:v>
                </c:pt>
                <c:pt idx="1551">
                  <c:v>17.100000000000001</c:v>
                </c:pt>
                <c:pt idx="1552">
                  <c:v>25.9</c:v>
                </c:pt>
                <c:pt idx="1553">
                  <c:v>24.7</c:v>
                </c:pt>
                <c:pt idx="1554">
                  <c:v>21.9</c:v>
                </c:pt>
                <c:pt idx="1555">
                  <c:v>28.5</c:v>
                </c:pt>
                <c:pt idx="1556">
                  <c:v>20.100000000000001</c:v>
                </c:pt>
                <c:pt idx="1557">
                  <c:v>26.5</c:v>
                </c:pt>
                <c:pt idx="1558">
                  <c:v>23.1</c:v>
                </c:pt>
                <c:pt idx="1559">
                  <c:v>16.3</c:v>
                </c:pt>
                <c:pt idx="1560">
                  <c:v>15.8</c:v>
                </c:pt>
                <c:pt idx="1561">
                  <c:v>17.3</c:v>
                </c:pt>
                <c:pt idx="1562">
                  <c:v>24.9</c:v>
                </c:pt>
                <c:pt idx="1563">
                  <c:v>20.7</c:v>
                </c:pt>
                <c:pt idx="1564">
                  <c:v>22.5</c:v>
                </c:pt>
                <c:pt idx="1565">
                  <c:v>27.4</c:v>
                </c:pt>
                <c:pt idx="1566">
                  <c:v>30.3</c:v>
                </c:pt>
                <c:pt idx="1567">
                  <c:v>30</c:v>
                </c:pt>
                <c:pt idx="1568">
                  <c:v>17.7</c:v>
                </c:pt>
                <c:pt idx="1569">
                  <c:v>22.1</c:v>
                </c:pt>
                <c:pt idx="1570">
                  <c:v>30.2</c:v>
                </c:pt>
                <c:pt idx="1571">
                  <c:v>27</c:v>
                </c:pt>
                <c:pt idx="1572">
                  <c:v>17.600000000000001</c:v>
                </c:pt>
                <c:pt idx="1573">
                  <c:v>18.5</c:v>
                </c:pt>
                <c:pt idx="1574">
                  <c:v>23.2</c:v>
                </c:pt>
                <c:pt idx="1575">
                  <c:v>21.5</c:v>
                </c:pt>
                <c:pt idx="1576">
                  <c:v>15.8</c:v>
                </c:pt>
                <c:pt idx="1577">
                  <c:v>16.2</c:v>
                </c:pt>
                <c:pt idx="1578">
                  <c:v>17.399999999999999</c:v>
                </c:pt>
                <c:pt idx="1579">
                  <c:v>18.100000000000001</c:v>
                </c:pt>
                <c:pt idx="1580">
                  <c:v>23.1</c:v>
                </c:pt>
                <c:pt idx="1581">
                  <c:v>22.8</c:v>
                </c:pt>
                <c:pt idx="1582">
                  <c:v>20.2</c:v>
                </c:pt>
                <c:pt idx="1583">
                  <c:v>20.7</c:v>
                </c:pt>
                <c:pt idx="1584">
                  <c:v>16.399999999999999</c:v>
                </c:pt>
                <c:pt idx="1585">
                  <c:v>16.3</c:v>
                </c:pt>
                <c:pt idx="1586">
                  <c:v>16.7</c:v>
                </c:pt>
                <c:pt idx="1587">
                  <c:v>18.7</c:v>
                </c:pt>
                <c:pt idx="1588">
                  <c:v>17.399999999999999</c:v>
                </c:pt>
                <c:pt idx="1589">
                  <c:v>16.2</c:v>
                </c:pt>
                <c:pt idx="1590">
                  <c:v>14.2</c:v>
                </c:pt>
                <c:pt idx="1591">
                  <c:v>16.399999999999999</c:v>
                </c:pt>
                <c:pt idx="1592">
                  <c:v>17.7</c:v>
                </c:pt>
                <c:pt idx="1593">
                  <c:v>18.100000000000001</c:v>
                </c:pt>
                <c:pt idx="1594">
                  <c:v>20.2</c:v>
                </c:pt>
                <c:pt idx="1595">
                  <c:v>15.8</c:v>
                </c:pt>
                <c:pt idx="1596">
                  <c:v>16.100000000000001</c:v>
                </c:pt>
                <c:pt idx="1597">
                  <c:v>18.600000000000001</c:v>
                </c:pt>
                <c:pt idx="1598">
                  <c:v>21.5</c:v>
                </c:pt>
                <c:pt idx="1599">
                  <c:v>21.8</c:v>
                </c:pt>
                <c:pt idx="1600">
                  <c:v>19.600000000000001</c:v>
                </c:pt>
                <c:pt idx="1601">
                  <c:v>20.399999999999999</c:v>
                </c:pt>
                <c:pt idx="1602">
                  <c:v>22.3</c:v>
                </c:pt>
                <c:pt idx="1603">
                  <c:v>21.3</c:v>
                </c:pt>
                <c:pt idx="1604">
                  <c:v>20.2</c:v>
                </c:pt>
                <c:pt idx="1605">
                  <c:v>19.8</c:v>
                </c:pt>
                <c:pt idx="1606">
                  <c:v>15.1</c:v>
                </c:pt>
                <c:pt idx="1607">
                  <c:v>14</c:v>
                </c:pt>
                <c:pt idx="1608">
                  <c:v>15.7</c:v>
                </c:pt>
                <c:pt idx="1609">
                  <c:v>10.6</c:v>
                </c:pt>
                <c:pt idx="1610">
                  <c:v>13.3</c:v>
                </c:pt>
                <c:pt idx="1611">
                  <c:v>14.3</c:v>
                </c:pt>
                <c:pt idx="1612">
                  <c:v>14.6</c:v>
                </c:pt>
                <c:pt idx="1613">
                  <c:v>14.5</c:v>
                </c:pt>
                <c:pt idx="1614">
                  <c:v>12</c:v>
                </c:pt>
                <c:pt idx="1615">
                  <c:v>12.9</c:v>
                </c:pt>
                <c:pt idx="1616">
                  <c:v>13</c:v>
                </c:pt>
                <c:pt idx="1617">
                  <c:v>14.8</c:v>
                </c:pt>
                <c:pt idx="1618">
                  <c:v>16.600000000000001</c:v>
                </c:pt>
                <c:pt idx="1619">
                  <c:v>18.7</c:v>
                </c:pt>
                <c:pt idx="1620">
                  <c:v>18</c:v>
                </c:pt>
                <c:pt idx="1621">
                  <c:v>19.2</c:v>
                </c:pt>
                <c:pt idx="1622">
                  <c:v>17.899999999999999</c:v>
                </c:pt>
                <c:pt idx="1623">
                  <c:v>16.5</c:v>
                </c:pt>
                <c:pt idx="1624">
                  <c:v>17.399999999999999</c:v>
                </c:pt>
                <c:pt idx="1625">
                  <c:v>17.3</c:v>
                </c:pt>
                <c:pt idx="1626">
                  <c:v>15.2</c:v>
                </c:pt>
                <c:pt idx="1627">
                  <c:v>16.7</c:v>
                </c:pt>
                <c:pt idx="1628">
                  <c:v>17.899999999999999</c:v>
                </c:pt>
                <c:pt idx="1629">
                  <c:v>13.7</c:v>
                </c:pt>
                <c:pt idx="1630">
                  <c:v>11.9</c:v>
                </c:pt>
                <c:pt idx="1631">
                  <c:v>11.3</c:v>
                </c:pt>
                <c:pt idx="1632">
                  <c:v>12.6</c:v>
                </c:pt>
                <c:pt idx="1633">
                  <c:v>11.8</c:v>
                </c:pt>
                <c:pt idx="1634">
                  <c:v>9.6</c:v>
                </c:pt>
                <c:pt idx="1635">
                  <c:v>16</c:v>
                </c:pt>
                <c:pt idx="1636">
                  <c:v>17</c:v>
                </c:pt>
                <c:pt idx="1637">
                  <c:v>18</c:v>
                </c:pt>
                <c:pt idx="1638">
                  <c:v>17.5</c:v>
                </c:pt>
                <c:pt idx="1639">
                  <c:v>19.5</c:v>
                </c:pt>
                <c:pt idx="1640">
                  <c:v>17.600000000000001</c:v>
                </c:pt>
                <c:pt idx="1641">
                  <c:v>14.5</c:v>
                </c:pt>
                <c:pt idx="1642">
                  <c:v>14.1</c:v>
                </c:pt>
                <c:pt idx="1643">
                  <c:v>15.9</c:v>
                </c:pt>
                <c:pt idx="1644">
                  <c:v>13.7</c:v>
                </c:pt>
                <c:pt idx="1645">
                  <c:v>13.5</c:v>
                </c:pt>
                <c:pt idx="1646">
                  <c:v>19.100000000000001</c:v>
                </c:pt>
                <c:pt idx="1647">
                  <c:v>19.399999999999999</c:v>
                </c:pt>
                <c:pt idx="1648">
                  <c:v>18.2</c:v>
                </c:pt>
                <c:pt idx="1649">
                  <c:v>16</c:v>
                </c:pt>
                <c:pt idx="1650">
                  <c:v>15</c:v>
                </c:pt>
                <c:pt idx="1651">
                  <c:v>15.4</c:v>
                </c:pt>
                <c:pt idx="1652">
                  <c:v>14.3</c:v>
                </c:pt>
                <c:pt idx="1653">
                  <c:v>15.7</c:v>
                </c:pt>
                <c:pt idx="1654">
                  <c:v>12</c:v>
                </c:pt>
                <c:pt idx="1655">
                  <c:v>13.1</c:v>
                </c:pt>
                <c:pt idx="1656">
                  <c:v>14.3</c:v>
                </c:pt>
                <c:pt idx="1657">
                  <c:v>13.9</c:v>
                </c:pt>
                <c:pt idx="1658">
                  <c:v>13.7</c:v>
                </c:pt>
                <c:pt idx="1659">
                  <c:v>14.3</c:v>
                </c:pt>
                <c:pt idx="1660">
                  <c:v>15.7</c:v>
                </c:pt>
                <c:pt idx="1661">
                  <c:v>17.100000000000001</c:v>
                </c:pt>
                <c:pt idx="1662">
                  <c:v>16.600000000000001</c:v>
                </c:pt>
                <c:pt idx="1663">
                  <c:v>15.6</c:v>
                </c:pt>
                <c:pt idx="1664">
                  <c:v>15.2</c:v>
                </c:pt>
                <c:pt idx="1665">
                  <c:v>14.4</c:v>
                </c:pt>
                <c:pt idx="1666">
                  <c:v>14.8</c:v>
                </c:pt>
                <c:pt idx="1667">
                  <c:v>14</c:v>
                </c:pt>
                <c:pt idx="1668">
                  <c:v>15.3</c:v>
                </c:pt>
                <c:pt idx="1669">
                  <c:v>15.1</c:v>
                </c:pt>
                <c:pt idx="1670">
                  <c:v>14.6</c:v>
                </c:pt>
                <c:pt idx="1671">
                  <c:v>12.5</c:v>
                </c:pt>
                <c:pt idx="1672">
                  <c:v>12.5</c:v>
                </c:pt>
                <c:pt idx="1673">
                  <c:v>13.8</c:v>
                </c:pt>
                <c:pt idx="1674">
                  <c:v>12.7</c:v>
                </c:pt>
                <c:pt idx="1675">
                  <c:v>13.9</c:v>
                </c:pt>
                <c:pt idx="1676">
                  <c:v>13.1</c:v>
                </c:pt>
                <c:pt idx="1677">
                  <c:v>15.8</c:v>
                </c:pt>
                <c:pt idx="1678">
                  <c:v>13.5</c:v>
                </c:pt>
                <c:pt idx="1679">
                  <c:v>14.1</c:v>
                </c:pt>
                <c:pt idx="1680">
                  <c:v>13.9</c:v>
                </c:pt>
                <c:pt idx="1681">
                  <c:v>10.1</c:v>
                </c:pt>
                <c:pt idx="1682">
                  <c:v>12.5</c:v>
                </c:pt>
                <c:pt idx="1683">
                  <c:v>12.9</c:v>
                </c:pt>
                <c:pt idx="1684">
                  <c:v>12</c:v>
                </c:pt>
                <c:pt idx="1685">
                  <c:v>13.1</c:v>
                </c:pt>
                <c:pt idx="1686">
                  <c:v>13.8</c:v>
                </c:pt>
                <c:pt idx="1687">
                  <c:v>16.2</c:v>
                </c:pt>
                <c:pt idx="1688">
                  <c:v>16.899999999999999</c:v>
                </c:pt>
                <c:pt idx="1689">
                  <c:v>16.5</c:v>
                </c:pt>
                <c:pt idx="1690">
                  <c:v>19.399999999999999</c:v>
                </c:pt>
                <c:pt idx="1691">
                  <c:v>12.3</c:v>
                </c:pt>
                <c:pt idx="1692">
                  <c:v>17</c:v>
                </c:pt>
                <c:pt idx="1693">
                  <c:v>16.600000000000001</c:v>
                </c:pt>
                <c:pt idx="1694">
                  <c:v>13</c:v>
                </c:pt>
                <c:pt idx="1695">
                  <c:v>15.1</c:v>
                </c:pt>
                <c:pt idx="1696">
                  <c:v>18</c:v>
                </c:pt>
                <c:pt idx="1697">
                  <c:v>12.9</c:v>
                </c:pt>
                <c:pt idx="1698">
                  <c:v>14.4</c:v>
                </c:pt>
                <c:pt idx="1699">
                  <c:v>15.3</c:v>
                </c:pt>
                <c:pt idx="1700">
                  <c:v>13.4</c:v>
                </c:pt>
                <c:pt idx="1701">
                  <c:v>13</c:v>
                </c:pt>
                <c:pt idx="1702">
                  <c:v>15.3</c:v>
                </c:pt>
                <c:pt idx="1703">
                  <c:v>18.2</c:v>
                </c:pt>
                <c:pt idx="1704">
                  <c:v>19.600000000000001</c:v>
                </c:pt>
                <c:pt idx="1705">
                  <c:v>17.600000000000001</c:v>
                </c:pt>
                <c:pt idx="1706">
                  <c:v>19.600000000000001</c:v>
                </c:pt>
                <c:pt idx="1707">
                  <c:v>18.7</c:v>
                </c:pt>
                <c:pt idx="1708">
                  <c:v>21.2</c:v>
                </c:pt>
                <c:pt idx="1709">
                  <c:v>16</c:v>
                </c:pt>
                <c:pt idx="1710">
                  <c:v>12.9</c:v>
                </c:pt>
                <c:pt idx="1711">
                  <c:v>15.1</c:v>
                </c:pt>
                <c:pt idx="1712">
                  <c:v>12.8</c:v>
                </c:pt>
                <c:pt idx="1713">
                  <c:v>14.8</c:v>
                </c:pt>
                <c:pt idx="1714">
                  <c:v>20.8</c:v>
                </c:pt>
                <c:pt idx="1715">
                  <c:v>20.8</c:v>
                </c:pt>
                <c:pt idx="1716">
                  <c:v>18.600000000000001</c:v>
                </c:pt>
                <c:pt idx="1717">
                  <c:v>20</c:v>
                </c:pt>
                <c:pt idx="1718">
                  <c:v>21.8</c:v>
                </c:pt>
                <c:pt idx="1719">
                  <c:v>12.8</c:v>
                </c:pt>
                <c:pt idx="1720">
                  <c:v>14.8</c:v>
                </c:pt>
                <c:pt idx="1721">
                  <c:v>18.899999999999999</c:v>
                </c:pt>
                <c:pt idx="1722">
                  <c:v>24</c:v>
                </c:pt>
                <c:pt idx="1723">
                  <c:v>26.2</c:v>
                </c:pt>
                <c:pt idx="1724">
                  <c:v>19.399999999999999</c:v>
                </c:pt>
                <c:pt idx="1725">
                  <c:v>15.5</c:v>
                </c:pt>
                <c:pt idx="1726">
                  <c:v>15.2</c:v>
                </c:pt>
                <c:pt idx="1727">
                  <c:v>15.1</c:v>
                </c:pt>
                <c:pt idx="1728">
                  <c:v>16.600000000000001</c:v>
                </c:pt>
                <c:pt idx="1729">
                  <c:v>20.3</c:v>
                </c:pt>
                <c:pt idx="1730">
                  <c:v>18.8</c:v>
                </c:pt>
                <c:pt idx="1731">
                  <c:v>14.9</c:v>
                </c:pt>
                <c:pt idx="1732">
                  <c:v>15.8</c:v>
                </c:pt>
                <c:pt idx="1733">
                  <c:v>14.1</c:v>
                </c:pt>
                <c:pt idx="1734">
                  <c:v>20.5</c:v>
                </c:pt>
                <c:pt idx="1735">
                  <c:v>26.5</c:v>
                </c:pt>
                <c:pt idx="1736">
                  <c:v>29.7</c:v>
                </c:pt>
                <c:pt idx="1737">
                  <c:v>15.2</c:v>
                </c:pt>
                <c:pt idx="1738">
                  <c:v>24.3</c:v>
                </c:pt>
                <c:pt idx="1739">
                  <c:v>24.8</c:v>
                </c:pt>
                <c:pt idx="1740">
                  <c:v>16.399999999999999</c:v>
                </c:pt>
                <c:pt idx="1741">
                  <c:v>14.2</c:v>
                </c:pt>
                <c:pt idx="1742">
                  <c:v>15</c:v>
                </c:pt>
                <c:pt idx="1743">
                  <c:v>14.7</c:v>
                </c:pt>
                <c:pt idx="1744">
                  <c:v>18.899999999999999</c:v>
                </c:pt>
                <c:pt idx="1745">
                  <c:v>20.399999999999999</c:v>
                </c:pt>
                <c:pt idx="1746">
                  <c:v>23.1</c:v>
                </c:pt>
                <c:pt idx="1747">
                  <c:v>26.7</c:v>
                </c:pt>
                <c:pt idx="1748">
                  <c:v>18</c:v>
                </c:pt>
                <c:pt idx="1749">
                  <c:v>20.399999999999999</c:v>
                </c:pt>
                <c:pt idx="1750">
                  <c:v>15.2</c:v>
                </c:pt>
                <c:pt idx="1751">
                  <c:v>22.1</c:v>
                </c:pt>
                <c:pt idx="1752">
                  <c:v>15.3</c:v>
                </c:pt>
                <c:pt idx="1753">
                  <c:v>16.399999999999999</c:v>
                </c:pt>
                <c:pt idx="1754">
                  <c:v>17</c:v>
                </c:pt>
                <c:pt idx="1755">
                  <c:v>19.600000000000001</c:v>
                </c:pt>
                <c:pt idx="1756">
                  <c:v>27.9</c:v>
                </c:pt>
                <c:pt idx="1757">
                  <c:v>33.799999999999997</c:v>
                </c:pt>
                <c:pt idx="1758">
                  <c:v>21.6</c:v>
                </c:pt>
                <c:pt idx="1759">
                  <c:v>15.5</c:v>
                </c:pt>
                <c:pt idx="1760">
                  <c:v>17</c:v>
                </c:pt>
                <c:pt idx="1761">
                  <c:v>21.6</c:v>
                </c:pt>
                <c:pt idx="1762">
                  <c:v>30.5</c:v>
                </c:pt>
                <c:pt idx="1763">
                  <c:v>25.1</c:v>
                </c:pt>
                <c:pt idx="1764">
                  <c:v>33.700000000000003</c:v>
                </c:pt>
                <c:pt idx="1765">
                  <c:v>34.299999999999997</c:v>
                </c:pt>
                <c:pt idx="1766">
                  <c:v>18.899999999999999</c:v>
                </c:pt>
                <c:pt idx="1767">
                  <c:v>20.7</c:v>
                </c:pt>
                <c:pt idx="1768">
                  <c:v>16.2</c:v>
                </c:pt>
                <c:pt idx="1769">
                  <c:v>19.600000000000001</c:v>
                </c:pt>
                <c:pt idx="1770">
                  <c:v>24.1</c:v>
                </c:pt>
                <c:pt idx="1771">
                  <c:v>17.7</c:v>
                </c:pt>
                <c:pt idx="1772">
                  <c:v>15</c:v>
                </c:pt>
                <c:pt idx="1773">
                  <c:v>14.2</c:v>
                </c:pt>
                <c:pt idx="1774">
                  <c:v>18.100000000000001</c:v>
                </c:pt>
                <c:pt idx="1775">
                  <c:v>29.6</c:v>
                </c:pt>
                <c:pt idx="1776">
                  <c:v>17.399999999999999</c:v>
                </c:pt>
                <c:pt idx="1777">
                  <c:v>17.3</c:v>
                </c:pt>
                <c:pt idx="1778">
                  <c:v>22.4</c:v>
                </c:pt>
                <c:pt idx="1779">
                  <c:v>18.5</c:v>
                </c:pt>
                <c:pt idx="1780">
                  <c:v>17.2</c:v>
                </c:pt>
                <c:pt idx="1781">
                  <c:v>16.2</c:v>
                </c:pt>
                <c:pt idx="1782">
                  <c:v>26.9</c:v>
                </c:pt>
                <c:pt idx="1783">
                  <c:v>18.600000000000001</c:v>
                </c:pt>
                <c:pt idx="1784">
                  <c:v>34.700000000000003</c:v>
                </c:pt>
                <c:pt idx="1785">
                  <c:v>40.9</c:v>
                </c:pt>
                <c:pt idx="1786">
                  <c:v>20</c:v>
                </c:pt>
                <c:pt idx="1787">
                  <c:v>23.8</c:v>
                </c:pt>
                <c:pt idx="1788">
                  <c:v>23.7</c:v>
                </c:pt>
                <c:pt idx="1789">
                  <c:v>27.4</c:v>
                </c:pt>
                <c:pt idx="1790">
                  <c:v>16.399999999999999</c:v>
                </c:pt>
                <c:pt idx="1791">
                  <c:v>24.8</c:v>
                </c:pt>
                <c:pt idx="1792">
                  <c:v>21.1</c:v>
                </c:pt>
                <c:pt idx="1793">
                  <c:v>19.7</c:v>
                </c:pt>
                <c:pt idx="1794">
                  <c:v>18.399999999999999</c:v>
                </c:pt>
                <c:pt idx="1795">
                  <c:v>16.8</c:v>
                </c:pt>
                <c:pt idx="1796">
                  <c:v>15.5</c:v>
                </c:pt>
                <c:pt idx="1797">
                  <c:v>22.2</c:v>
                </c:pt>
                <c:pt idx="1798">
                  <c:v>23</c:v>
                </c:pt>
                <c:pt idx="1799">
                  <c:v>23.9</c:v>
                </c:pt>
                <c:pt idx="1800">
                  <c:v>20.8</c:v>
                </c:pt>
                <c:pt idx="1801">
                  <c:v>21</c:v>
                </c:pt>
                <c:pt idx="1802">
                  <c:v>27.6</c:v>
                </c:pt>
                <c:pt idx="1803">
                  <c:v>38</c:v>
                </c:pt>
                <c:pt idx="1804">
                  <c:v>17.2</c:v>
                </c:pt>
                <c:pt idx="1805">
                  <c:v>18.100000000000001</c:v>
                </c:pt>
                <c:pt idx="1806">
                  <c:v>18.399999999999999</c:v>
                </c:pt>
                <c:pt idx="1807">
                  <c:v>20.9</c:v>
                </c:pt>
                <c:pt idx="1808">
                  <c:v>20.100000000000001</c:v>
                </c:pt>
                <c:pt idx="1809">
                  <c:v>21.7</c:v>
                </c:pt>
                <c:pt idx="1810">
                  <c:v>22.6</c:v>
                </c:pt>
                <c:pt idx="1811">
                  <c:v>26.3</c:v>
                </c:pt>
                <c:pt idx="1812">
                  <c:v>40.1</c:v>
                </c:pt>
                <c:pt idx="1813">
                  <c:v>23.3</c:v>
                </c:pt>
                <c:pt idx="1814">
                  <c:v>43.5</c:v>
                </c:pt>
                <c:pt idx="1815">
                  <c:v>20.2</c:v>
                </c:pt>
                <c:pt idx="1816">
                  <c:v>19.600000000000001</c:v>
                </c:pt>
                <c:pt idx="1817">
                  <c:v>20</c:v>
                </c:pt>
                <c:pt idx="1818">
                  <c:v>24.5</c:v>
                </c:pt>
                <c:pt idx="1819">
                  <c:v>27.9</c:v>
                </c:pt>
                <c:pt idx="1820">
                  <c:v>20.5</c:v>
                </c:pt>
                <c:pt idx="1821">
                  <c:v>23.9</c:v>
                </c:pt>
                <c:pt idx="1822">
                  <c:v>28.4</c:v>
                </c:pt>
                <c:pt idx="1823">
                  <c:v>33.200000000000003</c:v>
                </c:pt>
                <c:pt idx="1824">
                  <c:v>40.799999999999997</c:v>
                </c:pt>
                <c:pt idx="1825">
                  <c:v>21.2</c:v>
                </c:pt>
                <c:pt idx="1826">
                  <c:v>24.9</c:v>
                </c:pt>
                <c:pt idx="1827">
                  <c:v>25</c:v>
                </c:pt>
                <c:pt idx="1828">
                  <c:v>36.6</c:v>
                </c:pt>
                <c:pt idx="1829">
                  <c:v>26.8</c:v>
                </c:pt>
                <c:pt idx="1830">
                  <c:v>16.7</c:v>
                </c:pt>
                <c:pt idx="1831">
                  <c:v>18</c:v>
                </c:pt>
                <c:pt idx="1832">
                  <c:v>20.100000000000001</c:v>
                </c:pt>
                <c:pt idx="1833">
                  <c:v>23.8</c:v>
                </c:pt>
                <c:pt idx="1834">
                  <c:v>31.9</c:v>
                </c:pt>
                <c:pt idx="1835">
                  <c:v>32.9</c:v>
                </c:pt>
                <c:pt idx="1836">
                  <c:v>19.3</c:v>
                </c:pt>
                <c:pt idx="1837">
                  <c:v>19.899999999999999</c:v>
                </c:pt>
                <c:pt idx="1838">
                  <c:v>32.200000000000003</c:v>
                </c:pt>
                <c:pt idx="1839">
                  <c:v>33.799999999999997</c:v>
                </c:pt>
                <c:pt idx="1840">
                  <c:v>36.799999999999997</c:v>
                </c:pt>
                <c:pt idx="1841">
                  <c:v>19.600000000000001</c:v>
                </c:pt>
                <c:pt idx="1842">
                  <c:v>24.8</c:v>
                </c:pt>
                <c:pt idx="1843">
                  <c:v>29.4</c:v>
                </c:pt>
                <c:pt idx="1844">
                  <c:v>25.5</c:v>
                </c:pt>
                <c:pt idx="1845">
                  <c:v>21.8</c:v>
                </c:pt>
                <c:pt idx="1846">
                  <c:v>23.5</c:v>
                </c:pt>
                <c:pt idx="1847">
                  <c:v>31.7</c:v>
                </c:pt>
                <c:pt idx="1848">
                  <c:v>22.6</c:v>
                </c:pt>
                <c:pt idx="1849">
                  <c:v>24.1</c:v>
                </c:pt>
                <c:pt idx="1850">
                  <c:v>27.4</c:v>
                </c:pt>
                <c:pt idx="1851">
                  <c:v>23.6</c:v>
                </c:pt>
                <c:pt idx="1852">
                  <c:v>23.1</c:v>
                </c:pt>
                <c:pt idx="1853">
                  <c:v>25.4</c:v>
                </c:pt>
                <c:pt idx="1854">
                  <c:v>31.5</c:v>
                </c:pt>
                <c:pt idx="1855">
                  <c:v>39.4</c:v>
                </c:pt>
                <c:pt idx="1856">
                  <c:v>42.9</c:v>
                </c:pt>
                <c:pt idx="1857">
                  <c:v>29.3</c:v>
                </c:pt>
                <c:pt idx="1858">
                  <c:v>25.1</c:v>
                </c:pt>
                <c:pt idx="1859">
                  <c:v>17.7</c:v>
                </c:pt>
                <c:pt idx="1860">
                  <c:v>19.7</c:v>
                </c:pt>
                <c:pt idx="1861">
                  <c:v>20.100000000000001</c:v>
                </c:pt>
                <c:pt idx="1862">
                  <c:v>25.5</c:v>
                </c:pt>
                <c:pt idx="1863">
                  <c:v>23.2</c:v>
                </c:pt>
                <c:pt idx="1864">
                  <c:v>29.4</c:v>
                </c:pt>
                <c:pt idx="1865">
                  <c:v>28.2</c:v>
                </c:pt>
                <c:pt idx="1866">
                  <c:v>27.7</c:v>
                </c:pt>
                <c:pt idx="1867">
                  <c:v>25.9</c:v>
                </c:pt>
                <c:pt idx="1868">
                  <c:v>27.7</c:v>
                </c:pt>
                <c:pt idx="1869">
                  <c:v>31.7</c:v>
                </c:pt>
                <c:pt idx="1870">
                  <c:v>33.700000000000003</c:v>
                </c:pt>
                <c:pt idx="1871">
                  <c:v>19.3</c:v>
                </c:pt>
                <c:pt idx="1872">
                  <c:v>26.4</c:v>
                </c:pt>
                <c:pt idx="1873">
                  <c:v>25.6</c:v>
                </c:pt>
                <c:pt idx="1874">
                  <c:v>21.8</c:v>
                </c:pt>
                <c:pt idx="1875">
                  <c:v>19.7</c:v>
                </c:pt>
                <c:pt idx="1876">
                  <c:v>18.7</c:v>
                </c:pt>
                <c:pt idx="1877">
                  <c:v>19.600000000000001</c:v>
                </c:pt>
                <c:pt idx="1878">
                  <c:v>21.1</c:v>
                </c:pt>
                <c:pt idx="1879">
                  <c:v>34</c:v>
                </c:pt>
                <c:pt idx="1880">
                  <c:v>23.7</c:v>
                </c:pt>
                <c:pt idx="1881">
                  <c:v>31.6</c:v>
                </c:pt>
                <c:pt idx="1882">
                  <c:v>19.2</c:v>
                </c:pt>
                <c:pt idx="1883">
                  <c:v>19.7</c:v>
                </c:pt>
                <c:pt idx="1884">
                  <c:v>20.100000000000001</c:v>
                </c:pt>
                <c:pt idx="1885">
                  <c:v>22.4</c:v>
                </c:pt>
                <c:pt idx="1886">
                  <c:v>32.1</c:v>
                </c:pt>
                <c:pt idx="1887">
                  <c:v>18.399999999999999</c:v>
                </c:pt>
                <c:pt idx="1888">
                  <c:v>19.5</c:v>
                </c:pt>
                <c:pt idx="1889">
                  <c:v>23.5</c:v>
                </c:pt>
                <c:pt idx="1890">
                  <c:v>20.3</c:v>
                </c:pt>
                <c:pt idx="1891">
                  <c:v>19</c:v>
                </c:pt>
                <c:pt idx="1892">
                  <c:v>20</c:v>
                </c:pt>
                <c:pt idx="1893">
                  <c:v>22.4</c:v>
                </c:pt>
                <c:pt idx="1894">
                  <c:v>21</c:v>
                </c:pt>
                <c:pt idx="1895">
                  <c:v>22.3</c:v>
                </c:pt>
                <c:pt idx="1896">
                  <c:v>29.5</c:v>
                </c:pt>
                <c:pt idx="1897">
                  <c:v>29.5</c:v>
                </c:pt>
                <c:pt idx="1898">
                  <c:v>26.8</c:v>
                </c:pt>
                <c:pt idx="1899">
                  <c:v>17.899999999999999</c:v>
                </c:pt>
                <c:pt idx="1900">
                  <c:v>18.8</c:v>
                </c:pt>
                <c:pt idx="1901">
                  <c:v>26.5</c:v>
                </c:pt>
                <c:pt idx="1902">
                  <c:v>28.2</c:v>
                </c:pt>
                <c:pt idx="1903">
                  <c:v>28.3</c:v>
                </c:pt>
                <c:pt idx="1904">
                  <c:v>30.4</c:v>
                </c:pt>
                <c:pt idx="1905">
                  <c:v>22.7</c:v>
                </c:pt>
                <c:pt idx="1906">
                  <c:v>18.399999999999999</c:v>
                </c:pt>
                <c:pt idx="1907">
                  <c:v>18.3</c:v>
                </c:pt>
                <c:pt idx="1908">
                  <c:v>17.100000000000001</c:v>
                </c:pt>
                <c:pt idx="1909">
                  <c:v>17.899999999999999</c:v>
                </c:pt>
                <c:pt idx="1910">
                  <c:v>17.5</c:v>
                </c:pt>
                <c:pt idx="1911">
                  <c:v>19.8</c:v>
                </c:pt>
                <c:pt idx="1912">
                  <c:v>27.6</c:v>
                </c:pt>
                <c:pt idx="1913">
                  <c:v>27.5</c:v>
                </c:pt>
                <c:pt idx="1914">
                  <c:v>26.4</c:v>
                </c:pt>
                <c:pt idx="1915">
                  <c:v>21.7</c:v>
                </c:pt>
                <c:pt idx="1916">
                  <c:v>21.4</c:v>
                </c:pt>
                <c:pt idx="1917">
                  <c:v>23.1</c:v>
                </c:pt>
                <c:pt idx="1918">
                  <c:v>20.7</c:v>
                </c:pt>
                <c:pt idx="1919">
                  <c:v>23.2</c:v>
                </c:pt>
                <c:pt idx="1920">
                  <c:v>16.600000000000001</c:v>
                </c:pt>
                <c:pt idx="1921">
                  <c:v>16.899999999999999</c:v>
                </c:pt>
                <c:pt idx="1922">
                  <c:v>16.5</c:v>
                </c:pt>
                <c:pt idx="1923">
                  <c:v>16.399999999999999</c:v>
                </c:pt>
                <c:pt idx="1924">
                  <c:v>18.600000000000001</c:v>
                </c:pt>
                <c:pt idx="1925">
                  <c:v>21.2</c:v>
                </c:pt>
                <c:pt idx="1926">
                  <c:v>22</c:v>
                </c:pt>
                <c:pt idx="1927">
                  <c:v>15.7</c:v>
                </c:pt>
                <c:pt idx="1928">
                  <c:v>15.3</c:v>
                </c:pt>
                <c:pt idx="1929">
                  <c:v>18.3</c:v>
                </c:pt>
                <c:pt idx="1930">
                  <c:v>23.4</c:v>
                </c:pt>
                <c:pt idx="1931">
                  <c:v>23.5</c:v>
                </c:pt>
                <c:pt idx="1932">
                  <c:v>21.5</c:v>
                </c:pt>
                <c:pt idx="1933">
                  <c:v>18.399999999999999</c:v>
                </c:pt>
                <c:pt idx="1934">
                  <c:v>16.399999999999999</c:v>
                </c:pt>
                <c:pt idx="1935">
                  <c:v>19.399999999999999</c:v>
                </c:pt>
                <c:pt idx="1936">
                  <c:v>20.8</c:v>
                </c:pt>
                <c:pt idx="1937">
                  <c:v>19.600000000000001</c:v>
                </c:pt>
                <c:pt idx="1938">
                  <c:v>18.2</c:v>
                </c:pt>
                <c:pt idx="1939">
                  <c:v>19.7</c:v>
                </c:pt>
                <c:pt idx="1940">
                  <c:v>22.3</c:v>
                </c:pt>
                <c:pt idx="1941">
                  <c:v>21.7</c:v>
                </c:pt>
                <c:pt idx="1942">
                  <c:v>17.7</c:v>
                </c:pt>
                <c:pt idx="1943">
                  <c:v>18.100000000000001</c:v>
                </c:pt>
                <c:pt idx="1944">
                  <c:v>18.899999999999999</c:v>
                </c:pt>
                <c:pt idx="1945">
                  <c:v>19.8</c:v>
                </c:pt>
                <c:pt idx="1946">
                  <c:v>15.5</c:v>
                </c:pt>
                <c:pt idx="1947">
                  <c:v>13</c:v>
                </c:pt>
                <c:pt idx="1948">
                  <c:v>14.2</c:v>
                </c:pt>
                <c:pt idx="1949">
                  <c:v>15</c:v>
                </c:pt>
                <c:pt idx="1950">
                  <c:v>14.8</c:v>
                </c:pt>
                <c:pt idx="1951">
                  <c:v>19.5</c:v>
                </c:pt>
                <c:pt idx="1952">
                  <c:v>20.100000000000001</c:v>
                </c:pt>
                <c:pt idx="1953">
                  <c:v>21.1</c:v>
                </c:pt>
                <c:pt idx="1954">
                  <c:v>19.600000000000001</c:v>
                </c:pt>
                <c:pt idx="1955">
                  <c:v>14</c:v>
                </c:pt>
                <c:pt idx="1956">
                  <c:v>14.5</c:v>
                </c:pt>
                <c:pt idx="1957">
                  <c:v>17.100000000000001</c:v>
                </c:pt>
                <c:pt idx="1958">
                  <c:v>14.8</c:v>
                </c:pt>
                <c:pt idx="1959">
                  <c:v>14.5</c:v>
                </c:pt>
                <c:pt idx="1960">
                  <c:v>14.7</c:v>
                </c:pt>
                <c:pt idx="1961">
                  <c:v>15.3</c:v>
                </c:pt>
                <c:pt idx="1962">
                  <c:v>18</c:v>
                </c:pt>
                <c:pt idx="1963">
                  <c:v>18.5</c:v>
                </c:pt>
                <c:pt idx="1964">
                  <c:v>19.399999999999999</c:v>
                </c:pt>
                <c:pt idx="1965">
                  <c:v>17.7</c:v>
                </c:pt>
                <c:pt idx="1966">
                  <c:v>15.8</c:v>
                </c:pt>
                <c:pt idx="1967">
                  <c:v>13.7</c:v>
                </c:pt>
                <c:pt idx="1968">
                  <c:v>13.6</c:v>
                </c:pt>
                <c:pt idx="1969">
                  <c:v>13.5</c:v>
                </c:pt>
                <c:pt idx="1970">
                  <c:v>13.8</c:v>
                </c:pt>
                <c:pt idx="1971">
                  <c:v>16</c:v>
                </c:pt>
                <c:pt idx="1972">
                  <c:v>18.5</c:v>
                </c:pt>
                <c:pt idx="1973">
                  <c:v>17.100000000000001</c:v>
                </c:pt>
                <c:pt idx="1974">
                  <c:v>17.600000000000001</c:v>
                </c:pt>
                <c:pt idx="1975">
                  <c:v>17.100000000000001</c:v>
                </c:pt>
                <c:pt idx="1976">
                  <c:v>17.100000000000001</c:v>
                </c:pt>
                <c:pt idx="1977">
                  <c:v>17.8</c:v>
                </c:pt>
                <c:pt idx="1978">
                  <c:v>11.2</c:v>
                </c:pt>
                <c:pt idx="1979">
                  <c:v>15.6</c:v>
                </c:pt>
                <c:pt idx="1980">
                  <c:v>14.1</c:v>
                </c:pt>
                <c:pt idx="1981">
                  <c:v>13.8</c:v>
                </c:pt>
                <c:pt idx="1982">
                  <c:v>14.6</c:v>
                </c:pt>
                <c:pt idx="1983">
                  <c:v>13.3</c:v>
                </c:pt>
                <c:pt idx="1984">
                  <c:v>11.8</c:v>
                </c:pt>
                <c:pt idx="1985">
                  <c:v>12.6</c:v>
                </c:pt>
                <c:pt idx="1986">
                  <c:v>15.3</c:v>
                </c:pt>
                <c:pt idx="1987">
                  <c:v>16.7</c:v>
                </c:pt>
                <c:pt idx="1988">
                  <c:v>16.899999999999999</c:v>
                </c:pt>
                <c:pt idx="1989">
                  <c:v>15.3</c:v>
                </c:pt>
                <c:pt idx="1990">
                  <c:v>16.399999999999999</c:v>
                </c:pt>
                <c:pt idx="1991">
                  <c:v>15.2</c:v>
                </c:pt>
                <c:pt idx="1992">
                  <c:v>18.399999999999999</c:v>
                </c:pt>
                <c:pt idx="1993">
                  <c:v>17.899999999999999</c:v>
                </c:pt>
                <c:pt idx="1994">
                  <c:v>14.6</c:v>
                </c:pt>
                <c:pt idx="1995">
                  <c:v>16.899999999999999</c:v>
                </c:pt>
                <c:pt idx="1996">
                  <c:v>17.8</c:v>
                </c:pt>
                <c:pt idx="1997">
                  <c:v>16.899999999999999</c:v>
                </c:pt>
                <c:pt idx="1998">
                  <c:v>12</c:v>
                </c:pt>
                <c:pt idx="1999">
                  <c:v>13</c:v>
                </c:pt>
                <c:pt idx="2000">
                  <c:v>14.4</c:v>
                </c:pt>
                <c:pt idx="2001">
                  <c:v>14.9</c:v>
                </c:pt>
                <c:pt idx="2002">
                  <c:v>15.9</c:v>
                </c:pt>
                <c:pt idx="2003">
                  <c:v>13.8</c:v>
                </c:pt>
                <c:pt idx="2004">
                  <c:v>13.1</c:v>
                </c:pt>
                <c:pt idx="2005">
                  <c:v>12.5</c:v>
                </c:pt>
                <c:pt idx="2006">
                  <c:v>15.4</c:v>
                </c:pt>
                <c:pt idx="2007">
                  <c:v>15.2</c:v>
                </c:pt>
                <c:pt idx="2008">
                  <c:v>17.399999999999999</c:v>
                </c:pt>
                <c:pt idx="2009">
                  <c:v>15.1</c:v>
                </c:pt>
                <c:pt idx="2010">
                  <c:v>10.3</c:v>
                </c:pt>
                <c:pt idx="2011">
                  <c:v>14.5</c:v>
                </c:pt>
                <c:pt idx="2012">
                  <c:v>12.5</c:v>
                </c:pt>
                <c:pt idx="2013">
                  <c:v>13.1</c:v>
                </c:pt>
                <c:pt idx="2014">
                  <c:v>11.8</c:v>
                </c:pt>
                <c:pt idx="2015">
                  <c:v>15.7</c:v>
                </c:pt>
                <c:pt idx="2016">
                  <c:v>17.2</c:v>
                </c:pt>
                <c:pt idx="2017">
                  <c:v>16.899999999999999</c:v>
                </c:pt>
                <c:pt idx="2018">
                  <c:v>11.4</c:v>
                </c:pt>
                <c:pt idx="2019">
                  <c:v>14.2</c:v>
                </c:pt>
                <c:pt idx="2020">
                  <c:v>15.1</c:v>
                </c:pt>
                <c:pt idx="2021">
                  <c:v>14.2</c:v>
                </c:pt>
                <c:pt idx="2022">
                  <c:v>14.7</c:v>
                </c:pt>
                <c:pt idx="2023">
                  <c:v>11.5</c:v>
                </c:pt>
                <c:pt idx="2024">
                  <c:v>12.8</c:v>
                </c:pt>
                <c:pt idx="2025">
                  <c:v>12.5</c:v>
                </c:pt>
                <c:pt idx="2026">
                  <c:v>15.3</c:v>
                </c:pt>
                <c:pt idx="2027">
                  <c:v>13.8</c:v>
                </c:pt>
                <c:pt idx="2028">
                  <c:v>12.9</c:v>
                </c:pt>
                <c:pt idx="2029">
                  <c:v>13.3</c:v>
                </c:pt>
                <c:pt idx="2030">
                  <c:v>12</c:v>
                </c:pt>
                <c:pt idx="2031">
                  <c:v>13.5</c:v>
                </c:pt>
                <c:pt idx="2032">
                  <c:v>12.2</c:v>
                </c:pt>
                <c:pt idx="2033">
                  <c:v>12.8</c:v>
                </c:pt>
                <c:pt idx="2034">
                  <c:v>13.5</c:v>
                </c:pt>
                <c:pt idx="2035">
                  <c:v>15.6</c:v>
                </c:pt>
                <c:pt idx="2036">
                  <c:v>16.3</c:v>
                </c:pt>
                <c:pt idx="2037">
                  <c:v>14.2</c:v>
                </c:pt>
                <c:pt idx="2038">
                  <c:v>17.100000000000001</c:v>
                </c:pt>
                <c:pt idx="2039">
                  <c:v>16.399999999999999</c:v>
                </c:pt>
                <c:pt idx="2040">
                  <c:v>18.2</c:v>
                </c:pt>
                <c:pt idx="2041">
                  <c:v>16</c:v>
                </c:pt>
                <c:pt idx="2042">
                  <c:v>10.5</c:v>
                </c:pt>
                <c:pt idx="2043">
                  <c:v>11.3</c:v>
                </c:pt>
                <c:pt idx="2044">
                  <c:v>12.8</c:v>
                </c:pt>
                <c:pt idx="2045">
                  <c:v>12.7</c:v>
                </c:pt>
                <c:pt idx="2046">
                  <c:v>14.9</c:v>
                </c:pt>
                <c:pt idx="2047">
                  <c:v>15.8</c:v>
                </c:pt>
                <c:pt idx="2048">
                  <c:v>14.8</c:v>
                </c:pt>
                <c:pt idx="2049">
                  <c:v>15.8</c:v>
                </c:pt>
                <c:pt idx="2050">
                  <c:v>15.9</c:v>
                </c:pt>
                <c:pt idx="2051">
                  <c:v>18.100000000000001</c:v>
                </c:pt>
                <c:pt idx="2052">
                  <c:v>18.100000000000001</c:v>
                </c:pt>
                <c:pt idx="2053">
                  <c:v>14.9</c:v>
                </c:pt>
                <c:pt idx="2054">
                  <c:v>15</c:v>
                </c:pt>
                <c:pt idx="2055">
                  <c:v>16.3</c:v>
                </c:pt>
                <c:pt idx="2056">
                  <c:v>17.2</c:v>
                </c:pt>
                <c:pt idx="2057">
                  <c:v>12.7</c:v>
                </c:pt>
                <c:pt idx="2058">
                  <c:v>15.7</c:v>
                </c:pt>
                <c:pt idx="2059">
                  <c:v>14.1</c:v>
                </c:pt>
                <c:pt idx="2060">
                  <c:v>11.1</c:v>
                </c:pt>
                <c:pt idx="2061">
                  <c:v>11.5</c:v>
                </c:pt>
                <c:pt idx="2062">
                  <c:v>12.4</c:v>
                </c:pt>
                <c:pt idx="2063">
                  <c:v>13</c:v>
                </c:pt>
                <c:pt idx="2064">
                  <c:v>14.5</c:v>
                </c:pt>
                <c:pt idx="2065">
                  <c:v>20.7</c:v>
                </c:pt>
                <c:pt idx="2066">
                  <c:v>17.600000000000001</c:v>
                </c:pt>
                <c:pt idx="2067">
                  <c:v>19.3</c:v>
                </c:pt>
                <c:pt idx="2068">
                  <c:v>19.8</c:v>
                </c:pt>
                <c:pt idx="2069">
                  <c:v>12.5</c:v>
                </c:pt>
                <c:pt idx="2070">
                  <c:v>15.7</c:v>
                </c:pt>
                <c:pt idx="2071">
                  <c:v>22</c:v>
                </c:pt>
                <c:pt idx="2072">
                  <c:v>19.899999999999999</c:v>
                </c:pt>
                <c:pt idx="2073">
                  <c:v>17.3</c:v>
                </c:pt>
                <c:pt idx="2074">
                  <c:v>16.600000000000001</c:v>
                </c:pt>
                <c:pt idx="2075">
                  <c:v>19.2</c:v>
                </c:pt>
                <c:pt idx="2076">
                  <c:v>22.9</c:v>
                </c:pt>
                <c:pt idx="2077">
                  <c:v>19.899999999999999</c:v>
                </c:pt>
                <c:pt idx="2078">
                  <c:v>15.6</c:v>
                </c:pt>
                <c:pt idx="2079">
                  <c:v>21.4</c:v>
                </c:pt>
                <c:pt idx="2080">
                  <c:v>19.399999999999999</c:v>
                </c:pt>
                <c:pt idx="2081">
                  <c:v>16</c:v>
                </c:pt>
                <c:pt idx="2082">
                  <c:v>17.2</c:v>
                </c:pt>
                <c:pt idx="2083">
                  <c:v>16.600000000000001</c:v>
                </c:pt>
                <c:pt idx="2084">
                  <c:v>15.8</c:v>
                </c:pt>
                <c:pt idx="2085">
                  <c:v>22.8</c:v>
                </c:pt>
                <c:pt idx="2086">
                  <c:v>15.5</c:v>
                </c:pt>
                <c:pt idx="2087">
                  <c:v>18.7</c:v>
                </c:pt>
                <c:pt idx="2088">
                  <c:v>26.3</c:v>
                </c:pt>
                <c:pt idx="2089">
                  <c:v>22</c:v>
                </c:pt>
                <c:pt idx="2090">
                  <c:v>19.8</c:v>
                </c:pt>
                <c:pt idx="2091">
                  <c:v>18.899999999999999</c:v>
                </c:pt>
                <c:pt idx="2092">
                  <c:v>15.1</c:v>
                </c:pt>
                <c:pt idx="2093">
                  <c:v>15</c:v>
                </c:pt>
                <c:pt idx="2094">
                  <c:v>11.9</c:v>
                </c:pt>
                <c:pt idx="2095">
                  <c:v>13.4</c:v>
                </c:pt>
                <c:pt idx="2096">
                  <c:v>13.4</c:v>
                </c:pt>
                <c:pt idx="2097">
                  <c:v>13.6</c:v>
                </c:pt>
                <c:pt idx="2098">
                  <c:v>21</c:v>
                </c:pt>
                <c:pt idx="2099">
                  <c:v>19.399999999999999</c:v>
                </c:pt>
                <c:pt idx="2100">
                  <c:v>19.5</c:v>
                </c:pt>
                <c:pt idx="2101">
                  <c:v>26</c:v>
                </c:pt>
                <c:pt idx="2102">
                  <c:v>29.4</c:v>
                </c:pt>
                <c:pt idx="2103">
                  <c:v>29.5</c:v>
                </c:pt>
                <c:pt idx="2104">
                  <c:v>12.7</c:v>
                </c:pt>
                <c:pt idx="2105">
                  <c:v>12.6</c:v>
                </c:pt>
              </c:numCache>
            </c:numRef>
          </c:xVal>
          <c:yVal>
            <c:numRef>
              <c:f>Energy_Holidays!$F$2:$F$2107</c:f>
              <c:numCache>
                <c:formatCode>General</c:formatCode>
                <c:ptCount val="2106"/>
                <c:pt idx="0">
                  <c:v>99635.03</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103769.48</c:v>
                </c:pt>
                <c:pt idx="26">
                  <c:v>118393.31</c:v>
                </c:pt>
                <c:pt idx="27">
                  <c:v>116763.72500000001</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122346.33500000001</c:v>
                </c:pt>
                <c:pt idx="86">
                  <c:v>112187.715</c:v>
                </c:pt>
                <c:pt idx="87">
                  <c:v>106418.66499999999</c:v>
                </c:pt>
                <c:pt idx="88">
                  <c:v>123061.87</c:v>
                </c:pt>
                <c:pt idx="89">
                  <c:v>125795.325</c:v>
                </c:pt>
                <c:pt idx="90">
                  <c:v>122042.265</c:v>
                </c:pt>
                <c:pt idx="91">
                  <c:v>113838.41</c:v>
                </c:pt>
                <c:pt idx="92">
                  <c:v>98891.06</c:v>
                </c:pt>
                <c:pt idx="93">
                  <c:v>103999.17</c:v>
                </c:pt>
                <c:pt idx="94">
                  <c:v>103685.45</c:v>
                </c:pt>
                <c:pt idx="95">
                  <c:v>107383.37</c:v>
                </c:pt>
                <c:pt idx="96">
                  <c:v>120235.505</c:v>
                </c:pt>
                <c:pt idx="97">
                  <c:v>122129.77499999999</c:v>
                </c:pt>
                <c:pt idx="98">
                  <c:v>123990.76</c:v>
                </c:pt>
                <c:pt idx="99">
                  <c:v>121753.11500000001</c:v>
                </c:pt>
                <c:pt idx="100">
                  <c:v>110034.16499999999</c:v>
                </c:pt>
                <c:pt idx="101">
                  <c:v>103760.22500000001</c:v>
                </c:pt>
                <c:pt idx="102">
                  <c:v>125107.78</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107544.145</c:v>
                </c:pt>
                <c:pt idx="275">
                  <c:v>100598.55</c:v>
                </c:pt>
                <c:pt idx="276">
                  <c:v>103828.88</c:v>
                </c:pt>
                <c:pt idx="277">
                  <c:v>125194.87</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158052.89000000001</c:v>
                </c:pt>
                <c:pt idx="352">
                  <c:v>154924.89000000001</c:v>
                </c:pt>
                <c:pt idx="353">
                  <c:v>133421.03</c:v>
                </c:pt>
                <c:pt idx="354">
                  <c:v>113802.21</c:v>
                </c:pt>
                <c:pt idx="355">
                  <c:v>119477.515</c:v>
                </c:pt>
                <c:pt idx="356">
                  <c:v>126553.11500000001</c:v>
                </c:pt>
                <c:pt idx="357">
                  <c:v>134583.25</c:v>
                </c:pt>
                <c:pt idx="358">
                  <c:v>119950.37</c:v>
                </c:pt>
                <c:pt idx="359">
                  <c:v>95093.294999999998</c:v>
                </c:pt>
                <c:pt idx="360">
                  <c:v>96394.94</c:v>
                </c:pt>
                <c:pt idx="361">
                  <c:v>100048.44</c:v>
                </c:pt>
                <c:pt idx="362">
                  <c:v>111647.54</c:v>
                </c:pt>
                <c:pt idx="363">
                  <c:v>128552.13499999999</c:v>
                </c:pt>
                <c:pt idx="364">
                  <c:v>146473.83499999999</c:v>
                </c:pt>
                <c:pt idx="365">
                  <c:v>116040.925</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110152.815</c:v>
                </c:pt>
                <c:pt idx="391">
                  <c:v>133718.035</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125072.73</c:v>
                </c:pt>
                <c:pt idx="449">
                  <c:v>101740.89</c:v>
                </c:pt>
                <c:pt idx="450">
                  <c:v>102726.745</c:v>
                </c:pt>
                <c:pt idx="451">
                  <c:v>98324.645000000004</c:v>
                </c:pt>
                <c:pt idx="452">
                  <c:v>102746.6</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113439.77499999999</c:v>
                </c:pt>
                <c:pt idx="639">
                  <c:v>109181.26</c:v>
                </c:pt>
                <c:pt idx="640">
                  <c:v>97992.93</c:v>
                </c:pt>
                <c:pt idx="641">
                  <c:v>115839.01</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106451.255</c:v>
                </c:pt>
                <c:pt idx="720">
                  <c:v>104389.51</c:v>
                </c:pt>
                <c:pt idx="721">
                  <c:v>105513.235</c:v>
                </c:pt>
                <c:pt idx="722">
                  <c:v>112247.94500000001</c:v>
                </c:pt>
                <c:pt idx="723">
                  <c:v>114843.875</c:v>
                </c:pt>
                <c:pt idx="724">
                  <c:v>114468.17</c:v>
                </c:pt>
                <c:pt idx="725">
                  <c:v>106284.83</c:v>
                </c:pt>
                <c:pt idx="726">
                  <c:v>99701.43</c:v>
                </c:pt>
                <c:pt idx="727">
                  <c:v>123693.52</c:v>
                </c:pt>
                <c:pt idx="728">
                  <c:v>135571.79500000001</c:v>
                </c:pt>
                <c:pt idx="729">
                  <c:v>112141.83</c:v>
                </c:pt>
                <c:pt idx="730">
                  <c:v>95728.15</c:v>
                </c:pt>
                <c:pt idx="731">
                  <c:v>89403.145000000004</c:v>
                </c:pt>
                <c:pt idx="732">
                  <c:v>86507.47</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98590.06</c:v>
                </c:pt>
                <c:pt idx="757">
                  <c:v>112513.82</c:v>
                </c:pt>
                <c:pt idx="758">
                  <c:v>108336.53</c:v>
                </c:pt>
                <c:pt idx="759">
                  <c:v>109020.58</c:v>
                </c:pt>
                <c:pt idx="760">
                  <c:v>124292.955</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97436.41</c:v>
                </c:pt>
                <c:pt idx="835">
                  <c:v>99608.57</c:v>
                </c:pt>
                <c:pt idx="836">
                  <c:v>96594.744999999995</c:v>
                </c:pt>
                <c:pt idx="837">
                  <c:v>99945.494999999995</c:v>
                </c:pt>
                <c:pt idx="838">
                  <c:v>111955.175</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116611.25</c:v>
                </c:pt>
                <c:pt idx="996">
                  <c:v>101012.29</c:v>
                </c:pt>
                <c:pt idx="997">
                  <c:v>92608.24</c:v>
                </c:pt>
                <c:pt idx="998">
                  <c:v>119126.485</c:v>
                </c:pt>
                <c:pt idx="999">
                  <c:v>124452.94</c:v>
                </c:pt>
                <c:pt idx="1000">
                  <c:v>119028.07</c:v>
                </c:pt>
                <c:pt idx="1001">
                  <c:v>116655.855</c:v>
                </c:pt>
                <c:pt idx="1002">
                  <c:v>102847.255</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116428.79</c:v>
                </c:pt>
                <c:pt idx="1087">
                  <c:v>109364.01</c:v>
                </c:pt>
                <c:pt idx="1088">
                  <c:v>92856.23</c:v>
                </c:pt>
                <c:pt idx="1089">
                  <c:v>85094.375</c:v>
                </c:pt>
                <c:pt idx="1090">
                  <c:v>98638.854999999996</c:v>
                </c:pt>
                <c:pt idx="1091">
                  <c:v>128753.755</c:v>
                </c:pt>
                <c:pt idx="1092">
                  <c:v>130699.155</c:v>
                </c:pt>
                <c:pt idx="1093">
                  <c:v>115572.045</c:v>
                </c:pt>
                <c:pt idx="1094">
                  <c:v>96358.975000000006</c:v>
                </c:pt>
                <c:pt idx="1095">
                  <c:v>95700.479999999996</c:v>
                </c:pt>
                <c:pt idx="1096">
                  <c:v>95959.684999999998</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128599.46</c:v>
                </c:pt>
                <c:pt idx="1122">
                  <c:v>139114.58499999999</c:v>
                </c:pt>
                <c:pt idx="1123">
                  <c:v>159436.69</c:v>
                </c:pt>
                <c:pt idx="1124">
                  <c:v>160437.565</c:v>
                </c:pt>
                <c:pt idx="1125">
                  <c:v>115239.57</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116457.26</c:v>
                </c:pt>
                <c:pt idx="1184">
                  <c:v>97070.345000000001</c:v>
                </c:pt>
                <c:pt idx="1185">
                  <c:v>99687.64</c:v>
                </c:pt>
                <c:pt idx="1186">
                  <c:v>98817.03</c:v>
                </c:pt>
                <c:pt idx="1187">
                  <c:v>98258.25</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#N/A</c:v>
                </c:pt>
                <c:pt idx="1203">
                  <c:v>#N/A</c:v>
                </c:pt>
                <c:pt idx="1204">
                  <c:v>#N/A</c:v>
                </c:pt>
                <c:pt idx="1205">
                  <c:v>#N/A</c:v>
                </c:pt>
                <c:pt idx="1206">
                  <c:v>#N/A</c:v>
                </c:pt>
                <c:pt idx="1207">
                  <c:v>#N/A</c:v>
                </c:pt>
                <c:pt idx="1208">
                  <c:v>#N/A</c:v>
                </c:pt>
                <c:pt idx="1209">
                  <c:v>#N/A</c:v>
                </c:pt>
                <c:pt idx="1210">
                  <c:v>#N/A</c:v>
                </c:pt>
                <c:pt idx="1211">
                  <c:v>#N/A</c:v>
                </c:pt>
                <c:pt idx="1212">
                  <c:v>#N/A</c:v>
                </c:pt>
                <c:pt idx="1213">
                  <c:v>#N/A</c:v>
                </c:pt>
                <c:pt idx="1214">
                  <c:v>#N/A</c:v>
                </c:pt>
                <c:pt idx="1215">
                  <c:v>#N/A</c:v>
                </c:pt>
                <c:pt idx="1216">
                  <c:v>#N/A</c:v>
                </c:pt>
                <c:pt idx="1217">
                  <c:v>#N/A</c:v>
                </c:pt>
                <c:pt idx="1218">
                  <c:v>#N/A</c:v>
                </c:pt>
                <c:pt idx="1219">
                  <c:v>#N/A</c:v>
                </c:pt>
                <c:pt idx="1220">
                  <c:v>#N/A</c:v>
                </c:pt>
                <c:pt idx="1221">
                  <c:v>#N/A</c:v>
                </c:pt>
                <c:pt idx="1222">
                  <c:v>#N/A</c:v>
                </c:pt>
                <c:pt idx="1223">
                  <c:v>#N/A</c:v>
                </c:pt>
                <c:pt idx="1224">
                  <c:v>#N/A</c:v>
                </c:pt>
                <c:pt idx="1225">
                  <c:v>#N/A</c:v>
                </c:pt>
                <c:pt idx="1226">
                  <c:v>#N/A</c:v>
                </c:pt>
                <c:pt idx="1227">
                  <c:v>#N/A</c:v>
                </c:pt>
                <c:pt idx="1228">
                  <c:v>#N/A</c:v>
                </c:pt>
                <c:pt idx="1229">
                  <c:v>#N/A</c:v>
                </c:pt>
                <c:pt idx="1230">
                  <c:v>#N/A</c:v>
                </c:pt>
                <c:pt idx="1231">
                  <c:v>#N/A</c:v>
                </c:pt>
                <c:pt idx="1232">
                  <c:v>#N/A</c:v>
                </c:pt>
                <c:pt idx="1233">
                  <c:v>#N/A</c:v>
                </c:pt>
                <c:pt idx="1234">
                  <c:v>#N/A</c:v>
                </c:pt>
                <c:pt idx="1235">
                  <c:v>#N/A</c:v>
                </c:pt>
                <c:pt idx="1236">
                  <c:v>#N/A</c:v>
                </c:pt>
                <c:pt idx="1237">
                  <c:v>#N/A</c:v>
                </c:pt>
                <c:pt idx="1238">
                  <c:v>#N/A</c:v>
                </c:pt>
                <c:pt idx="1239">
                  <c:v>#N/A</c:v>
                </c:pt>
                <c:pt idx="1240">
                  <c:v>#N/A</c:v>
                </c:pt>
                <c:pt idx="1241">
                  <c:v>#N/A</c:v>
                </c:pt>
                <c:pt idx="1242">
                  <c:v>#N/A</c:v>
                </c:pt>
                <c:pt idx="1243">
                  <c:v>#N/A</c:v>
                </c:pt>
                <c:pt idx="1244">
                  <c:v>#N/A</c:v>
                </c:pt>
                <c:pt idx="1245">
                  <c:v>#N/A</c:v>
                </c:pt>
                <c:pt idx="1246">
                  <c:v>#N/A</c:v>
                </c:pt>
                <c:pt idx="1247">
                  <c:v>#N/A</c:v>
                </c:pt>
                <c:pt idx="1248">
                  <c:v>#N/A</c:v>
                </c:pt>
                <c:pt idx="1249">
                  <c:v>#N/A</c:v>
                </c:pt>
                <c:pt idx="1250">
                  <c:v>#N/A</c:v>
                </c:pt>
                <c:pt idx="1251">
                  <c:v>#N/A</c:v>
                </c:pt>
                <c:pt idx="1252">
                  <c:v>#N/A</c:v>
                </c:pt>
                <c:pt idx="1253">
                  <c:v>#N/A</c:v>
                </c:pt>
                <c:pt idx="1254">
                  <c:v>#N/A</c:v>
                </c:pt>
                <c:pt idx="1255">
                  <c:v>#N/A</c:v>
                </c:pt>
                <c:pt idx="1256">
                  <c:v>#N/A</c:v>
                </c:pt>
                <c:pt idx="1257">
                  <c:v>#N/A</c:v>
                </c:pt>
                <c:pt idx="1258">
                  <c:v>#N/A</c:v>
                </c:pt>
                <c:pt idx="1259">
                  <c:v>#N/A</c:v>
                </c:pt>
                <c:pt idx="1260">
                  <c:v>#N/A</c:v>
                </c:pt>
                <c:pt idx="1261">
                  <c:v>#N/A</c:v>
                </c:pt>
                <c:pt idx="1262">
                  <c:v>#N/A</c:v>
                </c:pt>
                <c:pt idx="1263">
                  <c:v>#N/A</c:v>
                </c:pt>
                <c:pt idx="1264">
                  <c:v>#N/A</c:v>
                </c:pt>
                <c:pt idx="1265">
                  <c:v>#N/A</c:v>
                </c:pt>
                <c:pt idx="1266">
                  <c:v>#N/A</c:v>
                </c:pt>
                <c:pt idx="1267">
                  <c:v>#N/A</c:v>
                </c:pt>
                <c:pt idx="1268">
                  <c:v>#N/A</c:v>
                </c:pt>
                <c:pt idx="1269">
                  <c:v>#N/A</c:v>
                </c:pt>
                <c:pt idx="1270">
                  <c:v>#N/A</c:v>
                </c:pt>
                <c:pt idx="1271">
                  <c:v>#N/A</c:v>
                </c:pt>
                <c:pt idx="1272">
                  <c:v>#N/A</c:v>
                </c:pt>
                <c:pt idx="1273">
                  <c:v>#N/A</c:v>
                </c:pt>
                <c:pt idx="1274">
                  <c:v>#N/A</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#N/A</c:v>
                </c:pt>
                <c:pt idx="1294">
                  <c:v>#N/A</c:v>
                </c:pt>
                <c:pt idx="1295">
                  <c:v>#N/A</c:v>
                </c:pt>
                <c:pt idx="1296">
                  <c:v>#N/A</c:v>
                </c:pt>
                <c:pt idx="1297">
                  <c:v>#N/A</c:v>
                </c:pt>
                <c:pt idx="1298">
                  <c:v>#N/A</c:v>
                </c:pt>
                <c:pt idx="1299">
                  <c:v>#N/A</c:v>
                </c:pt>
                <c:pt idx="1300">
                  <c:v>#N/A</c:v>
                </c:pt>
                <c:pt idx="1301">
                  <c:v>#N/A</c:v>
                </c:pt>
                <c:pt idx="1302">
                  <c:v>#N/A</c:v>
                </c:pt>
                <c:pt idx="1303">
                  <c:v>#N/A</c:v>
                </c:pt>
                <c:pt idx="1304">
                  <c:v>#N/A</c:v>
                </c:pt>
                <c:pt idx="1305">
                  <c:v>#N/A</c:v>
                </c:pt>
                <c:pt idx="1306">
                  <c:v>#N/A</c:v>
                </c:pt>
                <c:pt idx="1307">
                  <c:v>#N/A</c:v>
                </c:pt>
                <c:pt idx="1308">
                  <c:v>#N/A</c:v>
                </c:pt>
                <c:pt idx="1309">
                  <c:v>#N/A</c:v>
                </c:pt>
                <c:pt idx="1310">
                  <c:v>#N/A</c:v>
                </c:pt>
                <c:pt idx="1311">
                  <c:v>#N/A</c:v>
                </c:pt>
                <c:pt idx="1312">
                  <c:v>#N/A</c:v>
                </c:pt>
                <c:pt idx="1313">
                  <c:v>#N/A</c:v>
                </c:pt>
                <c:pt idx="1314">
                  <c:v>#N/A</c:v>
                </c:pt>
                <c:pt idx="1315">
                  <c:v>#N/A</c:v>
                </c:pt>
                <c:pt idx="1316">
                  <c:v>#N/A</c:v>
                </c:pt>
                <c:pt idx="1317">
                  <c:v>#N/A</c:v>
                </c:pt>
                <c:pt idx="1318">
                  <c:v>#N/A</c:v>
                </c:pt>
                <c:pt idx="1319">
                  <c:v>#N/A</c:v>
                </c:pt>
                <c:pt idx="1320">
                  <c:v>#N/A</c:v>
                </c:pt>
                <c:pt idx="1321">
                  <c:v>#N/A</c:v>
                </c:pt>
                <c:pt idx="1322">
                  <c:v>#N/A</c:v>
                </c:pt>
                <c:pt idx="1323">
                  <c:v>#N/A</c:v>
                </c:pt>
                <c:pt idx="1324">
                  <c:v>#N/A</c:v>
                </c:pt>
                <c:pt idx="1325">
                  <c:v>#N/A</c:v>
                </c:pt>
                <c:pt idx="1326">
                  <c:v>#N/A</c:v>
                </c:pt>
                <c:pt idx="1327">
                  <c:v>#N/A</c:v>
                </c:pt>
                <c:pt idx="1328">
                  <c:v>#N/A</c:v>
                </c:pt>
                <c:pt idx="1329">
                  <c:v>#N/A</c:v>
                </c:pt>
                <c:pt idx="1330">
                  <c:v>#N/A</c:v>
                </c:pt>
                <c:pt idx="1331">
                  <c:v>#N/A</c:v>
                </c:pt>
                <c:pt idx="1332">
                  <c:v>#N/A</c:v>
                </c:pt>
                <c:pt idx="1333">
                  <c:v>#N/A</c:v>
                </c:pt>
                <c:pt idx="1334">
                  <c:v>#N/A</c:v>
                </c:pt>
                <c:pt idx="1335">
                  <c:v>#N/A</c:v>
                </c:pt>
                <c:pt idx="1336">
                  <c:v>#N/A</c:v>
                </c:pt>
                <c:pt idx="1337">
                  <c:v>#N/A</c:v>
                </c:pt>
                <c:pt idx="1338">
                  <c:v>#N/A</c:v>
                </c:pt>
                <c:pt idx="1339">
                  <c:v>#N/A</c:v>
                </c:pt>
                <c:pt idx="1340">
                  <c:v>#N/A</c:v>
                </c:pt>
                <c:pt idx="1341">
                  <c:v>#N/A</c:v>
                </c:pt>
                <c:pt idx="1342">
                  <c:v>#N/A</c:v>
                </c:pt>
                <c:pt idx="1343">
                  <c:v>#N/A</c:v>
                </c:pt>
                <c:pt idx="1344">
                  <c:v>#N/A</c:v>
                </c:pt>
                <c:pt idx="1345">
                  <c:v>#N/A</c:v>
                </c:pt>
                <c:pt idx="1346">
                  <c:v>#N/A</c:v>
                </c:pt>
                <c:pt idx="1347">
                  <c:v>#N/A</c:v>
                </c:pt>
                <c:pt idx="1348">
                  <c:v>#N/A</c:v>
                </c:pt>
                <c:pt idx="1349">
                  <c:v>#N/A</c:v>
                </c:pt>
                <c:pt idx="1350">
                  <c:v>#N/A</c:v>
                </c:pt>
                <c:pt idx="1351">
                  <c:v>#N/A</c:v>
                </c:pt>
                <c:pt idx="1352">
                  <c:v>#N/A</c:v>
                </c:pt>
                <c:pt idx="1353">
                  <c:v>#N/A</c:v>
                </c:pt>
                <c:pt idx="1354">
                  <c:v>#N/A</c:v>
                </c:pt>
                <c:pt idx="1355">
                  <c:v>#N/A</c:v>
                </c:pt>
                <c:pt idx="1356">
                  <c:v>#N/A</c:v>
                </c:pt>
                <c:pt idx="1357">
                  <c:v>#N/A</c:v>
                </c:pt>
                <c:pt idx="1358">
                  <c:v>#N/A</c:v>
                </c:pt>
                <c:pt idx="1359">
                  <c:v>120372.48</c:v>
                </c:pt>
                <c:pt idx="1360">
                  <c:v>107731.72</c:v>
                </c:pt>
                <c:pt idx="1361">
                  <c:v>107332.1</c:v>
                </c:pt>
                <c:pt idx="1362">
                  <c:v>119535.715</c:v>
                </c:pt>
                <c:pt idx="1363">
                  <c:v>124797.08500000001</c:v>
                </c:pt>
                <c:pt idx="1364">
                  <c:v>119238.345</c:v>
                </c:pt>
                <c:pt idx="1365">
                  <c:v>110878.67</c:v>
                </c:pt>
                <c:pt idx="1366">
                  <c:v>108622.42</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#N/A</c:v>
                </c:pt>
                <c:pt idx="1378">
                  <c:v>#N/A</c:v>
                </c:pt>
                <c:pt idx="1379">
                  <c:v>#N/A</c:v>
                </c:pt>
                <c:pt idx="1380">
                  <c:v>#N/A</c:v>
                </c:pt>
                <c:pt idx="1381">
                  <c:v>#N/A</c:v>
                </c:pt>
                <c:pt idx="1382">
                  <c:v>#N/A</c:v>
                </c:pt>
                <c:pt idx="1383">
                  <c:v>#N/A</c:v>
                </c:pt>
                <c:pt idx="1384">
                  <c:v>#N/A</c:v>
                </c:pt>
                <c:pt idx="1385">
                  <c:v>#N/A</c:v>
                </c:pt>
                <c:pt idx="1386">
                  <c:v>#N/A</c:v>
                </c:pt>
                <c:pt idx="1387">
                  <c:v>#N/A</c:v>
                </c:pt>
                <c:pt idx="1388">
                  <c:v>#N/A</c:v>
                </c:pt>
                <c:pt idx="1389">
                  <c:v>#N/A</c:v>
                </c:pt>
                <c:pt idx="1390">
                  <c:v>#N/A</c:v>
                </c:pt>
                <c:pt idx="1391">
                  <c:v>#N/A</c:v>
                </c:pt>
                <c:pt idx="1392">
                  <c:v>#N/A</c:v>
                </c:pt>
                <c:pt idx="1393">
                  <c:v>#N/A</c:v>
                </c:pt>
                <c:pt idx="1394">
                  <c:v>#N/A</c:v>
                </c:pt>
                <c:pt idx="1395">
                  <c:v>#N/A</c:v>
                </c:pt>
                <c:pt idx="1396">
                  <c:v>#N/A</c:v>
                </c:pt>
                <c:pt idx="1397">
                  <c:v>#N/A</c:v>
                </c:pt>
                <c:pt idx="1398">
                  <c:v>#N/A</c:v>
                </c:pt>
                <c:pt idx="1399">
                  <c:v>#N/A</c:v>
                </c:pt>
                <c:pt idx="1400">
                  <c:v>#N/A</c:v>
                </c:pt>
                <c:pt idx="1401">
                  <c:v>#N/A</c:v>
                </c:pt>
                <c:pt idx="1402">
                  <c:v>#N/A</c:v>
                </c:pt>
                <c:pt idx="1403">
                  <c:v>#N/A</c:v>
                </c:pt>
                <c:pt idx="1404">
                  <c:v>#N/A</c:v>
                </c:pt>
                <c:pt idx="1405">
                  <c:v>#N/A</c:v>
                </c:pt>
                <c:pt idx="1406">
                  <c:v>#N/A</c:v>
                </c:pt>
                <c:pt idx="1407">
                  <c:v>#N/A</c:v>
                </c:pt>
                <c:pt idx="1408">
                  <c:v>#N/A</c:v>
                </c:pt>
                <c:pt idx="1409">
                  <c:v>#N/A</c:v>
                </c:pt>
                <c:pt idx="1410">
                  <c:v>#N/A</c:v>
                </c:pt>
                <c:pt idx="1411">
                  <c:v>#N/A</c:v>
                </c:pt>
                <c:pt idx="1412">
                  <c:v>#N/A</c:v>
                </c:pt>
                <c:pt idx="1413">
                  <c:v>#N/A</c:v>
                </c:pt>
                <c:pt idx="1414">
                  <c:v>#N/A</c:v>
                </c:pt>
                <c:pt idx="1415">
                  <c:v>#N/A</c:v>
                </c:pt>
                <c:pt idx="1416">
                  <c:v>#N/A</c:v>
                </c:pt>
                <c:pt idx="1417">
                  <c:v>#N/A</c:v>
                </c:pt>
                <c:pt idx="1418">
                  <c:v>#N/A</c:v>
                </c:pt>
                <c:pt idx="1419">
                  <c:v>#N/A</c:v>
                </c:pt>
                <c:pt idx="1420">
                  <c:v>#N/A</c:v>
                </c:pt>
                <c:pt idx="1421">
                  <c:v>#N/A</c:v>
                </c:pt>
                <c:pt idx="1422">
                  <c:v>#N/A</c:v>
                </c:pt>
                <c:pt idx="1423">
                  <c:v>#N/A</c:v>
                </c:pt>
                <c:pt idx="1424">
                  <c:v>#N/A</c:v>
                </c:pt>
                <c:pt idx="1425">
                  <c:v>#N/A</c:v>
                </c:pt>
                <c:pt idx="1426">
                  <c:v>#N/A</c:v>
                </c:pt>
                <c:pt idx="1427">
                  <c:v>#N/A</c:v>
                </c:pt>
                <c:pt idx="1428">
                  <c:v>#N/A</c:v>
                </c:pt>
                <c:pt idx="1429">
                  <c:v>#N/A</c:v>
                </c:pt>
                <c:pt idx="1430">
                  <c:v>#N/A</c:v>
                </c:pt>
                <c:pt idx="1431">
                  <c:v>#N/A</c:v>
                </c:pt>
                <c:pt idx="1432">
                  <c:v>#N/A</c:v>
                </c:pt>
                <c:pt idx="1433">
                  <c:v>#N/A</c:v>
                </c:pt>
                <c:pt idx="1434">
                  <c:v>#N/A</c:v>
                </c:pt>
                <c:pt idx="1435">
                  <c:v>#N/A</c:v>
                </c:pt>
                <c:pt idx="1436">
                  <c:v>#N/A</c:v>
                </c:pt>
                <c:pt idx="1437">
                  <c:v>#N/A</c:v>
                </c:pt>
                <c:pt idx="1438">
                  <c:v>#N/A</c:v>
                </c:pt>
                <c:pt idx="1439">
                  <c:v>#N/A</c:v>
                </c:pt>
                <c:pt idx="1440">
                  <c:v>#N/A</c:v>
                </c:pt>
                <c:pt idx="1441">
                  <c:v>#N/A</c:v>
                </c:pt>
                <c:pt idx="1442">
                  <c:v>#N/A</c:v>
                </c:pt>
                <c:pt idx="1443">
                  <c:v>#N/A</c:v>
                </c:pt>
                <c:pt idx="1444">
                  <c:v>#N/A</c:v>
                </c:pt>
                <c:pt idx="1445">
                  <c:v>#N/A</c:v>
                </c:pt>
                <c:pt idx="1446">
                  <c:v>#N/A</c:v>
                </c:pt>
                <c:pt idx="1447">
                  <c:v>#N/A</c:v>
                </c:pt>
                <c:pt idx="1448">
                  <c:v>#N/A</c:v>
                </c:pt>
                <c:pt idx="1449">
                  <c:v>#N/A</c:v>
                </c:pt>
                <c:pt idx="1450">
                  <c:v>102075.925</c:v>
                </c:pt>
                <c:pt idx="1451">
                  <c:v>92725.74</c:v>
                </c:pt>
                <c:pt idx="1452">
                  <c:v>94938.395000000004</c:v>
                </c:pt>
                <c:pt idx="1453">
                  <c:v>112358.815</c:v>
                </c:pt>
                <c:pt idx="1454">
                  <c:v>98191.654999999999</c:v>
                </c:pt>
                <c:pt idx="1455">
                  <c:v>100017.19500000001</c:v>
                </c:pt>
                <c:pt idx="1456">
                  <c:v>129749.14</c:v>
                </c:pt>
                <c:pt idx="1457">
                  <c:v>133831.375</c:v>
                </c:pt>
                <c:pt idx="1458">
                  <c:v>108290.11</c:v>
                </c:pt>
                <c:pt idx="1459">
                  <c:v>99613.865000000005</c:v>
                </c:pt>
                <c:pt idx="1460">
                  <c:v>103381.91499999999</c:v>
                </c:pt>
                <c:pt idx="1461">
                  <c:v>98933.06</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114818.66499999999</c:v>
                </c:pt>
                <c:pt idx="1487">
                  <c:v>99801.574999999997</c:v>
                </c:pt>
                <c:pt idx="1488">
                  <c:v>112374.63</c:v>
                </c:pt>
                <c:pt idx="1489">
                  <c:v>138455.45499999999</c:v>
                </c:pt>
                <c:pt idx="1490">
                  <c:v>142113.375</c:v>
                </c:pt>
                <c:pt idx="1491">
                  <c:v>#N/A</c:v>
                </c:pt>
                <c:pt idx="1492">
                  <c:v>#N/A</c:v>
                </c:pt>
                <c:pt idx="1493">
                  <c:v>#N/A</c:v>
                </c:pt>
                <c:pt idx="1494">
                  <c:v>#N/A</c:v>
                </c:pt>
                <c:pt idx="1495">
                  <c:v>#N/A</c:v>
                </c:pt>
                <c:pt idx="1496">
                  <c:v>#N/A</c:v>
                </c:pt>
                <c:pt idx="1497">
                  <c:v>#N/A</c:v>
                </c:pt>
                <c:pt idx="1498">
                  <c:v>#N/A</c:v>
                </c:pt>
                <c:pt idx="1499">
                  <c:v>#N/A</c:v>
                </c:pt>
                <c:pt idx="1500">
                  <c:v>#N/A</c:v>
                </c:pt>
                <c:pt idx="1501">
                  <c:v>#N/A</c:v>
                </c:pt>
                <c:pt idx="1502">
                  <c:v>#N/A</c:v>
                </c:pt>
                <c:pt idx="1503">
                  <c:v>#N/A</c:v>
                </c:pt>
                <c:pt idx="1504">
                  <c:v>#N/A</c:v>
                </c:pt>
                <c:pt idx="1505">
                  <c:v>#N/A</c:v>
                </c:pt>
                <c:pt idx="1506">
                  <c:v>#N/A</c:v>
                </c:pt>
                <c:pt idx="1507">
                  <c:v>#N/A</c:v>
                </c:pt>
                <c:pt idx="1508">
                  <c:v>#N/A</c:v>
                </c:pt>
                <c:pt idx="1509">
                  <c:v>#N/A</c:v>
                </c:pt>
                <c:pt idx="1510">
                  <c:v>#N/A</c:v>
                </c:pt>
                <c:pt idx="1511">
                  <c:v>#N/A</c:v>
                </c:pt>
                <c:pt idx="1512">
                  <c:v>#N/A</c:v>
                </c:pt>
                <c:pt idx="1513">
                  <c:v>#N/A</c:v>
                </c:pt>
                <c:pt idx="1514">
                  <c:v>#N/A</c:v>
                </c:pt>
                <c:pt idx="1515">
                  <c:v>#N/A</c:v>
                </c:pt>
                <c:pt idx="1516">
                  <c:v>#N/A</c:v>
                </c:pt>
                <c:pt idx="1517">
                  <c:v>#N/A</c:v>
                </c:pt>
                <c:pt idx="1518">
                  <c:v>#N/A</c:v>
                </c:pt>
                <c:pt idx="1519">
                  <c:v>#N/A</c:v>
                </c:pt>
                <c:pt idx="1520">
                  <c:v>#N/A</c:v>
                </c:pt>
                <c:pt idx="1521">
                  <c:v>#N/A</c:v>
                </c:pt>
                <c:pt idx="1522">
                  <c:v>#N/A</c:v>
                </c:pt>
                <c:pt idx="1523">
                  <c:v>#N/A</c:v>
                </c:pt>
                <c:pt idx="1524">
                  <c:v>#N/A</c:v>
                </c:pt>
                <c:pt idx="1525">
                  <c:v>#N/A</c:v>
                </c:pt>
                <c:pt idx="1526">
                  <c:v>#N/A</c:v>
                </c:pt>
                <c:pt idx="1527">
                  <c:v>#N/A</c:v>
                </c:pt>
                <c:pt idx="1528">
                  <c:v>#N/A</c:v>
                </c:pt>
                <c:pt idx="1529">
                  <c:v>#N/A</c:v>
                </c:pt>
                <c:pt idx="1530">
                  <c:v>#N/A</c:v>
                </c:pt>
                <c:pt idx="1531">
                  <c:v>#N/A</c:v>
                </c:pt>
                <c:pt idx="1532">
                  <c:v>#N/A</c:v>
                </c:pt>
                <c:pt idx="1533">
                  <c:v>#N/A</c:v>
                </c:pt>
                <c:pt idx="1534">
                  <c:v>#N/A</c:v>
                </c:pt>
                <c:pt idx="1535">
                  <c:v>#N/A</c:v>
                </c:pt>
                <c:pt idx="1536">
                  <c:v>#N/A</c:v>
                </c:pt>
                <c:pt idx="1537">
                  <c:v>#N/A</c:v>
                </c:pt>
                <c:pt idx="1538">
                  <c:v>#N/A</c:v>
                </c:pt>
                <c:pt idx="1539">
                  <c:v>#N/A</c:v>
                </c:pt>
                <c:pt idx="1540">
                  <c:v>#N/A</c:v>
                </c:pt>
                <c:pt idx="1541">
                  <c:v>#N/A</c:v>
                </c:pt>
                <c:pt idx="1542">
                  <c:v>#N/A</c:v>
                </c:pt>
                <c:pt idx="1543">
                  <c:v>#N/A</c:v>
                </c:pt>
                <c:pt idx="1544">
                  <c:v>#N/A</c:v>
                </c:pt>
                <c:pt idx="1545">
                  <c:v>#N/A</c:v>
                </c:pt>
                <c:pt idx="1546">
                  <c:v>#N/A</c:v>
                </c:pt>
                <c:pt idx="1547">
                  <c:v>#N/A</c:v>
                </c:pt>
                <c:pt idx="1548">
                  <c:v>#N/A</c:v>
                </c:pt>
                <c:pt idx="1549">
                  <c:v>#N/A</c:v>
                </c:pt>
                <c:pt idx="1550">
                  <c:v>#N/A</c:v>
                </c:pt>
                <c:pt idx="1551">
                  <c:v>#N/A</c:v>
                </c:pt>
                <c:pt idx="1552">
                  <c:v>#N/A</c:v>
                </c:pt>
                <c:pt idx="1553">
                  <c:v>#N/A</c:v>
                </c:pt>
                <c:pt idx="1554">
                  <c:v>#N/A</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95967.404999999999</c:v>
                </c:pt>
                <c:pt idx="1570">
                  <c:v>95654.36</c:v>
                </c:pt>
                <c:pt idx="1571">
                  <c:v>94810.664999999994</c:v>
                </c:pt>
                <c:pt idx="1572">
                  <c:v>100246.51</c:v>
                </c:pt>
                <c:pt idx="1573">
                  <c:v>114240.88499999999</c:v>
                </c:pt>
                <c:pt idx="1574">
                  <c:v>#N/A</c:v>
                </c:pt>
                <c:pt idx="1575">
                  <c:v>#N/A</c:v>
                </c:pt>
                <c:pt idx="1576">
                  <c:v>#N/A</c:v>
                </c:pt>
                <c:pt idx="1577">
                  <c:v>#N/A</c:v>
                </c:pt>
                <c:pt idx="1578">
                  <c:v>#N/A</c:v>
                </c:pt>
                <c:pt idx="1579">
                  <c:v>#N/A</c:v>
                </c:pt>
                <c:pt idx="1580">
                  <c:v>#N/A</c:v>
                </c:pt>
                <c:pt idx="1581">
                  <c:v>#N/A</c:v>
                </c:pt>
                <c:pt idx="1582">
                  <c:v>#N/A</c:v>
                </c:pt>
                <c:pt idx="1583">
                  <c:v>#N/A</c:v>
                </c:pt>
                <c:pt idx="1584">
                  <c:v>#N/A</c:v>
                </c:pt>
                <c:pt idx="1585">
                  <c:v>#N/A</c:v>
                </c:pt>
                <c:pt idx="1586">
                  <c:v>#N/A</c:v>
                </c:pt>
                <c:pt idx="1587">
                  <c:v>#N/A</c:v>
                </c:pt>
                <c:pt idx="1588">
                  <c:v>#N/A</c:v>
                </c:pt>
                <c:pt idx="1589">
                  <c:v>#N/A</c:v>
                </c:pt>
                <c:pt idx="1590">
                  <c:v>#N/A</c:v>
                </c:pt>
                <c:pt idx="1591">
                  <c:v>#N/A</c:v>
                </c:pt>
                <c:pt idx="1592">
                  <c:v>#N/A</c:v>
                </c:pt>
                <c:pt idx="1593">
                  <c:v>#N/A</c:v>
                </c:pt>
                <c:pt idx="1594">
                  <c:v>#N/A</c:v>
                </c:pt>
                <c:pt idx="1595">
                  <c:v>#N/A</c:v>
                </c:pt>
                <c:pt idx="1596">
                  <c:v>#N/A</c:v>
                </c:pt>
                <c:pt idx="1597">
                  <c:v>#N/A</c:v>
                </c:pt>
                <c:pt idx="1598">
                  <c:v>#N/A</c:v>
                </c:pt>
                <c:pt idx="1599">
                  <c:v>#N/A</c:v>
                </c:pt>
                <c:pt idx="1600">
                  <c:v>#N/A</c:v>
                </c:pt>
                <c:pt idx="1601">
                  <c:v>#N/A</c:v>
                </c:pt>
                <c:pt idx="1602">
                  <c:v>#N/A</c:v>
                </c:pt>
                <c:pt idx="1603">
                  <c:v>#N/A</c:v>
                </c:pt>
                <c:pt idx="1604">
                  <c:v>#N/A</c:v>
                </c:pt>
                <c:pt idx="1605">
                  <c:v>#N/A</c:v>
                </c:pt>
                <c:pt idx="1606">
                  <c:v>#N/A</c:v>
                </c:pt>
                <c:pt idx="1607">
                  <c:v>#N/A</c:v>
                </c:pt>
                <c:pt idx="1608">
                  <c:v>#N/A</c:v>
                </c:pt>
                <c:pt idx="1609">
                  <c:v>#N/A</c:v>
                </c:pt>
                <c:pt idx="1610">
                  <c:v>#N/A</c:v>
                </c:pt>
                <c:pt idx="1611">
                  <c:v>#N/A</c:v>
                </c:pt>
                <c:pt idx="1612">
                  <c:v>#N/A</c:v>
                </c:pt>
                <c:pt idx="1613">
                  <c:v>#N/A</c:v>
                </c:pt>
                <c:pt idx="1614">
                  <c:v>#N/A</c:v>
                </c:pt>
                <c:pt idx="1615">
                  <c:v>#N/A</c:v>
                </c:pt>
                <c:pt idx="1616">
                  <c:v>#N/A</c:v>
                </c:pt>
                <c:pt idx="1617">
                  <c:v>#N/A</c:v>
                </c:pt>
                <c:pt idx="1618">
                  <c:v>#N/A</c:v>
                </c:pt>
                <c:pt idx="1619">
                  <c:v>#N/A</c:v>
                </c:pt>
                <c:pt idx="1620">
                  <c:v>#N/A</c:v>
                </c:pt>
                <c:pt idx="1621">
                  <c:v>#N/A</c:v>
                </c:pt>
                <c:pt idx="1622">
                  <c:v>#N/A</c:v>
                </c:pt>
                <c:pt idx="1623">
                  <c:v>#N/A</c:v>
                </c:pt>
                <c:pt idx="1624">
                  <c:v>#N/A</c:v>
                </c:pt>
                <c:pt idx="1625">
                  <c:v>#N/A</c:v>
                </c:pt>
                <c:pt idx="1626">
                  <c:v>#N/A</c:v>
                </c:pt>
                <c:pt idx="1627">
                  <c:v>#N/A</c:v>
                </c:pt>
                <c:pt idx="1628">
                  <c:v>#N/A</c:v>
                </c:pt>
                <c:pt idx="1629">
                  <c:v>#N/A</c:v>
                </c:pt>
                <c:pt idx="1630">
                  <c:v>#N/A</c:v>
                </c:pt>
                <c:pt idx="1631">
                  <c:v>#N/A</c:v>
                </c:pt>
                <c:pt idx="1632">
                  <c:v>#N/A</c:v>
                </c:pt>
                <c:pt idx="1633">
                  <c:v>#N/A</c:v>
                </c:pt>
                <c:pt idx="1634">
                  <c:v>#N/A</c:v>
                </c:pt>
                <c:pt idx="1635">
                  <c:v>#N/A</c:v>
                </c:pt>
                <c:pt idx="1636">
                  <c:v>#N/A</c:v>
                </c:pt>
                <c:pt idx="1637">
                  <c:v>#N/A</c:v>
                </c:pt>
                <c:pt idx="1638">
                  <c:v>#N/A</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#N/A</c:v>
                </c:pt>
                <c:pt idx="1658">
                  <c:v>#N/A</c:v>
                </c:pt>
                <c:pt idx="1659">
                  <c:v>#N/A</c:v>
                </c:pt>
                <c:pt idx="1660">
                  <c:v>#N/A</c:v>
                </c:pt>
                <c:pt idx="1661">
                  <c:v>#N/A</c:v>
                </c:pt>
                <c:pt idx="1662">
                  <c:v>#N/A</c:v>
                </c:pt>
                <c:pt idx="1663">
                  <c:v>#N/A</c:v>
                </c:pt>
                <c:pt idx="1664">
                  <c:v>#N/A</c:v>
                </c:pt>
                <c:pt idx="1665">
                  <c:v>#N/A</c:v>
                </c:pt>
                <c:pt idx="1666">
                  <c:v>#N/A</c:v>
                </c:pt>
                <c:pt idx="1667">
                  <c:v>#N/A</c:v>
                </c:pt>
                <c:pt idx="1668">
                  <c:v>#N/A</c:v>
                </c:pt>
                <c:pt idx="1669">
                  <c:v>#N/A</c:v>
                </c:pt>
                <c:pt idx="1670">
                  <c:v>#N/A</c:v>
                </c:pt>
                <c:pt idx="1671">
                  <c:v>#N/A</c:v>
                </c:pt>
                <c:pt idx="1672">
                  <c:v>#N/A</c:v>
                </c:pt>
                <c:pt idx="1673">
                  <c:v>#N/A</c:v>
                </c:pt>
                <c:pt idx="1674">
                  <c:v>#N/A</c:v>
                </c:pt>
                <c:pt idx="1675">
                  <c:v>#N/A</c:v>
                </c:pt>
                <c:pt idx="1676">
                  <c:v>#N/A</c:v>
                </c:pt>
                <c:pt idx="1677">
                  <c:v>#N/A</c:v>
                </c:pt>
                <c:pt idx="1678">
                  <c:v>#N/A</c:v>
                </c:pt>
                <c:pt idx="1679">
                  <c:v>#N/A</c:v>
                </c:pt>
                <c:pt idx="1680">
                  <c:v>#N/A</c:v>
                </c:pt>
                <c:pt idx="1681">
                  <c:v>#N/A</c:v>
                </c:pt>
                <c:pt idx="1682">
                  <c:v>#N/A</c:v>
                </c:pt>
                <c:pt idx="1683">
                  <c:v>#N/A</c:v>
                </c:pt>
                <c:pt idx="1684">
                  <c:v>#N/A</c:v>
                </c:pt>
                <c:pt idx="1685">
                  <c:v>#N/A</c:v>
                </c:pt>
                <c:pt idx="1686">
                  <c:v>#N/A</c:v>
                </c:pt>
                <c:pt idx="1687">
                  <c:v>#N/A</c:v>
                </c:pt>
                <c:pt idx="1688">
                  <c:v>#N/A</c:v>
                </c:pt>
                <c:pt idx="1689">
                  <c:v>#N/A</c:v>
                </c:pt>
                <c:pt idx="1690">
                  <c:v>#N/A</c:v>
                </c:pt>
                <c:pt idx="1691">
                  <c:v>#N/A</c:v>
                </c:pt>
                <c:pt idx="1692">
                  <c:v>#N/A</c:v>
                </c:pt>
                <c:pt idx="1693">
                  <c:v>#N/A</c:v>
                </c:pt>
                <c:pt idx="1694">
                  <c:v>#N/A</c:v>
                </c:pt>
                <c:pt idx="1695">
                  <c:v>#N/A</c:v>
                </c:pt>
                <c:pt idx="1696">
                  <c:v>#N/A</c:v>
                </c:pt>
                <c:pt idx="1697">
                  <c:v>#N/A</c:v>
                </c:pt>
                <c:pt idx="1698">
                  <c:v>#N/A</c:v>
                </c:pt>
                <c:pt idx="1699">
                  <c:v>#N/A</c:v>
                </c:pt>
                <c:pt idx="1700">
                  <c:v>#N/A</c:v>
                </c:pt>
                <c:pt idx="1701">
                  <c:v>#N/A</c:v>
                </c:pt>
                <c:pt idx="1702">
                  <c:v>#N/A</c:v>
                </c:pt>
                <c:pt idx="1703">
                  <c:v>#N/A</c:v>
                </c:pt>
                <c:pt idx="1704">
                  <c:v>#N/A</c:v>
                </c:pt>
                <c:pt idx="1705">
                  <c:v>#N/A</c:v>
                </c:pt>
                <c:pt idx="1706">
                  <c:v>#N/A</c:v>
                </c:pt>
                <c:pt idx="1707">
                  <c:v>#N/A</c:v>
                </c:pt>
                <c:pt idx="1708">
                  <c:v>#N/A</c:v>
                </c:pt>
                <c:pt idx="1709">
                  <c:v>#N/A</c:v>
                </c:pt>
                <c:pt idx="1710">
                  <c:v>#N/A</c:v>
                </c:pt>
                <c:pt idx="1711">
                  <c:v>#N/A</c:v>
                </c:pt>
                <c:pt idx="1712">
                  <c:v>#N/A</c:v>
                </c:pt>
                <c:pt idx="1713">
                  <c:v>#N/A</c:v>
                </c:pt>
                <c:pt idx="1714">
                  <c:v>#N/A</c:v>
                </c:pt>
                <c:pt idx="1715">
                  <c:v>#N/A</c:v>
                </c:pt>
                <c:pt idx="1716">
                  <c:v>#N/A</c:v>
                </c:pt>
                <c:pt idx="1717">
                  <c:v>#N/A</c:v>
                </c:pt>
                <c:pt idx="1718">
                  <c:v>#N/A</c:v>
                </c:pt>
                <c:pt idx="1719">
                  <c:v>#N/A</c:v>
                </c:pt>
                <c:pt idx="1720">
                  <c:v>#N/A</c:v>
                </c:pt>
                <c:pt idx="1721">
                  <c:v>#N/A</c:v>
                </c:pt>
                <c:pt idx="1722">
                  <c:v>#N/A</c:v>
                </c:pt>
                <c:pt idx="1723">
                  <c:v>107222.345</c:v>
                </c:pt>
                <c:pt idx="1724">
                  <c:v>101348.35</c:v>
                </c:pt>
                <c:pt idx="1725">
                  <c:v>102386.52499999999</c:v>
                </c:pt>
                <c:pt idx="1726">
                  <c:v>121862.88499999999</c:v>
                </c:pt>
                <c:pt idx="1727">
                  <c:v>125787.33</c:v>
                </c:pt>
                <c:pt idx="1728">
                  <c:v>124302.93</c:v>
                </c:pt>
                <c:pt idx="1729">
                  <c:v>117320.175</c:v>
                </c:pt>
                <c:pt idx="1730">
                  <c:v>106043.02</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#N/A</c:v>
                </c:pt>
                <c:pt idx="1742">
                  <c:v>#N/A</c:v>
                </c:pt>
                <c:pt idx="1743">
                  <c:v>#N/A</c:v>
                </c:pt>
                <c:pt idx="1744">
                  <c:v>#N/A</c:v>
                </c:pt>
                <c:pt idx="1745">
                  <c:v>#N/A</c:v>
                </c:pt>
                <c:pt idx="1746">
                  <c:v>#N/A</c:v>
                </c:pt>
                <c:pt idx="1747">
                  <c:v>#N/A</c:v>
                </c:pt>
                <c:pt idx="1748">
                  <c:v>#N/A</c:v>
                </c:pt>
                <c:pt idx="1749">
                  <c:v>#N/A</c:v>
                </c:pt>
                <c:pt idx="1750">
                  <c:v>#N/A</c:v>
                </c:pt>
                <c:pt idx="1751">
                  <c:v>#N/A</c:v>
                </c:pt>
                <c:pt idx="1752">
                  <c:v>#N/A</c:v>
                </c:pt>
                <c:pt idx="1753">
                  <c:v>#N/A</c:v>
                </c:pt>
                <c:pt idx="1754">
                  <c:v>#N/A</c:v>
                </c:pt>
                <c:pt idx="1755">
                  <c:v>#N/A</c:v>
                </c:pt>
                <c:pt idx="1756">
                  <c:v>#N/A</c:v>
                </c:pt>
                <c:pt idx="1757">
                  <c:v>#N/A</c:v>
                </c:pt>
                <c:pt idx="1758">
                  <c:v>#N/A</c:v>
                </c:pt>
                <c:pt idx="1759">
                  <c:v>#N/A</c:v>
                </c:pt>
                <c:pt idx="1760">
                  <c:v>#N/A</c:v>
                </c:pt>
                <c:pt idx="1761">
                  <c:v>#N/A</c:v>
                </c:pt>
                <c:pt idx="1762">
                  <c:v>#N/A</c:v>
                </c:pt>
                <c:pt idx="1763">
                  <c:v>#N/A</c:v>
                </c:pt>
                <c:pt idx="1764">
                  <c:v>#N/A</c:v>
                </c:pt>
                <c:pt idx="1765">
                  <c:v>#N/A</c:v>
                </c:pt>
                <c:pt idx="1766">
                  <c:v>#N/A</c:v>
                </c:pt>
                <c:pt idx="1767">
                  <c:v>#N/A</c:v>
                </c:pt>
                <c:pt idx="1768">
                  <c:v>#N/A</c:v>
                </c:pt>
                <c:pt idx="1769">
                  <c:v>#N/A</c:v>
                </c:pt>
                <c:pt idx="1770">
                  <c:v>#N/A</c:v>
                </c:pt>
                <c:pt idx="1771">
                  <c:v>#N/A</c:v>
                </c:pt>
                <c:pt idx="1772">
                  <c:v>#N/A</c:v>
                </c:pt>
                <c:pt idx="1773">
                  <c:v>#N/A</c:v>
                </c:pt>
                <c:pt idx="1774">
                  <c:v>#N/A</c:v>
                </c:pt>
                <c:pt idx="1775">
                  <c:v>#N/A</c:v>
                </c:pt>
                <c:pt idx="1776">
                  <c:v>#N/A</c:v>
                </c:pt>
                <c:pt idx="1777">
                  <c:v>#N/A</c:v>
                </c:pt>
                <c:pt idx="1778">
                  <c:v>#N/A</c:v>
                </c:pt>
                <c:pt idx="1779">
                  <c:v>#N/A</c:v>
                </c:pt>
                <c:pt idx="1780">
                  <c:v>#N/A</c:v>
                </c:pt>
                <c:pt idx="1781">
                  <c:v>#N/A</c:v>
                </c:pt>
                <c:pt idx="1782">
                  <c:v>#N/A</c:v>
                </c:pt>
                <c:pt idx="1783">
                  <c:v>#N/A</c:v>
                </c:pt>
                <c:pt idx="1784">
                  <c:v>#N/A</c:v>
                </c:pt>
                <c:pt idx="1785">
                  <c:v>#N/A</c:v>
                </c:pt>
                <c:pt idx="1786">
                  <c:v>#N/A</c:v>
                </c:pt>
                <c:pt idx="1787">
                  <c:v>#N/A</c:v>
                </c:pt>
                <c:pt idx="1788">
                  <c:v>#N/A</c:v>
                </c:pt>
                <c:pt idx="1789">
                  <c:v>#N/A</c:v>
                </c:pt>
                <c:pt idx="1790">
                  <c:v>#N/A</c:v>
                </c:pt>
                <c:pt idx="1791">
                  <c:v>#N/A</c:v>
                </c:pt>
                <c:pt idx="1792">
                  <c:v>#N/A</c:v>
                </c:pt>
                <c:pt idx="1793">
                  <c:v>#N/A</c:v>
                </c:pt>
                <c:pt idx="1794">
                  <c:v>#N/A</c:v>
                </c:pt>
                <c:pt idx="1795">
                  <c:v>#N/A</c:v>
                </c:pt>
                <c:pt idx="1796">
                  <c:v>#N/A</c:v>
                </c:pt>
                <c:pt idx="1797">
                  <c:v>#N/A</c:v>
                </c:pt>
                <c:pt idx="1798">
                  <c:v>#N/A</c:v>
                </c:pt>
                <c:pt idx="1799">
                  <c:v>#N/A</c:v>
                </c:pt>
                <c:pt idx="1800">
                  <c:v>#N/A</c:v>
                </c:pt>
                <c:pt idx="1801">
                  <c:v>#N/A</c:v>
                </c:pt>
                <c:pt idx="1802">
                  <c:v>#N/A</c:v>
                </c:pt>
                <c:pt idx="1803">
                  <c:v>#N/A</c:v>
                </c:pt>
                <c:pt idx="1804">
                  <c:v>#N/A</c:v>
                </c:pt>
                <c:pt idx="1805">
                  <c:v>#N/A</c:v>
                </c:pt>
                <c:pt idx="1806">
                  <c:v>#N/A</c:v>
                </c:pt>
                <c:pt idx="1807">
                  <c:v>#N/A</c:v>
                </c:pt>
                <c:pt idx="1808">
                  <c:v>#N/A</c:v>
                </c:pt>
                <c:pt idx="1809">
                  <c:v>#N/A</c:v>
                </c:pt>
                <c:pt idx="1810">
                  <c:v>#N/A</c:v>
                </c:pt>
                <c:pt idx="1811">
                  <c:v>#N/A</c:v>
                </c:pt>
                <c:pt idx="1812">
                  <c:v>#N/A</c:v>
                </c:pt>
                <c:pt idx="1813">
                  <c:v>#N/A</c:v>
                </c:pt>
                <c:pt idx="1814">
                  <c:v>150553.4</c:v>
                </c:pt>
                <c:pt idx="1815">
                  <c:v>100632.47500000001</c:v>
                </c:pt>
                <c:pt idx="1816">
                  <c:v>90145.615000000005</c:v>
                </c:pt>
                <c:pt idx="1817">
                  <c:v>101818.02499999999</c:v>
                </c:pt>
                <c:pt idx="1818">
                  <c:v>102168.93</c:v>
                </c:pt>
                <c:pt idx="1819">
                  <c:v>98312.744999999995</c:v>
                </c:pt>
                <c:pt idx="1820">
                  <c:v>96120.524999999994</c:v>
                </c:pt>
                <c:pt idx="1821">
                  <c:v>107256.065</c:v>
                </c:pt>
                <c:pt idx="1822">
                  <c:v>113521.685</c:v>
                </c:pt>
                <c:pt idx="1823">
                  <c:v>118293.52499999999</c:v>
                </c:pt>
                <c:pt idx="1824">
                  <c:v>140410.125</c:v>
                </c:pt>
                <c:pt idx="1825">
                  <c:v>95410.39</c:v>
                </c:pt>
                <c:pt idx="1826">
                  <c:v>89077.854999999996</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101233.205</c:v>
                </c:pt>
                <c:pt idx="1852">
                  <c:v>103134.46</c:v>
                </c:pt>
                <c:pt idx="1853">
                  <c:v>116190.55499999999</c:v>
                </c:pt>
                <c:pt idx="1854">
                  <c:v>129812.91499999999</c:v>
                </c:pt>
                <c:pt idx="1855">
                  <c:v>#N/A</c:v>
                </c:pt>
                <c:pt idx="1856">
                  <c:v>#N/A</c:v>
                </c:pt>
                <c:pt idx="1857">
                  <c:v>#N/A</c:v>
                </c:pt>
                <c:pt idx="1858">
                  <c:v>#N/A</c:v>
                </c:pt>
                <c:pt idx="1859">
                  <c:v>#N/A</c:v>
                </c:pt>
                <c:pt idx="1860">
                  <c:v>#N/A</c:v>
                </c:pt>
                <c:pt idx="1861">
                  <c:v>#N/A</c:v>
                </c:pt>
                <c:pt idx="1862">
                  <c:v>#N/A</c:v>
                </c:pt>
                <c:pt idx="1863">
                  <c:v>#N/A</c:v>
                </c:pt>
                <c:pt idx="1864">
                  <c:v>#N/A</c:v>
                </c:pt>
                <c:pt idx="1865">
                  <c:v>#N/A</c:v>
                </c:pt>
                <c:pt idx="1866">
                  <c:v>#N/A</c:v>
                </c:pt>
                <c:pt idx="1867">
                  <c:v>#N/A</c:v>
                </c:pt>
                <c:pt idx="1868">
                  <c:v>#N/A</c:v>
                </c:pt>
                <c:pt idx="1869">
                  <c:v>#N/A</c:v>
                </c:pt>
                <c:pt idx="1870">
                  <c:v>#N/A</c:v>
                </c:pt>
                <c:pt idx="1871">
                  <c:v>#N/A</c:v>
                </c:pt>
                <c:pt idx="1872">
                  <c:v>#N/A</c:v>
                </c:pt>
                <c:pt idx="1873">
                  <c:v>#N/A</c:v>
                </c:pt>
                <c:pt idx="1874">
                  <c:v>#N/A</c:v>
                </c:pt>
                <c:pt idx="1875">
                  <c:v>#N/A</c:v>
                </c:pt>
                <c:pt idx="1876">
                  <c:v>#N/A</c:v>
                </c:pt>
                <c:pt idx="1877">
                  <c:v>#N/A</c:v>
                </c:pt>
                <c:pt idx="1878">
                  <c:v>#N/A</c:v>
                </c:pt>
                <c:pt idx="1879">
                  <c:v>#N/A</c:v>
                </c:pt>
                <c:pt idx="1880">
                  <c:v>#N/A</c:v>
                </c:pt>
                <c:pt idx="1881">
                  <c:v>#N/A</c:v>
                </c:pt>
                <c:pt idx="1882">
                  <c:v>#N/A</c:v>
                </c:pt>
                <c:pt idx="1883">
                  <c:v>#N/A</c:v>
                </c:pt>
                <c:pt idx="1884">
                  <c:v>#N/A</c:v>
                </c:pt>
                <c:pt idx="1885">
                  <c:v>#N/A</c:v>
                </c:pt>
                <c:pt idx="1886">
                  <c:v>#N/A</c:v>
                </c:pt>
                <c:pt idx="1887">
                  <c:v>#N/A</c:v>
                </c:pt>
                <c:pt idx="1888">
                  <c:v>#N/A</c:v>
                </c:pt>
                <c:pt idx="1889">
                  <c:v>#N/A</c:v>
                </c:pt>
                <c:pt idx="1890">
                  <c:v>#N/A</c:v>
                </c:pt>
                <c:pt idx="1891">
                  <c:v>#N/A</c:v>
                </c:pt>
                <c:pt idx="1892">
                  <c:v>#N/A</c:v>
                </c:pt>
                <c:pt idx="1893">
                  <c:v>#N/A</c:v>
                </c:pt>
                <c:pt idx="1894">
                  <c:v>#N/A</c:v>
                </c:pt>
                <c:pt idx="1895">
                  <c:v>#N/A</c:v>
                </c:pt>
                <c:pt idx="1896">
                  <c:v>#N/A</c:v>
                </c:pt>
                <c:pt idx="1897">
                  <c:v>#N/A</c:v>
                </c:pt>
                <c:pt idx="1898">
                  <c:v>#N/A</c:v>
                </c:pt>
                <c:pt idx="1899">
                  <c:v>#N/A</c:v>
                </c:pt>
                <c:pt idx="1900">
                  <c:v>#N/A</c:v>
                </c:pt>
                <c:pt idx="1901">
                  <c:v>#N/A</c:v>
                </c:pt>
                <c:pt idx="1902">
                  <c:v>#N/A</c:v>
                </c:pt>
                <c:pt idx="1903">
                  <c:v>#N/A</c:v>
                </c:pt>
                <c:pt idx="1904">
                  <c:v>#N/A</c:v>
                </c:pt>
                <c:pt idx="1905">
                  <c:v>#N/A</c:v>
                </c:pt>
                <c:pt idx="1906">
                  <c:v>#N/A</c:v>
                </c:pt>
                <c:pt idx="1907">
                  <c:v>#N/A</c:v>
                </c:pt>
                <c:pt idx="1908">
                  <c:v>#N/A</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94831.23</c:v>
                </c:pt>
                <c:pt idx="1927">
                  <c:v>92097.07</c:v>
                </c:pt>
                <c:pt idx="1928">
                  <c:v>101760.09</c:v>
                </c:pt>
                <c:pt idx="1929">
                  <c:v>100025.9</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96845.119999999995</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#N/A</c:v>
                </c:pt>
                <c:pt idx="1974">
                  <c:v>#N/A</c:v>
                </c:pt>
                <c:pt idx="1975">
                  <c:v>#N/A</c:v>
                </c:pt>
                <c:pt idx="1976">
                  <c:v>#N/A</c:v>
                </c:pt>
                <c:pt idx="1977">
                  <c:v>#N/A</c:v>
                </c:pt>
                <c:pt idx="1978">
                  <c:v>#N/A</c:v>
                </c:pt>
                <c:pt idx="1979">
                  <c:v>#N/A</c:v>
                </c:pt>
                <c:pt idx="1980">
                  <c:v>#N/A</c:v>
                </c:pt>
                <c:pt idx="1981">
                  <c:v>#N/A</c:v>
                </c:pt>
                <c:pt idx="1982">
                  <c:v>#N/A</c:v>
                </c:pt>
                <c:pt idx="1983">
                  <c:v>#N/A</c:v>
                </c:pt>
                <c:pt idx="1984">
                  <c:v>#N/A</c:v>
                </c:pt>
                <c:pt idx="1985">
                  <c:v>#N/A</c:v>
                </c:pt>
                <c:pt idx="1986">
                  <c:v>#N/A</c:v>
                </c:pt>
                <c:pt idx="1987">
                  <c:v>#N/A</c:v>
                </c:pt>
                <c:pt idx="1988">
                  <c:v>#N/A</c:v>
                </c:pt>
                <c:pt idx="1989">
                  <c:v>#N/A</c:v>
                </c:pt>
                <c:pt idx="1990">
                  <c:v>#N/A</c:v>
                </c:pt>
                <c:pt idx="1991">
                  <c:v>#N/A</c:v>
                </c:pt>
                <c:pt idx="1992">
                  <c:v>#N/A</c:v>
                </c:pt>
                <c:pt idx="1993">
                  <c:v>#N/A</c:v>
                </c:pt>
                <c:pt idx="1994">
                  <c:v>#N/A</c:v>
                </c:pt>
                <c:pt idx="1995">
                  <c:v>#N/A</c:v>
                </c:pt>
                <c:pt idx="1996">
                  <c:v>#N/A</c:v>
                </c:pt>
                <c:pt idx="1997">
                  <c:v>#N/A</c:v>
                </c:pt>
                <c:pt idx="1998">
                  <c:v>#N/A</c:v>
                </c:pt>
                <c:pt idx="1999">
                  <c:v>#N/A</c:v>
                </c:pt>
                <c:pt idx="2000">
                  <c:v>#N/A</c:v>
                </c:pt>
                <c:pt idx="2001">
                  <c:v>#N/A</c:v>
                </c:pt>
                <c:pt idx="2002">
                  <c:v>#N/A</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#N/A</c:v>
                </c:pt>
                <c:pt idx="2022">
                  <c:v>#N/A</c:v>
                </c:pt>
                <c:pt idx="2023">
                  <c:v>#N/A</c:v>
                </c:pt>
                <c:pt idx="2024">
                  <c:v>#N/A</c:v>
                </c:pt>
                <c:pt idx="2025">
                  <c:v>#N/A</c:v>
                </c:pt>
                <c:pt idx="2026">
                  <c:v>#N/A</c:v>
                </c:pt>
                <c:pt idx="2027">
                  <c:v>#N/A</c:v>
                </c:pt>
                <c:pt idx="2028">
                  <c:v>#N/A</c:v>
                </c:pt>
                <c:pt idx="2029">
                  <c:v>#N/A</c:v>
                </c:pt>
                <c:pt idx="2030">
                  <c:v>#N/A</c:v>
                </c:pt>
                <c:pt idx="2031">
                  <c:v>#N/A</c:v>
                </c:pt>
                <c:pt idx="2032">
                  <c:v>#N/A</c:v>
                </c:pt>
                <c:pt idx="2033">
                  <c:v>#N/A</c:v>
                </c:pt>
                <c:pt idx="2034">
                  <c:v>#N/A</c:v>
                </c:pt>
                <c:pt idx="2035">
                  <c:v>#N/A</c:v>
                </c:pt>
                <c:pt idx="2036">
                  <c:v>#N/A</c:v>
                </c:pt>
                <c:pt idx="2037">
                  <c:v>#N/A</c:v>
                </c:pt>
                <c:pt idx="2038">
                  <c:v>#N/A</c:v>
                </c:pt>
                <c:pt idx="2039">
                  <c:v>#N/A</c:v>
                </c:pt>
                <c:pt idx="2040">
                  <c:v>#N/A</c:v>
                </c:pt>
                <c:pt idx="2041">
                  <c:v>#N/A</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yVal>
          <c:smooth val="0"/>
          <c:extLst>
            <c:ext xmlns:c16="http://schemas.microsoft.com/office/drawing/2014/chart" uri="{C3380CC4-5D6E-409C-BE32-E72D297353CC}">
              <c16:uniqueId val="{00000004-F2F8-42AE-AF19-3319A01E05D2}"/>
            </c:ext>
          </c:extLst>
        </c:ser>
        <c:dLbls>
          <c:showLegendKey val="0"/>
          <c:showVal val="0"/>
          <c:showCatName val="0"/>
          <c:showSerName val="0"/>
          <c:showPercent val="0"/>
          <c:showBubbleSize val="0"/>
        </c:dLbls>
        <c:axId val="899810815"/>
        <c:axId val="922673439"/>
      </c:scatterChart>
      <c:valAx>
        <c:axId val="8998108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kern="1200" baseline="0">
                    <a:solidFill>
                      <a:sysClr val="windowText" lastClr="000000">
                        <a:lumMod val="65000"/>
                        <a:lumOff val="35000"/>
                      </a:sysClr>
                    </a:solidFill>
                  </a:rPr>
                  <a:t>Maximum temperature during the day in Celsius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73439"/>
        <c:crosses val="autoZero"/>
        <c:crossBetween val="midCat"/>
      </c:valAx>
      <c:valAx>
        <c:axId val="92267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Total daily electricity demand in MW/h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810815"/>
        <c:crosses val="autoZero"/>
        <c:crossBetween val="midCat"/>
      </c:valAx>
      <c:spPr>
        <a:solidFill>
          <a:schemeClr val="bg1">
            <a:lumMod val="75000"/>
          </a:schemeClr>
        </a:solidFill>
        <a:ln>
          <a:noFill/>
        </a:ln>
        <a:effectLst/>
      </c:spPr>
    </c:plotArea>
    <c:legend>
      <c:legendPos val="b"/>
      <c:legendEntry>
        <c:idx val="3"/>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Effect of Max Temp and Holidays on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Working Day</c:v>
          </c:tx>
          <c:spPr>
            <a:ln w="25400" cap="rnd">
              <a:noFill/>
              <a:round/>
            </a:ln>
            <a:effectLst/>
          </c:spPr>
          <c:marker>
            <c:symbol val="circle"/>
            <c:size val="5"/>
            <c:spPr>
              <a:solidFill>
                <a:schemeClr val="tx1"/>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50800" cap="rnd">
                <a:solidFill>
                  <a:schemeClr val="accent2">
                    <a:lumMod val="60000"/>
                    <a:lumOff val="40000"/>
                  </a:schemeClr>
                </a:solidFill>
                <a:prstDash val="solid"/>
              </a:ln>
              <a:effectLst/>
            </c:spPr>
            <c:trendlineType val="poly"/>
            <c:order val="2"/>
            <c:dispRSqr val="0"/>
            <c:dispEq val="0"/>
          </c:trendline>
          <c:xVal>
            <c:numRef>
              <c:f>'EnergyDemand '!$I$2:$I$2107</c:f>
              <c:numCache>
                <c:formatCode>General</c:formatCode>
                <c:ptCount val="2106"/>
                <c:pt idx="0">
                  <c:v>26.9</c:v>
                </c:pt>
                <c:pt idx="1">
                  <c:v>38.799999999999997</c:v>
                </c:pt>
                <c:pt idx="2">
                  <c:v>38.200000000000003</c:v>
                </c:pt>
                <c:pt idx="3">
                  <c:v>21.4</c:v>
                </c:pt>
                <c:pt idx="4">
                  <c:v>22</c:v>
                </c:pt>
                <c:pt idx="5">
                  <c:v>26</c:v>
                </c:pt>
                <c:pt idx="6">
                  <c:v>37.4</c:v>
                </c:pt>
                <c:pt idx="7">
                  <c:v>28.2</c:v>
                </c:pt>
                <c:pt idx="8">
                  <c:v>18</c:v>
                </c:pt>
                <c:pt idx="9">
                  <c:v>21.7</c:v>
                </c:pt>
                <c:pt idx="10">
                  <c:v>27.5</c:v>
                </c:pt>
                <c:pt idx="11">
                  <c:v>31.3</c:v>
                </c:pt>
                <c:pt idx="12">
                  <c:v>25.6</c:v>
                </c:pt>
                <c:pt idx="13">
                  <c:v>22.7</c:v>
                </c:pt>
                <c:pt idx="14">
                  <c:v>20</c:v>
                </c:pt>
                <c:pt idx="15">
                  <c:v>27.3</c:v>
                </c:pt>
                <c:pt idx="16">
                  <c:v>25</c:v>
                </c:pt>
                <c:pt idx="17">
                  <c:v>19.5</c:v>
                </c:pt>
                <c:pt idx="18">
                  <c:v>23.6</c:v>
                </c:pt>
                <c:pt idx="19">
                  <c:v>30.4</c:v>
                </c:pt>
                <c:pt idx="20">
                  <c:v>33.1</c:v>
                </c:pt>
                <c:pt idx="21">
                  <c:v>35.799999999999997</c:v>
                </c:pt>
                <c:pt idx="22">
                  <c:v>25</c:v>
                </c:pt>
                <c:pt idx="23">
                  <c:v>26.3</c:v>
                </c:pt>
                <c:pt idx="24">
                  <c:v>22</c:v>
                </c:pt>
                <c:pt idx="25">
                  <c:v>19.8</c:v>
                </c:pt>
                <c:pt idx="26">
                  <c:v>19.100000000000001</c:v>
                </c:pt>
                <c:pt idx="27">
                  <c:v>25.4</c:v>
                </c:pt>
                <c:pt idx="28">
                  <c:v>22.2</c:v>
                </c:pt>
                <c:pt idx="29">
                  <c:v>21</c:v>
                </c:pt>
                <c:pt idx="30">
                  <c:v>20.2</c:v>
                </c:pt>
                <c:pt idx="31">
                  <c:v>19</c:v>
                </c:pt>
                <c:pt idx="32">
                  <c:v>21.1</c:v>
                </c:pt>
                <c:pt idx="33">
                  <c:v>20</c:v>
                </c:pt>
                <c:pt idx="34">
                  <c:v>19</c:v>
                </c:pt>
                <c:pt idx="35">
                  <c:v>24.2</c:v>
                </c:pt>
                <c:pt idx="36">
                  <c:v>35.700000000000003</c:v>
                </c:pt>
                <c:pt idx="37">
                  <c:v>35</c:v>
                </c:pt>
                <c:pt idx="38">
                  <c:v>21.5</c:v>
                </c:pt>
                <c:pt idx="39">
                  <c:v>28.3</c:v>
                </c:pt>
                <c:pt idx="40">
                  <c:v>27.8</c:v>
                </c:pt>
                <c:pt idx="41">
                  <c:v>26.8</c:v>
                </c:pt>
                <c:pt idx="42">
                  <c:v>21.9</c:v>
                </c:pt>
                <c:pt idx="43">
                  <c:v>32.4</c:v>
                </c:pt>
                <c:pt idx="44">
                  <c:v>25.1</c:v>
                </c:pt>
                <c:pt idx="45">
                  <c:v>34.4</c:v>
                </c:pt>
                <c:pt idx="46">
                  <c:v>24.6</c:v>
                </c:pt>
                <c:pt idx="47">
                  <c:v>20.6</c:v>
                </c:pt>
                <c:pt idx="48">
                  <c:v>21.2</c:v>
                </c:pt>
                <c:pt idx="49">
                  <c:v>26.9</c:v>
                </c:pt>
                <c:pt idx="50">
                  <c:v>25.3</c:v>
                </c:pt>
                <c:pt idx="51">
                  <c:v>36.1</c:v>
                </c:pt>
                <c:pt idx="52">
                  <c:v>35.299999999999997</c:v>
                </c:pt>
                <c:pt idx="53">
                  <c:v>29.3</c:v>
                </c:pt>
                <c:pt idx="54">
                  <c:v>20.100000000000001</c:v>
                </c:pt>
                <c:pt idx="55">
                  <c:v>27</c:v>
                </c:pt>
                <c:pt idx="56">
                  <c:v>23.2</c:v>
                </c:pt>
                <c:pt idx="57">
                  <c:v>24.3</c:v>
                </c:pt>
                <c:pt idx="58">
                  <c:v>32.299999999999997</c:v>
                </c:pt>
                <c:pt idx="59">
                  <c:v>20.8</c:v>
                </c:pt>
                <c:pt idx="60">
                  <c:v>23</c:v>
                </c:pt>
                <c:pt idx="61">
                  <c:v>22.7</c:v>
                </c:pt>
                <c:pt idx="62">
                  <c:v>23.5</c:v>
                </c:pt>
                <c:pt idx="63">
                  <c:v>18.600000000000001</c:v>
                </c:pt>
                <c:pt idx="64">
                  <c:v>21.1</c:v>
                </c:pt>
                <c:pt idx="65">
                  <c:v>22.6</c:v>
                </c:pt>
                <c:pt idx="66">
                  <c:v>24.4</c:v>
                </c:pt>
                <c:pt idx="67">
                  <c:v>23.8</c:v>
                </c:pt>
                <c:pt idx="68">
                  <c:v>21.7</c:v>
                </c:pt>
                <c:pt idx="69">
                  <c:v>23.8</c:v>
                </c:pt>
                <c:pt idx="70">
                  <c:v>19.899999999999999</c:v>
                </c:pt>
                <c:pt idx="71">
                  <c:v>20.399999999999999</c:v>
                </c:pt>
                <c:pt idx="72">
                  <c:v>30.1</c:v>
                </c:pt>
                <c:pt idx="73">
                  <c:v>18.3</c:v>
                </c:pt>
                <c:pt idx="74">
                  <c:v>25.5</c:v>
                </c:pt>
                <c:pt idx="75">
                  <c:v>26.2</c:v>
                </c:pt>
                <c:pt idx="76">
                  <c:v>24.4</c:v>
                </c:pt>
                <c:pt idx="77">
                  <c:v>33.5</c:v>
                </c:pt>
                <c:pt idx="78">
                  <c:v>19.600000000000001</c:v>
                </c:pt>
                <c:pt idx="79">
                  <c:v>22.7</c:v>
                </c:pt>
                <c:pt idx="80">
                  <c:v>28.8</c:v>
                </c:pt>
                <c:pt idx="81">
                  <c:v>27</c:v>
                </c:pt>
                <c:pt idx="82">
                  <c:v>15.3</c:v>
                </c:pt>
                <c:pt idx="83">
                  <c:v>20.399999999999999</c:v>
                </c:pt>
                <c:pt idx="84">
                  <c:v>18</c:v>
                </c:pt>
                <c:pt idx="85">
                  <c:v>18.100000000000001</c:v>
                </c:pt>
                <c:pt idx="86">
                  <c:v>19.100000000000001</c:v>
                </c:pt>
                <c:pt idx="87">
                  <c:v>22.7</c:v>
                </c:pt>
                <c:pt idx="88">
                  <c:v>23.1</c:v>
                </c:pt>
                <c:pt idx="89">
                  <c:v>25.3</c:v>
                </c:pt>
                <c:pt idx="90">
                  <c:v>29</c:v>
                </c:pt>
                <c:pt idx="91">
                  <c:v>17.2</c:v>
                </c:pt>
                <c:pt idx="92">
                  <c:v>20.9</c:v>
                </c:pt>
                <c:pt idx="93">
                  <c:v>23.5</c:v>
                </c:pt>
                <c:pt idx="94">
                  <c:v>18.5</c:v>
                </c:pt>
                <c:pt idx="95">
                  <c:v>18.399999999999999</c:v>
                </c:pt>
                <c:pt idx="96">
                  <c:v>17.3</c:v>
                </c:pt>
                <c:pt idx="97">
                  <c:v>17.7</c:v>
                </c:pt>
                <c:pt idx="98">
                  <c:v>19.100000000000001</c:v>
                </c:pt>
                <c:pt idx="99">
                  <c:v>18.7</c:v>
                </c:pt>
                <c:pt idx="100">
                  <c:v>23.7</c:v>
                </c:pt>
                <c:pt idx="101">
                  <c:v>18.3</c:v>
                </c:pt>
                <c:pt idx="102">
                  <c:v>19.100000000000001</c:v>
                </c:pt>
                <c:pt idx="103">
                  <c:v>24.7</c:v>
                </c:pt>
                <c:pt idx="104">
                  <c:v>27.6</c:v>
                </c:pt>
                <c:pt idx="105">
                  <c:v>17.8</c:v>
                </c:pt>
                <c:pt idx="106">
                  <c:v>17.100000000000001</c:v>
                </c:pt>
                <c:pt idx="107">
                  <c:v>21.9</c:v>
                </c:pt>
                <c:pt idx="108">
                  <c:v>14.7</c:v>
                </c:pt>
                <c:pt idx="109">
                  <c:v>16.2</c:v>
                </c:pt>
                <c:pt idx="110">
                  <c:v>17.7</c:v>
                </c:pt>
                <c:pt idx="111">
                  <c:v>19.5</c:v>
                </c:pt>
                <c:pt idx="112">
                  <c:v>19.2</c:v>
                </c:pt>
                <c:pt idx="113">
                  <c:v>21.1</c:v>
                </c:pt>
                <c:pt idx="114">
                  <c:v>15</c:v>
                </c:pt>
                <c:pt idx="115">
                  <c:v>15.4</c:v>
                </c:pt>
                <c:pt idx="116">
                  <c:v>15.1</c:v>
                </c:pt>
                <c:pt idx="117">
                  <c:v>16</c:v>
                </c:pt>
                <c:pt idx="118">
                  <c:v>17.100000000000001</c:v>
                </c:pt>
                <c:pt idx="119">
                  <c:v>19.600000000000001</c:v>
                </c:pt>
                <c:pt idx="120">
                  <c:v>23.1</c:v>
                </c:pt>
                <c:pt idx="121">
                  <c:v>22.2</c:v>
                </c:pt>
                <c:pt idx="122">
                  <c:v>18.2</c:v>
                </c:pt>
                <c:pt idx="123">
                  <c:v>22.3</c:v>
                </c:pt>
                <c:pt idx="124">
                  <c:v>18.100000000000001</c:v>
                </c:pt>
                <c:pt idx="125">
                  <c:v>16.2</c:v>
                </c:pt>
                <c:pt idx="126">
                  <c:v>15.6</c:v>
                </c:pt>
                <c:pt idx="127">
                  <c:v>15.9</c:v>
                </c:pt>
                <c:pt idx="128">
                  <c:v>18.7</c:v>
                </c:pt>
                <c:pt idx="129">
                  <c:v>16.600000000000001</c:v>
                </c:pt>
                <c:pt idx="130">
                  <c:v>15.9</c:v>
                </c:pt>
                <c:pt idx="131">
                  <c:v>17.399999999999999</c:v>
                </c:pt>
                <c:pt idx="132">
                  <c:v>12.8</c:v>
                </c:pt>
                <c:pt idx="133">
                  <c:v>14.6</c:v>
                </c:pt>
                <c:pt idx="134">
                  <c:v>14.5</c:v>
                </c:pt>
                <c:pt idx="135">
                  <c:v>16.2</c:v>
                </c:pt>
                <c:pt idx="136">
                  <c:v>20.5</c:v>
                </c:pt>
                <c:pt idx="137">
                  <c:v>20.399999999999999</c:v>
                </c:pt>
                <c:pt idx="138">
                  <c:v>16.2</c:v>
                </c:pt>
                <c:pt idx="139">
                  <c:v>18.100000000000001</c:v>
                </c:pt>
                <c:pt idx="140">
                  <c:v>13.6</c:v>
                </c:pt>
                <c:pt idx="141">
                  <c:v>14.1</c:v>
                </c:pt>
                <c:pt idx="142">
                  <c:v>13.3</c:v>
                </c:pt>
                <c:pt idx="143">
                  <c:v>15.6</c:v>
                </c:pt>
                <c:pt idx="144">
                  <c:v>17.100000000000001</c:v>
                </c:pt>
                <c:pt idx="145">
                  <c:v>15.6</c:v>
                </c:pt>
                <c:pt idx="146">
                  <c:v>18.7</c:v>
                </c:pt>
                <c:pt idx="147">
                  <c:v>19.7</c:v>
                </c:pt>
                <c:pt idx="148">
                  <c:v>15.8</c:v>
                </c:pt>
                <c:pt idx="149">
                  <c:v>17.3</c:v>
                </c:pt>
                <c:pt idx="150">
                  <c:v>16.8</c:v>
                </c:pt>
                <c:pt idx="151">
                  <c:v>12.2</c:v>
                </c:pt>
                <c:pt idx="152">
                  <c:v>11.4</c:v>
                </c:pt>
                <c:pt idx="153">
                  <c:v>13.6</c:v>
                </c:pt>
                <c:pt idx="154">
                  <c:v>11.3</c:v>
                </c:pt>
                <c:pt idx="155">
                  <c:v>15</c:v>
                </c:pt>
                <c:pt idx="156">
                  <c:v>16.600000000000001</c:v>
                </c:pt>
                <c:pt idx="157">
                  <c:v>14.5</c:v>
                </c:pt>
                <c:pt idx="158">
                  <c:v>18.5</c:v>
                </c:pt>
                <c:pt idx="159">
                  <c:v>13.5</c:v>
                </c:pt>
                <c:pt idx="160">
                  <c:v>13.4</c:v>
                </c:pt>
                <c:pt idx="161">
                  <c:v>14</c:v>
                </c:pt>
                <c:pt idx="162">
                  <c:v>13.1</c:v>
                </c:pt>
                <c:pt idx="163">
                  <c:v>18.2</c:v>
                </c:pt>
                <c:pt idx="164">
                  <c:v>17.399999999999999</c:v>
                </c:pt>
                <c:pt idx="165">
                  <c:v>16.899999999999999</c:v>
                </c:pt>
                <c:pt idx="166">
                  <c:v>16.100000000000001</c:v>
                </c:pt>
                <c:pt idx="167">
                  <c:v>13.8</c:v>
                </c:pt>
                <c:pt idx="168">
                  <c:v>12.7</c:v>
                </c:pt>
                <c:pt idx="169">
                  <c:v>12.4</c:v>
                </c:pt>
                <c:pt idx="170">
                  <c:v>11.6</c:v>
                </c:pt>
                <c:pt idx="171">
                  <c:v>12.9</c:v>
                </c:pt>
                <c:pt idx="172">
                  <c:v>14.1</c:v>
                </c:pt>
                <c:pt idx="173">
                  <c:v>17.600000000000001</c:v>
                </c:pt>
                <c:pt idx="174">
                  <c:v>16</c:v>
                </c:pt>
                <c:pt idx="175">
                  <c:v>14</c:v>
                </c:pt>
                <c:pt idx="176">
                  <c:v>16.899999999999999</c:v>
                </c:pt>
                <c:pt idx="177">
                  <c:v>14.1</c:v>
                </c:pt>
                <c:pt idx="178">
                  <c:v>14.5</c:v>
                </c:pt>
                <c:pt idx="179">
                  <c:v>12.3</c:v>
                </c:pt>
                <c:pt idx="180">
                  <c:v>14.2</c:v>
                </c:pt>
                <c:pt idx="181">
                  <c:v>15</c:v>
                </c:pt>
                <c:pt idx="182">
                  <c:v>11.9</c:v>
                </c:pt>
                <c:pt idx="183">
                  <c:v>12</c:v>
                </c:pt>
                <c:pt idx="184">
                  <c:v>10.6</c:v>
                </c:pt>
                <c:pt idx="185">
                  <c:v>14.9</c:v>
                </c:pt>
                <c:pt idx="186">
                  <c:v>11.5</c:v>
                </c:pt>
                <c:pt idx="187">
                  <c:v>14.2</c:v>
                </c:pt>
                <c:pt idx="188">
                  <c:v>14.8</c:v>
                </c:pt>
                <c:pt idx="189">
                  <c:v>13.4</c:v>
                </c:pt>
                <c:pt idx="190">
                  <c:v>14.3</c:v>
                </c:pt>
                <c:pt idx="191">
                  <c:v>13.1</c:v>
                </c:pt>
                <c:pt idx="192">
                  <c:v>12.3</c:v>
                </c:pt>
                <c:pt idx="193">
                  <c:v>12.7</c:v>
                </c:pt>
                <c:pt idx="194">
                  <c:v>9.8000000000000007</c:v>
                </c:pt>
                <c:pt idx="195">
                  <c:v>10.5</c:v>
                </c:pt>
                <c:pt idx="196">
                  <c:v>12.3</c:v>
                </c:pt>
                <c:pt idx="197">
                  <c:v>12.3</c:v>
                </c:pt>
                <c:pt idx="198">
                  <c:v>11.5</c:v>
                </c:pt>
                <c:pt idx="199">
                  <c:v>12.1</c:v>
                </c:pt>
                <c:pt idx="200">
                  <c:v>14.7</c:v>
                </c:pt>
                <c:pt idx="201">
                  <c:v>17</c:v>
                </c:pt>
                <c:pt idx="202">
                  <c:v>16.600000000000001</c:v>
                </c:pt>
                <c:pt idx="203">
                  <c:v>16.100000000000001</c:v>
                </c:pt>
                <c:pt idx="204">
                  <c:v>15</c:v>
                </c:pt>
                <c:pt idx="205">
                  <c:v>13.3</c:v>
                </c:pt>
                <c:pt idx="206">
                  <c:v>11.6</c:v>
                </c:pt>
                <c:pt idx="207">
                  <c:v>13.9</c:v>
                </c:pt>
                <c:pt idx="208">
                  <c:v>14.4</c:v>
                </c:pt>
                <c:pt idx="209">
                  <c:v>14</c:v>
                </c:pt>
                <c:pt idx="210">
                  <c:v>12.3</c:v>
                </c:pt>
                <c:pt idx="211">
                  <c:v>14</c:v>
                </c:pt>
                <c:pt idx="212">
                  <c:v>11.4</c:v>
                </c:pt>
                <c:pt idx="213">
                  <c:v>14.9</c:v>
                </c:pt>
                <c:pt idx="214">
                  <c:v>10.8</c:v>
                </c:pt>
                <c:pt idx="215">
                  <c:v>11.3</c:v>
                </c:pt>
                <c:pt idx="216">
                  <c:v>10.8</c:v>
                </c:pt>
                <c:pt idx="217">
                  <c:v>12.8</c:v>
                </c:pt>
                <c:pt idx="218">
                  <c:v>13.1</c:v>
                </c:pt>
                <c:pt idx="219">
                  <c:v>12.6</c:v>
                </c:pt>
                <c:pt idx="220">
                  <c:v>13.3</c:v>
                </c:pt>
                <c:pt idx="221">
                  <c:v>16</c:v>
                </c:pt>
                <c:pt idx="222">
                  <c:v>14.8</c:v>
                </c:pt>
                <c:pt idx="223">
                  <c:v>14.8</c:v>
                </c:pt>
                <c:pt idx="224">
                  <c:v>13</c:v>
                </c:pt>
                <c:pt idx="225">
                  <c:v>15.3</c:v>
                </c:pt>
                <c:pt idx="226">
                  <c:v>14.9</c:v>
                </c:pt>
                <c:pt idx="227">
                  <c:v>17</c:v>
                </c:pt>
                <c:pt idx="228">
                  <c:v>12.2</c:v>
                </c:pt>
                <c:pt idx="229">
                  <c:v>11.1</c:v>
                </c:pt>
                <c:pt idx="230">
                  <c:v>12.7</c:v>
                </c:pt>
                <c:pt idx="231">
                  <c:v>17.100000000000001</c:v>
                </c:pt>
                <c:pt idx="232">
                  <c:v>18.7</c:v>
                </c:pt>
                <c:pt idx="233">
                  <c:v>18.8</c:v>
                </c:pt>
                <c:pt idx="234">
                  <c:v>16.3</c:v>
                </c:pt>
                <c:pt idx="235">
                  <c:v>14.5</c:v>
                </c:pt>
                <c:pt idx="236">
                  <c:v>14.3</c:v>
                </c:pt>
                <c:pt idx="237">
                  <c:v>14.6</c:v>
                </c:pt>
                <c:pt idx="238">
                  <c:v>11.7</c:v>
                </c:pt>
                <c:pt idx="239">
                  <c:v>13.2</c:v>
                </c:pt>
                <c:pt idx="240">
                  <c:v>11.7</c:v>
                </c:pt>
                <c:pt idx="241">
                  <c:v>12.5</c:v>
                </c:pt>
                <c:pt idx="242">
                  <c:v>13</c:v>
                </c:pt>
                <c:pt idx="243">
                  <c:v>16.2</c:v>
                </c:pt>
                <c:pt idx="244">
                  <c:v>18.8</c:v>
                </c:pt>
                <c:pt idx="245">
                  <c:v>14</c:v>
                </c:pt>
                <c:pt idx="246">
                  <c:v>13.7</c:v>
                </c:pt>
                <c:pt idx="247">
                  <c:v>14</c:v>
                </c:pt>
                <c:pt idx="248">
                  <c:v>16.600000000000001</c:v>
                </c:pt>
                <c:pt idx="249">
                  <c:v>13.6</c:v>
                </c:pt>
                <c:pt idx="250">
                  <c:v>12.8</c:v>
                </c:pt>
                <c:pt idx="251">
                  <c:v>15.3</c:v>
                </c:pt>
                <c:pt idx="252">
                  <c:v>15.7</c:v>
                </c:pt>
                <c:pt idx="253">
                  <c:v>20.100000000000001</c:v>
                </c:pt>
                <c:pt idx="254">
                  <c:v>21.7</c:v>
                </c:pt>
                <c:pt idx="255">
                  <c:v>25.5</c:v>
                </c:pt>
                <c:pt idx="256">
                  <c:v>26.7</c:v>
                </c:pt>
                <c:pt idx="257">
                  <c:v>15.9</c:v>
                </c:pt>
                <c:pt idx="258">
                  <c:v>14.8</c:v>
                </c:pt>
                <c:pt idx="259">
                  <c:v>14.3</c:v>
                </c:pt>
                <c:pt idx="260">
                  <c:v>14.7</c:v>
                </c:pt>
                <c:pt idx="261">
                  <c:v>21.3</c:v>
                </c:pt>
                <c:pt idx="262">
                  <c:v>22.9</c:v>
                </c:pt>
                <c:pt idx="263">
                  <c:v>18.100000000000001</c:v>
                </c:pt>
                <c:pt idx="264">
                  <c:v>12.7</c:v>
                </c:pt>
                <c:pt idx="265">
                  <c:v>12.6</c:v>
                </c:pt>
                <c:pt idx="266">
                  <c:v>14.3</c:v>
                </c:pt>
                <c:pt idx="267">
                  <c:v>19.100000000000001</c:v>
                </c:pt>
                <c:pt idx="268">
                  <c:v>17.899999999999999</c:v>
                </c:pt>
                <c:pt idx="269">
                  <c:v>20.2</c:v>
                </c:pt>
                <c:pt idx="270">
                  <c:v>21.4</c:v>
                </c:pt>
                <c:pt idx="271">
                  <c:v>16.899999999999999</c:v>
                </c:pt>
                <c:pt idx="272">
                  <c:v>15.9</c:v>
                </c:pt>
                <c:pt idx="273">
                  <c:v>21.6</c:v>
                </c:pt>
                <c:pt idx="274">
                  <c:v>28.6</c:v>
                </c:pt>
                <c:pt idx="275">
                  <c:v>31.3</c:v>
                </c:pt>
                <c:pt idx="276">
                  <c:v>24.9</c:v>
                </c:pt>
                <c:pt idx="277">
                  <c:v>34.4</c:v>
                </c:pt>
                <c:pt idx="278">
                  <c:v>35.799999999999997</c:v>
                </c:pt>
                <c:pt idx="279">
                  <c:v>16.2</c:v>
                </c:pt>
                <c:pt idx="280">
                  <c:v>18.600000000000001</c:v>
                </c:pt>
                <c:pt idx="281">
                  <c:v>29.9</c:v>
                </c:pt>
                <c:pt idx="282">
                  <c:v>29.2</c:v>
                </c:pt>
                <c:pt idx="283">
                  <c:v>19.2</c:v>
                </c:pt>
                <c:pt idx="284">
                  <c:v>16.100000000000001</c:v>
                </c:pt>
                <c:pt idx="285">
                  <c:v>17.600000000000001</c:v>
                </c:pt>
                <c:pt idx="286">
                  <c:v>28.6</c:v>
                </c:pt>
                <c:pt idx="287">
                  <c:v>34</c:v>
                </c:pt>
                <c:pt idx="288">
                  <c:v>23.8</c:v>
                </c:pt>
                <c:pt idx="289">
                  <c:v>20.5</c:v>
                </c:pt>
                <c:pt idx="290">
                  <c:v>17.7</c:v>
                </c:pt>
                <c:pt idx="291">
                  <c:v>26.7</c:v>
                </c:pt>
                <c:pt idx="292">
                  <c:v>31.8</c:v>
                </c:pt>
                <c:pt idx="293">
                  <c:v>18.3</c:v>
                </c:pt>
                <c:pt idx="294">
                  <c:v>16.7</c:v>
                </c:pt>
                <c:pt idx="295">
                  <c:v>16.399999999999999</c:v>
                </c:pt>
                <c:pt idx="296">
                  <c:v>19.5</c:v>
                </c:pt>
                <c:pt idx="297">
                  <c:v>31.3</c:v>
                </c:pt>
                <c:pt idx="298">
                  <c:v>15.9</c:v>
                </c:pt>
                <c:pt idx="299">
                  <c:v>23.3</c:v>
                </c:pt>
                <c:pt idx="300">
                  <c:v>26.8</c:v>
                </c:pt>
                <c:pt idx="301">
                  <c:v>26.1</c:v>
                </c:pt>
                <c:pt idx="302">
                  <c:v>27.4</c:v>
                </c:pt>
                <c:pt idx="303">
                  <c:v>25.9</c:v>
                </c:pt>
                <c:pt idx="304">
                  <c:v>26</c:v>
                </c:pt>
                <c:pt idx="305">
                  <c:v>16</c:v>
                </c:pt>
                <c:pt idx="306">
                  <c:v>17.899999999999999</c:v>
                </c:pt>
                <c:pt idx="307">
                  <c:v>27.2</c:v>
                </c:pt>
                <c:pt idx="308">
                  <c:v>24.7</c:v>
                </c:pt>
                <c:pt idx="309">
                  <c:v>18.7</c:v>
                </c:pt>
                <c:pt idx="310">
                  <c:v>16.8</c:v>
                </c:pt>
                <c:pt idx="311">
                  <c:v>24.8</c:v>
                </c:pt>
                <c:pt idx="312">
                  <c:v>33.1</c:v>
                </c:pt>
                <c:pt idx="313">
                  <c:v>16.399999999999999</c:v>
                </c:pt>
                <c:pt idx="314">
                  <c:v>20.100000000000001</c:v>
                </c:pt>
                <c:pt idx="315">
                  <c:v>21.2</c:v>
                </c:pt>
                <c:pt idx="316">
                  <c:v>18.2</c:v>
                </c:pt>
                <c:pt idx="317">
                  <c:v>18.3</c:v>
                </c:pt>
                <c:pt idx="318">
                  <c:v>18.5</c:v>
                </c:pt>
                <c:pt idx="319">
                  <c:v>26.3</c:v>
                </c:pt>
                <c:pt idx="320">
                  <c:v>33.299999999999997</c:v>
                </c:pt>
                <c:pt idx="321">
                  <c:v>29.5</c:v>
                </c:pt>
                <c:pt idx="322">
                  <c:v>31.5</c:v>
                </c:pt>
                <c:pt idx="323">
                  <c:v>19.100000000000001</c:v>
                </c:pt>
                <c:pt idx="324">
                  <c:v>17.5</c:v>
                </c:pt>
                <c:pt idx="325">
                  <c:v>20</c:v>
                </c:pt>
                <c:pt idx="326">
                  <c:v>20.7</c:v>
                </c:pt>
                <c:pt idx="327">
                  <c:v>24.5</c:v>
                </c:pt>
                <c:pt idx="328">
                  <c:v>33.299999999999997</c:v>
                </c:pt>
                <c:pt idx="329">
                  <c:v>17.399999999999999</c:v>
                </c:pt>
                <c:pt idx="330">
                  <c:v>18.2</c:v>
                </c:pt>
                <c:pt idx="331">
                  <c:v>20.100000000000001</c:v>
                </c:pt>
                <c:pt idx="332">
                  <c:v>20.3</c:v>
                </c:pt>
                <c:pt idx="333">
                  <c:v>32.200000000000003</c:v>
                </c:pt>
                <c:pt idx="334">
                  <c:v>24.6</c:v>
                </c:pt>
                <c:pt idx="335">
                  <c:v>17.5</c:v>
                </c:pt>
                <c:pt idx="336">
                  <c:v>21.3</c:v>
                </c:pt>
                <c:pt idx="337">
                  <c:v>30.8</c:v>
                </c:pt>
                <c:pt idx="338">
                  <c:v>25.3</c:v>
                </c:pt>
                <c:pt idx="339">
                  <c:v>29.8</c:v>
                </c:pt>
                <c:pt idx="340">
                  <c:v>27.3</c:v>
                </c:pt>
                <c:pt idx="341">
                  <c:v>35.4</c:v>
                </c:pt>
                <c:pt idx="342">
                  <c:v>24.6</c:v>
                </c:pt>
                <c:pt idx="343">
                  <c:v>26</c:v>
                </c:pt>
                <c:pt idx="344">
                  <c:v>19.2</c:v>
                </c:pt>
                <c:pt idx="345">
                  <c:v>18.3</c:v>
                </c:pt>
                <c:pt idx="346">
                  <c:v>28.3</c:v>
                </c:pt>
                <c:pt idx="347">
                  <c:v>22.7</c:v>
                </c:pt>
                <c:pt idx="348">
                  <c:v>24.6</c:v>
                </c:pt>
                <c:pt idx="349">
                  <c:v>27.5</c:v>
                </c:pt>
                <c:pt idx="350">
                  <c:v>37.200000000000003</c:v>
                </c:pt>
                <c:pt idx="351">
                  <c:v>35.4</c:v>
                </c:pt>
                <c:pt idx="352">
                  <c:v>41.2</c:v>
                </c:pt>
                <c:pt idx="353">
                  <c:v>37.799999999999997</c:v>
                </c:pt>
                <c:pt idx="354">
                  <c:v>20.2</c:v>
                </c:pt>
                <c:pt idx="355">
                  <c:v>22.8</c:v>
                </c:pt>
                <c:pt idx="356">
                  <c:v>26</c:v>
                </c:pt>
                <c:pt idx="357">
                  <c:v>34.6</c:v>
                </c:pt>
                <c:pt idx="358">
                  <c:v>34.1</c:v>
                </c:pt>
                <c:pt idx="359">
                  <c:v>20</c:v>
                </c:pt>
                <c:pt idx="360">
                  <c:v>19.399999999999999</c:v>
                </c:pt>
                <c:pt idx="361">
                  <c:v>20.8</c:v>
                </c:pt>
                <c:pt idx="362">
                  <c:v>23.9</c:v>
                </c:pt>
                <c:pt idx="363">
                  <c:v>34.700000000000003</c:v>
                </c:pt>
                <c:pt idx="364">
                  <c:v>39.700000000000003</c:v>
                </c:pt>
                <c:pt idx="365">
                  <c:v>24.2</c:v>
                </c:pt>
                <c:pt idx="366">
                  <c:v>27.6</c:v>
                </c:pt>
                <c:pt idx="367">
                  <c:v>27.1</c:v>
                </c:pt>
                <c:pt idx="368">
                  <c:v>26</c:v>
                </c:pt>
                <c:pt idx="369">
                  <c:v>25.7</c:v>
                </c:pt>
                <c:pt idx="370">
                  <c:v>25.7</c:v>
                </c:pt>
                <c:pt idx="371">
                  <c:v>21.3</c:v>
                </c:pt>
                <c:pt idx="372">
                  <c:v>20.6</c:v>
                </c:pt>
                <c:pt idx="373">
                  <c:v>21.4</c:v>
                </c:pt>
                <c:pt idx="374">
                  <c:v>31.5</c:v>
                </c:pt>
                <c:pt idx="375">
                  <c:v>36.4</c:v>
                </c:pt>
                <c:pt idx="376">
                  <c:v>24.8</c:v>
                </c:pt>
                <c:pt idx="377">
                  <c:v>42.2</c:v>
                </c:pt>
                <c:pt idx="378">
                  <c:v>18.100000000000001</c:v>
                </c:pt>
                <c:pt idx="379">
                  <c:v>19.2</c:v>
                </c:pt>
                <c:pt idx="380">
                  <c:v>22.3</c:v>
                </c:pt>
                <c:pt idx="381">
                  <c:v>32.700000000000003</c:v>
                </c:pt>
                <c:pt idx="382">
                  <c:v>35.299999999999997</c:v>
                </c:pt>
                <c:pt idx="383">
                  <c:v>30.9</c:v>
                </c:pt>
                <c:pt idx="384">
                  <c:v>29.1</c:v>
                </c:pt>
                <c:pt idx="385">
                  <c:v>26.7</c:v>
                </c:pt>
                <c:pt idx="386">
                  <c:v>22.8</c:v>
                </c:pt>
                <c:pt idx="387">
                  <c:v>21.9</c:v>
                </c:pt>
                <c:pt idx="388">
                  <c:v>22.2</c:v>
                </c:pt>
                <c:pt idx="389">
                  <c:v>20.9</c:v>
                </c:pt>
                <c:pt idx="390">
                  <c:v>29.4</c:v>
                </c:pt>
                <c:pt idx="391">
                  <c:v>29.5</c:v>
                </c:pt>
                <c:pt idx="392">
                  <c:v>27.5</c:v>
                </c:pt>
                <c:pt idx="393">
                  <c:v>18.3</c:v>
                </c:pt>
                <c:pt idx="394">
                  <c:v>22.4</c:v>
                </c:pt>
                <c:pt idx="395">
                  <c:v>21.8</c:v>
                </c:pt>
                <c:pt idx="396">
                  <c:v>23.6</c:v>
                </c:pt>
                <c:pt idx="397">
                  <c:v>31.5</c:v>
                </c:pt>
                <c:pt idx="398">
                  <c:v>21</c:v>
                </c:pt>
                <c:pt idx="399">
                  <c:v>20.9</c:v>
                </c:pt>
                <c:pt idx="400">
                  <c:v>29.4</c:v>
                </c:pt>
                <c:pt idx="401">
                  <c:v>32.6</c:v>
                </c:pt>
                <c:pt idx="402">
                  <c:v>27.7</c:v>
                </c:pt>
                <c:pt idx="403">
                  <c:v>22.9</c:v>
                </c:pt>
                <c:pt idx="404">
                  <c:v>22.7</c:v>
                </c:pt>
                <c:pt idx="405">
                  <c:v>23.3</c:v>
                </c:pt>
                <c:pt idx="406">
                  <c:v>23.8</c:v>
                </c:pt>
                <c:pt idx="407">
                  <c:v>24.9</c:v>
                </c:pt>
                <c:pt idx="408">
                  <c:v>30.3</c:v>
                </c:pt>
                <c:pt idx="409">
                  <c:v>24.5</c:v>
                </c:pt>
                <c:pt idx="410">
                  <c:v>26.1</c:v>
                </c:pt>
                <c:pt idx="411">
                  <c:v>18.399999999999999</c:v>
                </c:pt>
                <c:pt idx="412">
                  <c:v>21.1</c:v>
                </c:pt>
                <c:pt idx="413">
                  <c:v>22.6</c:v>
                </c:pt>
                <c:pt idx="414">
                  <c:v>22</c:v>
                </c:pt>
                <c:pt idx="415">
                  <c:v>20.8</c:v>
                </c:pt>
                <c:pt idx="416">
                  <c:v>24.7</c:v>
                </c:pt>
                <c:pt idx="417">
                  <c:v>29.5</c:v>
                </c:pt>
                <c:pt idx="418">
                  <c:v>39.4</c:v>
                </c:pt>
                <c:pt idx="419">
                  <c:v>25.6</c:v>
                </c:pt>
                <c:pt idx="420">
                  <c:v>26.4</c:v>
                </c:pt>
                <c:pt idx="421">
                  <c:v>23.5</c:v>
                </c:pt>
                <c:pt idx="422">
                  <c:v>22.2</c:v>
                </c:pt>
                <c:pt idx="423">
                  <c:v>22.7</c:v>
                </c:pt>
                <c:pt idx="424">
                  <c:v>23.7</c:v>
                </c:pt>
                <c:pt idx="425">
                  <c:v>33.700000000000003</c:v>
                </c:pt>
                <c:pt idx="426">
                  <c:v>34.700000000000003</c:v>
                </c:pt>
                <c:pt idx="427">
                  <c:v>23.9</c:v>
                </c:pt>
                <c:pt idx="428">
                  <c:v>33</c:v>
                </c:pt>
                <c:pt idx="429">
                  <c:v>23.7</c:v>
                </c:pt>
                <c:pt idx="430">
                  <c:v>25.2</c:v>
                </c:pt>
                <c:pt idx="431">
                  <c:v>24.9</c:v>
                </c:pt>
                <c:pt idx="432">
                  <c:v>38.9</c:v>
                </c:pt>
                <c:pt idx="433">
                  <c:v>28.5</c:v>
                </c:pt>
                <c:pt idx="434">
                  <c:v>22.1</c:v>
                </c:pt>
                <c:pt idx="435">
                  <c:v>26.1</c:v>
                </c:pt>
                <c:pt idx="436">
                  <c:v>22.3</c:v>
                </c:pt>
                <c:pt idx="437">
                  <c:v>23.2</c:v>
                </c:pt>
                <c:pt idx="438">
                  <c:v>21.3</c:v>
                </c:pt>
                <c:pt idx="439">
                  <c:v>26.8</c:v>
                </c:pt>
                <c:pt idx="440">
                  <c:v>31.4</c:v>
                </c:pt>
                <c:pt idx="441">
                  <c:v>32.5</c:v>
                </c:pt>
                <c:pt idx="442">
                  <c:v>19.5</c:v>
                </c:pt>
                <c:pt idx="443">
                  <c:v>18.8</c:v>
                </c:pt>
                <c:pt idx="444">
                  <c:v>23.3</c:v>
                </c:pt>
                <c:pt idx="445">
                  <c:v>23.5</c:v>
                </c:pt>
                <c:pt idx="446">
                  <c:v>24.3</c:v>
                </c:pt>
                <c:pt idx="447">
                  <c:v>28.8</c:v>
                </c:pt>
                <c:pt idx="448">
                  <c:v>21.2</c:v>
                </c:pt>
                <c:pt idx="449">
                  <c:v>20.399999999999999</c:v>
                </c:pt>
                <c:pt idx="450">
                  <c:v>20.2</c:v>
                </c:pt>
                <c:pt idx="451">
                  <c:v>19.899999999999999</c:v>
                </c:pt>
                <c:pt idx="452">
                  <c:v>19.2</c:v>
                </c:pt>
                <c:pt idx="453">
                  <c:v>17.899999999999999</c:v>
                </c:pt>
                <c:pt idx="454">
                  <c:v>18.7</c:v>
                </c:pt>
                <c:pt idx="455">
                  <c:v>22.7</c:v>
                </c:pt>
                <c:pt idx="456">
                  <c:v>26.5</c:v>
                </c:pt>
                <c:pt idx="457">
                  <c:v>19.5</c:v>
                </c:pt>
                <c:pt idx="458">
                  <c:v>18.8</c:v>
                </c:pt>
                <c:pt idx="459">
                  <c:v>21.2</c:v>
                </c:pt>
                <c:pt idx="460">
                  <c:v>29</c:v>
                </c:pt>
                <c:pt idx="461">
                  <c:v>15.6</c:v>
                </c:pt>
                <c:pt idx="462">
                  <c:v>18.399999999999999</c:v>
                </c:pt>
                <c:pt idx="463">
                  <c:v>20</c:v>
                </c:pt>
                <c:pt idx="464">
                  <c:v>22.3</c:v>
                </c:pt>
                <c:pt idx="465">
                  <c:v>23.5</c:v>
                </c:pt>
                <c:pt idx="466">
                  <c:v>20.100000000000001</c:v>
                </c:pt>
                <c:pt idx="467">
                  <c:v>18.7</c:v>
                </c:pt>
                <c:pt idx="468">
                  <c:v>20</c:v>
                </c:pt>
                <c:pt idx="469">
                  <c:v>27</c:v>
                </c:pt>
                <c:pt idx="470">
                  <c:v>27</c:v>
                </c:pt>
                <c:pt idx="471">
                  <c:v>20.3</c:v>
                </c:pt>
                <c:pt idx="472">
                  <c:v>19.8</c:v>
                </c:pt>
                <c:pt idx="473">
                  <c:v>25</c:v>
                </c:pt>
                <c:pt idx="474">
                  <c:v>27.4</c:v>
                </c:pt>
                <c:pt idx="475">
                  <c:v>28</c:v>
                </c:pt>
                <c:pt idx="476">
                  <c:v>24.2</c:v>
                </c:pt>
                <c:pt idx="477">
                  <c:v>16.7</c:v>
                </c:pt>
                <c:pt idx="478">
                  <c:v>18.600000000000001</c:v>
                </c:pt>
                <c:pt idx="479">
                  <c:v>20</c:v>
                </c:pt>
                <c:pt idx="480">
                  <c:v>25</c:v>
                </c:pt>
                <c:pt idx="481">
                  <c:v>25.6</c:v>
                </c:pt>
                <c:pt idx="482">
                  <c:v>25.4</c:v>
                </c:pt>
                <c:pt idx="483">
                  <c:v>24.9</c:v>
                </c:pt>
                <c:pt idx="484">
                  <c:v>20.6</c:v>
                </c:pt>
                <c:pt idx="485">
                  <c:v>24.1</c:v>
                </c:pt>
                <c:pt idx="486">
                  <c:v>17</c:v>
                </c:pt>
                <c:pt idx="487">
                  <c:v>18.399999999999999</c:v>
                </c:pt>
                <c:pt idx="488">
                  <c:v>20.100000000000001</c:v>
                </c:pt>
                <c:pt idx="489">
                  <c:v>18.2</c:v>
                </c:pt>
                <c:pt idx="490">
                  <c:v>20.5</c:v>
                </c:pt>
                <c:pt idx="491">
                  <c:v>24.7</c:v>
                </c:pt>
                <c:pt idx="492">
                  <c:v>25.7</c:v>
                </c:pt>
                <c:pt idx="493">
                  <c:v>20.399999999999999</c:v>
                </c:pt>
                <c:pt idx="494">
                  <c:v>22.2</c:v>
                </c:pt>
                <c:pt idx="495">
                  <c:v>17.2</c:v>
                </c:pt>
                <c:pt idx="496">
                  <c:v>17.399999999999999</c:v>
                </c:pt>
                <c:pt idx="497">
                  <c:v>21.4</c:v>
                </c:pt>
                <c:pt idx="498">
                  <c:v>21.6</c:v>
                </c:pt>
                <c:pt idx="499">
                  <c:v>21.7</c:v>
                </c:pt>
                <c:pt idx="500">
                  <c:v>22</c:v>
                </c:pt>
                <c:pt idx="501">
                  <c:v>19.600000000000001</c:v>
                </c:pt>
                <c:pt idx="502">
                  <c:v>17.100000000000001</c:v>
                </c:pt>
                <c:pt idx="503">
                  <c:v>19.3</c:v>
                </c:pt>
                <c:pt idx="504">
                  <c:v>18.399999999999999</c:v>
                </c:pt>
                <c:pt idx="505">
                  <c:v>17.399999999999999</c:v>
                </c:pt>
                <c:pt idx="506">
                  <c:v>18.5</c:v>
                </c:pt>
                <c:pt idx="507">
                  <c:v>22.2</c:v>
                </c:pt>
                <c:pt idx="508">
                  <c:v>17.2</c:v>
                </c:pt>
                <c:pt idx="509">
                  <c:v>15.8</c:v>
                </c:pt>
                <c:pt idx="510">
                  <c:v>15.6</c:v>
                </c:pt>
                <c:pt idx="511">
                  <c:v>12.5</c:v>
                </c:pt>
                <c:pt idx="512">
                  <c:v>14.4</c:v>
                </c:pt>
                <c:pt idx="513">
                  <c:v>13.2</c:v>
                </c:pt>
                <c:pt idx="514">
                  <c:v>13.9</c:v>
                </c:pt>
                <c:pt idx="515">
                  <c:v>15.4</c:v>
                </c:pt>
                <c:pt idx="516">
                  <c:v>17.399999999999999</c:v>
                </c:pt>
                <c:pt idx="517">
                  <c:v>17</c:v>
                </c:pt>
                <c:pt idx="518">
                  <c:v>12.8</c:v>
                </c:pt>
                <c:pt idx="519">
                  <c:v>14.1</c:v>
                </c:pt>
                <c:pt idx="520">
                  <c:v>13.4</c:v>
                </c:pt>
                <c:pt idx="521">
                  <c:v>14.1</c:v>
                </c:pt>
                <c:pt idx="522">
                  <c:v>14.5</c:v>
                </c:pt>
                <c:pt idx="523">
                  <c:v>15.3</c:v>
                </c:pt>
                <c:pt idx="524">
                  <c:v>14.7</c:v>
                </c:pt>
                <c:pt idx="525">
                  <c:v>17.5</c:v>
                </c:pt>
                <c:pt idx="526">
                  <c:v>15.8</c:v>
                </c:pt>
                <c:pt idx="527">
                  <c:v>13.5</c:v>
                </c:pt>
                <c:pt idx="528">
                  <c:v>13.8</c:v>
                </c:pt>
                <c:pt idx="529">
                  <c:v>13.4</c:v>
                </c:pt>
                <c:pt idx="530">
                  <c:v>15.6</c:v>
                </c:pt>
                <c:pt idx="531">
                  <c:v>17.899999999999999</c:v>
                </c:pt>
                <c:pt idx="532">
                  <c:v>14.3</c:v>
                </c:pt>
                <c:pt idx="533">
                  <c:v>15.1</c:v>
                </c:pt>
                <c:pt idx="534">
                  <c:v>12.7</c:v>
                </c:pt>
                <c:pt idx="535">
                  <c:v>13.5</c:v>
                </c:pt>
                <c:pt idx="536">
                  <c:v>13.2</c:v>
                </c:pt>
                <c:pt idx="537">
                  <c:v>14.7</c:v>
                </c:pt>
                <c:pt idx="538">
                  <c:v>15.4</c:v>
                </c:pt>
                <c:pt idx="539">
                  <c:v>14.8</c:v>
                </c:pt>
                <c:pt idx="540">
                  <c:v>10.7</c:v>
                </c:pt>
                <c:pt idx="541">
                  <c:v>12.7</c:v>
                </c:pt>
                <c:pt idx="542">
                  <c:v>11.1</c:v>
                </c:pt>
                <c:pt idx="543">
                  <c:v>10.6</c:v>
                </c:pt>
                <c:pt idx="544">
                  <c:v>17</c:v>
                </c:pt>
                <c:pt idx="545">
                  <c:v>15.8</c:v>
                </c:pt>
                <c:pt idx="546">
                  <c:v>11.7</c:v>
                </c:pt>
                <c:pt idx="547">
                  <c:v>14.1</c:v>
                </c:pt>
                <c:pt idx="548">
                  <c:v>16.5</c:v>
                </c:pt>
                <c:pt idx="549">
                  <c:v>16.7</c:v>
                </c:pt>
                <c:pt idx="550">
                  <c:v>12.7</c:v>
                </c:pt>
                <c:pt idx="551">
                  <c:v>12.8</c:v>
                </c:pt>
                <c:pt idx="552">
                  <c:v>13</c:v>
                </c:pt>
                <c:pt idx="553">
                  <c:v>13.7</c:v>
                </c:pt>
                <c:pt idx="554">
                  <c:v>15.3</c:v>
                </c:pt>
                <c:pt idx="555">
                  <c:v>15.2</c:v>
                </c:pt>
                <c:pt idx="556">
                  <c:v>14.2</c:v>
                </c:pt>
                <c:pt idx="557">
                  <c:v>16</c:v>
                </c:pt>
                <c:pt idx="558">
                  <c:v>13.7</c:v>
                </c:pt>
                <c:pt idx="559">
                  <c:v>12</c:v>
                </c:pt>
                <c:pt idx="560">
                  <c:v>14</c:v>
                </c:pt>
                <c:pt idx="561">
                  <c:v>14.1</c:v>
                </c:pt>
                <c:pt idx="562">
                  <c:v>13.7</c:v>
                </c:pt>
                <c:pt idx="563">
                  <c:v>16.100000000000001</c:v>
                </c:pt>
                <c:pt idx="564">
                  <c:v>17.7</c:v>
                </c:pt>
                <c:pt idx="565">
                  <c:v>16</c:v>
                </c:pt>
                <c:pt idx="566">
                  <c:v>16.100000000000001</c:v>
                </c:pt>
                <c:pt idx="567">
                  <c:v>18.100000000000001</c:v>
                </c:pt>
                <c:pt idx="568">
                  <c:v>18.3</c:v>
                </c:pt>
                <c:pt idx="569">
                  <c:v>11.6</c:v>
                </c:pt>
                <c:pt idx="570">
                  <c:v>11.4</c:v>
                </c:pt>
                <c:pt idx="571">
                  <c:v>14.3</c:v>
                </c:pt>
                <c:pt idx="572">
                  <c:v>11</c:v>
                </c:pt>
                <c:pt idx="573">
                  <c:v>12.9</c:v>
                </c:pt>
                <c:pt idx="574">
                  <c:v>15.2</c:v>
                </c:pt>
                <c:pt idx="575">
                  <c:v>15.3</c:v>
                </c:pt>
                <c:pt idx="576">
                  <c:v>13.8</c:v>
                </c:pt>
                <c:pt idx="577">
                  <c:v>17</c:v>
                </c:pt>
                <c:pt idx="578">
                  <c:v>14.4</c:v>
                </c:pt>
                <c:pt idx="579">
                  <c:v>13.4</c:v>
                </c:pt>
                <c:pt idx="580">
                  <c:v>12.8</c:v>
                </c:pt>
                <c:pt idx="581">
                  <c:v>14.6</c:v>
                </c:pt>
                <c:pt idx="582">
                  <c:v>14.6</c:v>
                </c:pt>
                <c:pt idx="583">
                  <c:v>14.4</c:v>
                </c:pt>
                <c:pt idx="584">
                  <c:v>16.600000000000001</c:v>
                </c:pt>
                <c:pt idx="585">
                  <c:v>14.2</c:v>
                </c:pt>
                <c:pt idx="586">
                  <c:v>18.899999999999999</c:v>
                </c:pt>
                <c:pt idx="587">
                  <c:v>15.3</c:v>
                </c:pt>
                <c:pt idx="588">
                  <c:v>15.7</c:v>
                </c:pt>
                <c:pt idx="589">
                  <c:v>14.1</c:v>
                </c:pt>
                <c:pt idx="590">
                  <c:v>15.1</c:v>
                </c:pt>
                <c:pt idx="591">
                  <c:v>18.7</c:v>
                </c:pt>
                <c:pt idx="592">
                  <c:v>18.100000000000001</c:v>
                </c:pt>
                <c:pt idx="593">
                  <c:v>18.2</c:v>
                </c:pt>
                <c:pt idx="594">
                  <c:v>15.6</c:v>
                </c:pt>
                <c:pt idx="595">
                  <c:v>21.6</c:v>
                </c:pt>
                <c:pt idx="596">
                  <c:v>16.399999999999999</c:v>
                </c:pt>
                <c:pt idx="597">
                  <c:v>13.6</c:v>
                </c:pt>
                <c:pt idx="598">
                  <c:v>14.8</c:v>
                </c:pt>
                <c:pt idx="599">
                  <c:v>16</c:v>
                </c:pt>
                <c:pt idx="600">
                  <c:v>13.4</c:v>
                </c:pt>
                <c:pt idx="601">
                  <c:v>12.7</c:v>
                </c:pt>
                <c:pt idx="602">
                  <c:v>13</c:v>
                </c:pt>
                <c:pt idx="603">
                  <c:v>14.4</c:v>
                </c:pt>
                <c:pt idx="604">
                  <c:v>16.3</c:v>
                </c:pt>
                <c:pt idx="605">
                  <c:v>19</c:v>
                </c:pt>
                <c:pt idx="606">
                  <c:v>20.399999999999999</c:v>
                </c:pt>
                <c:pt idx="607">
                  <c:v>16.8</c:v>
                </c:pt>
                <c:pt idx="608">
                  <c:v>20.2</c:v>
                </c:pt>
                <c:pt idx="609">
                  <c:v>15.5</c:v>
                </c:pt>
                <c:pt idx="610">
                  <c:v>15</c:v>
                </c:pt>
                <c:pt idx="611">
                  <c:v>15.7</c:v>
                </c:pt>
                <c:pt idx="612">
                  <c:v>16.899999999999999</c:v>
                </c:pt>
                <c:pt idx="613">
                  <c:v>18.399999999999999</c:v>
                </c:pt>
                <c:pt idx="614">
                  <c:v>21.5</c:v>
                </c:pt>
                <c:pt idx="615">
                  <c:v>21</c:v>
                </c:pt>
                <c:pt idx="616">
                  <c:v>23.3</c:v>
                </c:pt>
                <c:pt idx="617">
                  <c:v>16.7</c:v>
                </c:pt>
                <c:pt idx="618">
                  <c:v>14.3</c:v>
                </c:pt>
                <c:pt idx="619">
                  <c:v>17</c:v>
                </c:pt>
                <c:pt idx="620">
                  <c:v>13.6</c:v>
                </c:pt>
                <c:pt idx="621">
                  <c:v>14.6</c:v>
                </c:pt>
                <c:pt idx="622">
                  <c:v>16.100000000000001</c:v>
                </c:pt>
                <c:pt idx="623">
                  <c:v>14.6</c:v>
                </c:pt>
                <c:pt idx="624">
                  <c:v>15.7</c:v>
                </c:pt>
                <c:pt idx="625">
                  <c:v>19.8</c:v>
                </c:pt>
                <c:pt idx="626">
                  <c:v>12.5</c:v>
                </c:pt>
                <c:pt idx="627">
                  <c:v>16.3</c:v>
                </c:pt>
                <c:pt idx="628">
                  <c:v>18.8</c:v>
                </c:pt>
                <c:pt idx="629">
                  <c:v>15.2</c:v>
                </c:pt>
                <c:pt idx="630">
                  <c:v>13.4</c:v>
                </c:pt>
                <c:pt idx="631">
                  <c:v>16.5</c:v>
                </c:pt>
                <c:pt idx="632">
                  <c:v>20.100000000000001</c:v>
                </c:pt>
                <c:pt idx="633">
                  <c:v>14.7</c:v>
                </c:pt>
                <c:pt idx="634">
                  <c:v>16.899999999999999</c:v>
                </c:pt>
                <c:pt idx="635">
                  <c:v>14.8</c:v>
                </c:pt>
                <c:pt idx="636">
                  <c:v>19.3</c:v>
                </c:pt>
                <c:pt idx="637">
                  <c:v>16.7</c:v>
                </c:pt>
                <c:pt idx="638">
                  <c:v>16.399999999999999</c:v>
                </c:pt>
                <c:pt idx="639">
                  <c:v>18.600000000000001</c:v>
                </c:pt>
                <c:pt idx="640">
                  <c:v>24</c:v>
                </c:pt>
                <c:pt idx="641">
                  <c:v>15.9</c:v>
                </c:pt>
                <c:pt idx="642">
                  <c:v>17.100000000000001</c:v>
                </c:pt>
                <c:pt idx="643">
                  <c:v>17.100000000000001</c:v>
                </c:pt>
                <c:pt idx="644">
                  <c:v>27.2</c:v>
                </c:pt>
                <c:pt idx="645">
                  <c:v>22.5</c:v>
                </c:pt>
                <c:pt idx="646">
                  <c:v>16.899999999999999</c:v>
                </c:pt>
                <c:pt idx="647">
                  <c:v>22</c:v>
                </c:pt>
                <c:pt idx="648">
                  <c:v>16.8</c:v>
                </c:pt>
                <c:pt idx="649">
                  <c:v>15.1</c:v>
                </c:pt>
                <c:pt idx="650">
                  <c:v>15.4</c:v>
                </c:pt>
                <c:pt idx="651">
                  <c:v>14.6</c:v>
                </c:pt>
                <c:pt idx="652">
                  <c:v>22.7</c:v>
                </c:pt>
                <c:pt idx="653">
                  <c:v>24.8</c:v>
                </c:pt>
                <c:pt idx="654">
                  <c:v>23.1</c:v>
                </c:pt>
                <c:pt idx="655">
                  <c:v>18.899999999999999</c:v>
                </c:pt>
                <c:pt idx="656">
                  <c:v>16.600000000000001</c:v>
                </c:pt>
                <c:pt idx="657">
                  <c:v>16.5</c:v>
                </c:pt>
                <c:pt idx="658">
                  <c:v>21.8</c:v>
                </c:pt>
                <c:pt idx="659">
                  <c:v>17.600000000000001</c:v>
                </c:pt>
                <c:pt idx="660">
                  <c:v>13.2</c:v>
                </c:pt>
                <c:pt idx="661">
                  <c:v>14.1</c:v>
                </c:pt>
                <c:pt idx="662">
                  <c:v>17.100000000000001</c:v>
                </c:pt>
                <c:pt idx="663">
                  <c:v>25.7</c:v>
                </c:pt>
                <c:pt idx="664">
                  <c:v>18.5</c:v>
                </c:pt>
                <c:pt idx="665">
                  <c:v>15.4</c:v>
                </c:pt>
                <c:pt idx="666">
                  <c:v>16.600000000000001</c:v>
                </c:pt>
                <c:pt idx="667">
                  <c:v>25.6</c:v>
                </c:pt>
                <c:pt idx="668">
                  <c:v>28</c:v>
                </c:pt>
                <c:pt idx="669">
                  <c:v>17.5</c:v>
                </c:pt>
                <c:pt idx="670">
                  <c:v>18.399999999999999</c:v>
                </c:pt>
                <c:pt idx="671">
                  <c:v>18.5</c:v>
                </c:pt>
                <c:pt idx="672">
                  <c:v>19.100000000000001</c:v>
                </c:pt>
                <c:pt idx="673">
                  <c:v>29.2</c:v>
                </c:pt>
                <c:pt idx="674">
                  <c:v>16.8</c:v>
                </c:pt>
                <c:pt idx="675">
                  <c:v>21.4</c:v>
                </c:pt>
                <c:pt idx="676">
                  <c:v>25.9</c:v>
                </c:pt>
                <c:pt idx="677">
                  <c:v>18.2</c:v>
                </c:pt>
                <c:pt idx="678">
                  <c:v>17.399999999999999</c:v>
                </c:pt>
                <c:pt idx="679">
                  <c:v>17.5</c:v>
                </c:pt>
                <c:pt idx="680">
                  <c:v>23.8</c:v>
                </c:pt>
                <c:pt idx="681">
                  <c:v>25.5</c:v>
                </c:pt>
                <c:pt idx="682">
                  <c:v>19</c:v>
                </c:pt>
                <c:pt idx="683">
                  <c:v>15.9</c:v>
                </c:pt>
                <c:pt idx="684">
                  <c:v>19.2</c:v>
                </c:pt>
                <c:pt idx="685">
                  <c:v>21.6</c:v>
                </c:pt>
                <c:pt idx="686">
                  <c:v>31.4</c:v>
                </c:pt>
                <c:pt idx="687">
                  <c:v>18.899999999999999</c:v>
                </c:pt>
                <c:pt idx="688">
                  <c:v>19.399999999999999</c:v>
                </c:pt>
                <c:pt idx="689">
                  <c:v>33.299999999999997</c:v>
                </c:pt>
                <c:pt idx="690">
                  <c:v>35</c:v>
                </c:pt>
                <c:pt idx="691">
                  <c:v>14.9</c:v>
                </c:pt>
                <c:pt idx="692">
                  <c:v>16.8</c:v>
                </c:pt>
                <c:pt idx="693">
                  <c:v>17</c:v>
                </c:pt>
                <c:pt idx="694">
                  <c:v>17.899999999999999</c:v>
                </c:pt>
                <c:pt idx="695">
                  <c:v>17.399999999999999</c:v>
                </c:pt>
                <c:pt idx="696">
                  <c:v>16.3</c:v>
                </c:pt>
                <c:pt idx="697">
                  <c:v>19.600000000000001</c:v>
                </c:pt>
                <c:pt idx="698">
                  <c:v>20</c:v>
                </c:pt>
                <c:pt idx="699">
                  <c:v>18.899999999999999</c:v>
                </c:pt>
                <c:pt idx="700">
                  <c:v>21.9</c:v>
                </c:pt>
                <c:pt idx="701">
                  <c:v>21.6</c:v>
                </c:pt>
                <c:pt idx="702">
                  <c:v>23.9</c:v>
                </c:pt>
                <c:pt idx="703">
                  <c:v>31.7</c:v>
                </c:pt>
                <c:pt idx="704">
                  <c:v>21.5</c:v>
                </c:pt>
                <c:pt idx="705">
                  <c:v>20.8</c:v>
                </c:pt>
                <c:pt idx="706">
                  <c:v>28.3</c:v>
                </c:pt>
                <c:pt idx="707">
                  <c:v>23.2</c:v>
                </c:pt>
                <c:pt idx="708">
                  <c:v>17.3</c:v>
                </c:pt>
                <c:pt idx="709">
                  <c:v>18.8</c:v>
                </c:pt>
                <c:pt idx="710">
                  <c:v>19.3</c:v>
                </c:pt>
                <c:pt idx="711">
                  <c:v>32.799999999999997</c:v>
                </c:pt>
                <c:pt idx="712">
                  <c:v>36.299999999999997</c:v>
                </c:pt>
                <c:pt idx="713">
                  <c:v>19.3</c:v>
                </c:pt>
                <c:pt idx="714">
                  <c:v>18.600000000000001</c:v>
                </c:pt>
                <c:pt idx="715">
                  <c:v>25.5</c:v>
                </c:pt>
                <c:pt idx="716">
                  <c:v>20.9</c:v>
                </c:pt>
                <c:pt idx="717">
                  <c:v>17.5</c:v>
                </c:pt>
                <c:pt idx="718">
                  <c:v>30.2</c:v>
                </c:pt>
                <c:pt idx="719">
                  <c:v>21.5</c:v>
                </c:pt>
                <c:pt idx="720">
                  <c:v>19.899999999999999</c:v>
                </c:pt>
                <c:pt idx="721">
                  <c:v>20</c:v>
                </c:pt>
                <c:pt idx="722">
                  <c:v>26.3</c:v>
                </c:pt>
                <c:pt idx="723">
                  <c:v>34.9</c:v>
                </c:pt>
                <c:pt idx="724">
                  <c:v>36.299999999999997</c:v>
                </c:pt>
                <c:pt idx="725">
                  <c:v>29.3</c:v>
                </c:pt>
                <c:pt idx="726">
                  <c:v>29.8</c:v>
                </c:pt>
                <c:pt idx="727">
                  <c:v>38.200000000000003</c:v>
                </c:pt>
                <c:pt idx="728">
                  <c:v>33.5</c:v>
                </c:pt>
                <c:pt idx="729">
                  <c:v>27.8</c:v>
                </c:pt>
                <c:pt idx="730">
                  <c:v>23.8</c:v>
                </c:pt>
                <c:pt idx="731">
                  <c:v>21.1</c:v>
                </c:pt>
                <c:pt idx="732">
                  <c:v>17.8</c:v>
                </c:pt>
                <c:pt idx="733">
                  <c:v>19.5</c:v>
                </c:pt>
                <c:pt idx="734">
                  <c:v>29.3</c:v>
                </c:pt>
                <c:pt idx="735">
                  <c:v>31.7</c:v>
                </c:pt>
                <c:pt idx="736">
                  <c:v>35.200000000000003</c:v>
                </c:pt>
                <c:pt idx="737">
                  <c:v>36.700000000000003</c:v>
                </c:pt>
                <c:pt idx="738">
                  <c:v>33.1</c:v>
                </c:pt>
                <c:pt idx="739">
                  <c:v>24.4</c:v>
                </c:pt>
                <c:pt idx="740">
                  <c:v>26.2</c:v>
                </c:pt>
                <c:pt idx="741">
                  <c:v>24.3</c:v>
                </c:pt>
                <c:pt idx="742">
                  <c:v>26.5</c:v>
                </c:pt>
                <c:pt idx="743">
                  <c:v>28.8</c:v>
                </c:pt>
                <c:pt idx="744">
                  <c:v>23.5</c:v>
                </c:pt>
                <c:pt idx="745">
                  <c:v>21.5</c:v>
                </c:pt>
                <c:pt idx="746">
                  <c:v>32.700000000000003</c:v>
                </c:pt>
                <c:pt idx="747">
                  <c:v>37.799999999999997</c:v>
                </c:pt>
                <c:pt idx="748">
                  <c:v>20.8</c:v>
                </c:pt>
                <c:pt idx="749">
                  <c:v>23.4</c:v>
                </c:pt>
                <c:pt idx="750">
                  <c:v>20.8</c:v>
                </c:pt>
                <c:pt idx="751">
                  <c:v>22.6</c:v>
                </c:pt>
                <c:pt idx="752">
                  <c:v>29.6</c:v>
                </c:pt>
                <c:pt idx="753">
                  <c:v>36.700000000000003</c:v>
                </c:pt>
                <c:pt idx="754">
                  <c:v>22</c:v>
                </c:pt>
                <c:pt idx="755">
                  <c:v>21.1</c:v>
                </c:pt>
                <c:pt idx="756">
                  <c:v>21.2</c:v>
                </c:pt>
                <c:pt idx="757">
                  <c:v>23.6</c:v>
                </c:pt>
                <c:pt idx="758">
                  <c:v>29.2</c:v>
                </c:pt>
                <c:pt idx="759">
                  <c:v>27</c:v>
                </c:pt>
                <c:pt idx="760">
                  <c:v>30</c:v>
                </c:pt>
                <c:pt idx="761">
                  <c:v>22.1</c:v>
                </c:pt>
                <c:pt idx="762">
                  <c:v>20.6</c:v>
                </c:pt>
                <c:pt idx="763">
                  <c:v>24.1</c:v>
                </c:pt>
                <c:pt idx="764">
                  <c:v>27.6</c:v>
                </c:pt>
                <c:pt idx="765">
                  <c:v>35.9</c:v>
                </c:pt>
                <c:pt idx="766">
                  <c:v>30.7</c:v>
                </c:pt>
                <c:pt idx="767">
                  <c:v>18</c:v>
                </c:pt>
                <c:pt idx="768">
                  <c:v>27.6</c:v>
                </c:pt>
                <c:pt idx="769">
                  <c:v>36</c:v>
                </c:pt>
                <c:pt idx="770">
                  <c:v>36</c:v>
                </c:pt>
                <c:pt idx="771">
                  <c:v>27.1</c:v>
                </c:pt>
                <c:pt idx="772">
                  <c:v>24.6</c:v>
                </c:pt>
                <c:pt idx="773">
                  <c:v>19.899999999999999</c:v>
                </c:pt>
                <c:pt idx="774">
                  <c:v>21</c:v>
                </c:pt>
                <c:pt idx="775">
                  <c:v>19.5</c:v>
                </c:pt>
                <c:pt idx="776">
                  <c:v>31.5</c:v>
                </c:pt>
                <c:pt idx="777">
                  <c:v>23.6</c:v>
                </c:pt>
                <c:pt idx="778">
                  <c:v>25.5</c:v>
                </c:pt>
                <c:pt idx="779">
                  <c:v>18.899999999999999</c:v>
                </c:pt>
                <c:pt idx="780">
                  <c:v>17.3</c:v>
                </c:pt>
                <c:pt idx="781">
                  <c:v>20.3</c:v>
                </c:pt>
                <c:pt idx="782">
                  <c:v>24</c:v>
                </c:pt>
                <c:pt idx="783">
                  <c:v>33.299999999999997</c:v>
                </c:pt>
                <c:pt idx="784">
                  <c:v>25</c:v>
                </c:pt>
                <c:pt idx="785">
                  <c:v>20</c:v>
                </c:pt>
                <c:pt idx="786">
                  <c:v>19.399999999999999</c:v>
                </c:pt>
                <c:pt idx="787">
                  <c:v>29.8</c:v>
                </c:pt>
                <c:pt idx="788">
                  <c:v>33.1</c:v>
                </c:pt>
                <c:pt idx="789">
                  <c:v>33.6</c:v>
                </c:pt>
                <c:pt idx="790">
                  <c:v>30.5</c:v>
                </c:pt>
                <c:pt idx="791">
                  <c:v>23.3</c:v>
                </c:pt>
                <c:pt idx="792">
                  <c:v>28.6</c:v>
                </c:pt>
                <c:pt idx="793">
                  <c:v>27.4</c:v>
                </c:pt>
                <c:pt idx="794">
                  <c:v>25.4</c:v>
                </c:pt>
                <c:pt idx="795">
                  <c:v>27.4</c:v>
                </c:pt>
                <c:pt idx="796">
                  <c:v>28.2</c:v>
                </c:pt>
                <c:pt idx="797">
                  <c:v>31.5</c:v>
                </c:pt>
                <c:pt idx="798">
                  <c:v>32.299999999999997</c:v>
                </c:pt>
                <c:pt idx="799">
                  <c:v>23.8</c:v>
                </c:pt>
                <c:pt idx="800">
                  <c:v>26.4</c:v>
                </c:pt>
                <c:pt idx="801">
                  <c:v>27.1</c:v>
                </c:pt>
                <c:pt idx="802">
                  <c:v>24.3</c:v>
                </c:pt>
                <c:pt idx="803">
                  <c:v>32.700000000000003</c:v>
                </c:pt>
                <c:pt idx="804">
                  <c:v>33.200000000000003</c:v>
                </c:pt>
                <c:pt idx="805">
                  <c:v>23</c:v>
                </c:pt>
                <c:pt idx="806">
                  <c:v>22.1</c:v>
                </c:pt>
                <c:pt idx="807">
                  <c:v>30.8</c:v>
                </c:pt>
                <c:pt idx="808">
                  <c:v>33.5</c:v>
                </c:pt>
                <c:pt idx="809">
                  <c:v>28</c:v>
                </c:pt>
                <c:pt idx="810">
                  <c:v>26.1</c:v>
                </c:pt>
                <c:pt idx="811">
                  <c:v>21.8</c:v>
                </c:pt>
                <c:pt idx="812">
                  <c:v>25.1</c:v>
                </c:pt>
                <c:pt idx="813">
                  <c:v>24.7</c:v>
                </c:pt>
                <c:pt idx="814">
                  <c:v>29.7</c:v>
                </c:pt>
                <c:pt idx="815">
                  <c:v>26.7</c:v>
                </c:pt>
                <c:pt idx="816">
                  <c:v>31.9</c:v>
                </c:pt>
                <c:pt idx="817">
                  <c:v>24.3</c:v>
                </c:pt>
                <c:pt idx="818">
                  <c:v>27.2</c:v>
                </c:pt>
                <c:pt idx="819">
                  <c:v>17.899999999999999</c:v>
                </c:pt>
                <c:pt idx="820">
                  <c:v>17.899999999999999</c:v>
                </c:pt>
                <c:pt idx="821">
                  <c:v>19</c:v>
                </c:pt>
                <c:pt idx="822">
                  <c:v>18.2</c:v>
                </c:pt>
                <c:pt idx="823">
                  <c:v>21.5</c:v>
                </c:pt>
                <c:pt idx="824">
                  <c:v>24.4</c:v>
                </c:pt>
                <c:pt idx="825">
                  <c:v>25.4</c:v>
                </c:pt>
                <c:pt idx="826">
                  <c:v>26.6</c:v>
                </c:pt>
                <c:pt idx="827">
                  <c:v>26.2</c:v>
                </c:pt>
                <c:pt idx="828">
                  <c:v>28.1</c:v>
                </c:pt>
                <c:pt idx="829">
                  <c:v>15.2</c:v>
                </c:pt>
                <c:pt idx="830">
                  <c:v>17</c:v>
                </c:pt>
                <c:pt idx="831">
                  <c:v>18.5</c:v>
                </c:pt>
                <c:pt idx="832">
                  <c:v>19.3</c:v>
                </c:pt>
                <c:pt idx="833">
                  <c:v>22.2</c:v>
                </c:pt>
                <c:pt idx="834">
                  <c:v>17.899999999999999</c:v>
                </c:pt>
                <c:pt idx="835">
                  <c:v>17.3</c:v>
                </c:pt>
                <c:pt idx="836">
                  <c:v>22.6</c:v>
                </c:pt>
                <c:pt idx="837">
                  <c:v>18.3</c:v>
                </c:pt>
                <c:pt idx="838">
                  <c:v>20.399999999999999</c:v>
                </c:pt>
                <c:pt idx="839">
                  <c:v>26.9</c:v>
                </c:pt>
                <c:pt idx="840">
                  <c:v>26.5</c:v>
                </c:pt>
                <c:pt idx="841">
                  <c:v>20.9</c:v>
                </c:pt>
                <c:pt idx="842">
                  <c:v>22.5</c:v>
                </c:pt>
                <c:pt idx="843">
                  <c:v>21.8</c:v>
                </c:pt>
                <c:pt idx="844">
                  <c:v>24.7</c:v>
                </c:pt>
                <c:pt idx="845">
                  <c:v>17.7</c:v>
                </c:pt>
                <c:pt idx="846">
                  <c:v>14.5</c:v>
                </c:pt>
                <c:pt idx="847">
                  <c:v>15.6</c:v>
                </c:pt>
                <c:pt idx="848">
                  <c:v>19.8</c:v>
                </c:pt>
                <c:pt idx="849">
                  <c:v>18.100000000000001</c:v>
                </c:pt>
                <c:pt idx="850">
                  <c:v>17.8</c:v>
                </c:pt>
                <c:pt idx="851">
                  <c:v>20.399999999999999</c:v>
                </c:pt>
                <c:pt idx="852">
                  <c:v>15.2</c:v>
                </c:pt>
                <c:pt idx="853">
                  <c:v>15.3</c:v>
                </c:pt>
                <c:pt idx="854">
                  <c:v>16.899999999999999</c:v>
                </c:pt>
                <c:pt idx="855">
                  <c:v>20.5</c:v>
                </c:pt>
                <c:pt idx="856">
                  <c:v>20</c:v>
                </c:pt>
                <c:pt idx="857">
                  <c:v>14.8</c:v>
                </c:pt>
                <c:pt idx="858">
                  <c:v>15.8</c:v>
                </c:pt>
                <c:pt idx="859">
                  <c:v>15.9</c:v>
                </c:pt>
                <c:pt idx="860">
                  <c:v>17.7</c:v>
                </c:pt>
                <c:pt idx="861">
                  <c:v>16.5</c:v>
                </c:pt>
                <c:pt idx="862">
                  <c:v>19.5</c:v>
                </c:pt>
                <c:pt idx="863">
                  <c:v>15.6</c:v>
                </c:pt>
                <c:pt idx="864">
                  <c:v>15.1</c:v>
                </c:pt>
                <c:pt idx="865">
                  <c:v>16.899999999999999</c:v>
                </c:pt>
                <c:pt idx="866">
                  <c:v>18.2</c:v>
                </c:pt>
                <c:pt idx="867">
                  <c:v>17</c:v>
                </c:pt>
                <c:pt idx="868">
                  <c:v>20.2</c:v>
                </c:pt>
                <c:pt idx="869">
                  <c:v>17.8</c:v>
                </c:pt>
                <c:pt idx="870">
                  <c:v>19.3</c:v>
                </c:pt>
                <c:pt idx="871">
                  <c:v>18.7</c:v>
                </c:pt>
                <c:pt idx="872">
                  <c:v>20.3</c:v>
                </c:pt>
                <c:pt idx="873">
                  <c:v>19.3</c:v>
                </c:pt>
                <c:pt idx="874">
                  <c:v>17.100000000000001</c:v>
                </c:pt>
                <c:pt idx="875">
                  <c:v>18.5</c:v>
                </c:pt>
                <c:pt idx="876">
                  <c:v>18</c:v>
                </c:pt>
                <c:pt idx="877">
                  <c:v>17.8</c:v>
                </c:pt>
                <c:pt idx="878">
                  <c:v>15.3</c:v>
                </c:pt>
                <c:pt idx="879">
                  <c:v>14.8</c:v>
                </c:pt>
                <c:pt idx="880">
                  <c:v>13.1</c:v>
                </c:pt>
                <c:pt idx="881">
                  <c:v>13</c:v>
                </c:pt>
                <c:pt idx="882">
                  <c:v>13.9</c:v>
                </c:pt>
                <c:pt idx="883">
                  <c:v>14.7</c:v>
                </c:pt>
                <c:pt idx="884">
                  <c:v>14.3</c:v>
                </c:pt>
                <c:pt idx="885">
                  <c:v>15.8</c:v>
                </c:pt>
                <c:pt idx="886">
                  <c:v>17.5</c:v>
                </c:pt>
                <c:pt idx="887">
                  <c:v>13.9</c:v>
                </c:pt>
                <c:pt idx="888">
                  <c:v>14.3</c:v>
                </c:pt>
                <c:pt idx="889">
                  <c:v>15</c:v>
                </c:pt>
                <c:pt idx="890">
                  <c:v>15</c:v>
                </c:pt>
                <c:pt idx="891">
                  <c:v>15.8</c:v>
                </c:pt>
                <c:pt idx="892">
                  <c:v>15.5</c:v>
                </c:pt>
                <c:pt idx="893">
                  <c:v>15.9</c:v>
                </c:pt>
                <c:pt idx="894">
                  <c:v>15.1</c:v>
                </c:pt>
                <c:pt idx="895">
                  <c:v>17.399999999999999</c:v>
                </c:pt>
                <c:pt idx="896">
                  <c:v>19</c:v>
                </c:pt>
                <c:pt idx="897">
                  <c:v>17.100000000000001</c:v>
                </c:pt>
                <c:pt idx="898">
                  <c:v>15.5</c:v>
                </c:pt>
                <c:pt idx="899">
                  <c:v>16.3</c:v>
                </c:pt>
                <c:pt idx="900">
                  <c:v>16.100000000000001</c:v>
                </c:pt>
                <c:pt idx="901">
                  <c:v>15.8</c:v>
                </c:pt>
                <c:pt idx="902">
                  <c:v>13.5</c:v>
                </c:pt>
                <c:pt idx="903">
                  <c:v>14.1</c:v>
                </c:pt>
                <c:pt idx="904">
                  <c:v>14.9</c:v>
                </c:pt>
                <c:pt idx="905">
                  <c:v>12.3</c:v>
                </c:pt>
                <c:pt idx="906">
                  <c:v>14.3</c:v>
                </c:pt>
                <c:pt idx="907">
                  <c:v>12.6</c:v>
                </c:pt>
                <c:pt idx="908">
                  <c:v>12.1</c:v>
                </c:pt>
                <c:pt idx="909">
                  <c:v>14.1</c:v>
                </c:pt>
                <c:pt idx="910">
                  <c:v>13.7</c:v>
                </c:pt>
                <c:pt idx="911">
                  <c:v>12.3</c:v>
                </c:pt>
                <c:pt idx="912">
                  <c:v>12.7</c:v>
                </c:pt>
                <c:pt idx="913">
                  <c:v>14.3</c:v>
                </c:pt>
                <c:pt idx="914">
                  <c:v>13.9</c:v>
                </c:pt>
                <c:pt idx="915">
                  <c:v>16.2</c:v>
                </c:pt>
                <c:pt idx="916">
                  <c:v>15.8</c:v>
                </c:pt>
                <c:pt idx="917">
                  <c:v>15</c:v>
                </c:pt>
                <c:pt idx="918">
                  <c:v>14.2</c:v>
                </c:pt>
                <c:pt idx="919">
                  <c:v>13.5</c:v>
                </c:pt>
                <c:pt idx="920">
                  <c:v>14.6</c:v>
                </c:pt>
                <c:pt idx="921">
                  <c:v>16</c:v>
                </c:pt>
                <c:pt idx="922">
                  <c:v>14.3</c:v>
                </c:pt>
                <c:pt idx="923">
                  <c:v>15.1</c:v>
                </c:pt>
                <c:pt idx="924">
                  <c:v>13.3</c:v>
                </c:pt>
                <c:pt idx="925">
                  <c:v>15.9</c:v>
                </c:pt>
                <c:pt idx="926">
                  <c:v>12</c:v>
                </c:pt>
                <c:pt idx="927">
                  <c:v>12.5</c:v>
                </c:pt>
                <c:pt idx="928">
                  <c:v>15.3</c:v>
                </c:pt>
                <c:pt idx="929">
                  <c:v>14.5</c:v>
                </c:pt>
                <c:pt idx="930">
                  <c:v>13.2</c:v>
                </c:pt>
                <c:pt idx="931">
                  <c:v>10.7</c:v>
                </c:pt>
                <c:pt idx="932">
                  <c:v>13.8</c:v>
                </c:pt>
                <c:pt idx="933">
                  <c:v>12.4</c:v>
                </c:pt>
                <c:pt idx="934">
                  <c:v>14.1</c:v>
                </c:pt>
                <c:pt idx="935">
                  <c:v>16.100000000000001</c:v>
                </c:pt>
                <c:pt idx="936">
                  <c:v>17.2</c:v>
                </c:pt>
                <c:pt idx="937">
                  <c:v>15</c:v>
                </c:pt>
                <c:pt idx="938">
                  <c:v>14.2</c:v>
                </c:pt>
                <c:pt idx="939">
                  <c:v>14.3</c:v>
                </c:pt>
                <c:pt idx="940">
                  <c:v>17.899999999999999</c:v>
                </c:pt>
                <c:pt idx="941">
                  <c:v>18.100000000000001</c:v>
                </c:pt>
                <c:pt idx="942">
                  <c:v>14.8</c:v>
                </c:pt>
                <c:pt idx="943">
                  <c:v>15.5</c:v>
                </c:pt>
                <c:pt idx="944">
                  <c:v>12.9</c:v>
                </c:pt>
                <c:pt idx="945">
                  <c:v>9</c:v>
                </c:pt>
                <c:pt idx="946">
                  <c:v>12.1</c:v>
                </c:pt>
                <c:pt idx="947">
                  <c:v>14.2</c:v>
                </c:pt>
                <c:pt idx="948">
                  <c:v>13</c:v>
                </c:pt>
                <c:pt idx="949">
                  <c:v>12.3</c:v>
                </c:pt>
                <c:pt idx="950">
                  <c:v>15</c:v>
                </c:pt>
                <c:pt idx="951">
                  <c:v>16.8</c:v>
                </c:pt>
                <c:pt idx="952">
                  <c:v>18.8</c:v>
                </c:pt>
                <c:pt idx="953">
                  <c:v>16.399999999999999</c:v>
                </c:pt>
                <c:pt idx="954">
                  <c:v>17.899999999999999</c:v>
                </c:pt>
                <c:pt idx="955">
                  <c:v>18.7</c:v>
                </c:pt>
                <c:pt idx="956">
                  <c:v>20.100000000000001</c:v>
                </c:pt>
                <c:pt idx="957">
                  <c:v>17.5</c:v>
                </c:pt>
                <c:pt idx="958">
                  <c:v>18.100000000000001</c:v>
                </c:pt>
                <c:pt idx="959">
                  <c:v>15.6</c:v>
                </c:pt>
                <c:pt idx="960">
                  <c:v>12.2</c:v>
                </c:pt>
                <c:pt idx="961">
                  <c:v>11.8</c:v>
                </c:pt>
                <c:pt idx="962">
                  <c:v>13.3</c:v>
                </c:pt>
                <c:pt idx="963">
                  <c:v>12.7</c:v>
                </c:pt>
                <c:pt idx="964">
                  <c:v>16.8</c:v>
                </c:pt>
                <c:pt idx="965">
                  <c:v>18.100000000000001</c:v>
                </c:pt>
                <c:pt idx="966">
                  <c:v>13.3</c:v>
                </c:pt>
                <c:pt idx="967">
                  <c:v>15</c:v>
                </c:pt>
                <c:pt idx="968">
                  <c:v>15.3</c:v>
                </c:pt>
                <c:pt idx="969">
                  <c:v>10.7</c:v>
                </c:pt>
                <c:pt idx="970">
                  <c:v>11.8</c:v>
                </c:pt>
                <c:pt idx="971">
                  <c:v>12.9</c:v>
                </c:pt>
                <c:pt idx="972">
                  <c:v>13.8</c:v>
                </c:pt>
                <c:pt idx="973">
                  <c:v>16.7</c:v>
                </c:pt>
                <c:pt idx="974">
                  <c:v>17</c:v>
                </c:pt>
                <c:pt idx="975">
                  <c:v>18.399999999999999</c:v>
                </c:pt>
                <c:pt idx="976">
                  <c:v>17.2</c:v>
                </c:pt>
                <c:pt idx="977">
                  <c:v>13.7</c:v>
                </c:pt>
                <c:pt idx="978">
                  <c:v>13.3</c:v>
                </c:pt>
                <c:pt idx="979">
                  <c:v>15.1</c:v>
                </c:pt>
                <c:pt idx="980">
                  <c:v>15.2</c:v>
                </c:pt>
                <c:pt idx="981">
                  <c:v>13.5</c:v>
                </c:pt>
                <c:pt idx="982">
                  <c:v>14.9</c:v>
                </c:pt>
                <c:pt idx="983">
                  <c:v>16.100000000000001</c:v>
                </c:pt>
                <c:pt idx="984">
                  <c:v>18.100000000000001</c:v>
                </c:pt>
                <c:pt idx="985">
                  <c:v>19.899999999999999</c:v>
                </c:pt>
                <c:pt idx="986">
                  <c:v>16.399999999999999</c:v>
                </c:pt>
                <c:pt idx="987">
                  <c:v>15.3</c:v>
                </c:pt>
                <c:pt idx="988">
                  <c:v>16.7</c:v>
                </c:pt>
                <c:pt idx="989">
                  <c:v>13.3</c:v>
                </c:pt>
                <c:pt idx="990">
                  <c:v>18.100000000000001</c:v>
                </c:pt>
                <c:pt idx="991">
                  <c:v>22</c:v>
                </c:pt>
                <c:pt idx="992">
                  <c:v>13.9</c:v>
                </c:pt>
                <c:pt idx="993">
                  <c:v>19.2</c:v>
                </c:pt>
                <c:pt idx="994">
                  <c:v>23.6</c:v>
                </c:pt>
                <c:pt idx="995">
                  <c:v>25.6</c:v>
                </c:pt>
                <c:pt idx="996">
                  <c:v>30.6</c:v>
                </c:pt>
                <c:pt idx="997">
                  <c:v>19.899999999999999</c:v>
                </c:pt>
                <c:pt idx="998">
                  <c:v>14.2</c:v>
                </c:pt>
                <c:pt idx="999">
                  <c:v>15.1</c:v>
                </c:pt>
                <c:pt idx="1000">
                  <c:v>24.6</c:v>
                </c:pt>
                <c:pt idx="1001">
                  <c:v>18.5</c:v>
                </c:pt>
                <c:pt idx="1002">
                  <c:v>18.399999999999999</c:v>
                </c:pt>
                <c:pt idx="1003">
                  <c:v>15.4</c:v>
                </c:pt>
                <c:pt idx="1004">
                  <c:v>17.2</c:v>
                </c:pt>
                <c:pt idx="1005">
                  <c:v>16.399999999999999</c:v>
                </c:pt>
                <c:pt idx="1006">
                  <c:v>22.3</c:v>
                </c:pt>
                <c:pt idx="1007">
                  <c:v>20.8</c:v>
                </c:pt>
                <c:pt idx="1008">
                  <c:v>19.399999999999999</c:v>
                </c:pt>
                <c:pt idx="1009">
                  <c:v>15</c:v>
                </c:pt>
                <c:pt idx="1010">
                  <c:v>23.7</c:v>
                </c:pt>
                <c:pt idx="1011">
                  <c:v>25.3</c:v>
                </c:pt>
                <c:pt idx="1012">
                  <c:v>18.7</c:v>
                </c:pt>
                <c:pt idx="1013">
                  <c:v>18.8</c:v>
                </c:pt>
                <c:pt idx="1014">
                  <c:v>25.6</c:v>
                </c:pt>
                <c:pt idx="1015">
                  <c:v>19.2</c:v>
                </c:pt>
                <c:pt idx="1016">
                  <c:v>16.7</c:v>
                </c:pt>
                <c:pt idx="1017">
                  <c:v>16.100000000000001</c:v>
                </c:pt>
                <c:pt idx="1018">
                  <c:v>17.600000000000001</c:v>
                </c:pt>
                <c:pt idx="1019">
                  <c:v>28.6</c:v>
                </c:pt>
                <c:pt idx="1020">
                  <c:v>30.2</c:v>
                </c:pt>
                <c:pt idx="1021">
                  <c:v>30.9</c:v>
                </c:pt>
                <c:pt idx="1022">
                  <c:v>25.6</c:v>
                </c:pt>
                <c:pt idx="1023">
                  <c:v>16.2</c:v>
                </c:pt>
                <c:pt idx="1024">
                  <c:v>15.4</c:v>
                </c:pt>
                <c:pt idx="1025">
                  <c:v>16</c:v>
                </c:pt>
                <c:pt idx="1026">
                  <c:v>19</c:v>
                </c:pt>
                <c:pt idx="1027">
                  <c:v>20.5</c:v>
                </c:pt>
                <c:pt idx="1028">
                  <c:v>18.5</c:v>
                </c:pt>
                <c:pt idx="1029">
                  <c:v>16.8</c:v>
                </c:pt>
                <c:pt idx="1030">
                  <c:v>27.4</c:v>
                </c:pt>
                <c:pt idx="1031">
                  <c:v>21.4</c:v>
                </c:pt>
                <c:pt idx="1032">
                  <c:v>28.6</c:v>
                </c:pt>
                <c:pt idx="1033">
                  <c:v>17</c:v>
                </c:pt>
                <c:pt idx="1034">
                  <c:v>16.399999999999999</c:v>
                </c:pt>
                <c:pt idx="1035">
                  <c:v>18</c:v>
                </c:pt>
                <c:pt idx="1036">
                  <c:v>17.399999999999999</c:v>
                </c:pt>
                <c:pt idx="1037">
                  <c:v>16.600000000000001</c:v>
                </c:pt>
                <c:pt idx="1038">
                  <c:v>15.8</c:v>
                </c:pt>
                <c:pt idx="1039">
                  <c:v>17.600000000000001</c:v>
                </c:pt>
                <c:pt idx="1040">
                  <c:v>16.100000000000001</c:v>
                </c:pt>
                <c:pt idx="1041">
                  <c:v>15.8</c:v>
                </c:pt>
                <c:pt idx="1042">
                  <c:v>16.899999999999999</c:v>
                </c:pt>
                <c:pt idx="1043">
                  <c:v>21.8</c:v>
                </c:pt>
                <c:pt idx="1044">
                  <c:v>27.2</c:v>
                </c:pt>
                <c:pt idx="1045">
                  <c:v>24.7</c:v>
                </c:pt>
                <c:pt idx="1046">
                  <c:v>23.3</c:v>
                </c:pt>
                <c:pt idx="1047">
                  <c:v>33</c:v>
                </c:pt>
                <c:pt idx="1048">
                  <c:v>33.9</c:v>
                </c:pt>
                <c:pt idx="1049">
                  <c:v>31.4</c:v>
                </c:pt>
                <c:pt idx="1050">
                  <c:v>21.3</c:v>
                </c:pt>
                <c:pt idx="1051">
                  <c:v>26.8</c:v>
                </c:pt>
                <c:pt idx="1052">
                  <c:v>28.1</c:v>
                </c:pt>
                <c:pt idx="1053">
                  <c:v>29.3</c:v>
                </c:pt>
                <c:pt idx="1054">
                  <c:v>30.8</c:v>
                </c:pt>
                <c:pt idx="1055">
                  <c:v>32.9</c:v>
                </c:pt>
                <c:pt idx="1056">
                  <c:v>32.6</c:v>
                </c:pt>
                <c:pt idx="1057">
                  <c:v>31.9</c:v>
                </c:pt>
                <c:pt idx="1058">
                  <c:v>30.7</c:v>
                </c:pt>
                <c:pt idx="1059">
                  <c:v>32.5</c:v>
                </c:pt>
                <c:pt idx="1060">
                  <c:v>28.3</c:v>
                </c:pt>
                <c:pt idx="1061">
                  <c:v>21.2</c:v>
                </c:pt>
                <c:pt idx="1062">
                  <c:v>31</c:v>
                </c:pt>
                <c:pt idx="1063">
                  <c:v>35.799999999999997</c:v>
                </c:pt>
                <c:pt idx="1064">
                  <c:v>34.9</c:v>
                </c:pt>
                <c:pt idx="1065">
                  <c:v>23.5</c:v>
                </c:pt>
                <c:pt idx="1066">
                  <c:v>16.399999999999999</c:v>
                </c:pt>
                <c:pt idx="1067">
                  <c:v>17.100000000000001</c:v>
                </c:pt>
                <c:pt idx="1068">
                  <c:v>17.5</c:v>
                </c:pt>
                <c:pt idx="1069">
                  <c:v>22.8</c:v>
                </c:pt>
                <c:pt idx="1070">
                  <c:v>21.3</c:v>
                </c:pt>
                <c:pt idx="1071">
                  <c:v>21.9</c:v>
                </c:pt>
                <c:pt idx="1072">
                  <c:v>18.7</c:v>
                </c:pt>
                <c:pt idx="1073">
                  <c:v>23</c:v>
                </c:pt>
                <c:pt idx="1074">
                  <c:v>22.2</c:v>
                </c:pt>
                <c:pt idx="1075">
                  <c:v>20.7</c:v>
                </c:pt>
                <c:pt idx="1076">
                  <c:v>26.4</c:v>
                </c:pt>
                <c:pt idx="1077">
                  <c:v>37.6</c:v>
                </c:pt>
                <c:pt idx="1078">
                  <c:v>23.1</c:v>
                </c:pt>
                <c:pt idx="1079">
                  <c:v>26.4</c:v>
                </c:pt>
                <c:pt idx="1080">
                  <c:v>24.6</c:v>
                </c:pt>
                <c:pt idx="1081">
                  <c:v>24.5</c:v>
                </c:pt>
                <c:pt idx="1082">
                  <c:v>33</c:v>
                </c:pt>
                <c:pt idx="1083">
                  <c:v>37.4</c:v>
                </c:pt>
                <c:pt idx="1084">
                  <c:v>24.5</c:v>
                </c:pt>
                <c:pt idx="1085">
                  <c:v>23.7</c:v>
                </c:pt>
                <c:pt idx="1086">
                  <c:v>27.7</c:v>
                </c:pt>
                <c:pt idx="1087">
                  <c:v>30.2</c:v>
                </c:pt>
                <c:pt idx="1088">
                  <c:v>19.399999999999999</c:v>
                </c:pt>
                <c:pt idx="1089">
                  <c:v>21.4</c:v>
                </c:pt>
                <c:pt idx="1090">
                  <c:v>30.5</c:v>
                </c:pt>
                <c:pt idx="1091">
                  <c:v>34.5</c:v>
                </c:pt>
                <c:pt idx="1092">
                  <c:v>32.799999999999997</c:v>
                </c:pt>
                <c:pt idx="1093">
                  <c:v>24.4</c:v>
                </c:pt>
                <c:pt idx="1094">
                  <c:v>21.3</c:v>
                </c:pt>
                <c:pt idx="1095">
                  <c:v>25.7</c:v>
                </c:pt>
                <c:pt idx="1096">
                  <c:v>25.3</c:v>
                </c:pt>
                <c:pt idx="1097">
                  <c:v>21.8</c:v>
                </c:pt>
                <c:pt idx="1098">
                  <c:v>21</c:v>
                </c:pt>
                <c:pt idx="1099">
                  <c:v>23.6</c:v>
                </c:pt>
                <c:pt idx="1100">
                  <c:v>30.7</c:v>
                </c:pt>
                <c:pt idx="1101">
                  <c:v>41.7</c:v>
                </c:pt>
                <c:pt idx="1102">
                  <c:v>21.8</c:v>
                </c:pt>
                <c:pt idx="1103">
                  <c:v>21.9</c:v>
                </c:pt>
                <c:pt idx="1104">
                  <c:v>22.5</c:v>
                </c:pt>
                <c:pt idx="1105">
                  <c:v>25.6</c:v>
                </c:pt>
                <c:pt idx="1106">
                  <c:v>34.5</c:v>
                </c:pt>
                <c:pt idx="1107">
                  <c:v>30</c:v>
                </c:pt>
                <c:pt idx="1108">
                  <c:v>20.9</c:v>
                </c:pt>
                <c:pt idx="1109">
                  <c:v>19.5</c:v>
                </c:pt>
                <c:pt idx="1110">
                  <c:v>20.9</c:v>
                </c:pt>
                <c:pt idx="1111">
                  <c:v>26.9</c:v>
                </c:pt>
                <c:pt idx="1112">
                  <c:v>30.3</c:v>
                </c:pt>
                <c:pt idx="1113">
                  <c:v>40</c:v>
                </c:pt>
                <c:pt idx="1114">
                  <c:v>40.299999999999997</c:v>
                </c:pt>
                <c:pt idx="1115">
                  <c:v>24.6</c:v>
                </c:pt>
                <c:pt idx="1116">
                  <c:v>28.2</c:v>
                </c:pt>
                <c:pt idx="1117">
                  <c:v>23.9</c:v>
                </c:pt>
                <c:pt idx="1118">
                  <c:v>23.6</c:v>
                </c:pt>
                <c:pt idx="1119">
                  <c:v>23.3</c:v>
                </c:pt>
                <c:pt idx="1120">
                  <c:v>26.6</c:v>
                </c:pt>
                <c:pt idx="1121">
                  <c:v>28.4</c:v>
                </c:pt>
                <c:pt idx="1122">
                  <c:v>33.200000000000003</c:v>
                </c:pt>
                <c:pt idx="1123">
                  <c:v>38.1</c:v>
                </c:pt>
                <c:pt idx="1124">
                  <c:v>33.5</c:v>
                </c:pt>
                <c:pt idx="1125">
                  <c:v>21</c:v>
                </c:pt>
                <c:pt idx="1126">
                  <c:v>19.100000000000001</c:v>
                </c:pt>
                <c:pt idx="1127">
                  <c:v>22.5</c:v>
                </c:pt>
                <c:pt idx="1128">
                  <c:v>22.1</c:v>
                </c:pt>
                <c:pt idx="1129">
                  <c:v>28.1</c:v>
                </c:pt>
                <c:pt idx="1130">
                  <c:v>25.7</c:v>
                </c:pt>
                <c:pt idx="1131">
                  <c:v>25.7</c:v>
                </c:pt>
                <c:pt idx="1132">
                  <c:v>29.9</c:v>
                </c:pt>
                <c:pt idx="1133">
                  <c:v>37.4</c:v>
                </c:pt>
                <c:pt idx="1134">
                  <c:v>27.5</c:v>
                </c:pt>
                <c:pt idx="1135">
                  <c:v>24.9</c:v>
                </c:pt>
                <c:pt idx="1136">
                  <c:v>30.3</c:v>
                </c:pt>
                <c:pt idx="1137">
                  <c:v>21.2</c:v>
                </c:pt>
                <c:pt idx="1138">
                  <c:v>23.6</c:v>
                </c:pt>
                <c:pt idx="1139">
                  <c:v>29</c:v>
                </c:pt>
                <c:pt idx="1140">
                  <c:v>23.3</c:v>
                </c:pt>
                <c:pt idx="1141">
                  <c:v>24.2</c:v>
                </c:pt>
                <c:pt idx="1142">
                  <c:v>22.2</c:v>
                </c:pt>
                <c:pt idx="1143">
                  <c:v>25.3</c:v>
                </c:pt>
                <c:pt idx="1144">
                  <c:v>24</c:v>
                </c:pt>
                <c:pt idx="1145">
                  <c:v>25.4</c:v>
                </c:pt>
                <c:pt idx="1146">
                  <c:v>29.5</c:v>
                </c:pt>
                <c:pt idx="1147">
                  <c:v>29.3</c:v>
                </c:pt>
                <c:pt idx="1148">
                  <c:v>31</c:v>
                </c:pt>
                <c:pt idx="1149">
                  <c:v>33.5</c:v>
                </c:pt>
                <c:pt idx="1150">
                  <c:v>31.6</c:v>
                </c:pt>
                <c:pt idx="1151">
                  <c:v>19.8</c:v>
                </c:pt>
                <c:pt idx="1152">
                  <c:v>26.5</c:v>
                </c:pt>
                <c:pt idx="1153">
                  <c:v>31.3</c:v>
                </c:pt>
                <c:pt idx="1154">
                  <c:v>30.9</c:v>
                </c:pt>
                <c:pt idx="1155">
                  <c:v>20.5</c:v>
                </c:pt>
                <c:pt idx="1156">
                  <c:v>22.8</c:v>
                </c:pt>
                <c:pt idx="1157">
                  <c:v>32.700000000000003</c:v>
                </c:pt>
                <c:pt idx="1158">
                  <c:v>21</c:v>
                </c:pt>
                <c:pt idx="1159">
                  <c:v>21.1</c:v>
                </c:pt>
                <c:pt idx="1160">
                  <c:v>27.6</c:v>
                </c:pt>
                <c:pt idx="1161">
                  <c:v>28.5</c:v>
                </c:pt>
                <c:pt idx="1162">
                  <c:v>30.5</c:v>
                </c:pt>
                <c:pt idx="1163">
                  <c:v>28.8</c:v>
                </c:pt>
                <c:pt idx="1164">
                  <c:v>35.1</c:v>
                </c:pt>
                <c:pt idx="1165">
                  <c:v>22.8</c:v>
                </c:pt>
                <c:pt idx="1166">
                  <c:v>20.9</c:v>
                </c:pt>
                <c:pt idx="1167">
                  <c:v>20.5</c:v>
                </c:pt>
                <c:pt idx="1168">
                  <c:v>21.3</c:v>
                </c:pt>
                <c:pt idx="1169">
                  <c:v>20.8</c:v>
                </c:pt>
                <c:pt idx="1170">
                  <c:v>24.4</c:v>
                </c:pt>
                <c:pt idx="1171">
                  <c:v>32</c:v>
                </c:pt>
                <c:pt idx="1172">
                  <c:v>23.1</c:v>
                </c:pt>
                <c:pt idx="1173">
                  <c:v>28</c:v>
                </c:pt>
                <c:pt idx="1174">
                  <c:v>19.2</c:v>
                </c:pt>
                <c:pt idx="1175">
                  <c:v>25.1</c:v>
                </c:pt>
                <c:pt idx="1176">
                  <c:v>28.1</c:v>
                </c:pt>
                <c:pt idx="1177">
                  <c:v>29.4</c:v>
                </c:pt>
                <c:pt idx="1178">
                  <c:v>24.2</c:v>
                </c:pt>
                <c:pt idx="1179">
                  <c:v>25.4</c:v>
                </c:pt>
                <c:pt idx="1180">
                  <c:v>18.5</c:v>
                </c:pt>
                <c:pt idx="1181">
                  <c:v>22.6</c:v>
                </c:pt>
                <c:pt idx="1182">
                  <c:v>30.3</c:v>
                </c:pt>
                <c:pt idx="1183">
                  <c:v>21.8</c:v>
                </c:pt>
                <c:pt idx="1184">
                  <c:v>23.3</c:v>
                </c:pt>
                <c:pt idx="1185">
                  <c:v>22.4</c:v>
                </c:pt>
                <c:pt idx="1186">
                  <c:v>27.7</c:v>
                </c:pt>
                <c:pt idx="1187">
                  <c:v>20.9</c:v>
                </c:pt>
                <c:pt idx="1188">
                  <c:v>19.8</c:v>
                </c:pt>
                <c:pt idx="1189">
                  <c:v>20.6</c:v>
                </c:pt>
                <c:pt idx="1190">
                  <c:v>18.7</c:v>
                </c:pt>
                <c:pt idx="1191">
                  <c:v>21.2</c:v>
                </c:pt>
                <c:pt idx="1192">
                  <c:v>21.6</c:v>
                </c:pt>
                <c:pt idx="1193">
                  <c:v>29.9</c:v>
                </c:pt>
                <c:pt idx="1194">
                  <c:v>25.7</c:v>
                </c:pt>
                <c:pt idx="1195">
                  <c:v>28.8</c:v>
                </c:pt>
                <c:pt idx="1196">
                  <c:v>27.3</c:v>
                </c:pt>
                <c:pt idx="1197">
                  <c:v>26.5</c:v>
                </c:pt>
                <c:pt idx="1198">
                  <c:v>25.9</c:v>
                </c:pt>
                <c:pt idx="1199">
                  <c:v>16.100000000000001</c:v>
                </c:pt>
                <c:pt idx="1200">
                  <c:v>19.100000000000001</c:v>
                </c:pt>
                <c:pt idx="1201">
                  <c:v>21</c:v>
                </c:pt>
                <c:pt idx="1202">
                  <c:v>16.600000000000001</c:v>
                </c:pt>
                <c:pt idx="1203">
                  <c:v>19.399999999999999</c:v>
                </c:pt>
                <c:pt idx="1204">
                  <c:v>22.3</c:v>
                </c:pt>
                <c:pt idx="1205">
                  <c:v>20.2</c:v>
                </c:pt>
                <c:pt idx="1206">
                  <c:v>22.8</c:v>
                </c:pt>
                <c:pt idx="1207">
                  <c:v>20.399999999999999</c:v>
                </c:pt>
                <c:pt idx="1208">
                  <c:v>26.9</c:v>
                </c:pt>
                <c:pt idx="1209">
                  <c:v>24.6</c:v>
                </c:pt>
                <c:pt idx="1210">
                  <c:v>20.100000000000001</c:v>
                </c:pt>
                <c:pt idx="1211">
                  <c:v>17.5</c:v>
                </c:pt>
                <c:pt idx="1212">
                  <c:v>17.8</c:v>
                </c:pt>
                <c:pt idx="1213">
                  <c:v>18.3</c:v>
                </c:pt>
                <c:pt idx="1214">
                  <c:v>18</c:v>
                </c:pt>
                <c:pt idx="1215">
                  <c:v>19.600000000000001</c:v>
                </c:pt>
                <c:pt idx="1216">
                  <c:v>23.4</c:v>
                </c:pt>
                <c:pt idx="1217">
                  <c:v>23.2</c:v>
                </c:pt>
                <c:pt idx="1218">
                  <c:v>24.4</c:v>
                </c:pt>
                <c:pt idx="1219">
                  <c:v>17.2</c:v>
                </c:pt>
                <c:pt idx="1220">
                  <c:v>21.6</c:v>
                </c:pt>
                <c:pt idx="1221">
                  <c:v>21.7</c:v>
                </c:pt>
                <c:pt idx="1222">
                  <c:v>19.5</c:v>
                </c:pt>
                <c:pt idx="1223">
                  <c:v>17.899999999999999</c:v>
                </c:pt>
                <c:pt idx="1224">
                  <c:v>18.399999999999999</c:v>
                </c:pt>
                <c:pt idx="1225">
                  <c:v>12.8</c:v>
                </c:pt>
                <c:pt idx="1226">
                  <c:v>15.1</c:v>
                </c:pt>
                <c:pt idx="1227">
                  <c:v>16.899999999999999</c:v>
                </c:pt>
                <c:pt idx="1228">
                  <c:v>16.2</c:v>
                </c:pt>
                <c:pt idx="1229">
                  <c:v>15.9</c:v>
                </c:pt>
                <c:pt idx="1230">
                  <c:v>14.6</c:v>
                </c:pt>
                <c:pt idx="1231">
                  <c:v>14.3</c:v>
                </c:pt>
                <c:pt idx="1232">
                  <c:v>15</c:v>
                </c:pt>
                <c:pt idx="1233">
                  <c:v>17.7</c:v>
                </c:pt>
                <c:pt idx="1234">
                  <c:v>15.5</c:v>
                </c:pt>
                <c:pt idx="1235">
                  <c:v>16.2</c:v>
                </c:pt>
                <c:pt idx="1236">
                  <c:v>16.7</c:v>
                </c:pt>
                <c:pt idx="1237">
                  <c:v>17</c:v>
                </c:pt>
                <c:pt idx="1238">
                  <c:v>15.3</c:v>
                </c:pt>
                <c:pt idx="1239">
                  <c:v>16.100000000000001</c:v>
                </c:pt>
                <c:pt idx="1240">
                  <c:v>14.9</c:v>
                </c:pt>
                <c:pt idx="1241">
                  <c:v>20.5</c:v>
                </c:pt>
                <c:pt idx="1242">
                  <c:v>20.7</c:v>
                </c:pt>
                <c:pt idx="1243">
                  <c:v>20.5</c:v>
                </c:pt>
                <c:pt idx="1244">
                  <c:v>17.899999999999999</c:v>
                </c:pt>
                <c:pt idx="1245">
                  <c:v>15.1</c:v>
                </c:pt>
                <c:pt idx="1246">
                  <c:v>14.8</c:v>
                </c:pt>
                <c:pt idx="1247">
                  <c:v>13.3</c:v>
                </c:pt>
                <c:pt idx="1248">
                  <c:v>13.6</c:v>
                </c:pt>
                <c:pt idx="1249">
                  <c:v>13.8</c:v>
                </c:pt>
                <c:pt idx="1250">
                  <c:v>14.4</c:v>
                </c:pt>
                <c:pt idx="1251">
                  <c:v>15</c:v>
                </c:pt>
                <c:pt idx="1252">
                  <c:v>19.100000000000001</c:v>
                </c:pt>
                <c:pt idx="1253">
                  <c:v>17.8</c:v>
                </c:pt>
                <c:pt idx="1254">
                  <c:v>13.6</c:v>
                </c:pt>
                <c:pt idx="1255">
                  <c:v>15.6</c:v>
                </c:pt>
                <c:pt idx="1256">
                  <c:v>15.3</c:v>
                </c:pt>
                <c:pt idx="1257">
                  <c:v>17.600000000000001</c:v>
                </c:pt>
                <c:pt idx="1258">
                  <c:v>16.600000000000001</c:v>
                </c:pt>
                <c:pt idx="1259">
                  <c:v>14.1</c:v>
                </c:pt>
                <c:pt idx="1260">
                  <c:v>14.5</c:v>
                </c:pt>
                <c:pt idx="1261">
                  <c:v>14</c:v>
                </c:pt>
                <c:pt idx="1262">
                  <c:v>13.1</c:v>
                </c:pt>
                <c:pt idx="1263">
                  <c:v>13.1</c:v>
                </c:pt>
                <c:pt idx="1264">
                  <c:v>12</c:v>
                </c:pt>
                <c:pt idx="1265">
                  <c:v>14.5</c:v>
                </c:pt>
                <c:pt idx="1266">
                  <c:v>15.3</c:v>
                </c:pt>
                <c:pt idx="1267">
                  <c:v>15.1</c:v>
                </c:pt>
                <c:pt idx="1268">
                  <c:v>15</c:v>
                </c:pt>
                <c:pt idx="1269">
                  <c:v>12.8</c:v>
                </c:pt>
                <c:pt idx="1270">
                  <c:v>13.1</c:v>
                </c:pt>
                <c:pt idx="1271">
                  <c:v>12.6</c:v>
                </c:pt>
                <c:pt idx="1272">
                  <c:v>14.1</c:v>
                </c:pt>
                <c:pt idx="1273">
                  <c:v>11.2</c:v>
                </c:pt>
                <c:pt idx="1274">
                  <c:v>10.6</c:v>
                </c:pt>
                <c:pt idx="1275">
                  <c:v>12.5</c:v>
                </c:pt>
                <c:pt idx="1276">
                  <c:v>14.2</c:v>
                </c:pt>
                <c:pt idx="1277">
                  <c:v>14.7</c:v>
                </c:pt>
                <c:pt idx="1278">
                  <c:v>14.6</c:v>
                </c:pt>
                <c:pt idx="1279">
                  <c:v>14.3</c:v>
                </c:pt>
                <c:pt idx="1280">
                  <c:v>17.100000000000001</c:v>
                </c:pt>
                <c:pt idx="1281">
                  <c:v>18.7</c:v>
                </c:pt>
                <c:pt idx="1282">
                  <c:v>15.2</c:v>
                </c:pt>
                <c:pt idx="1283">
                  <c:v>12.9</c:v>
                </c:pt>
                <c:pt idx="1284">
                  <c:v>13.9</c:v>
                </c:pt>
                <c:pt idx="1285">
                  <c:v>13.8</c:v>
                </c:pt>
                <c:pt idx="1286">
                  <c:v>11.5</c:v>
                </c:pt>
                <c:pt idx="1287">
                  <c:v>11.6</c:v>
                </c:pt>
                <c:pt idx="1288">
                  <c:v>11.3</c:v>
                </c:pt>
                <c:pt idx="1289">
                  <c:v>13.9</c:v>
                </c:pt>
                <c:pt idx="1290">
                  <c:v>15.5</c:v>
                </c:pt>
                <c:pt idx="1291">
                  <c:v>13.8</c:v>
                </c:pt>
                <c:pt idx="1292">
                  <c:v>12.6</c:v>
                </c:pt>
                <c:pt idx="1293">
                  <c:v>17.5</c:v>
                </c:pt>
                <c:pt idx="1294">
                  <c:v>15.2</c:v>
                </c:pt>
                <c:pt idx="1295">
                  <c:v>17.600000000000001</c:v>
                </c:pt>
                <c:pt idx="1296">
                  <c:v>12.1</c:v>
                </c:pt>
                <c:pt idx="1297">
                  <c:v>14</c:v>
                </c:pt>
                <c:pt idx="1298">
                  <c:v>14.8</c:v>
                </c:pt>
                <c:pt idx="1299">
                  <c:v>15.4</c:v>
                </c:pt>
                <c:pt idx="1300">
                  <c:v>15.6</c:v>
                </c:pt>
                <c:pt idx="1301">
                  <c:v>15.7</c:v>
                </c:pt>
                <c:pt idx="1302">
                  <c:v>15.1</c:v>
                </c:pt>
                <c:pt idx="1303">
                  <c:v>19.5</c:v>
                </c:pt>
                <c:pt idx="1304">
                  <c:v>18.600000000000001</c:v>
                </c:pt>
                <c:pt idx="1305">
                  <c:v>14.6</c:v>
                </c:pt>
                <c:pt idx="1306">
                  <c:v>12.6</c:v>
                </c:pt>
                <c:pt idx="1307">
                  <c:v>16.2</c:v>
                </c:pt>
                <c:pt idx="1308">
                  <c:v>14.8</c:v>
                </c:pt>
                <c:pt idx="1309">
                  <c:v>16.100000000000001</c:v>
                </c:pt>
                <c:pt idx="1310">
                  <c:v>18.399999999999999</c:v>
                </c:pt>
                <c:pt idx="1311">
                  <c:v>15.3</c:v>
                </c:pt>
                <c:pt idx="1312">
                  <c:v>17.600000000000001</c:v>
                </c:pt>
                <c:pt idx="1313">
                  <c:v>13.8</c:v>
                </c:pt>
                <c:pt idx="1314">
                  <c:v>14.8</c:v>
                </c:pt>
                <c:pt idx="1315">
                  <c:v>16</c:v>
                </c:pt>
                <c:pt idx="1316">
                  <c:v>15.4</c:v>
                </c:pt>
                <c:pt idx="1317">
                  <c:v>20</c:v>
                </c:pt>
                <c:pt idx="1318">
                  <c:v>14.7</c:v>
                </c:pt>
                <c:pt idx="1319">
                  <c:v>14.8</c:v>
                </c:pt>
                <c:pt idx="1320">
                  <c:v>14.9</c:v>
                </c:pt>
                <c:pt idx="1321">
                  <c:v>16.7</c:v>
                </c:pt>
                <c:pt idx="1322">
                  <c:v>18.399999999999999</c:v>
                </c:pt>
                <c:pt idx="1323">
                  <c:v>14.7</c:v>
                </c:pt>
                <c:pt idx="1324">
                  <c:v>15.9</c:v>
                </c:pt>
                <c:pt idx="1325">
                  <c:v>13.8</c:v>
                </c:pt>
                <c:pt idx="1326">
                  <c:v>11.9</c:v>
                </c:pt>
                <c:pt idx="1327">
                  <c:v>12.4</c:v>
                </c:pt>
                <c:pt idx="1328">
                  <c:v>12.4</c:v>
                </c:pt>
                <c:pt idx="1329">
                  <c:v>14</c:v>
                </c:pt>
                <c:pt idx="1330">
                  <c:v>16</c:v>
                </c:pt>
                <c:pt idx="1331">
                  <c:v>15.4</c:v>
                </c:pt>
                <c:pt idx="1332">
                  <c:v>15.2</c:v>
                </c:pt>
                <c:pt idx="1333">
                  <c:v>14.7</c:v>
                </c:pt>
                <c:pt idx="1334">
                  <c:v>12.9</c:v>
                </c:pt>
                <c:pt idx="1335">
                  <c:v>11.2</c:v>
                </c:pt>
                <c:pt idx="1336">
                  <c:v>12.5</c:v>
                </c:pt>
                <c:pt idx="1337">
                  <c:v>16.7</c:v>
                </c:pt>
                <c:pt idx="1338">
                  <c:v>16</c:v>
                </c:pt>
                <c:pt idx="1339">
                  <c:v>13.4</c:v>
                </c:pt>
                <c:pt idx="1340">
                  <c:v>12.3</c:v>
                </c:pt>
                <c:pt idx="1341">
                  <c:v>13.1</c:v>
                </c:pt>
                <c:pt idx="1342">
                  <c:v>19.5</c:v>
                </c:pt>
                <c:pt idx="1343">
                  <c:v>20.2</c:v>
                </c:pt>
                <c:pt idx="1344">
                  <c:v>20.6</c:v>
                </c:pt>
                <c:pt idx="1345">
                  <c:v>15.1</c:v>
                </c:pt>
                <c:pt idx="1346">
                  <c:v>17.5</c:v>
                </c:pt>
                <c:pt idx="1347">
                  <c:v>18.100000000000001</c:v>
                </c:pt>
                <c:pt idx="1348">
                  <c:v>18</c:v>
                </c:pt>
                <c:pt idx="1349">
                  <c:v>24.2</c:v>
                </c:pt>
                <c:pt idx="1350">
                  <c:v>18.5</c:v>
                </c:pt>
                <c:pt idx="1351">
                  <c:v>19.7</c:v>
                </c:pt>
                <c:pt idx="1352">
                  <c:v>22.7</c:v>
                </c:pt>
                <c:pt idx="1353">
                  <c:v>13.7</c:v>
                </c:pt>
                <c:pt idx="1354">
                  <c:v>14</c:v>
                </c:pt>
                <c:pt idx="1355">
                  <c:v>18.100000000000001</c:v>
                </c:pt>
                <c:pt idx="1356">
                  <c:v>20.3</c:v>
                </c:pt>
                <c:pt idx="1357">
                  <c:v>14.7</c:v>
                </c:pt>
                <c:pt idx="1358">
                  <c:v>17.399999999999999</c:v>
                </c:pt>
                <c:pt idx="1359">
                  <c:v>18.899999999999999</c:v>
                </c:pt>
                <c:pt idx="1360">
                  <c:v>17.3</c:v>
                </c:pt>
                <c:pt idx="1361">
                  <c:v>13.7</c:v>
                </c:pt>
                <c:pt idx="1362">
                  <c:v>14.9</c:v>
                </c:pt>
                <c:pt idx="1363">
                  <c:v>13.6</c:v>
                </c:pt>
                <c:pt idx="1364">
                  <c:v>17.600000000000001</c:v>
                </c:pt>
                <c:pt idx="1365">
                  <c:v>24.2</c:v>
                </c:pt>
                <c:pt idx="1366">
                  <c:v>15.2</c:v>
                </c:pt>
                <c:pt idx="1367">
                  <c:v>14</c:v>
                </c:pt>
                <c:pt idx="1368">
                  <c:v>16.5</c:v>
                </c:pt>
                <c:pt idx="1369">
                  <c:v>23.3</c:v>
                </c:pt>
                <c:pt idx="1370">
                  <c:v>25.8</c:v>
                </c:pt>
                <c:pt idx="1371">
                  <c:v>18.100000000000001</c:v>
                </c:pt>
                <c:pt idx="1372">
                  <c:v>14.6</c:v>
                </c:pt>
                <c:pt idx="1373">
                  <c:v>20.5</c:v>
                </c:pt>
                <c:pt idx="1374">
                  <c:v>23.8</c:v>
                </c:pt>
                <c:pt idx="1375">
                  <c:v>24.7</c:v>
                </c:pt>
                <c:pt idx="1376">
                  <c:v>28.2</c:v>
                </c:pt>
                <c:pt idx="1377">
                  <c:v>17.899999999999999</c:v>
                </c:pt>
                <c:pt idx="1378">
                  <c:v>16.5</c:v>
                </c:pt>
                <c:pt idx="1379">
                  <c:v>20.7</c:v>
                </c:pt>
                <c:pt idx="1380">
                  <c:v>22.7</c:v>
                </c:pt>
                <c:pt idx="1381">
                  <c:v>24.9</c:v>
                </c:pt>
                <c:pt idx="1382">
                  <c:v>27.3</c:v>
                </c:pt>
                <c:pt idx="1383">
                  <c:v>27.5</c:v>
                </c:pt>
                <c:pt idx="1384">
                  <c:v>23.1</c:v>
                </c:pt>
                <c:pt idx="1385">
                  <c:v>22.6</c:v>
                </c:pt>
                <c:pt idx="1386">
                  <c:v>20.7</c:v>
                </c:pt>
                <c:pt idx="1387">
                  <c:v>27.4</c:v>
                </c:pt>
                <c:pt idx="1388">
                  <c:v>16.100000000000001</c:v>
                </c:pt>
                <c:pt idx="1389">
                  <c:v>19.2</c:v>
                </c:pt>
                <c:pt idx="1390">
                  <c:v>27</c:v>
                </c:pt>
                <c:pt idx="1391">
                  <c:v>18.8</c:v>
                </c:pt>
                <c:pt idx="1392">
                  <c:v>15.5</c:v>
                </c:pt>
                <c:pt idx="1393">
                  <c:v>19.5</c:v>
                </c:pt>
                <c:pt idx="1394">
                  <c:v>18.3</c:v>
                </c:pt>
                <c:pt idx="1395">
                  <c:v>19.600000000000001</c:v>
                </c:pt>
                <c:pt idx="1396">
                  <c:v>15.9</c:v>
                </c:pt>
                <c:pt idx="1397">
                  <c:v>17</c:v>
                </c:pt>
                <c:pt idx="1398">
                  <c:v>25.2</c:v>
                </c:pt>
                <c:pt idx="1399">
                  <c:v>19.5</c:v>
                </c:pt>
                <c:pt idx="1400">
                  <c:v>34.299999999999997</c:v>
                </c:pt>
                <c:pt idx="1401">
                  <c:v>31.6</c:v>
                </c:pt>
                <c:pt idx="1402">
                  <c:v>20.9</c:v>
                </c:pt>
                <c:pt idx="1403">
                  <c:v>20.9</c:v>
                </c:pt>
                <c:pt idx="1404">
                  <c:v>28.6</c:v>
                </c:pt>
                <c:pt idx="1405">
                  <c:v>21.4</c:v>
                </c:pt>
                <c:pt idx="1406">
                  <c:v>17.2</c:v>
                </c:pt>
                <c:pt idx="1407">
                  <c:v>17</c:v>
                </c:pt>
                <c:pt idx="1408">
                  <c:v>20</c:v>
                </c:pt>
                <c:pt idx="1409">
                  <c:v>20.3</c:v>
                </c:pt>
                <c:pt idx="1410">
                  <c:v>19.600000000000001</c:v>
                </c:pt>
                <c:pt idx="1411">
                  <c:v>30.2</c:v>
                </c:pt>
                <c:pt idx="1412">
                  <c:v>30.5</c:v>
                </c:pt>
                <c:pt idx="1413">
                  <c:v>17.3</c:v>
                </c:pt>
                <c:pt idx="1414">
                  <c:v>18.100000000000001</c:v>
                </c:pt>
                <c:pt idx="1415">
                  <c:v>19</c:v>
                </c:pt>
                <c:pt idx="1416">
                  <c:v>18.100000000000001</c:v>
                </c:pt>
                <c:pt idx="1417">
                  <c:v>26.6</c:v>
                </c:pt>
                <c:pt idx="1418">
                  <c:v>30.9</c:v>
                </c:pt>
                <c:pt idx="1419">
                  <c:v>27.6</c:v>
                </c:pt>
                <c:pt idx="1420">
                  <c:v>23.2</c:v>
                </c:pt>
                <c:pt idx="1421">
                  <c:v>16.399999999999999</c:v>
                </c:pt>
                <c:pt idx="1422">
                  <c:v>14.5</c:v>
                </c:pt>
                <c:pt idx="1423">
                  <c:v>16.899999999999999</c:v>
                </c:pt>
                <c:pt idx="1424">
                  <c:v>18.8</c:v>
                </c:pt>
                <c:pt idx="1425">
                  <c:v>18.600000000000001</c:v>
                </c:pt>
                <c:pt idx="1426">
                  <c:v>20</c:v>
                </c:pt>
                <c:pt idx="1427">
                  <c:v>20.8</c:v>
                </c:pt>
                <c:pt idx="1428">
                  <c:v>18.7</c:v>
                </c:pt>
                <c:pt idx="1429">
                  <c:v>20.8</c:v>
                </c:pt>
                <c:pt idx="1430">
                  <c:v>31.7</c:v>
                </c:pt>
                <c:pt idx="1431">
                  <c:v>19.5</c:v>
                </c:pt>
                <c:pt idx="1432">
                  <c:v>23.6</c:v>
                </c:pt>
                <c:pt idx="1433">
                  <c:v>20.5</c:v>
                </c:pt>
                <c:pt idx="1434">
                  <c:v>25.2</c:v>
                </c:pt>
                <c:pt idx="1435">
                  <c:v>35.5</c:v>
                </c:pt>
                <c:pt idx="1436">
                  <c:v>38</c:v>
                </c:pt>
                <c:pt idx="1437">
                  <c:v>30.3</c:v>
                </c:pt>
                <c:pt idx="1438">
                  <c:v>20.100000000000001</c:v>
                </c:pt>
                <c:pt idx="1439">
                  <c:v>20.6</c:v>
                </c:pt>
                <c:pt idx="1440">
                  <c:v>23.6</c:v>
                </c:pt>
                <c:pt idx="1441">
                  <c:v>33.6</c:v>
                </c:pt>
                <c:pt idx="1442">
                  <c:v>21.1</c:v>
                </c:pt>
                <c:pt idx="1443">
                  <c:v>22.7</c:v>
                </c:pt>
                <c:pt idx="1444">
                  <c:v>24.8</c:v>
                </c:pt>
                <c:pt idx="1445">
                  <c:v>23.5</c:v>
                </c:pt>
                <c:pt idx="1446">
                  <c:v>21.8</c:v>
                </c:pt>
                <c:pt idx="1447">
                  <c:v>20.8</c:v>
                </c:pt>
                <c:pt idx="1448">
                  <c:v>26.9</c:v>
                </c:pt>
                <c:pt idx="1449">
                  <c:v>21.2</c:v>
                </c:pt>
                <c:pt idx="1450">
                  <c:v>20.9</c:v>
                </c:pt>
                <c:pt idx="1451">
                  <c:v>19.100000000000001</c:v>
                </c:pt>
                <c:pt idx="1452">
                  <c:v>26.9</c:v>
                </c:pt>
                <c:pt idx="1453">
                  <c:v>34.200000000000003</c:v>
                </c:pt>
                <c:pt idx="1454">
                  <c:v>23.9</c:v>
                </c:pt>
                <c:pt idx="1455">
                  <c:v>23.8</c:v>
                </c:pt>
                <c:pt idx="1456">
                  <c:v>37.4</c:v>
                </c:pt>
                <c:pt idx="1457">
                  <c:v>36.4</c:v>
                </c:pt>
                <c:pt idx="1458">
                  <c:v>23.9</c:v>
                </c:pt>
                <c:pt idx="1459">
                  <c:v>22.7</c:v>
                </c:pt>
                <c:pt idx="1460">
                  <c:v>23.5</c:v>
                </c:pt>
                <c:pt idx="1461">
                  <c:v>26.2</c:v>
                </c:pt>
                <c:pt idx="1462">
                  <c:v>22.2</c:v>
                </c:pt>
                <c:pt idx="1463">
                  <c:v>29.5</c:v>
                </c:pt>
                <c:pt idx="1464">
                  <c:v>42.6</c:v>
                </c:pt>
                <c:pt idx="1465">
                  <c:v>21.2</c:v>
                </c:pt>
                <c:pt idx="1466">
                  <c:v>22.1</c:v>
                </c:pt>
                <c:pt idx="1467">
                  <c:v>23.1</c:v>
                </c:pt>
                <c:pt idx="1468">
                  <c:v>24.1</c:v>
                </c:pt>
                <c:pt idx="1469">
                  <c:v>20.5</c:v>
                </c:pt>
                <c:pt idx="1470">
                  <c:v>21.4</c:v>
                </c:pt>
                <c:pt idx="1471">
                  <c:v>30.4</c:v>
                </c:pt>
                <c:pt idx="1472">
                  <c:v>24.7</c:v>
                </c:pt>
                <c:pt idx="1473">
                  <c:v>30.5</c:v>
                </c:pt>
                <c:pt idx="1474">
                  <c:v>32.299999999999997</c:v>
                </c:pt>
                <c:pt idx="1475">
                  <c:v>30.4</c:v>
                </c:pt>
                <c:pt idx="1476">
                  <c:v>26.7</c:v>
                </c:pt>
                <c:pt idx="1477">
                  <c:v>32.5</c:v>
                </c:pt>
                <c:pt idx="1478">
                  <c:v>28.7</c:v>
                </c:pt>
                <c:pt idx="1479">
                  <c:v>23.5</c:v>
                </c:pt>
                <c:pt idx="1480">
                  <c:v>22.9</c:v>
                </c:pt>
                <c:pt idx="1481">
                  <c:v>25.1</c:v>
                </c:pt>
                <c:pt idx="1482">
                  <c:v>26.8</c:v>
                </c:pt>
                <c:pt idx="1483">
                  <c:v>23.9</c:v>
                </c:pt>
                <c:pt idx="1484">
                  <c:v>40.799999999999997</c:v>
                </c:pt>
                <c:pt idx="1485">
                  <c:v>42.8</c:v>
                </c:pt>
                <c:pt idx="1486">
                  <c:v>26.1</c:v>
                </c:pt>
                <c:pt idx="1487">
                  <c:v>27.8</c:v>
                </c:pt>
                <c:pt idx="1488">
                  <c:v>34.5</c:v>
                </c:pt>
                <c:pt idx="1489">
                  <c:v>36.799999999999997</c:v>
                </c:pt>
                <c:pt idx="1490">
                  <c:v>38.1</c:v>
                </c:pt>
                <c:pt idx="1491">
                  <c:v>21.5</c:v>
                </c:pt>
                <c:pt idx="1492">
                  <c:v>24.2</c:v>
                </c:pt>
                <c:pt idx="1493">
                  <c:v>34.4</c:v>
                </c:pt>
                <c:pt idx="1494">
                  <c:v>38.200000000000003</c:v>
                </c:pt>
                <c:pt idx="1495">
                  <c:v>22.7</c:v>
                </c:pt>
                <c:pt idx="1496">
                  <c:v>26.9</c:v>
                </c:pt>
                <c:pt idx="1497">
                  <c:v>34.700000000000003</c:v>
                </c:pt>
                <c:pt idx="1498">
                  <c:v>28.3</c:v>
                </c:pt>
                <c:pt idx="1499">
                  <c:v>23.1</c:v>
                </c:pt>
                <c:pt idx="1500">
                  <c:v>19.7</c:v>
                </c:pt>
                <c:pt idx="1501">
                  <c:v>23.3</c:v>
                </c:pt>
                <c:pt idx="1502">
                  <c:v>27.5</c:v>
                </c:pt>
                <c:pt idx="1503">
                  <c:v>21.5</c:v>
                </c:pt>
                <c:pt idx="1504">
                  <c:v>19.2</c:v>
                </c:pt>
                <c:pt idx="1505">
                  <c:v>23.2</c:v>
                </c:pt>
                <c:pt idx="1506">
                  <c:v>22.8</c:v>
                </c:pt>
                <c:pt idx="1507">
                  <c:v>23.2</c:v>
                </c:pt>
                <c:pt idx="1508">
                  <c:v>29</c:v>
                </c:pt>
                <c:pt idx="1509">
                  <c:v>23.6</c:v>
                </c:pt>
                <c:pt idx="1510">
                  <c:v>20.2</c:v>
                </c:pt>
                <c:pt idx="1511">
                  <c:v>23.2</c:v>
                </c:pt>
                <c:pt idx="1512">
                  <c:v>20.399999999999999</c:v>
                </c:pt>
                <c:pt idx="1513">
                  <c:v>21.2</c:v>
                </c:pt>
                <c:pt idx="1514">
                  <c:v>25.8</c:v>
                </c:pt>
                <c:pt idx="1515">
                  <c:v>32.9</c:v>
                </c:pt>
                <c:pt idx="1516">
                  <c:v>34.200000000000003</c:v>
                </c:pt>
                <c:pt idx="1517">
                  <c:v>22.3</c:v>
                </c:pt>
                <c:pt idx="1518">
                  <c:v>25.7</c:v>
                </c:pt>
                <c:pt idx="1519">
                  <c:v>36.799999999999997</c:v>
                </c:pt>
                <c:pt idx="1520">
                  <c:v>38.1</c:v>
                </c:pt>
                <c:pt idx="1521">
                  <c:v>36.299999999999997</c:v>
                </c:pt>
                <c:pt idx="1522">
                  <c:v>36</c:v>
                </c:pt>
                <c:pt idx="1523">
                  <c:v>24.6</c:v>
                </c:pt>
                <c:pt idx="1524">
                  <c:v>24.3</c:v>
                </c:pt>
                <c:pt idx="1525">
                  <c:v>17.2</c:v>
                </c:pt>
                <c:pt idx="1526">
                  <c:v>22.1</c:v>
                </c:pt>
                <c:pt idx="1527">
                  <c:v>26.8</c:v>
                </c:pt>
                <c:pt idx="1528">
                  <c:v>24.7</c:v>
                </c:pt>
                <c:pt idx="1529">
                  <c:v>23.7</c:v>
                </c:pt>
                <c:pt idx="1530">
                  <c:v>21.8</c:v>
                </c:pt>
                <c:pt idx="1531">
                  <c:v>19.2</c:v>
                </c:pt>
                <c:pt idx="1532">
                  <c:v>18.600000000000001</c:v>
                </c:pt>
                <c:pt idx="1533">
                  <c:v>20.8</c:v>
                </c:pt>
                <c:pt idx="1534">
                  <c:v>22.2</c:v>
                </c:pt>
                <c:pt idx="1535">
                  <c:v>25.6</c:v>
                </c:pt>
                <c:pt idx="1536">
                  <c:v>25.6</c:v>
                </c:pt>
                <c:pt idx="1537">
                  <c:v>28.2</c:v>
                </c:pt>
                <c:pt idx="1538">
                  <c:v>23.4</c:v>
                </c:pt>
                <c:pt idx="1539">
                  <c:v>23.4</c:v>
                </c:pt>
                <c:pt idx="1540">
                  <c:v>24.3</c:v>
                </c:pt>
                <c:pt idx="1541">
                  <c:v>28.6</c:v>
                </c:pt>
                <c:pt idx="1542">
                  <c:v>31.3</c:v>
                </c:pt>
                <c:pt idx="1543">
                  <c:v>29.3</c:v>
                </c:pt>
                <c:pt idx="1544">
                  <c:v>19</c:v>
                </c:pt>
                <c:pt idx="1545">
                  <c:v>20.3</c:v>
                </c:pt>
                <c:pt idx="1546">
                  <c:v>21.7</c:v>
                </c:pt>
                <c:pt idx="1547">
                  <c:v>27.9</c:v>
                </c:pt>
                <c:pt idx="1548">
                  <c:v>28.5</c:v>
                </c:pt>
                <c:pt idx="1549">
                  <c:v>15.6</c:v>
                </c:pt>
                <c:pt idx="1550">
                  <c:v>18.5</c:v>
                </c:pt>
                <c:pt idx="1551">
                  <c:v>17.100000000000001</c:v>
                </c:pt>
                <c:pt idx="1552">
                  <c:v>25.9</c:v>
                </c:pt>
                <c:pt idx="1553">
                  <c:v>24.7</c:v>
                </c:pt>
                <c:pt idx="1554">
                  <c:v>21.9</c:v>
                </c:pt>
                <c:pt idx="1555">
                  <c:v>28.5</c:v>
                </c:pt>
                <c:pt idx="1556">
                  <c:v>20.100000000000001</c:v>
                </c:pt>
                <c:pt idx="1557">
                  <c:v>26.5</c:v>
                </c:pt>
                <c:pt idx="1558">
                  <c:v>23.1</c:v>
                </c:pt>
                <c:pt idx="1559">
                  <c:v>16.3</c:v>
                </c:pt>
                <c:pt idx="1560">
                  <c:v>15.8</c:v>
                </c:pt>
                <c:pt idx="1561">
                  <c:v>17.3</c:v>
                </c:pt>
                <c:pt idx="1562">
                  <c:v>24.9</c:v>
                </c:pt>
                <c:pt idx="1563">
                  <c:v>20.7</c:v>
                </c:pt>
                <c:pt idx="1564">
                  <c:v>22.5</c:v>
                </c:pt>
                <c:pt idx="1565">
                  <c:v>27.4</c:v>
                </c:pt>
                <c:pt idx="1566">
                  <c:v>30.3</c:v>
                </c:pt>
                <c:pt idx="1567">
                  <c:v>30</c:v>
                </c:pt>
                <c:pt idx="1568">
                  <c:v>17.7</c:v>
                </c:pt>
                <c:pt idx="1569">
                  <c:v>22.1</c:v>
                </c:pt>
                <c:pt idx="1570">
                  <c:v>30.2</c:v>
                </c:pt>
                <c:pt idx="1571">
                  <c:v>27</c:v>
                </c:pt>
                <c:pt idx="1572">
                  <c:v>17.600000000000001</c:v>
                </c:pt>
                <c:pt idx="1573">
                  <c:v>18.5</c:v>
                </c:pt>
                <c:pt idx="1574">
                  <c:v>23.2</c:v>
                </c:pt>
                <c:pt idx="1575">
                  <c:v>21.5</c:v>
                </c:pt>
                <c:pt idx="1576">
                  <c:v>15.8</c:v>
                </c:pt>
                <c:pt idx="1577">
                  <c:v>16.2</c:v>
                </c:pt>
                <c:pt idx="1578">
                  <c:v>17.399999999999999</c:v>
                </c:pt>
                <c:pt idx="1579">
                  <c:v>18.100000000000001</c:v>
                </c:pt>
                <c:pt idx="1580">
                  <c:v>23.1</c:v>
                </c:pt>
                <c:pt idx="1581">
                  <c:v>22.8</c:v>
                </c:pt>
                <c:pt idx="1582">
                  <c:v>20.2</c:v>
                </c:pt>
                <c:pt idx="1583">
                  <c:v>20.7</c:v>
                </c:pt>
                <c:pt idx="1584">
                  <c:v>16.399999999999999</c:v>
                </c:pt>
                <c:pt idx="1585">
                  <c:v>16.3</c:v>
                </c:pt>
                <c:pt idx="1586">
                  <c:v>16.7</c:v>
                </c:pt>
                <c:pt idx="1587">
                  <c:v>18.7</c:v>
                </c:pt>
                <c:pt idx="1588">
                  <c:v>17.399999999999999</c:v>
                </c:pt>
                <c:pt idx="1589">
                  <c:v>16.2</c:v>
                </c:pt>
                <c:pt idx="1590">
                  <c:v>14.2</c:v>
                </c:pt>
                <c:pt idx="1591">
                  <c:v>16.399999999999999</c:v>
                </c:pt>
                <c:pt idx="1592">
                  <c:v>17.7</c:v>
                </c:pt>
                <c:pt idx="1593">
                  <c:v>18.100000000000001</c:v>
                </c:pt>
                <c:pt idx="1594">
                  <c:v>20.2</c:v>
                </c:pt>
                <c:pt idx="1595">
                  <c:v>15.8</c:v>
                </c:pt>
                <c:pt idx="1596">
                  <c:v>16.100000000000001</c:v>
                </c:pt>
                <c:pt idx="1597">
                  <c:v>18.600000000000001</c:v>
                </c:pt>
                <c:pt idx="1598">
                  <c:v>21.5</c:v>
                </c:pt>
                <c:pt idx="1599">
                  <c:v>21.8</c:v>
                </c:pt>
                <c:pt idx="1600">
                  <c:v>19.600000000000001</c:v>
                </c:pt>
                <c:pt idx="1601">
                  <c:v>20.399999999999999</c:v>
                </c:pt>
                <c:pt idx="1602">
                  <c:v>22.3</c:v>
                </c:pt>
                <c:pt idx="1603">
                  <c:v>21.3</c:v>
                </c:pt>
                <c:pt idx="1604">
                  <c:v>20.2</c:v>
                </c:pt>
                <c:pt idx="1605">
                  <c:v>19.8</c:v>
                </c:pt>
                <c:pt idx="1606">
                  <c:v>15.1</c:v>
                </c:pt>
                <c:pt idx="1607">
                  <c:v>14</c:v>
                </c:pt>
                <c:pt idx="1608">
                  <c:v>15.7</c:v>
                </c:pt>
                <c:pt idx="1609">
                  <c:v>10.6</c:v>
                </c:pt>
                <c:pt idx="1610">
                  <c:v>13.3</c:v>
                </c:pt>
                <c:pt idx="1611">
                  <c:v>14.3</c:v>
                </c:pt>
                <c:pt idx="1612">
                  <c:v>14.6</c:v>
                </c:pt>
                <c:pt idx="1613">
                  <c:v>14.5</c:v>
                </c:pt>
                <c:pt idx="1614">
                  <c:v>12</c:v>
                </c:pt>
                <c:pt idx="1615">
                  <c:v>12.9</c:v>
                </c:pt>
                <c:pt idx="1616">
                  <c:v>13</c:v>
                </c:pt>
                <c:pt idx="1617">
                  <c:v>14.8</c:v>
                </c:pt>
                <c:pt idx="1618">
                  <c:v>16.600000000000001</c:v>
                </c:pt>
                <c:pt idx="1619">
                  <c:v>18.7</c:v>
                </c:pt>
                <c:pt idx="1620">
                  <c:v>18</c:v>
                </c:pt>
                <c:pt idx="1621">
                  <c:v>19.2</c:v>
                </c:pt>
                <c:pt idx="1622">
                  <c:v>17.899999999999999</c:v>
                </c:pt>
                <c:pt idx="1623">
                  <c:v>16.5</c:v>
                </c:pt>
                <c:pt idx="1624">
                  <c:v>17.399999999999999</c:v>
                </c:pt>
                <c:pt idx="1625">
                  <c:v>17.3</c:v>
                </c:pt>
                <c:pt idx="1626">
                  <c:v>15.2</c:v>
                </c:pt>
                <c:pt idx="1627">
                  <c:v>16.7</c:v>
                </c:pt>
                <c:pt idx="1628">
                  <c:v>17.899999999999999</c:v>
                </c:pt>
                <c:pt idx="1629">
                  <c:v>13.7</c:v>
                </c:pt>
                <c:pt idx="1630">
                  <c:v>11.9</c:v>
                </c:pt>
                <c:pt idx="1631">
                  <c:v>11.3</c:v>
                </c:pt>
                <c:pt idx="1632">
                  <c:v>12.6</c:v>
                </c:pt>
                <c:pt idx="1633">
                  <c:v>11.8</c:v>
                </c:pt>
                <c:pt idx="1634">
                  <c:v>9.6</c:v>
                </c:pt>
                <c:pt idx="1635">
                  <c:v>16</c:v>
                </c:pt>
                <c:pt idx="1636">
                  <c:v>17</c:v>
                </c:pt>
                <c:pt idx="1637">
                  <c:v>18</c:v>
                </c:pt>
                <c:pt idx="1638">
                  <c:v>17.5</c:v>
                </c:pt>
                <c:pt idx="1639">
                  <c:v>19.5</c:v>
                </c:pt>
                <c:pt idx="1640">
                  <c:v>17.600000000000001</c:v>
                </c:pt>
                <c:pt idx="1641">
                  <c:v>14.5</c:v>
                </c:pt>
                <c:pt idx="1642">
                  <c:v>14.1</c:v>
                </c:pt>
                <c:pt idx="1643">
                  <c:v>15.9</c:v>
                </c:pt>
                <c:pt idx="1644">
                  <c:v>13.7</c:v>
                </c:pt>
                <c:pt idx="1645">
                  <c:v>13.5</c:v>
                </c:pt>
                <c:pt idx="1646">
                  <c:v>19.100000000000001</c:v>
                </c:pt>
                <c:pt idx="1647">
                  <c:v>19.399999999999999</c:v>
                </c:pt>
                <c:pt idx="1648">
                  <c:v>18.2</c:v>
                </c:pt>
                <c:pt idx="1649">
                  <c:v>16</c:v>
                </c:pt>
                <c:pt idx="1650">
                  <c:v>15</c:v>
                </c:pt>
                <c:pt idx="1651">
                  <c:v>15.4</c:v>
                </c:pt>
                <c:pt idx="1652">
                  <c:v>14.3</c:v>
                </c:pt>
                <c:pt idx="1653">
                  <c:v>15.7</c:v>
                </c:pt>
                <c:pt idx="1654">
                  <c:v>12</c:v>
                </c:pt>
                <c:pt idx="1655">
                  <c:v>13.1</c:v>
                </c:pt>
                <c:pt idx="1656">
                  <c:v>14.3</c:v>
                </c:pt>
                <c:pt idx="1657">
                  <c:v>13.9</c:v>
                </c:pt>
                <c:pt idx="1658">
                  <c:v>13.7</c:v>
                </c:pt>
                <c:pt idx="1659">
                  <c:v>14.3</c:v>
                </c:pt>
                <c:pt idx="1660">
                  <c:v>15.7</c:v>
                </c:pt>
                <c:pt idx="1661">
                  <c:v>17.100000000000001</c:v>
                </c:pt>
                <c:pt idx="1662">
                  <c:v>16.600000000000001</c:v>
                </c:pt>
                <c:pt idx="1663">
                  <c:v>15.6</c:v>
                </c:pt>
                <c:pt idx="1664">
                  <c:v>15.2</c:v>
                </c:pt>
                <c:pt idx="1665">
                  <c:v>14.4</c:v>
                </c:pt>
                <c:pt idx="1666">
                  <c:v>14.8</c:v>
                </c:pt>
                <c:pt idx="1667">
                  <c:v>14</c:v>
                </c:pt>
                <c:pt idx="1668">
                  <c:v>15.3</c:v>
                </c:pt>
                <c:pt idx="1669">
                  <c:v>15.1</c:v>
                </c:pt>
                <c:pt idx="1670">
                  <c:v>14.6</c:v>
                </c:pt>
                <c:pt idx="1671">
                  <c:v>12.5</c:v>
                </c:pt>
                <c:pt idx="1672">
                  <c:v>12.5</c:v>
                </c:pt>
                <c:pt idx="1673">
                  <c:v>13.8</c:v>
                </c:pt>
                <c:pt idx="1674">
                  <c:v>12.7</c:v>
                </c:pt>
                <c:pt idx="1675">
                  <c:v>13.9</c:v>
                </c:pt>
                <c:pt idx="1676">
                  <c:v>13.1</c:v>
                </c:pt>
                <c:pt idx="1677">
                  <c:v>15.8</c:v>
                </c:pt>
                <c:pt idx="1678">
                  <c:v>13.5</c:v>
                </c:pt>
                <c:pt idx="1679">
                  <c:v>14.1</c:v>
                </c:pt>
                <c:pt idx="1680">
                  <c:v>13.9</c:v>
                </c:pt>
                <c:pt idx="1681">
                  <c:v>10.1</c:v>
                </c:pt>
                <c:pt idx="1682">
                  <c:v>12.5</c:v>
                </c:pt>
                <c:pt idx="1683">
                  <c:v>12.9</c:v>
                </c:pt>
                <c:pt idx="1684">
                  <c:v>12</c:v>
                </c:pt>
                <c:pt idx="1685">
                  <c:v>13.1</c:v>
                </c:pt>
                <c:pt idx="1686">
                  <c:v>13.8</c:v>
                </c:pt>
                <c:pt idx="1687">
                  <c:v>16.2</c:v>
                </c:pt>
                <c:pt idx="1688">
                  <c:v>16.899999999999999</c:v>
                </c:pt>
                <c:pt idx="1689">
                  <c:v>16.5</c:v>
                </c:pt>
                <c:pt idx="1690">
                  <c:v>19.399999999999999</c:v>
                </c:pt>
                <c:pt idx="1691">
                  <c:v>12.3</c:v>
                </c:pt>
                <c:pt idx="1692">
                  <c:v>17</c:v>
                </c:pt>
                <c:pt idx="1693">
                  <c:v>16.600000000000001</c:v>
                </c:pt>
                <c:pt idx="1694">
                  <c:v>13</c:v>
                </c:pt>
                <c:pt idx="1695">
                  <c:v>15.1</c:v>
                </c:pt>
                <c:pt idx="1696">
                  <c:v>18</c:v>
                </c:pt>
                <c:pt idx="1697">
                  <c:v>12.9</c:v>
                </c:pt>
                <c:pt idx="1698">
                  <c:v>14.4</c:v>
                </c:pt>
                <c:pt idx="1699">
                  <c:v>15.3</c:v>
                </c:pt>
                <c:pt idx="1700">
                  <c:v>13.4</c:v>
                </c:pt>
                <c:pt idx="1701">
                  <c:v>13</c:v>
                </c:pt>
                <c:pt idx="1702">
                  <c:v>15.3</c:v>
                </c:pt>
                <c:pt idx="1703">
                  <c:v>18.2</c:v>
                </c:pt>
                <c:pt idx="1704">
                  <c:v>19.600000000000001</c:v>
                </c:pt>
                <c:pt idx="1705">
                  <c:v>17.600000000000001</c:v>
                </c:pt>
                <c:pt idx="1706">
                  <c:v>19.600000000000001</c:v>
                </c:pt>
                <c:pt idx="1707">
                  <c:v>18.7</c:v>
                </c:pt>
                <c:pt idx="1708">
                  <c:v>21.2</c:v>
                </c:pt>
                <c:pt idx="1709">
                  <c:v>16</c:v>
                </c:pt>
                <c:pt idx="1710">
                  <c:v>12.9</c:v>
                </c:pt>
                <c:pt idx="1711">
                  <c:v>15.1</c:v>
                </c:pt>
                <c:pt idx="1712">
                  <c:v>12.8</c:v>
                </c:pt>
                <c:pt idx="1713">
                  <c:v>14.8</c:v>
                </c:pt>
                <c:pt idx="1714">
                  <c:v>20.8</c:v>
                </c:pt>
                <c:pt idx="1715">
                  <c:v>20.8</c:v>
                </c:pt>
                <c:pt idx="1716">
                  <c:v>18.600000000000001</c:v>
                </c:pt>
                <c:pt idx="1717">
                  <c:v>20</c:v>
                </c:pt>
                <c:pt idx="1718">
                  <c:v>21.8</c:v>
                </c:pt>
                <c:pt idx="1719">
                  <c:v>12.8</c:v>
                </c:pt>
                <c:pt idx="1720">
                  <c:v>14.8</c:v>
                </c:pt>
                <c:pt idx="1721">
                  <c:v>18.899999999999999</c:v>
                </c:pt>
                <c:pt idx="1722">
                  <c:v>24</c:v>
                </c:pt>
                <c:pt idx="1723">
                  <c:v>26.2</c:v>
                </c:pt>
                <c:pt idx="1724">
                  <c:v>19.399999999999999</c:v>
                </c:pt>
                <c:pt idx="1725">
                  <c:v>15.5</c:v>
                </c:pt>
                <c:pt idx="1726">
                  <c:v>15.2</c:v>
                </c:pt>
                <c:pt idx="1727">
                  <c:v>15.1</c:v>
                </c:pt>
                <c:pt idx="1728">
                  <c:v>16.600000000000001</c:v>
                </c:pt>
                <c:pt idx="1729">
                  <c:v>20.3</c:v>
                </c:pt>
                <c:pt idx="1730">
                  <c:v>18.8</c:v>
                </c:pt>
                <c:pt idx="1731">
                  <c:v>14.9</c:v>
                </c:pt>
                <c:pt idx="1732">
                  <c:v>15.8</c:v>
                </c:pt>
                <c:pt idx="1733">
                  <c:v>14.1</c:v>
                </c:pt>
                <c:pt idx="1734">
                  <c:v>20.5</c:v>
                </c:pt>
                <c:pt idx="1735">
                  <c:v>26.5</c:v>
                </c:pt>
                <c:pt idx="1736">
                  <c:v>29.7</c:v>
                </c:pt>
                <c:pt idx="1737">
                  <c:v>15.2</c:v>
                </c:pt>
                <c:pt idx="1738">
                  <c:v>24.3</c:v>
                </c:pt>
                <c:pt idx="1739">
                  <c:v>24.8</c:v>
                </c:pt>
                <c:pt idx="1740">
                  <c:v>16.399999999999999</c:v>
                </c:pt>
                <c:pt idx="1741">
                  <c:v>14.2</c:v>
                </c:pt>
                <c:pt idx="1742">
                  <c:v>15</c:v>
                </c:pt>
                <c:pt idx="1743">
                  <c:v>14.7</c:v>
                </c:pt>
                <c:pt idx="1744">
                  <c:v>18.899999999999999</c:v>
                </c:pt>
                <c:pt idx="1745">
                  <c:v>20.399999999999999</c:v>
                </c:pt>
                <c:pt idx="1746">
                  <c:v>23.1</c:v>
                </c:pt>
                <c:pt idx="1747">
                  <c:v>26.7</c:v>
                </c:pt>
                <c:pt idx="1748">
                  <c:v>18</c:v>
                </c:pt>
                <c:pt idx="1749">
                  <c:v>20.399999999999999</c:v>
                </c:pt>
                <c:pt idx="1750">
                  <c:v>15.2</c:v>
                </c:pt>
                <c:pt idx="1751">
                  <c:v>22.1</c:v>
                </c:pt>
                <c:pt idx="1752">
                  <c:v>15.3</c:v>
                </c:pt>
                <c:pt idx="1753">
                  <c:v>16.399999999999999</c:v>
                </c:pt>
                <c:pt idx="1754">
                  <c:v>17</c:v>
                </c:pt>
                <c:pt idx="1755">
                  <c:v>19.600000000000001</c:v>
                </c:pt>
                <c:pt idx="1756">
                  <c:v>27.9</c:v>
                </c:pt>
                <c:pt idx="1757">
                  <c:v>33.799999999999997</c:v>
                </c:pt>
                <c:pt idx="1758">
                  <c:v>21.6</c:v>
                </c:pt>
                <c:pt idx="1759">
                  <c:v>15.5</c:v>
                </c:pt>
                <c:pt idx="1760">
                  <c:v>17</c:v>
                </c:pt>
                <c:pt idx="1761">
                  <c:v>21.6</c:v>
                </c:pt>
                <c:pt idx="1762">
                  <c:v>30.5</c:v>
                </c:pt>
                <c:pt idx="1763">
                  <c:v>25.1</c:v>
                </c:pt>
                <c:pt idx="1764">
                  <c:v>33.700000000000003</c:v>
                </c:pt>
                <c:pt idx="1765">
                  <c:v>34.299999999999997</c:v>
                </c:pt>
                <c:pt idx="1766">
                  <c:v>18.899999999999999</c:v>
                </c:pt>
                <c:pt idx="1767">
                  <c:v>20.7</c:v>
                </c:pt>
                <c:pt idx="1768">
                  <c:v>16.2</c:v>
                </c:pt>
                <c:pt idx="1769">
                  <c:v>19.600000000000001</c:v>
                </c:pt>
                <c:pt idx="1770">
                  <c:v>24.1</c:v>
                </c:pt>
                <c:pt idx="1771">
                  <c:v>17.7</c:v>
                </c:pt>
                <c:pt idx="1772">
                  <c:v>15</c:v>
                </c:pt>
                <c:pt idx="1773">
                  <c:v>14.2</c:v>
                </c:pt>
                <c:pt idx="1774">
                  <c:v>18.100000000000001</c:v>
                </c:pt>
                <c:pt idx="1775">
                  <c:v>29.6</c:v>
                </c:pt>
                <c:pt idx="1776">
                  <c:v>17.399999999999999</c:v>
                </c:pt>
                <c:pt idx="1777">
                  <c:v>17.3</c:v>
                </c:pt>
                <c:pt idx="1778">
                  <c:v>22.4</c:v>
                </c:pt>
                <c:pt idx="1779">
                  <c:v>18.5</c:v>
                </c:pt>
                <c:pt idx="1780">
                  <c:v>17.2</c:v>
                </c:pt>
                <c:pt idx="1781">
                  <c:v>16.2</c:v>
                </c:pt>
                <c:pt idx="1782">
                  <c:v>26.9</c:v>
                </c:pt>
                <c:pt idx="1783">
                  <c:v>18.600000000000001</c:v>
                </c:pt>
                <c:pt idx="1784">
                  <c:v>34.700000000000003</c:v>
                </c:pt>
                <c:pt idx="1785">
                  <c:v>40.9</c:v>
                </c:pt>
                <c:pt idx="1786">
                  <c:v>20</c:v>
                </c:pt>
                <c:pt idx="1787">
                  <c:v>23.8</c:v>
                </c:pt>
                <c:pt idx="1788">
                  <c:v>23.7</c:v>
                </c:pt>
                <c:pt idx="1789">
                  <c:v>27.4</c:v>
                </c:pt>
                <c:pt idx="1790">
                  <c:v>16.399999999999999</c:v>
                </c:pt>
                <c:pt idx="1791">
                  <c:v>24.8</c:v>
                </c:pt>
                <c:pt idx="1792">
                  <c:v>21.1</c:v>
                </c:pt>
                <c:pt idx="1793">
                  <c:v>19.7</c:v>
                </c:pt>
                <c:pt idx="1794">
                  <c:v>18.399999999999999</c:v>
                </c:pt>
                <c:pt idx="1795">
                  <c:v>16.8</c:v>
                </c:pt>
                <c:pt idx="1796">
                  <c:v>15.5</c:v>
                </c:pt>
                <c:pt idx="1797">
                  <c:v>22.2</c:v>
                </c:pt>
                <c:pt idx="1798">
                  <c:v>23</c:v>
                </c:pt>
                <c:pt idx="1799">
                  <c:v>23.9</c:v>
                </c:pt>
                <c:pt idx="1800">
                  <c:v>20.8</c:v>
                </c:pt>
                <c:pt idx="1801">
                  <c:v>21</c:v>
                </c:pt>
                <c:pt idx="1802">
                  <c:v>27.6</c:v>
                </c:pt>
                <c:pt idx="1803">
                  <c:v>38</c:v>
                </c:pt>
                <c:pt idx="1804">
                  <c:v>17.2</c:v>
                </c:pt>
                <c:pt idx="1805">
                  <c:v>18.100000000000001</c:v>
                </c:pt>
                <c:pt idx="1806">
                  <c:v>18.399999999999999</c:v>
                </c:pt>
                <c:pt idx="1807">
                  <c:v>20.9</c:v>
                </c:pt>
                <c:pt idx="1808">
                  <c:v>20.100000000000001</c:v>
                </c:pt>
                <c:pt idx="1809">
                  <c:v>21.7</c:v>
                </c:pt>
                <c:pt idx="1810">
                  <c:v>22.6</c:v>
                </c:pt>
                <c:pt idx="1811">
                  <c:v>26.3</c:v>
                </c:pt>
                <c:pt idx="1812">
                  <c:v>40.1</c:v>
                </c:pt>
                <c:pt idx="1813">
                  <c:v>23.3</c:v>
                </c:pt>
                <c:pt idx="1814">
                  <c:v>43.5</c:v>
                </c:pt>
                <c:pt idx="1815">
                  <c:v>20.2</c:v>
                </c:pt>
                <c:pt idx="1816">
                  <c:v>19.600000000000001</c:v>
                </c:pt>
                <c:pt idx="1817">
                  <c:v>20</c:v>
                </c:pt>
                <c:pt idx="1818">
                  <c:v>24.5</c:v>
                </c:pt>
                <c:pt idx="1819">
                  <c:v>27.9</c:v>
                </c:pt>
                <c:pt idx="1820">
                  <c:v>20.5</c:v>
                </c:pt>
                <c:pt idx="1821">
                  <c:v>23.9</c:v>
                </c:pt>
                <c:pt idx="1822">
                  <c:v>28.4</c:v>
                </c:pt>
                <c:pt idx="1823">
                  <c:v>33.200000000000003</c:v>
                </c:pt>
                <c:pt idx="1824">
                  <c:v>40.799999999999997</c:v>
                </c:pt>
                <c:pt idx="1825">
                  <c:v>21.2</c:v>
                </c:pt>
                <c:pt idx="1826">
                  <c:v>24.9</c:v>
                </c:pt>
                <c:pt idx="1827">
                  <c:v>25</c:v>
                </c:pt>
                <c:pt idx="1828">
                  <c:v>36.6</c:v>
                </c:pt>
                <c:pt idx="1829">
                  <c:v>26.8</c:v>
                </c:pt>
                <c:pt idx="1830">
                  <c:v>16.7</c:v>
                </c:pt>
                <c:pt idx="1831">
                  <c:v>18</c:v>
                </c:pt>
                <c:pt idx="1832">
                  <c:v>20.100000000000001</c:v>
                </c:pt>
                <c:pt idx="1833">
                  <c:v>23.8</c:v>
                </c:pt>
                <c:pt idx="1834">
                  <c:v>31.9</c:v>
                </c:pt>
                <c:pt idx="1835">
                  <c:v>32.9</c:v>
                </c:pt>
                <c:pt idx="1836">
                  <c:v>19.3</c:v>
                </c:pt>
                <c:pt idx="1837">
                  <c:v>19.899999999999999</c:v>
                </c:pt>
                <c:pt idx="1838">
                  <c:v>32.200000000000003</c:v>
                </c:pt>
                <c:pt idx="1839">
                  <c:v>33.799999999999997</c:v>
                </c:pt>
                <c:pt idx="1840">
                  <c:v>36.799999999999997</c:v>
                </c:pt>
                <c:pt idx="1841">
                  <c:v>19.600000000000001</c:v>
                </c:pt>
                <c:pt idx="1842">
                  <c:v>24.8</c:v>
                </c:pt>
                <c:pt idx="1843">
                  <c:v>29.4</c:v>
                </c:pt>
                <c:pt idx="1844">
                  <c:v>25.5</c:v>
                </c:pt>
                <c:pt idx="1845">
                  <c:v>21.8</c:v>
                </c:pt>
                <c:pt idx="1846">
                  <c:v>23.5</c:v>
                </c:pt>
                <c:pt idx="1847">
                  <c:v>31.7</c:v>
                </c:pt>
                <c:pt idx="1848">
                  <c:v>22.6</c:v>
                </c:pt>
                <c:pt idx="1849">
                  <c:v>24.1</c:v>
                </c:pt>
                <c:pt idx="1850">
                  <c:v>27.4</c:v>
                </c:pt>
                <c:pt idx="1851">
                  <c:v>23.6</c:v>
                </c:pt>
                <c:pt idx="1852">
                  <c:v>23.1</c:v>
                </c:pt>
                <c:pt idx="1853">
                  <c:v>25.4</c:v>
                </c:pt>
                <c:pt idx="1854">
                  <c:v>31.5</c:v>
                </c:pt>
                <c:pt idx="1855">
                  <c:v>39.4</c:v>
                </c:pt>
                <c:pt idx="1856">
                  <c:v>42.9</c:v>
                </c:pt>
                <c:pt idx="1857">
                  <c:v>29.3</c:v>
                </c:pt>
                <c:pt idx="1858">
                  <c:v>25.1</c:v>
                </c:pt>
                <c:pt idx="1859">
                  <c:v>17.7</c:v>
                </c:pt>
                <c:pt idx="1860">
                  <c:v>19.7</c:v>
                </c:pt>
                <c:pt idx="1861">
                  <c:v>20.100000000000001</c:v>
                </c:pt>
                <c:pt idx="1862">
                  <c:v>25.5</c:v>
                </c:pt>
                <c:pt idx="1863">
                  <c:v>23.2</c:v>
                </c:pt>
                <c:pt idx="1864">
                  <c:v>29.4</c:v>
                </c:pt>
                <c:pt idx="1865">
                  <c:v>28.2</c:v>
                </c:pt>
                <c:pt idx="1866">
                  <c:v>27.7</c:v>
                </c:pt>
                <c:pt idx="1867">
                  <c:v>25.9</c:v>
                </c:pt>
                <c:pt idx="1868">
                  <c:v>27.7</c:v>
                </c:pt>
                <c:pt idx="1869">
                  <c:v>31.7</c:v>
                </c:pt>
                <c:pt idx="1870">
                  <c:v>33.700000000000003</c:v>
                </c:pt>
                <c:pt idx="1871">
                  <c:v>19.3</c:v>
                </c:pt>
                <c:pt idx="1872">
                  <c:v>26.4</c:v>
                </c:pt>
                <c:pt idx="1873">
                  <c:v>25.6</c:v>
                </c:pt>
                <c:pt idx="1874">
                  <c:v>21.8</c:v>
                </c:pt>
                <c:pt idx="1875">
                  <c:v>19.7</c:v>
                </c:pt>
                <c:pt idx="1876">
                  <c:v>18.7</c:v>
                </c:pt>
                <c:pt idx="1877">
                  <c:v>19.600000000000001</c:v>
                </c:pt>
                <c:pt idx="1878">
                  <c:v>21.1</c:v>
                </c:pt>
                <c:pt idx="1879">
                  <c:v>34</c:v>
                </c:pt>
                <c:pt idx="1880">
                  <c:v>23.7</c:v>
                </c:pt>
                <c:pt idx="1881">
                  <c:v>31.6</c:v>
                </c:pt>
                <c:pt idx="1882">
                  <c:v>19.2</c:v>
                </c:pt>
                <c:pt idx="1883">
                  <c:v>19.7</c:v>
                </c:pt>
                <c:pt idx="1884">
                  <c:v>20.100000000000001</c:v>
                </c:pt>
                <c:pt idx="1885">
                  <c:v>22.4</c:v>
                </c:pt>
                <c:pt idx="1886">
                  <c:v>32.1</c:v>
                </c:pt>
                <c:pt idx="1887">
                  <c:v>18.399999999999999</c:v>
                </c:pt>
                <c:pt idx="1888">
                  <c:v>19.5</c:v>
                </c:pt>
                <c:pt idx="1889">
                  <c:v>23.5</c:v>
                </c:pt>
                <c:pt idx="1890">
                  <c:v>20.3</c:v>
                </c:pt>
                <c:pt idx="1891">
                  <c:v>19</c:v>
                </c:pt>
                <c:pt idx="1892">
                  <c:v>20</c:v>
                </c:pt>
                <c:pt idx="1893">
                  <c:v>22.4</c:v>
                </c:pt>
                <c:pt idx="1894">
                  <c:v>21</c:v>
                </c:pt>
                <c:pt idx="1895">
                  <c:v>22.3</c:v>
                </c:pt>
                <c:pt idx="1896">
                  <c:v>29.5</c:v>
                </c:pt>
                <c:pt idx="1897">
                  <c:v>29.5</c:v>
                </c:pt>
                <c:pt idx="1898">
                  <c:v>26.8</c:v>
                </c:pt>
                <c:pt idx="1899">
                  <c:v>17.899999999999999</c:v>
                </c:pt>
                <c:pt idx="1900">
                  <c:v>18.8</c:v>
                </c:pt>
                <c:pt idx="1901">
                  <c:v>26.5</c:v>
                </c:pt>
                <c:pt idx="1902">
                  <c:v>28.2</c:v>
                </c:pt>
                <c:pt idx="1903">
                  <c:v>28.3</c:v>
                </c:pt>
                <c:pt idx="1904">
                  <c:v>30.4</c:v>
                </c:pt>
                <c:pt idx="1905">
                  <c:v>22.7</c:v>
                </c:pt>
                <c:pt idx="1906">
                  <c:v>18.399999999999999</c:v>
                </c:pt>
                <c:pt idx="1907">
                  <c:v>18.3</c:v>
                </c:pt>
                <c:pt idx="1908">
                  <c:v>17.100000000000001</c:v>
                </c:pt>
                <c:pt idx="1909">
                  <c:v>17.899999999999999</c:v>
                </c:pt>
                <c:pt idx="1910">
                  <c:v>17.5</c:v>
                </c:pt>
                <c:pt idx="1911">
                  <c:v>19.8</c:v>
                </c:pt>
                <c:pt idx="1912">
                  <c:v>27.6</c:v>
                </c:pt>
                <c:pt idx="1913">
                  <c:v>27.5</c:v>
                </c:pt>
                <c:pt idx="1914">
                  <c:v>26.4</c:v>
                </c:pt>
                <c:pt idx="1915">
                  <c:v>21.7</c:v>
                </c:pt>
                <c:pt idx="1916">
                  <c:v>21.4</c:v>
                </c:pt>
                <c:pt idx="1917">
                  <c:v>23.1</c:v>
                </c:pt>
                <c:pt idx="1918">
                  <c:v>20.7</c:v>
                </c:pt>
                <c:pt idx="1919">
                  <c:v>23.2</c:v>
                </c:pt>
                <c:pt idx="1920">
                  <c:v>16.600000000000001</c:v>
                </c:pt>
                <c:pt idx="1921">
                  <c:v>16.899999999999999</c:v>
                </c:pt>
                <c:pt idx="1922">
                  <c:v>16.5</c:v>
                </c:pt>
                <c:pt idx="1923">
                  <c:v>16.399999999999999</c:v>
                </c:pt>
                <c:pt idx="1924">
                  <c:v>18.600000000000001</c:v>
                </c:pt>
                <c:pt idx="1925">
                  <c:v>21.2</c:v>
                </c:pt>
                <c:pt idx="1926">
                  <c:v>22</c:v>
                </c:pt>
                <c:pt idx="1927">
                  <c:v>15.7</c:v>
                </c:pt>
                <c:pt idx="1928">
                  <c:v>15.3</c:v>
                </c:pt>
                <c:pt idx="1929">
                  <c:v>18.3</c:v>
                </c:pt>
                <c:pt idx="1930">
                  <c:v>23.4</c:v>
                </c:pt>
                <c:pt idx="1931">
                  <c:v>23.5</c:v>
                </c:pt>
                <c:pt idx="1932">
                  <c:v>21.5</c:v>
                </c:pt>
                <c:pt idx="1933">
                  <c:v>18.399999999999999</c:v>
                </c:pt>
                <c:pt idx="1934">
                  <c:v>16.399999999999999</c:v>
                </c:pt>
                <c:pt idx="1935">
                  <c:v>19.399999999999999</c:v>
                </c:pt>
                <c:pt idx="1936">
                  <c:v>20.8</c:v>
                </c:pt>
                <c:pt idx="1937">
                  <c:v>19.600000000000001</c:v>
                </c:pt>
                <c:pt idx="1938">
                  <c:v>18.2</c:v>
                </c:pt>
                <c:pt idx="1939">
                  <c:v>19.7</c:v>
                </c:pt>
                <c:pt idx="1940">
                  <c:v>22.3</c:v>
                </c:pt>
                <c:pt idx="1941">
                  <c:v>21.7</c:v>
                </c:pt>
                <c:pt idx="1942">
                  <c:v>17.7</c:v>
                </c:pt>
                <c:pt idx="1943">
                  <c:v>18.100000000000001</c:v>
                </c:pt>
                <c:pt idx="1944">
                  <c:v>18.899999999999999</c:v>
                </c:pt>
                <c:pt idx="1945">
                  <c:v>19.8</c:v>
                </c:pt>
                <c:pt idx="1946">
                  <c:v>15.5</c:v>
                </c:pt>
                <c:pt idx="1947">
                  <c:v>13</c:v>
                </c:pt>
                <c:pt idx="1948">
                  <c:v>14.2</c:v>
                </c:pt>
                <c:pt idx="1949">
                  <c:v>15</c:v>
                </c:pt>
                <c:pt idx="1950">
                  <c:v>14.8</c:v>
                </c:pt>
                <c:pt idx="1951">
                  <c:v>19.5</c:v>
                </c:pt>
                <c:pt idx="1952">
                  <c:v>20.100000000000001</c:v>
                </c:pt>
                <c:pt idx="1953">
                  <c:v>21.1</c:v>
                </c:pt>
                <c:pt idx="1954">
                  <c:v>19.600000000000001</c:v>
                </c:pt>
                <c:pt idx="1955">
                  <c:v>14</c:v>
                </c:pt>
                <c:pt idx="1956">
                  <c:v>14.5</c:v>
                </c:pt>
                <c:pt idx="1957">
                  <c:v>17.100000000000001</c:v>
                </c:pt>
                <c:pt idx="1958">
                  <c:v>14.8</c:v>
                </c:pt>
                <c:pt idx="1959">
                  <c:v>14.5</c:v>
                </c:pt>
                <c:pt idx="1960">
                  <c:v>14.7</c:v>
                </c:pt>
                <c:pt idx="1961">
                  <c:v>15.3</c:v>
                </c:pt>
                <c:pt idx="1962">
                  <c:v>18</c:v>
                </c:pt>
                <c:pt idx="1963">
                  <c:v>18.5</c:v>
                </c:pt>
                <c:pt idx="1964">
                  <c:v>19.399999999999999</c:v>
                </c:pt>
                <c:pt idx="1965">
                  <c:v>17.7</c:v>
                </c:pt>
                <c:pt idx="1966">
                  <c:v>15.8</c:v>
                </c:pt>
                <c:pt idx="1967">
                  <c:v>13.7</c:v>
                </c:pt>
                <c:pt idx="1968">
                  <c:v>13.6</c:v>
                </c:pt>
                <c:pt idx="1969">
                  <c:v>13.5</c:v>
                </c:pt>
                <c:pt idx="1970">
                  <c:v>13.8</c:v>
                </c:pt>
                <c:pt idx="1971">
                  <c:v>16</c:v>
                </c:pt>
                <c:pt idx="1972">
                  <c:v>18.5</c:v>
                </c:pt>
                <c:pt idx="1973">
                  <c:v>17.100000000000001</c:v>
                </c:pt>
                <c:pt idx="1974">
                  <c:v>17.600000000000001</c:v>
                </c:pt>
                <c:pt idx="1975">
                  <c:v>17.100000000000001</c:v>
                </c:pt>
                <c:pt idx="1976">
                  <c:v>17.100000000000001</c:v>
                </c:pt>
                <c:pt idx="1977">
                  <c:v>17.8</c:v>
                </c:pt>
                <c:pt idx="1978">
                  <c:v>11.2</c:v>
                </c:pt>
                <c:pt idx="1979">
                  <c:v>15.6</c:v>
                </c:pt>
                <c:pt idx="1980">
                  <c:v>14.1</c:v>
                </c:pt>
                <c:pt idx="1981">
                  <c:v>13.8</c:v>
                </c:pt>
                <c:pt idx="1982">
                  <c:v>14.6</c:v>
                </c:pt>
                <c:pt idx="1983">
                  <c:v>13.3</c:v>
                </c:pt>
                <c:pt idx="1984">
                  <c:v>11.8</c:v>
                </c:pt>
                <c:pt idx="1985">
                  <c:v>12.6</c:v>
                </c:pt>
                <c:pt idx="1986">
                  <c:v>15.3</c:v>
                </c:pt>
                <c:pt idx="1987">
                  <c:v>16.7</c:v>
                </c:pt>
                <c:pt idx="1988">
                  <c:v>16.899999999999999</c:v>
                </c:pt>
                <c:pt idx="1989">
                  <c:v>15.3</c:v>
                </c:pt>
                <c:pt idx="1990">
                  <c:v>16.399999999999999</c:v>
                </c:pt>
                <c:pt idx="1991">
                  <c:v>15.2</c:v>
                </c:pt>
                <c:pt idx="1992">
                  <c:v>18.399999999999999</c:v>
                </c:pt>
                <c:pt idx="1993">
                  <c:v>17.899999999999999</c:v>
                </c:pt>
                <c:pt idx="1994">
                  <c:v>14.6</c:v>
                </c:pt>
                <c:pt idx="1995">
                  <c:v>16.899999999999999</c:v>
                </c:pt>
                <c:pt idx="1996">
                  <c:v>17.8</c:v>
                </c:pt>
                <c:pt idx="1997">
                  <c:v>16.899999999999999</c:v>
                </c:pt>
                <c:pt idx="1998">
                  <c:v>12</c:v>
                </c:pt>
                <c:pt idx="1999">
                  <c:v>13</c:v>
                </c:pt>
                <c:pt idx="2000">
                  <c:v>14.4</c:v>
                </c:pt>
                <c:pt idx="2001">
                  <c:v>14.9</c:v>
                </c:pt>
                <c:pt idx="2002">
                  <c:v>15.9</c:v>
                </c:pt>
                <c:pt idx="2003">
                  <c:v>13.8</c:v>
                </c:pt>
                <c:pt idx="2004">
                  <c:v>13.1</c:v>
                </c:pt>
                <c:pt idx="2005">
                  <c:v>12.5</c:v>
                </c:pt>
                <c:pt idx="2006">
                  <c:v>15.4</c:v>
                </c:pt>
                <c:pt idx="2007">
                  <c:v>15.2</c:v>
                </c:pt>
                <c:pt idx="2008">
                  <c:v>17.399999999999999</c:v>
                </c:pt>
                <c:pt idx="2009">
                  <c:v>15.1</c:v>
                </c:pt>
                <c:pt idx="2010">
                  <c:v>10.3</c:v>
                </c:pt>
                <c:pt idx="2011">
                  <c:v>14.5</c:v>
                </c:pt>
                <c:pt idx="2012">
                  <c:v>12.5</c:v>
                </c:pt>
                <c:pt idx="2013">
                  <c:v>13.1</c:v>
                </c:pt>
                <c:pt idx="2014">
                  <c:v>11.8</c:v>
                </c:pt>
                <c:pt idx="2015">
                  <c:v>15.7</c:v>
                </c:pt>
                <c:pt idx="2016">
                  <c:v>17.2</c:v>
                </c:pt>
                <c:pt idx="2017">
                  <c:v>16.899999999999999</c:v>
                </c:pt>
                <c:pt idx="2018">
                  <c:v>11.4</c:v>
                </c:pt>
                <c:pt idx="2019">
                  <c:v>14.2</c:v>
                </c:pt>
                <c:pt idx="2020">
                  <c:v>15.1</c:v>
                </c:pt>
                <c:pt idx="2021">
                  <c:v>14.2</c:v>
                </c:pt>
                <c:pt idx="2022">
                  <c:v>14.7</c:v>
                </c:pt>
                <c:pt idx="2023">
                  <c:v>11.5</c:v>
                </c:pt>
                <c:pt idx="2024">
                  <c:v>12.8</c:v>
                </c:pt>
                <c:pt idx="2025">
                  <c:v>12.5</c:v>
                </c:pt>
                <c:pt idx="2026">
                  <c:v>15.3</c:v>
                </c:pt>
                <c:pt idx="2027">
                  <c:v>13.8</c:v>
                </c:pt>
                <c:pt idx="2028">
                  <c:v>12.9</c:v>
                </c:pt>
                <c:pt idx="2029">
                  <c:v>13.3</c:v>
                </c:pt>
                <c:pt idx="2030">
                  <c:v>12</c:v>
                </c:pt>
                <c:pt idx="2031">
                  <c:v>13.5</c:v>
                </c:pt>
                <c:pt idx="2032">
                  <c:v>12.2</c:v>
                </c:pt>
                <c:pt idx="2033">
                  <c:v>12.8</c:v>
                </c:pt>
                <c:pt idx="2034">
                  <c:v>13.5</c:v>
                </c:pt>
                <c:pt idx="2035">
                  <c:v>15.6</c:v>
                </c:pt>
                <c:pt idx="2036">
                  <c:v>16.3</c:v>
                </c:pt>
                <c:pt idx="2037">
                  <c:v>14.2</c:v>
                </c:pt>
                <c:pt idx="2038">
                  <c:v>17.100000000000001</c:v>
                </c:pt>
                <c:pt idx="2039">
                  <c:v>16.399999999999999</c:v>
                </c:pt>
                <c:pt idx="2040">
                  <c:v>18.2</c:v>
                </c:pt>
                <c:pt idx="2041">
                  <c:v>16</c:v>
                </c:pt>
                <c:pt idx="2042">
                  <c:v>10.5</c:v>
                </c:pt>
                <c:pt idx="2043">
                  <c:v>11.3</c:v>
                </c:pt>
                <c:pt idx="2044">
                  <c:v>12.8</c:v>
                </c:pt>
                <c:pt idx="2045">
                  <c:v>12.7</c:v>
                </c:pt>
                <c:pt idx="2046">
                  <c:v>14.9</c:v>
                </c:pt>
                <c:pt idx="2047">
                  <c:v>15.8</c:v>
                </c:pt>
                <c:pt idx="2048">
                  <c:v>14.8</c:v>
                </c:pt>
                <c:pt idx="2049">
                  <c:v>15.8</c:v>
                </c:pt>
                <c:pt idx="2050">
                  <c:v>15.9</c:v>
                </c:pt>
                <c:pt idx="2051">
                  <c:v>18.100000000000001</c:v>
                </c:pt>
                <c:pt idx="2052">
                  <c:v>18.100000000000001</c:v>
                </c:pt>
                <c:pt idx="2053">
                  <c:v>14.9</c:v>
                </c:pt>
                <c:pt idx="2054">
                  <c:v>15</c:v>
                </c:pt>
                <c:pt idx="2055">
                  <c:v>16.3</c:v>
                </c:pt>
                <c:pt idx="2056">
                  <c:v>17.2</c:v>
                </c:pt>
                <c:pt idx="2057">
                  <c:v>12.7</c:v>
                </c:pt>
                <c:pt idx="2058">
                  <c:v>15.7</c:v>
                </c:pt>
                <c:pt idx="2059">
                  <c:v>14.1</c:v>
                </c:pt>
                <c:pt idx="2060">
                  <c:v>11.1</c:v>
                </c:pt>
                <c:pt idx="2061">
                  <c:v>11.5</c:v>
                </c:pt>
                <c:pt idx="2062">
                  <c:v>12.4</c:v>
                </c:pt>
                <c:pt idx="2063">
                  <c:v>13</c:v>
                </c:pt>
                <c:pt idx="2064">
                  <c:v>14.5</c:v>
                </c:pt>
                <c:pt idx="2065">
                  <c:v>20.7</c:v>
                </c:pt>
                <c:pt idx="2066">
                  <c:v>17.600000000000001</c:v>
                </c:pt>
                <c:pt idx="2067">
                  <c:v>19.3</c:v>
                </c:pt>
                <c:pt idx="2068">
                  <c:v>19.8</c:v>
                </c:pt>
                <c:pt idx="2069">
                  <c:v>12.5</c:v>
                </c:pt>
                <c:pt idx="2070">
                  <c:v>15.7</c:v>
                </c:pt>
                <c:pt idx="2071">
                  <c:v>22</c:v>
                </c:pt>
                <c:pt idx="2072">
                  <c:v>19.899999999999999</c:v>
                </c:pt>
                <c:pt idx="2073">
                  <c:v>17.3</c:v>
                </c:pt>
                <c:pt idx="2074">
                  <c:v>16.600000000000001</c:v>
                </c:pt>
                <c:pt idx="2075">
                  <c:v>19.2</c:v>
                </c:pt>
                <c:pt idx="2076">
                  <c:v>22.9</c:v>
                </c:pt>
                <c:pt idx="2077">
                  <c:v>19.899999999999999</c:v>
                </c:pt>
                <c:pt idx="2078">
                  <c:v>15.6</c:v>
                </c:pt>
                <c:pt idx="2079">
                  <c:v>21.4</c:v>
                </c:pt>
                <c:pt idx="2080">
                  <c:v>19.399999999999999</c:v>
                </c:pt>
                <c:pt idx="2081">
                  <c:v>16</c:v>
                </c:pt>
                <c:pt idx="2082">
                  <c:v>17.2</c:v>
                </c:pt>
                <c:pt idx="2083">
                  <c:v>16.600000000000001</c:v>
                </c:pt>
                <c:pt idx="2084">
                  <c:v>15.8</c:v>
                </c:pt>
                <c:pt idx="2085">
                  <c:v>22.8</c:v>
                </c:pt>
                <c:pt idx="2086">
                  <c:v>15.5</c:v>
                </c:pt>
                <c:pt idx="2087">
                  <c:v>18.7</c:v>
                </c:pt>
                <c:pt idx="2088">
                  <c:v>26.3</c:v>
                </c:pt>
                <c:pt idx="2089">
                  <c:v>22</c:v>
                </c:pt>
                <c:pt idx="2090">
                  <c:v>19.8</c:v>
                </c:pt>
                <c:pt idx="2091">
                  <c:v>18.899999999999999</c:v>
                </c:pt>
                <c:pt idx="2092">
                  <c:v>15.1</c:v>
                </c:pt>
                <c:pt idx="2093">
                  <c:v>15</c:v>
                </c:pt>
                <c:pt idx="2094">
                  <c:v>11.9</c:v>
                </c:pt>
                <c:pt idx="2095">
                  <c:v>13.4</c:v>
                </c:pt>
                <c:pt idx="2096">
                  <c:v>13.4</c:v>
                </c:pt>
                <c:pt idx="2097">
                  <c:v>13.6</c:v>
                </c:pt>
                <c:pt idx="2098">
                  <c:v>21</c:v>
                </c:pt>
                <c:pt idx="2099">
                  <c:v>19.399999999999999</c:v>
                </c:pt>
                <c:pt idx="2100">
                  <c:v>19.5</c:v>
                </c:pt>
                <c:pt idx="2101">
                  <c:v>26</c:v>
                </c:pt>
                <c:pt idx="2102">
                  <c:v>29.4</c:v>
                </c:pt>
                <c:pt idx="2103">
                  <c:v>29.5</c:v>
                </c:pt>
                <c:pt idx="2104">
                  <c:v>12.7</c:v>
                </c:pt>
                <c:pt idx="2105">
                  <c:v>12.6</c:v>
                </c:pt>
              </c:numCache>
            </c:numRef>
          </c:xVal>
          <c:yVal>
            <c:numRef>
              <c:f>Energy_Holidays!$H$2:$H$2107</c:f>
              <c:numCache>
                <c:formatCode>General</c:formatCode>
                <c:ptCount val="2106"/>
                <c:pt idx="0">
                  <c:v>#N/A</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#N/A</c:v>
                </c:pt>
                <c:pt idx="26">
                  <c:v>118393.31</c:v>
                </c:pt>
                <c:pt idx="27">
                  <c:v>116763.72500000001</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#N/A</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122346.33500000001</c:v>
                </c:pt>
                <c:pt idx="86">
                  <c:v>112187.715</c:v>
                </c:pt>
                <c:pt idx="87">
                  <c:v>106418.66499999999</c:v>
                </c:pt>
                <c:pt idx="88">
                  <c:v>123061.87</c:v>
                </c:pt>
                <c:pt idx="89">
                  <c:v>125795.325</c:v>
                </c:pt>
                <c:pt idx="90">
                  <c:v>122042.265</c:v>
                </c:pt>
                <c:pt idx="91">
                  <c:v>113838.41</c:v>
                </c:pt>
                <c:pt idx="92">
                  <c:v>#N/A</c:v>
                </c:pt>
                <c:pt idx="93">
                  <c:v>#N/A</c:v>
                </c:pt>
                <c:pt idx="94">
                  <c:v>103685.45</c:v>
                </c:pt>
                <c:pt idx="95">
                  <c:v>#N/A</c:v>
                </c:pt>
                <c:pt idx="96">
                  <c:v>120235.505</c:v>
                </c:pt>
                <c:pt idx="97">
                  <c:v>122129.77499999999</c:v>
                </c:pt>
                <c:pt idx="98">
                  <c:v>123990.76</c:v>
                </c:pt>
                <c:pt idx="99">
                  <c:v>121753.11500000001</c:v>
                </c:pt>
                <c:pt idx="100">
                  <c:v>110034.16499999999</c:v>
                </c:pt>
                <c:pt idx="101">
                  <c:v>103760.22500000001</c:v>
                </c:pt>
                <c:pt idx="102">
                  <c:v>125107.78</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#N/A</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#N/A</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#N/A</c:v>
                </c:pt>
                <c:pt idx="275">
                  <c:v>100598.55</c:v>
                </c:pt>
                <c:pt idx="276">
                  <c:v>103828.88</c:v>
                </c:pt>
                <c:pt idx="277">
                  <c:v>125194.87</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#N/A</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158052.89000000001</c:v>
                </c:pt>
                <c:pt idx="352">
                  <c:v>154924.89000000001</c:v>
                </c:pt>
                <c:pt idx="353">
                  <c:v>133421.03</c:v>
                </c:pt>
                <c:pt idx="354">
                  <c:v>113802.21</c:v>
                </c:pt>
                <c:pt idx="355">
                  <c:v>119477.515</c:v>
                </c:pt>
                <c:pt idx="356">
                  <c:v>126553.11500000001</c:v>
                </c:pt>
                <c:pt idx="357">
                  <c:v>134583.25</c:v>
                </c:pt>
                <c:pt idx="358">
                  <c:v>#N/A</c:v>
                </c:pt>
                <c:pt idx="359">
                  <c:v>#N/A</c:v>
                </c:pt>
                <c:pt idx="360">
                  <c:v>96394.94</c:v>
                </c:pt>
                <c:pt idx="361">
                  <c:v>#N/A</c:v>
                </c:pt>
                <c:pt idx="362">
                  <c:v>111647.54</c:v>
                </c:pt>
                <c:pt idx="363">
                  <c:v>128552.13499999999</c:v>
                </c:pt>
                <c:pt idx="364">
                  <c:v>146473.83499999999</c:v>
                </c:pt>
                <c:pt idx="365">
                  <c:v>#N/A</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#N/A</c:v>
                </c:pt>
                <c:pt idx="391">
                  <c:v>133718.035</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#N/A</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125072.73</c:v>
                </c:pt>
                <c:pt idx="449">
                  <c:v>#N/A</c:v>
                </c:pt>
                <c:pt idx="450">
                  <c:v>#N/A</c:v>
                </c:pt>
                <c:pt idx="451">
                  <c:v>#N/A</c:v>
                </c:pt>
                <c:pt idx="452">
                  <c:v>#N/A</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#N/A</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#N/A</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#N/A</c:v>
                </c:pt>
                <c:pt idx="639">
                  <c:v>109181.26</c:v>
                </c:pt>
                <c:pt idx="640">
                  <c:v>97992.93</c:v>
                </c:pt>
                <c:pt idx="641">
                  <c:v>115839.01</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#N/A</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106451.255</c:v>
                </c:pt>
                <c:pt idx="720">
                  <c:v>104389.51</c:v>
                </c:pt>
                <c:pt idx="721">
                  <c:v>105513.235</c:v>
                </c:pt>
                <c:pt idx="722">
                  <c:v>112247.94500000001</c:v>
                </c:pt>
                <c:pt idx="723">
                  <c:v>114843.875</c:v>
                </c:pt>
                <c:pt idx="724">
                  <c:v>114468.17</c:v>
                </c:pt>
                <c:pt idx="725">
                  <c:v>#N/A</c:v>
                </c:pt>
                <c:pt idx="726">
                  <c:v>#N/A</c:v>
                </c:pt>
                <c:pt idx="727">
                  <c:v>123693.52</c:v>
                </c:pt>
                <c:pt idx="728">
                  <c:v>135571.79500000001</c:v>
                </c:pt>
                <c:pt idx="729">
                  <c:v>112141.83</c:v>
                </c:pt>
                <c:pt idx="730">
                  <c:v>95728.15</c:v>
                </c:pt>
                <c:pt idx="731">
                  <c:v>#N/A</c:v>
                </c:pt>
                <c:pt idx="732">
                  <c:v>#N/A</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#N/A</c:v>
                </c:pt>
                <c:pt idx="757">
                  <c:v>112513.82</c:v>
                </c:pt>
                <c:pt idx="758">
                  <c:v>108336.53</c:v>
                </c:pt>
                <c:pt idx="759">
                  <c:v>109020.58</c:v>
                </c:pt>
                <c:pt idx="760">
                  <c:v>124292.955</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#N/A</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#N/A</c:v>
                </c:pt>
                <c:pt idx="835">
                  <c:v>#N/A</c:v>
                </c:pt>
                <c:pt idx="836">
                  <c:v>#N/A</c:v>
                </c:pt>
                <c:pt idx="837">
                  <c:v>#N/A</c:v>
                </c:pt>
                <c:pt idx="838">
                  <c:v>111955.175</c:v>
                </c:pt>
                <c:pt idx="839">
                  <c:v>114436.97</c:v>
                </c:pt>
                <c:pt idx="840">
                  <c:v>112816.68</c:v>
                </c:pt>
                <c:pt idx="841">
                  <c:v>114522.44</c:v>
                </c:pt>
                <c:pt idx="842">
                  <c:v>102528.4</c:v>
                </c:pt>
                <c:pt idx="843">
                  <c:v>97356.565000000002</c:v>
                </c:pt>
                <c:pt idx="844">
                  <c:v>109421.815</c:v>
                </c:pt>
                <c:pt idx="845">
                  <c:v>#N/A</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#N/A</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116611.25</c:v>
                </c:pt>
                <c:pt idx="996">
                  <c:v>101012.29</c:v>
                </c:pt>
                <c:pt idx="997">
                  <c:v>92608.24</c:v>
                </c:pt>
                <c:pt idx="998">
                  <c:v>119126.485</c:v>
                </c:pt>
                <c:pt idx="999">
                  <c:v>124452.94</c:v>
                </c:pt>
                <c:pt idx="1000">
                  <c:v>119028.07</c:v>
                </c:pt>
                <c:pt idx="1001">
                  <c:v>116655.855</c:v>
                </c:pt>
                <c:pt idx="1002">
                  <c:v>#N/A</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#N/A</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116428.79</c:v>
                </c:pt>
                <c:pt idx="1087">
                  <c:v>109364.01</c:v>
                </c:pt>
                <c:pt idx="1088">
                  <c:v>92856.23</c:v>
                </c:pt>
                <c:pt idx="1089">
                  <c:v>#N/A</c:v>
                </c:pt>
                <c:pt idx="1090">
                  <c:v>#N/A</c:v>
                </c:pt>
                <c:pt idx="1091">
                  <c:v>128753.755</c:v>
                </c:pt>
                <c:pt idx="1092">
                  <c:v>130699.155</c:v>
                </c:pt>
                <c:pt idx="1093">
                  <c:v>115572.045</c:v>
                </c:pt>
                <c:pt idx="1094">
                  <c:v>96358.975000000006</c:v>
                </c:pt>
                <c:pt idx="1095">
                  <c:v>95700.479999999996</c:v>
                </c:pt>
                <c:pt idx="1096">
                  <c:v>#N/A</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#N/A</c:v>
                </c:pt>
                <c:pt idx="1122">
                  <c:v>139114.58499999999</c:v>
                </c:pt>
                <c:pt idx="1123">
                  <c:v>159436.69</c:v>
                </c:pt>
                <c:pt idx="1124">
                  <c:v>160437.565</c:v>
                </c:pt>
                <c:pt idx="1125">
                  <c:v>115239.57</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#N/A</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116457.26</c:v>
                </c:pt>
                <c:pt idx="1184">
                  <c:v>#N/A</c:v>
                </c:pt>
                <c:pt idx="1185">
                  <c:v>#N/A</c:v>
                </c:pt>
                <c:pt idx="1186">
                  <c:v>#N/A</c:v>
                </c:pt>
                <c:pt idx="1187">
                  <c:v>#N/A</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121092.855</c:v>
                </c:pt>
                <c:pt idx="1203">
                  <c:v>120784.875</c:v>
                </c:pt>
                <c:pt idx="1204">
                  <c:v>120448.935</c:v>
                </c:pt>
                <c:pt idx="1205">
                  <c:v>118324.09</c:v>
                </c:pt>
                <c:pt idx="1206">
                  <c:v>107479.26</c:v>
                </c:pt>
                <c:pt idx="1207">
                  <c:v>103662.05</c:v>
                </c:pt>
                <c:pt idx="1208">
                  <c:v>117799.97</c:v>
                </c:pt>
                <c:pt idx="1209">
                  <c:v>117642.645</c:v>
                </c:pt>
                <c:pt idx="1210">
                  <c:v>#N/A</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#N/A</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120372.48</c:v>
                </c:pt>
                <c:pt idx="1360">
                  <c:v>107731.72</c:v>
                </c:pt>
                <c:pt idx="1361">
                  <c:v>107332.1</c:v>
                </c:pt>
                <c:pt idx="1362">
                  <c:v>119535.715</c:v>
                </c:pt>
                <c:pt idx="1363">
                  <c:v>124797.08500000001</c:v>
                </c:pt>
                <c:pt idx="1364">
                  <c:v>119238.345</c:v>
                </c:pt>
                <c:pt idx="1365">
                  <c:v>110878.67</c:v>
                </c:pt>
                <c:pt idx="1366">
                  <c:v>#N/A</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#N/A</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102075.925</c:v>
                </c:pt>
                <c:pt idx="1451">
                  <c:v>92725.74</c:v>
                </c:pt>
                <c:pt idx="1452">
                  <c:v>94938.395000000004</c:v>
                </c:pt>
                <c:pt idx="1453">
                  <c:v>112358.815</c:v>
                </c:pt>
                <c:pt idx="1454">
                  <c:v>#N/A</c:v>
                </c:pt>
                <c:pt idx="1455">
                  <c:v>#N/A</c:v>
                </c:pt>
                <c:pt idx="1456">
                  <c:v>129749.14</c:v>
                </c:pt>
                <c:pt idx="1457">
                  <c:v>133831.375</c:v>
                </c:pt>
                <c:pt idx="1458">
                  <c:v>108290.11</c:v>
                </c:pt>
                <c:pt idx="1459">
                  <c:v>99613.865000000005</c:v>
                </c:pt>
                <c:pt idx="1460">
                  <c:v>103381.91499999999</c:v>
                </c:pt>
                <c:pt idx="1461">
                  <c:v>#N/A</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#N/A</c:v>
                </c:pt>
                <c:pt idx="1487">
                  <c:v>99801.574999999997</c:v>
                </c:pt>
                <c:pt idx="1488">
                  <c:v>#N/A</c:v>
                </c:pt>
                <c:pt idx="1489">
                  <c:v>138455.45499999999</c:v>
                </c:pt>
                <c:pt idx="1490">
                  <c:v>142113.375</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#N/A</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#N/A</c:v>
                </c:pt>
                <c:pt idx="1570">
                  <c:v>#N/A</c:v>
                </c:pt>
                <c:pt idx="1571">
                  <c:v>#N/A</c:v>
                </c:pt>
                <c:pt idx="1572">
                  <c:v>#N/A</c:v>
                </c:pt>
                <c:pt idx="1573">
                  <c:v>114240.88499999999</c:v>
                </c:pt>
                <c:pt idx="1574">
                  <c:v>113264.23</c:v>
                </c:pt>
                <c:pt idx="1575">
                  <c:v>#N/A</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#N/A</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107222.345</c:v>
                </c:pt>
                <c:pt idx="1724">
                  <c:v>101348.35</c:v>
                </c:pt>
                <c:pt idx="1725">
                  <c:v>102386.52499999999</c:v>
                </c:pt>
                <c:pt idx="1726">
                  <c:v>121862.88499999999</c:v>
                </c:pt>
                <c:pt idx="1727">
                  <c:v>125787.33</c:v>
                </c:pt>
                <c:pt idx="1728">
                  <c:v>124302.93</c:v>
                </c:pt>
                <c:pt idx="1729">
                  <c:v>117320.175</c:v>
                </c:pt>
                <c:pt idx="1730">
                  <c:v>#N/A</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#N/A</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150553.4</c:v>
                </c:pt>
                <c:pt idx="1815">
                  <c:v>100632.47500000001</c:v>
                </c:pt>
                <c:pt idx="1816">
                  <c:v>90145.615000000005</c:v>
                </c:pt>
                <c:pt idx="1817">
                  <c:v>101818.02499999999</c:v>
                </c:pt>
                <c:pt idx="1818">
                  <c:v>102168.93</c:v>
                </c:pt>
                <c:pt idx="1819">
                  <c:v>#N/A</c:v>
                </c:pt>
                <c:pt idx="1820">
                  <c:v>#N/A</c:v>
                </c:pt>
                <c:pt idx="1821">
                  <c:v>107256.065</c:v>
                </c:pt>
                <c:pt idx="1822">
                  <c:v>113521.685</c:v>
                </c:pt>
                <c:pt idx="1823">
                  <c:v>118293.52499999999</c:v>
                </c:pt>
                <c:pt idx="1824">
                  <c:v>140410.125</c:v>
                </c:pt>
                <c:pt idx="1825">
                  <c:v>95410.39</c:v>
                </c:pt>
                <c:pt idx="1826">
                  <c:v>#N/A</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#N/A</c:v>
                </c:pt>
                <c:pt idx="1852">
                  <c:v>#N/A</c:v>
                </c:pt>
                <c:pt idx="1853">
                  <c:v>116190.55499999999</c:v>
                </c:pt>
                <c:pt idx="1854">
                  <c:v>129812.91499999999</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#N/A</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#N/A</c:v>
                </c:pt>
                <c:pt idx="1927">
                  <c:v>#N/A</c:v>
                </c:pt>
                <c:pt idx="1928">
                  <c:v>#N/A</c:v>
                </c:pt>
                <c:pt idx="1929">
                  <c:v>#N/A</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#N/A</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#N/A</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yVal>
          <c:smooth val="0"/>
          <c:extLst>
            <c:ext xmlns:c16="http://schemas.microsoft.com/office/drawing/2014/chart" uri="{C3380CC4-5D6E-409C-BE32-E72D297353CC}">
              <c16:uniqueId val="{00000001-4FF0-4F5A-93CF-44EEADC8187D}"/>
            </c:ext>
          </c:extLst>
        </c:ser>
        <c:ser>
          <c:idx val="0"/>
          <c:order val="1"/>
          <c:tx>
            <c:v>Holiday</c:v>
          </c:tx>
          <c:spPr>
            <a:ln w="25400" cap="rnd">
              <a:noFill/>
              <a:round/>
            </a:ln>
            <a:effectLst/>
          </c:spPr>
          <c:marker>
            <c:symbol val="circle"/>
            <c:size val="5"/>
            <c:spPr>
              <a:solidFill>
                <a:srgbClr val="FFFF00"/>
              </a:solidFill>
              <a:ln w="9525">
                <a:solidFill>
                  <a:schemeClr val="accent1"/>
                </a:solidFill>
              </a:ln>
              <a:effectLst/>
            </c:spPr>
          </c:marker>
          <c:trendline>
            <c:spPr>
              <a:ln w="50800" cap="rnd">
                <a:solidFill>
                  <a:schemeClr val="accent4">
                    <a:lumMod val="40000"/>
                    <a:lumOff val="60000"/>
                  </a:schemeClr>
                </a:solidFill>
                <a:prstDash val="solid"/>
              </a:ln>
              <a:effectLst/>
            </c:spPr>
            <c:trendlineType val="poly"/>
            <c:order val="2"/>
            <c:dispRSqr val="0"/>
            <c:dispEq val="0"/>
          </c:trendline>
          <c:xVal>
            <c:numRef>
              <c:f>'EnergyDemand '!$I$2:$I$2107</c:f>
              <c:numCache>
                <c:formatCode>General</c:formatCode>
                <c:ptCount val="2106"/>
                <c:pt idx="0">
                  <c:v>26.9</c:v>
                </c:pt>
                <c:pt idx="1">
                  <c:v>38.799999999999997</c:v>
                </c:pt>
                <c:pt idx="2">
                  <c:v>38.200000000000003</c:v>
                </c:pt>
                <c:pt idx="3">
                  <c:v>21.4</c:v>
                </c:pt>
                <c:pt idx="4">
                  <c:v>22</c:v>
                </c:pt>
                <c:pt idx="5">
                  <c:v>26</c:v>
                </c:pt>
                <c:pt idx="6">
                  <c:v>37.4</c:v>
                </c:pt>
                <c:pt idx="7">
                  <c:v>28.2</c:v>
                </c:pt>
                <c:pt idx="8">
                  <c:v>18</c:v>
                </c:pt>
                <c:pt idx="9">
                  <c:v>21.7</c:v>
                </c:pt>
                <c:pt idx="10">
                  <c:v>27.5</c:v>
                </c:pt>
                <c:pt idx="11">
                  <c:v>31.3</c:v>
                </c:pt>
                <c:pt idx="12">
                  <c:v>25.6</c:v>
                </c:pt>
                <c:pt idx="13">
                  <c:v>22.7</c:v>
                </c:pt>
                <c:pt idx="14">
                  <c:v>20</c:v>
                </c:pt>
                <c:pt idx="15">
                  <c:v>27.3</c:v>
                </c:pt>
                <c:pt idx="16">
                  <c:v>25</c:v>
                </c:pt>
                <c:pt idx="17">
                  <c:v>19.5</c:v>
                </c:pt>
                <c:pt idx="18">
                  <c:v>23.6</c:v>
                </c:pt>
                <c:pt idx="19">
                  <c:v>30.4</c:v>
                </c:pt>
                <c:pt idx="20">
                  <c:v>33.1</c:v>
                </c:pt>
                <c:pt idx="21">
                  <c:v>35.799999999999997</c:v>
                </c:pt>
                <c:pt idx="22">
                  <c:v>25</c:v>
                </c:pt>
                <c:pt idx="23">
                  <c:v>26.3</c:v>
                </c:pt>
                <c:pt idx="24">
                  <c:v>22</c:v>
                </c:pt>
                <c:pt idx="25">
                  <c:v>19.8</c:v>
                </c:pt>
                <c:pt idx="26">
                  <c:v>19.100000000000001</c:v>
                </c:pt>
                <c:pt idx="27">
                  <c:v>25.4</c:v>
                </c:pt>
                <c:pt idx="28">
                  <c:v>22.2</c:v>
                </c:pt>
                <c:pt idx="29">
                  <c:v>21</c:v>
                </c:pt>
                <c:pt idx="30">
                  <c:v>20.2</c:v>
                </c:pt>
                <c:pt idx="31">
                  <c:v>19</c:v>
                </c:pt>
                <c:pt idx="32">
                  <c:v>21.1</c:v>
                </c:pt>
                <c:pt idx="33">
                  <c:v>20</c:v>
                </c:pt>
                <c:pt idx="34">
                  <c:v>19</c:v>
                </c:pt>
                <c:pt idx="35">
                  <c:v>24.2</c:v>
                </c:pt>
                <c:pt idx="36">
                  <c:v>35.700000000000003</c:v>
                </c:pt>
                <c:pt idx="37">
                  <c:v>35</c:v>
                </c:pt>
                <c:pt idx="38">
                  <c:v>21.5</c:v>
                </c:pt>
                <c:pt idx="39">
                  <c:v>28.3</c:v>
                </c:pt>
                <c:pt idx="40">
                  <c:v>27.8</c:v>
                </c:pt>
                <c:pt idx="41">
                  <c:v>26.8</c:v>
                </c:pt>
                <c:pt idx="42">
                  <c:v>21.9</c:v>
                </c:pt>
                <c:pt idx="43">
                  <c:v>32.4</c:v>
                </c:pt>
                <c:pt idx="44">
                  <c:v>25.1</c:v>
                </c:pt>
                <c:pt idx="45">
                  <c:v>34.4</c:v>
                </c:pt>
                <c:pt idx="46">
                  <c:v>24.6</c:v>
                </c:pt>
                <c:pt idx="47">
                  <c:v>20.6</c:v>
                </c:pt>
                <c:pt idx="48">
                  <c:v>21.2</c:v>
                </c:pt>
                <c:pt idx="49">
                  <c:v>26.9</c:v>
                </c:pt>
                <c:pt idx="50">
                  <c:v>25.3</c:v>
                </c:pt>
                <c:pt idx="51">
                  <c:v>36.1</c:v>
                </c:pt>
                <c:pt idx="52">
                  <c:v>35.299999999999997</c:v>
                </c:pt>
                <c:pt idx="53">
                  <c:v>29.3</c:v>
                </c:pt>
                <c:pt idx="54">
                  <c:v>20.100000000000001</c:v>
                </c:pt>
                <c:pt idx="55">
                  <c:v>27</c:v>
                </c:pt>
                <c:pt idx="56">
                  <c:v>23.2</c:v>
                </c:pt>
                <c:pt idx="57">
                  <c:v>24.3</c:v>
                </c:pt>
                <c:pt idx="58">
                  <c:v>32.299999999999997</c:v>
                </c:pt>
                <c:pt idx="59">
                  <c:v>20.8</c:v>
                </c:pt>
                <c:pt idx="60">
                  <c:v>23</c:v>
                </c:pt>
                <c:pt idx="61">
                  <c:v>22.7</c:v>
                </c:pt>
                <c:pt idx="62">
                  <c:v>23.5</c:v>
                </c:pt>
                <c:pt idx="63">
                  <c:v>18.600000000000001</c:v>
                </c:pt>
                <c:pt idx="64">
                  <c:v>21.1</c:v>
                </c:pt>
                <c:pt idx="65">
                  <c:v>22.6</c:v>
                </c:pt>
                <c:pt idx="66">
                  <c:v>24.4</c:v>
                </c:pt>
                <c:pt idx="67">
                  <c:v>23.8</c:v>
                </c:pt>
                <c:pt idx="68">
                  <c:v>21.7</c:v>
                </c:pt>
                <c:pt idx="69">
                  <c:v>23.8</c:v>
                </c:pt>
                <c:pt idx="70">
                  <c:v>19.899999999999999</c:v>
                </c:pt>
                <c:pt idx="71">
                  <c:v>20.399999999999999</c:v>
                </c:pt>
                <c:pt idx="72">
                  <c:v>30.1</c:v>
                </c:pt>
                <c:pt idx="73">
                  <c:v>18.3</c:v>
                </c:pt>
                <c:pt idx="74">
                  <c:v>25.5</c:v>
                </c:pt>
                <c:pt idx="75">
                  <c:v>26.2</c:v>
                </c:pt>
                <c:pt idx="76">
                  <c:v>24.4</c:v>
                </c:pt>
                <c:pt idx="77">
                  <c:v>33.5</c:v>
                </c:pt>
                <c:pt idx="78">
                  <c:v>19.600000000000001</c:v>
                </c:pt>
                <c:pt idx="79">
                  <c:v>22.7</c:v>
                </c:pt>
                <c:pt idx="80">
                  <c:v>28.8</c:v>
                </c:pt>
                <c:pt idx="81">
                  <c:v>27</c:v>
                </c:pt>
                <c:pt idx="82">
                  <c:v>15.3</c:v>
                </c:pt>
                <c:pt idx="83">
                  <c:v>20.399999999999999</c:v>
                </c:pt>
                <c:pt idx="84">
                  <c:v>18</c:v>
                </c:pt>
                <c:pt idx="85">
                  <c:v>18.100000000000001</c:v>
                </c:pt>
                <c:pt idx="86">
                  <c:v>19.100000000000001</c:v>
                </c:pt>
                <c:pt idx="87">
                  <c:v>22.7</c:v>
                </c:pt>
                <c:pt idx="88">
                  <c:v>23.1</c:v>
                </c:pt>
                <c:pt idx="89">
                  <c:v>25.3</c:v>
                </c:pt>
                <c:pt idx="90">
                  <c:v>29</c:v>
                </c:pt>
                <c:pt idx="91">
                  <c:v>17.2</c:v>
                </c:pt>
                <c:pt idx="92">
                  <c:v>20.9</c:v>
                </c:pt>
                <c:pt idx="93">
                  <c:v>23.5</c:v>
                </c:pt>
                <c:pt idx="94">
                  <c:v>18.5</c:v>
                </c:pt>
                <c:pt idx="95">
                  <c:v>18.399999999999999</c:v>
                </c:pt>
                <c:pt idx="96">
                  <c:v>17.3</c:v>
                </c:pt>
                <c:pt idx="97">
                  <c:v>17.7</c:v>
                </c:pt>
                <c:pt idx="98">
                  <c:v>19.100000000000001</c:v>
                </c:pt>
                <c:pt idx="99">
                  <c:v>18.7</c:v>
                </c:pt>
                <c:pt idx="100">
                  <c:v>23.7</c:v>
                </c:pt>
                <c:pt idx="101">
                  <c:v>18.3</c:v>
                </c:pt>
                <c:pt idx="102">
                  <c:v>19.100000000000001</c:v>
                </c:pt>
                <c:pt idx="103">
                  <c:v>24.7</c:v>
                </c:pt>
                <c:pt idx="104">
                  <c:v>27.6</c:v>
                </c:pt>
                <c:pt idx="105">
                  <c:v>17.8</c:v>
                </c:pt>
                <c:pt idx="106">
                  <c:v>17.100000000000001</c:v>
                </c:pt>
                <c:pt idx="107">
                  <c:v>21.9</c:v>
                </c:pt>
                <c:pt idx="108">
                  <c:v>14.7</c:v>
                </c:pt>
                <c:pt idx="109">
                  <c:v>16.2</c:v>
                </c:pt>
                <c:pt idx="110">
                  <c:v>17.7</c:v>
                </c:pt>
                <c:pt idx="111">
                  <c:v>19.5</c:v>
                </c:pt>
                <c:pt idx="112">
                  <c:v>19.2</c:v>
                </c:pt>
                <c:pt idx="113">
                  <c:v>21.1</c:v>
                </c:pt>
                <c:pt idx="114">
                  <c:v>15</c:v>
                </c:pt>
                <c:pt idx="115">
                  <c:v>15.4</c:v>
                </c:pt>
                <c:pt idx="116">
                  <c:v>15.1</c:v>
                </c:pt>
                <c:pt idx="117">
                  <c:v>16</c:v>
                </c:pt>
                <c:pt idx="118">
                  <c:v>17.100000000000001</c:v>
                </c:pt>
                <c:pt idx="119">
                  <c:v>19.600000000000001</c:v>
                </c:pt>
                <c:pt idx="120">
                  <c:v>23.1</c:v>
                </c:pt>
                <c:pt idx="121">
                  <c:v>22.2</c:v>
                </c:pt>
                <c:pt idx="122">
                  <c:v>18.2</c:v>
                </c:pt>
                <c:pt idx="123">
                  <c:v>22.3</c:v>
                </c:pt>
                <c:pt idx="124">
                  <c:v>18.100000000000001</c:v>
                </c:pt>
                <c:pt idx="125">
                  <c:v>16.2</c:v>
                </c:pt>
                <c:pt idx="126">
                  <c:v>15.6</c:v>
                </c:pt>
                <c:pt idx="127">
                  <c:v>15.9</c:v>
                </c:pt>
                <c:pt idx="128">
                  <c:v>18.7</c:v>
                </c:pt>
                <c:pt idx="129">
                  <c:v>16.600000000000001</c:v>
                </c:pt>
                <c:pt idx="130">
                  <c:v>15.9</c:v>
                </c:pt>
                <c:pt idx="131">
                  <c:v>17.399999999999999</c:v>
                </c:pt>
                <c:pt idx="132">
                  <c:v>12.8</c:v>
                </c:pt>
                <c:pt idx="133">
                  <c:v>14.6</c:v>
                </c:pt>
                <c:pt idx="134">
                  <c:v>14.5</c:v>
                </c:pt>
                <c:pt idx="135">
                  <c:v>16.2</c:v>
                </c:pt>
                <c:pt idx="136">
                  <c:v>20.5</c:v>
                </c:pt>
                <c:pt idx="137">
                  <c:v>20.399999999999999</c:v>
                </c:pt>
                <c:pt idx="138">
                  <c:v>16.2</c:v>
                </c:pt>
                <c:pt idx="139">
                  <c:v>18.100000000000001</c:v>
                </c:pt>
                <c:pt idx="140">
                  <c:v>13.6</c:v>
                </c:pt>
                <c:pt idx="141">
                  <c:v>14.1</c:v>
                </c:pt>
                <c:pt idx="142">
                  <c:v>13.3</c:v>
                </c:pt>
                <c:pt idx="143">
                  <c:v>15.6</c:v>
                </c:pt>
                <c:pt idx="144">
                  <c:v>17.100000000000001</c:v>
                </c:pt>
                <c:pt idx="145">
                  <c:v>15.6</c:v>
                </c:pt>
                <c:pt idx="146">
                  <c:v>18.7</c:v>
                </c:pt>
                <c:pt idx="147">
                  <c:v>19.7</c:v>
                </c:pt>
                <c:pt idx="148">
                  <c:v>15.8</c:v>
                </c:pt>
                <c:pt idx="149">
                  <c:v>17.3</c:v>
                </c:pt>
                <c:pt idx="150">
                  <c:v>16.8</c:v>
                </c:pt>
                <c:pt idx="151">
                  <c:v>12.2</c:v>
                </c:pt>
                <c:pt idx="152">
                  <c:v>11.4</c:v>
                </c:pt>
                <c:pt idx="153">
                  <c:v>13.6</c:v>
                </c:pt>
                <c:pt idx="154">
                  <c:v>11.3</c:v>
                </c:pt>
                <c:pt idx="155">
                  <c:v>15</c:v>
                </c:pt>
                <c:pt idx="156">
                  <c:v>16.600000000000001</c:v>
                </c:pt>
                <c:pt idx="157">
                  <c:v>14.5</c:v>
                </c:pt>
                <c:pt idx="158">
                  <c:v>18.5</c:v>
                </c:pt>
                <c:pt idx="159">
                  <c:v>13.5</c:v>
                </c:pt>
                <c:pt idx="160">
                  <c:v>13.4</c:v>
                </c:pt>
                <c:pt idx="161">
                  <c:v>14</c:v>
                </c:pt>
                <c:pt idx="162">
                  <c:v>13.1</c:v>
                </c:pt>
                <c:pt idx="163">
                  <c:v>18.2</c:v>
                </c:pt>
                <c:pt idx="164">
                  <c:v>17.399999999999999</c:v>
                </c:pt>
                <c:pt idx="165">
                  <c:v>16.899999999999999</c:v>
                </c:pt>
                <c:pt idx="166">
                  <c:v>16.100000000000001</c:v>
                </c:pt>
                <c:pt idx="167">
                  <c:v>13.8</c:v>
                </c:pt>
                <c:pt idx="168">
                  <c:v>12.7</c:v>
                </c:pt>
                <c:pt idx="169">
                  <c:v>12.4</c:v>
                </c:pt>
                <c:pt idx="170">
                  <c:v>11.6</c:v>
                </c:pt>
                <c:pt idx="171">
                  <c:v>12.9</c:v>
                </c:pt>
                <c:pt idx="172">
                  <c:v>14.1</c:v>
                </c:pt>
                <c:pt idx="173">
                  <c:v>17.600000000000001</c:v>
                </c:pt>
                <c:pt idx="174">
                  <c:v>16</c:v>
                </c:pt>
                <c:pt idx="175">
                  <c:v>14</c:v>
                </c:pt>
                <c:pt idx="176">
                  <c:v>16.899999999999999</c:v>
                </c:pt>
                <c:pt idx="177">
                  <c:v>14.1</c:v>
                </c:pt>
                <c:pt idx="178">
                  <c:v>14.5</c:v>
                </c:pt>
                <c:pt idx="179">
                  <c:v>12.3</c:v>
                </c:pt>
                <c:pt idx="180">
                  <c:v>14.2</c:v>
                </c:pt>
                <c:pt idx="181">
                  <c:v>15</c:v>
                </c:pt>
                <c:pt idx="182">
                  <c:v>11.9</c:v>
                </c:pt>
                <c:pt idx="183">
                  <c:v>12</c:v>
                </c:pt>
                <c:pt idx="184">
                  <c:v>10.6</c:v>
                </c:pt>
                <c:pt idx="185">
                  <c:v>14.9</c:v>
                </c:pt>
                <c:pt idx="186">
                  <c:v>11.5</c:v>
                </c:pt>
                <c:pt idx="187">
                  <c:v>14.2</c:v>
                </c:pt>
                <c:pt idx="188">
                  <c:v>14.8</c:v>
                </c:pt>
                <c:pt idx="189">
                  <c:v>13.4</c:v>
                </c:pt>
                <c:pt idx="190">
                  <c:v>14.3</c:v>
                </c:pt>
                <c:pt idx="191">
                  <c:v>13.1</c:v>
                </c:pt>
                <c:pt idx="192">
                  <c:v>12.3</c:v>
                </c:pt>
                <c:pt idx="193">
                  <c:v>12.7</c:v>
                </c:pt>
                <c:pt idx="194">
                  <c:v>9.8000000000000007</c:v>
                </c:pt>
                <c:pt idx="195">
                  <c:v>10.5</c:v>
                </c:pt>
                <c:pt idx="196">
                  <c:v>12.3</c:v>
                </c:pt>
                <c:pt idx="197">
                  <c:v>12.3</c:v>
                </c:pt>
                <c:pt idx="198">
                  <c:v>11.5</c:v>
                </c:pt>
                <c:pt idx="199">
                  <c:v>12.1</c:v>
                </c:pt>
                <c:pt idx="200">
                  <c:v>14.7</c:v>
                </c:pt>
                <c:pt idx="201">
                  <c:v>17</c:v>
                </c:pt>
                <c:pt idx="202">
                  <c:v>16.600000000000001</c:v>
                </c:pt>
                <c:pt idx="203">
                  <c:v>16.100000000000001</c:v>
                </c:pt>
                <c:pt idx="204">
                  <c:v>15</c:v>
                </c:pt>
                <c:pt idx="205">
                  <c:v>13.3</c:v>
                </c:pt>
                <c:pt idx="206">
                  <c:v>11.6</c:v>
                </c:pt>
                <c:pt idx="207">
                  <c:v>13.9</c:v>
                </c:pt>
                <c:pt idx="208">
                  <c:v>14.4</c:v>
                </c:pt>
                <c:pt idx="209">
                  <c:v>14</c:v>
                </c:pt>
                <c:pt idx="210">
                  <c:v>12.3</c:v>
                </c:pt>
                <c:pt idx="211">
                  <c:v>14</c:v>
                </c:pt>
                <c:pt idx="212">
                  <c:v>11.4</c:v>
                </c:pt>
                <c:pt idx="213">
                  <c:v>14.9</c:v>
                </c:pt>
                <c:pt idx="214">
                  <c:v>10.8</c:v>
                </c:pt>
                <c:pt idx="215">
                  <c:v>11.3</c:v>
                </c:pt>
                <c:pt idx="216">
                  <c:v>10.8</c:v>
                </c:pt>
                <c:pt idx="217">
                  <c:v>12.8</c:v>
                </c:pt>
                <c:pt idx="218">
                  <c:v>13.1</c:v>
                </c:pt>
                <c:pt idx="219">
                  <c:v>12.6</c:v>
                </c:pt>
                <c:pt idx="220">
                  <c:v>13.3</c:v>
                </c:pt>
                <c:pt idx="221">
                  <c:v>16</c:v>
                </c:pt>
                <c:pt idx="222">
                  <c:v>14.8</c:v>
                </c:pt>
                <c:pt idx="223">
                  <c:v>14.8</c:v>
                </c:pt>
                <c:pt idx="224">
                  <c:v>13</c:v>
                </c:pt>
                <c:pt idx="225">
                  <c:v>15.3</c:v>
                </c:pt>
                <c:pt idx="226">
                  <c:v>14.9</c:v>
                </c:pt>
                <c:pt idx="227">
                  <c:v>17</c:v>
                </c:pt>
                <c:pt idx="228">
                  <c:v>12.2</c:v>
                </c:pt>
                <c:pt idx="229">
                  <c:v>11.1</c:v>
                </c:pt>
                <c:pt idx="230">
                  <c:v>12.7</c:v>
                </c:pt>
                <c:pt idx="231">
                  <c:v>17.100000000000001</c:v>
                </c:pt>
                <c:pt idx="232">
                  <c:v>18.7</c:v>
                </c:pt>
                <c:pt idx="233">
                  <c:v>18.8</c:v>
                </c:pt>
                <c:pt idx="234">
                  <c:v>16.3</c:v>
                </c:pt>
                <c:pt idx="235">
                  <c:v>14.5</c:v>
                </c:pt>
                <c:pt idx="236">
                  <c:v>14.3</c:v>
                </c:pt>
                <c:pt idx="237">
                  <c:v>14.6</c:v>
                </c:pt>
                <c:pt idx="238">
                  <c:v>11.7</c:v>
                </c:pt>
                <c:pt idx="239">
                  <c:v>13.2</c:v>
                </c:pt>
                <c:pt idx="240">
                  <c:v>11.7</c:v>
                </c:pt>
                <c:pt idx="241">
                  <c:v>12.5</c:v>
                </c:pt>
                <c:pt idx="242">
                  <c:v>13</c:v>
                </c:pt>
                <c:pt idx="243">
                  <c:v>16.2</c:v>
                </c:pt>
                <c:pt idx="244">
                  <c:v>18.8</c:v>
                </c:pt>
                <c:pt idx="245">
                  <c:v>14</c:v>
                </c:pt>
                <c:pt idx="246">
                  <c:v>13.7</c:v>
                </c:pt>
                <c:pt idx="247">
                  <c:v>14</c:v>
                </c:pt>
                <c:pt idx="248">
                  <c:v>16.600000000000001</c:v>
                </c:pt>
                <c:pt idx="249">
                  <c:v>13.6</c:v>
                </c:pt>
                <c:pt idx="250">
                  <c:v>12.8</c:v>
                </c:pt>
                <c:pt idx="251">
                  <c:v>15.3</c:v>
                </c:pt>
                <c:pt idx="252">
                  <c:v>15.7</c:v>
                </c:pt>
                <c:pt idx="253">
                  <c:v>20.100000000000001</c:v>
                </c:pt>
                <c:pt idx="254">
                  <c:v>21.7</c:v>
                </c:pt>
                <c:pt idx="255">
                  <c:v>25.5</c:v>
                </c:pt>
                <c:pt idx="256">
                  <c:v>26.7</c:v>
                </c:pt>
                <c:pt idx="257">
                  <c:v>15.9</c:v>
                </c:pt>
                <c:pt idx="258">
                  <c:v>14.8</c:v>
                </c:pt>
                <c:pt idx="259">
                  <c:v>14.3</c:v>
                </c:pt>
                <c:pt idx="260">
                  <c:v>14.7</c:v>
                </c:pt>
                <c:pt idx="261">
                  <c:v>21.3</c:v>
                </c:pt>
                <c:pt idx="262">
                  <c:v>22.9</c:v>
                </c:pt>
                <c:pt idx="263">
                  <c:v>18.100000000000001</c:v>
                </c:pt>
                <c:pt idx="264">
                  <c:v>12.7</c:v>
                </c:pt>
                <c:pt idx="265">
                  <c:v>12.6</c:v>
                </c:pt>
                <c:pt idx="266">
                  <c:v>14.3</c:v>
                </c:pt>
                <c:pt idx="267">
                  <c:v>19.100000000000001</c:v>
                </c:pt>
                <c:pt idx="268">
                  <c:v>17.899999999999999</c:v>
                </c:pt>
                <c:pt idx="269">
                  <c:v>20.2</c:v>
                </c:pt>
                <c:pt idx="270">
                  <c:v>21.4</c:v>
                </c:pt>
                <c:pt idx="271">
                  <c:v>16.899999999999999</c:v>
                </c:pt>
                <c:pt idx="272">
                  <c:v>15.9</c:v>
                </c:pt>
                <c:pt idx="273">
                  <c:v>21.6</c:v>
                </c:pt>
                <c:pt idx="274">
                  <c:v>28.6</c:v>
                </c:pt>
                <c:pt idx="275">
                  <c:v>31.3</c:v>
                </c:pt>
                <c:pt idx="276">
                  <c:v>24.9</c:v>
                </c:pt>
                <c:pt idx="277">
                  <c:v>34.4</c:v>
                </c:pt>
                <c:pt idx="278">
                  <c:v>35.799999999999997</c:v>
                </c:pt>
                <c:pt idx="279">
                  <c:v>16.2</c:v>
                </c:pt>
                <c:pt idx="280">
                  <c:v>18.600000000000001</c:v>
                </c:pt>
                <c:pt idx="281">
                  <c:v>29.9</c:v>
                </c:pt>
                <c:pt idx="282">
                  <c:v>29.2</c:v>
                </c:pt>
                <c:pt idx="283">
                  <c:v>19.2</c:v>
                </c:pt>
                <c:pt idx="284">
                  <c:v>16.100000000000001</c:v>
                </c:pt>
                <c:pt idx="285">
                  <c:v>17.600000000000001</c:v>
                </c:pt>
                <c:pt idx="286">
                  <c:v>28.6</c:v>
                </c:pt>
                <c:pt idx="287">
                  <c:v>34</c:v>
                </c:pt>
                <c:pt idx="288">
                  <c:v>23.8</c:v>
                </c:pt>
                <c:pt idx="289">
                  <c:v>20.5</c:v>
                </c:pt>
                <c:pt idx="290">
                  <c:v>17.7</c:v>
                </c:pt>
                <c:pt idx="291">
                  <c:v>26.7</c:v>
                </c:pt>
                <c:pt idx="292">
                  <c:v>31.8</c:v>
                </c:pt>
                <c:pt idx="293">
                  <c:v>18.3</c:v>
                </c:pt>
                <c:pt idx="294">
                  <c:v>16.7</c:v>
                </c:pt>
                <c:pt idx="295">
                  <c:v>16.399999999999999</c:v>
                </c:pt>
                <c:pt idx="296">
                  <c:v>19.5</c:v>
                </c:pt>
                <c:pt idx="297">
                  <c:v>31.3</c:v>
                </c:pt>
                <c:pt idx="298">
                  <c:v>15.9</c:v>
                </c:pt>
                <c:pt idx="299">
                  <c:v>23.3</c:v>
                </c:pt>
                <c:pt idx="300">
                  <c:v>26.8</c:v>
                </c:pt>
                <c:pt idx="301">
                  <c:v>26.1</c:v>
                </c:pt>
                <c:pt idx="302">
                  <c:v>27.4</c:v>
                </c:pt>
                <c:pt idx="303">
                  <c:v>25.9</c:v>
                </c:pt>
                <c:pt idx="304">
                  <c:v>26</c:v>
                </c:pt>
                <c:pt idx="305">
                  <c:v>16</c:v>
                </c:pt>
                <c:pt idx="306">
                  <c:v>17.899999999999999</c:v>
                </c:pt>
                <c:pt idx="307">
                  <c:v>27.2</c:v>
                </c:pt>
                <c:pt idx="308">
                  <c:v>24.7</c:v>
                </c:pt>
                <c:pt idx="309">
                  <c:v>18.7</c:v>
                </c:pt>
                <c:pt idx="310">
                  <c:v>16.8</c:v>
                </c:pt>
                <c:pt idx="311">
                  <c:v>24.8</c:v>
                </c:pt>
                <c:pt idx="312">
                  <c:v>33.1</c:v>
                </c:pt>
                <c:pt idx="313">
                  <c:v>16.399999999999999</c:v>
                </c:pt>
                <c:pt idx="314">
                  <c:v>20.100000000000001</c:v>
                </c:pt>
                <c:pt idx="315">
                  <c:v>21.2</c:v>
                </c:pt>
                <c:pt idx="316">
                  <c:v>18.2</c:v>
                </c:pt>
                <c:pt idx="317">
                  <c:v>18.3</c:v>
                </c:pt>
                <c:pt idx="318">
                  <c:v>18.5</c:v>
                </c:pt>
                <c:pt idx="319">
                  <c:v>26.3</c:v>
                </c:pt>
                <c:pt idx="320">
                  <c:v>33.299999999999997</c:v>
                </c:pt>
                <c:pt idx="321">
                  <c:v>29.5</c:v>
                </c:pt>
                <c:pt idx="322">
                  <c:v>31.5</c:v>
                </c:pt>
                <c:pt idx="323">
                  <c:v>19.100000000000001</c:v>
                </c:pt>
                <c:pt idx="324">
                  <c:v>17.5</c:v>
                </c:pt>
                <c:pt idx="325">
                  <c:v>20</c:v>
                </c:pt>
                <c:pt idx="326">
                  <c:v>20.7</c:v>
                </c:pt>
                <c:pt idx="327">
                  <c:v>24.5</c:v>
                </c:pt>
                <c:pt idx="328">
                  <c:v>33.299999999999997</c:v>
                </c:pt>
                <c:pt idx="329">
                  <c:v>17.399999999999999</c:v>
                </c:pt>
                <c:pt idx="330">
                  <c:v>18.2</c:v>
                </c:pt>
                <c:pt idx="331">
                  <c:v>20.100000000000001</c:v>
                </c:pt>
                <c:pt idx="332">
                  <c:v>20.3</c:v>
                </c:pt>
                <c:pt idx="333">
                  <c:v>32.200000000000003</c:v>
                </c:pt>
                <c:pt idx="334">
                  <c:v>24.6</c:v>
                </c:pt>
                <c:pt idx="335">
                  <c:v>17.5</c:v>
                </c:pt>
                <c:pt idx="336">
                  <c:v>21.3</c:v>
                </c:pt>
                <c:pt idx="337">
                  <c:v>30.8</c:v>
                </c:pt>
                <c:pt idx="338">
                  <c:v>25.3</c:v>
                </c:pt>
                <c:pt idx="339">
                  <c:v>29.8</c:v>
                </c:pt>
                <c:pt idx="340">
                  <c:v>27.3</c:v>
                </c:pt>
                <c:pt idx="341">
                  <c:v>35.4</c:v>
                </c:pt>
                <c:pt idx="342">
                  <c:v>24.6</c:v>
                </c:pt>
                <c:pt idx="343">
                  <c:v>26</c:v>
                </c:pt>
                <c:pt idx="344">
                  <c:v>19.2</c:v>
                </c:pt>
                <c:pt idx="345">
                  <c:v>18.3</c:v>
                </c:pt>
                <c:pt idx="346">
                  <c:v>28.3</c:v>
                </c:pt>
                <c:pt idx="347">
                  <c:v>22.7</c:v>
                </c:pt>
                <c:pt idx="348">
                  <c:v>24.6</c:v>
                </c:pt>
                <c:pt idx="349">
                  <c:v>27.5</c:v>
                </c:pt>
                <c:pt idx="350">
                  <c:v>37.200000000000003</c:v>
                </c:pt>
                <c:pt idx="351">
                  <c:v>35.4</c:v>
                </c:pt>
                <c:pt idx="352">
                  <c:v>41.2</c:v>
                </c:pt>
                <c:pt idx="353">
                  <c:v>37.799999999999997</c:v>
                </c:pt>
                <c:pt idx="354">
                  <c:v>20.2</c:v>
                </c:pt>
                <c:pt idx="355">
                  <c:v>22.8</c:v>
                </c:pt>
                <c:pt idx="356">
                  <c:v>26</c:v>
                </c:pt>
                <c:pt idx="357">
                  <c:v>34.6</c:v>
                </c:pt>
                <c:pt idx="358">
                  <c:v>34.1</c:v>
                </c:pt>
                <c:pt idx="359">
                  <c:v>20</c:v>
                </c:pt>
                <c:pt idx="360">
                  <c:v>19.399999999999999</c:v>
                </c:pt>
                <c:pt idx="361">
                  <c:v>20.8</c:v>
                </c:pt>
                <c:pt idx="362">
                  <c:v>23.9</c:v>
                </c:pt>
                <c:pt idx="363">
                  <c:v>34.700000000000003</c:v>
                </c:pt>
                <c:pt idx="364">
                  <c:v>39.700000000000003</c:v>
                </c:pt>
                <c:pt idx="365">
                  <c:v>24.2</c:v>
                </c:pt>
                <c:pt idx="366">
                  <c:v>27.6</c:v>
                </c:pt>
                <c:pt idx="367">
                  <c:v>27.1</c:v>
                </c:pt>
                <c:pt idx="368">
                  <c:v>26</c:v>
                </c:pt>
                <c:pt idx="369">
                  <c:v>25.7</c:v>
                </c:pt>
                <c:pt idx="370">
                  <c:v>25.7</c:v>
                </c:pt>
                <c:pt idx="371">
                  <c:v>21.3</c:v>
                </c:pt>
                <c:pt idx="372">
                  <c:v>20.6</c:v>
                </c:pt>
                <c:pt idx="373">
                  <c:v>21.4</c:v>
                </c:pt>
                <c:pt idx="374">
                  <c:v>31.5</c:v>
                </c:pt>
                <c:pt idx="375">
                  <c:v>36.4</c:v>
                </c:pt>
                <c:pt idx="376">
                  <c:v>24.8</c:v>
                </c:pt>
                <c:pt idx="377">
                  <c:v>42.2</c:v>
                </c:pt>
                <c:pt idx="378">
                  <c:v>18.100000000000001</c:v>
                </c:pt>
                <c:pt idx="379">
                  <c:v>19.2</c:v>
                </c:pt>
                <c:pt idx="380">
                  <c:v>22.3</c:v>
                </c:pt>
                <c:pt idx="381">
                  <c:v>32.700000000000003</c:v>
                </c:pt>
                <c:pt idx="382">
                  <c:v>35.299999999999997</c:v>
                </c:pt>
                <c:pt idx="383">
                  <c:v>30.9</c:v>
                </c:pt>
                <c:pt idx="384">
                  <c:v>29.1</c:v>
                </c:pt>
                <c:pt idx="385">
                  <c:v>26.7</c:v>
                </c:pt>
                <c:pt idx="386">
                  <c:v>22.8</c:v>
                </c:pt>
                <c:pt idx="387">
                  <c:v>21.9</c:v>
                </c:pt>
                <c:pt idx="388">
                  <c:v>22.2</c:v>
                </c:pt>
                <c:pt idx="389">
                  <c:v>20.9</c:v>
                </c:pt>
                <c:pt idx="390">
                  <c:v>29.4</c:v>
                </c:pt>
                <c:pt idx="391">
                  <c:v>29.5</c:v>
                </c:pt>
                <c:pt idx="392">
                  <c:v>27.5</c:v>
                </c:pt>
                <c:pt idx="393">
                  <c:v>18.3</c:v>
                </c:pt>
                <c:pt idx="394">
                  <c:v>22.4</c:v>
                </c:pt>
                <c:pt idx="395">
                  <c:v>21.8</c:v>
                </c:pt>
                <c:pt idx="396">
                  <c:v>23.6</c:v>
                </c:pt>
                <c:pt idx="397">
                  <c:v>31.5</c:v>
                </c:pt>
                <c:pt idx="398">
                  <c:v>21</c:v>
                </c:pt>
                <c:pt idx="399">
                  <c:v>20.9</c:v>
                </c:pt>
                <c:pt idx="400">
                  <c:v>29.4</c:v>
                </c:pt>
                <c:pt idx="401">
                  <c:v>32.6</c:v>
                </c:pt>
                <c:pt idx="402">
                  <c:v>27.7</c:v>
                </c:pt>
                <c:pt idx="403">
                  <c:v>22.9</c:v>
                </c:pt>
                <c:pt idx="404">
                  <c:v>22.7</c:v>
                </c:pt>
                <c:pt idx="405">
                  <c:v>23.3</c:v>
                </c:pt>
                <c:pt idx="406">
                  <c:v>23.8</c:v>
                </c:pt>
                <c:pt idx="407">
                  <c:v>24.9</c:v>
                </c:pt>
                <c:pt idx="408">
                  <c:v>30.3</c:v>
                </c:pt>
                <c:pt idx="409">
                  <c:v>24.5</c:v>
                </c:pt>
                <c:pt idx="410">
                  <c:v>26.1</c:v>
                </c:pt>
                <c:pt idx="411">
                  <c:v>18.399999999999999</c:v>
                </c:pt>
                <c:pt idx="412">
                  <c:v>21.1</c:v>
                </c:pt>
                <c:pt idx="413">
                  <c:v>22.6</c:v>
                </c:pt>
                <c:pt idx="414">
                  <c:v>22</c:v>
                </c:pt>
                <c:pt idx="415">
                  <c:v>20.8</c:v>
                </c:pt>
                <c:pt idx="416">
                  <c:v>24.7</c:v>
                </c:pt>
                <c:pt idx="417">
                  <c:v>29.5</c:v>
                </c:pt>
                <c:pt idx="418">
                  <c:v>39.4</c:v>
                </c:pt>
                <c:pt idx="419">
                  <c:v>25.6</c:v>
                </c:pt>
                <c:pt idx="420">
                  <c:v>26.4</c:v>
                </c:pt>
                <c:pt idx="421">
                  <c:v>23.5</c:v>
                </c:pt>
                <c:pt idx="422">
                  <c:v>22.2</c:v>
                </c:pt>
                <c:pt idx="423">
                  <c:v>22.7</c:v>
                </c:pt>
                <c:pt idx="424">
                  <c:v>23.7</c:v>
                </c:pt>
                <c:pt idx="425">
                  <c:v>33.700000000000003</c:v>
                </c:pt>
                <c:pt idx="426">
                  <c:v>34.700000000000003</c:v>
                </c:pt>
                <c:pt idx="427">
                  <c:v>23.9</c:v>
                </c:pt>
                <c:pt idx="428">
                  <c:v>33</c:v>
                </c:pt>
                <c:pt idx="429">
                  <c:v>23.7</c:v>
                </c:pt>
                <c:pt idx="430">
                  <c:v>25.2</c:v>
                </c:pt>
                <c:pt idx="431">
                  <c:v>24.9</c:v>
                </c:pt>
                <c:pt idx="432">
                  <c:v>38.9</c:v>
                </c:pt>
                <c:pt idx="433">
                  <c:v>28.5</c:v>
                </c:pt>
                <c:pt idx="434">
                  <c:v>22.1</c:v>
                </c:pt>
                <c:pt idx="435">
                  <c:v>26.1</c:v>
                </c:pt>
                <c:pt idx="436">
                  <c:v>22.3</c:v>
                </c:pt>
                <c:pt idx="437">
                  <c:v>23.2</c:v>
                </c:pt>
                <c:pt idx="438">
                  <c:v>21.3</c:v>
                </c:pt>
                <c:pt idx="439">
                  <c:v>26.8</c:v>
                </c:pt>
                <c:pt idx="440">
                  <c:v>31.4</c:v>
                </c:pt>
                <c:pt idx="441">
                  <c:v>32.5</c:v>
                </c:pt>
                <c:pt idx="442">
                  <c:v>19.5</c:v>
                </c:pt>
                <c:pt idx="443">
                  <c:v>18.8</c:v>
                </c:pt>
                <c:pt idx="444">
                  <c:v>23.3</c:v>
                </c:pt>
                <c:pt idx="445">
                  <c:v>23.5</c:v>
                </c:pt>
                <c:pt idx="446">
                  <c:v>24.3</c:v>
                </c:pt>
                <c:pt idx="447">
                  <c:v>28.8</c:v>
                </c:pt>
                <c:pt idx="448">
                  <c:v>21.2</c:v>
                </c:pt>
                <c:pt idx="449">
                  <c:v>20.399999999999999</c:v>
                </c:pt>
                <c:pt idx="450">
                  <c:v>20.2</c:v>
                </c:pt>
                <c:pt idx="451">
                  <c:v>19.899999999999999</c:v>
                </c:pt>
                <c:pt idx="452">
                  <c:v>19.2</c:v>
                </c:pt>
                <c:pt idx="453">
                  <c:v>17.899999999999999</c:v>
                </c:pt>
                <c:pt idx="454">
                  <c:v>18.7</c:v>
                </c:pt>
                <c:pt idx="455">
                  <c:v>22.7</c:v>
                </c:pt>
                <c:pt idx="456">
                  <c:v>26.5</c:v>
                </c:pt>
                <c:pt idx="457">
                  <c:v>19.5</c:v>
                </c:pt>
                <c:pt idx="458">
                  <c:v>18.8</c:v>
                </c:pt>
                <c:pt idx="459">
                  <c:v>21.2</c:v>
                </c:pt>
                <c:pt idx="460">
                  <c:v>29</c:v>
                </c:pt>
                <c:pt idx="461">
                  <c:v>15.6</c:v>
                </c:pt>
                <c:pt idx="462">
                  <c:v>18.399999999999999</c:v>
                </c:pt>
                <c:pt idx="463">
                  <c:v>20</c:v>
                </c:pt>
                <c:pt idx="464">
                  <c:v>22.3</c:v>
                </c:pt>
                <c:pt idx="465">
                  <c:v>23.5</c:v>
                </c:pt>
                <c:pt idx="466">
                  <c:v>20.100000000000001</c:v>
                </c:pt>
                <c:pt idx="467">
                  <c:v>18.7</c:v>
                </c:pt>
                <c:pt idx="468">
                  <c:v>20</c:v>
                </c:pt>
                <c:pt idx="469">
                  <c:v>27</c:v>
                </c:pt>
                <c:pt idx="470">
                  <c:v>27</c:v>
                </c:pt>
                <c:pt idx="471">
                  <c:v>20.3</c:v>
                </c:pt>
                <c:pt idx="472">
                  <c:v>19.8</c:v>
                </c:pt>
                <c:pt idx="473">
                  <c:v>25</c:v>
                </c:pt>
                <c:pt idx="474">
                  <c:v>27.4</c:v>
                </c:pt>
                <c:pt idx="475">
                  <c:v>28</c:v>
                </c:pt>
                <c:pt idx="476">
                  <c:v>24.2</c:v>
                </c:pt>
                <c:pt idx="477">
                  <c:v>16.7</c:v>
                </c:pt>
                <c:pt idx="478">
                  <c:v>18.600000000000001</c:v>
                </c:pt>
                <c:pt idx="479">
                  <c:v>20</c:v>
                </c:pt>
                <c:pt idx="480">
                  <c:v>25</c:v>
                </c:pt>
                <c:pt idx="481">
                  <c:v>25.6</c:v>
                </c:pt>
                <c:pt idx="482">
                  <c:v>25.4</c:v>
                </c:pt>
                <c:pt idx="483">
                  <c:v>24.9</c:v>
                </c:pt>
                <c:pt idx="484">
                  <c:v>20.6</c:v>
                </c:pt>
                <c:pt idx="485">
                  <c:v>24.1</c:v>
                </c:pt>
                <c:pt idx="486">
                  <c:v>17</c:v>
                </c:pt>
                <c:pt idx="487">
                  <c:v>18.399999999999999</c:v>
                </c:pt>
                <c:pt idx="488">
                  <c:v>20.100000000000001</c:v>
                </c:pt>
                <c:pt idx="489">
                  <c:v>18.2</c:v>
                </c:pt>
                <c:pt idx="490">
                  <c:v>20.5</c:v>
                </c:pt>
                <c:pt idx="491">
                  <c:v>24.7</c:v>
                </c:pt>
                <c:pt idx="492">
                  <c:v>25.7</c:v>
                </c:pt>
                <c:pt idx="493">
                  <c:v>20.399999999999999</c:v>
                </c:pt>
                <c:pt idx="494">
                  <c:v>22.2</c:v>
                </c:pt>
                <c:pt idx="495">
                  <c:v>17.2</c:v>
                </c:pt>
                <c:pt idx="496">
                  <c:v>17.399999999999999</c:v>
                </c:pt>
                <c:pt idx="497">
                  <c:v>21.4</c:v>
                </c:pt>
                <c:pt idx="498">
                  <c:v>21.6</c:v>
                </c:pt>
                <c:pt idx="499">
                  <c:v>21.7</c:v>
                </c:pt>
                <c:pt idx="500">
                  <c:v>22</c:v>
                </c:pt>
                <c:pt idx="501">
                  <c:v>19.600000000000001</c:v>
                </c:pt>
                <c:pt idx="502">
                  <c:v>17.100000000000001</c:v>
                </c:pt>
                <c:pt idx="503">
                  <c:v>19.3</c:v>
                </c:pt>
                <c:pt idx="504">
                  <c:v>18.399999999999999</c:v>
                </c:pt>
                <c:pt idx="505">
                  <c:v>17.399999999999999</c:v>
                </c:pt>
                <c:pt idx="506">
                  <c:v>18.5</c:v>
                </c:pt>
                <c:pt idx="507">
                  <c:v>22.2</c:v>
                </c:pt>
                <c:pt idx="508">
                  <c:v>17.2</c:v>
                </c:pt>
                <c:pt idx="509">
                  <c:v>15.8</c:v>
                </c:pt>
                <c:pt idx="510">
                  <c:v>15.6</c:v>
                </c:pt>
                <c:pt idx="511">
                  <c:v>12.5</c:v>
                </c:pt>
                <c:pt idx="512">
                  <c:v>14.4</c:v>
                </c:pt>
                <c:pt idx="513">
                  <c:v>13.2</c:v>
                </c:pt>
                <c:pt idx="514">
                  <c:v>13.9</c:v>
                </c:pt>
                <c:pt idx="515">
                  <c:v>15.4</c:v>
                </c:pt>
                <c:pt idx="516">
                  <c:v>17.399999999999999</c:v>
                </c:pt>
                <c:pt idx="517">
                  <c:v>17</c:v>
                </c:pt>
                <c:pt idx="518">
                  <c:v>12.8</c:v>
                </c:pt>
                <c:pt idx="519">
                  <c:v>14.1</c:v>
                </c:pt>
                <c:pt idx="520">
                  <c:v>13.4</c:v>
                </c:pt>
                <c:pt idx="521">
                  <c:v>14.1</c:v>
                </c:pt>
                <c:pt idx="522">
                  <c:v>14.5</c:v>
                </c:pt>
                <c:pt idx="523">
                  <c:v>15.3</c:v>
                </c:pt>
                <c:pt idx="524">
                  <c:v>14.7</c:v>
                </c:pt>
                <c:pt idx="525">
                  <c:v>17.5</c:v>
                </c:pt>
                <c:pt idx="526">
                  <c:v>15.8</c:v>
                </c:pt>
                <c:pt idx="527">
                  <c:v>13.5</c:v>
                </c:pt>
                <c:pt idx="528">
                  <c:v>13.8</c:v>
                </c:pt>
                <c:pt idx="529">
                  <c:v>13.4</c:v>
                </c:pt>
                <c:pt idx="530">
                  <c:v>15.6</c:v>
                </c:pt>
                <c:pt idx="531">
                  <c:v>17.899999999999999</c:v>
                </c:pt>
                <c:pt idx="532">
                  <c:v>14.3</c:v>
                </c:pt>
                <c:pt idx="533">
                  <c:v>15.1</c:v>
                </c:pt>
                <c:pt idx="534">
                  <c:v>12.7</c:v>
                </c:pt>
                <c:pt idx="535">
                  <c:v>13.5</c:v>
                </c:pt>
                <c:pt idx="536">
                  <c:v>13.2</c:v>
                </c:pt>
                <c:pt idx="537">
                  <c:v>14.7</c:v>
                </c:pt>
                <c:pt idx="538">
                  <c:v>15.4</c:v>
                </c:pt>
                <c:pt idx="539">
                  <c:v>14.8</c:v>
                </c:pt>
                <c:pt idx="540">
                  <c:v>10.7</c:v>
                </c:pt>
                <c:pt idx="541">
                  <c:v>12.7</c:v>
                </c:pt>
                <c:pt idx="542">
                  <c:v>11.1</c:v>
                </c:pt>
                <c:pt idx="543">
                  <c:v>10.6</c:v>
                </c:pt>
                <c:pt idx="544">
                  <c:v>17</c:v>
                </c:pt>
                <c:pt idx="545">
                  <c:v>15.8</c:v>
                </c:pt>
                <c:pt idx="546">
                  <c:v>11.7</c:v>
                </c:pt>
                <c:pt idx="547">
                  <c:v>14.1</c:v>
                </c:pt>
                <c:pt idx="548">
                  <c:v>16.5</c:v>
                </c:pt>
                <c:pt idx="549">
                  <c:v>16.7</c:v>
                </c:pt>
                <c:pt idx="550">
                  <c:v>12.7</c:v>
                </c:pt>
                <c:pt idx="551">
                  <c:v>12.8</c:v>
                </c:pt>
                <c:pt idx="552">
                  <c:v>13</c:v>
                </c:pt>
                <c:pt idx="553">
                  <c:v>13.7</c:v>
                </c:pt>
                <c:pt idx="554">
                  <c:v>15.3</c:v>
                </c:pt>
                <c:pt idx="555">
                  <c:v>15.2</c:v>
                </c:pt>
                <c:pt idx="556">
                  <c:v>14.2</c:v>
                </c:pt>
                <c:pt idx="557">
                  <c:v>16</c:v>
                </c:pt>
                <c:pt idx="558">
                  <c:v>13.7</c:v>
                </c:pt>
                <c:pt idx="559">
                  <c:v>12</c:v>
                </c:pt>
                <c:pt idx="560">
                  <c:v>14</c:v>
                </c:pt>
                <c:pt idx="561">
                  <c:v>14.1</c:v>
                </c:pt>
                <c:pt idx="562">
                  <c:v>13.7</c:v>
                </c:pt>
                <c:pt idx="563">
                  <c:v>16.100000000000001</c:v>
                </c:pt>
                <c:pt idx="564">
                  <c:v>17.7</c:v>
                </c:pt>
                <c:pt idx="565">
                  <c:v>16</c:v>
                </c:pt>
                <c:pt idx="566">
                  <c:v>16.100000000000001</c:v>
                </c:pt>
                <c:pt idx="567">
                  <c:v>18.100000000000001</c:v>
                </c:pt>
                <c:pt idx="568">
                  <c:v>18.3</c:v>
                </c:pt>
                <c:pt idx="569">
                  <c:v>11.6</c:v>
                </c:pt>
                <c:pt idx="570">
                  <c:v>11.4</c:v>
                </c:pt>
                <c:pt idx="571">
                  <c:v>14.3</c:v>
                </c:pt>
                <c:pt idx="572">
                  <c:v>11</c:v>
                </c:pt>
                <c:pt idx="573">
                  <c:v>12.9</c:v>
                </c:pt>
                <c:pt idx="574">
                  <c:v>15.2</c:v>
                </c:pt>
                <c:pt idx="575">
                  <c:v>15.3</c:v>
                </c:pt>
                <c:pt idx="576">
                  <c:v>13.8</c:v>
                </c:pt>
                <c:pt idx="577">
                  <c:v>17</c:v>
                </c:pt>
                <c:pt idx="578">
                  <c:v>14.4</c:v>
                </c:pt>
                <c:pt idx="579">
                  <c:v>13.4</c:v>
                </c:pt>
                <c:pt idx="580">
                  <c:v>12.8</c:v>
                </c:pt>
                <c:pt idx="581">
                  <c:v>14.6</c:v>
                </c:pt>
                <c:pt idx="582">
                  <c:v>14.6</c:v>
                </c:pt>
                <c:pt idx="583">
                  <c:v>14.4</c:v>
                </c:pt>
                <c:pt idx="584">
                  <c:v>16.600000000000001</c:v>
                </c:pt>
                <c:pt idx="585">
                  <c:v>14.2</c:v>
                </c:pt>
                <c:pt idx="586">
                  <c:v>18.899999999999999</c:v>
                </c:pt>
                <c:pt idx="587">
                  <c:v>15.3</c:v>
                </c:pt>
                <c:pt idx="588">
                  <c:v>15.7</c:v>
                </c:pt>
                <c:pt idx="589">
                  <c:v>14.1</c:v>
                </c:pt>
                <c:pt idx="590">
                  <c:v>15.1</c:v>
                </c:pt>
                <c:pt idx="591">
                  <c:v>18.7</c:v>
                </c:pt>
                <c:pt idx="592">
                  <c:v>18.100000000000001</c:v>
                </c:pt>
                <c:pt idx="593">
                  <c:v>18.2</c:v>
                </c:pt>
                <c:pt idx="594">
                  <c:v>15.6</c:v>
                </c:pt>
                <c:pt idx="595">
                  <c:v>21.6</c:v>
                </c:pt>
                <c:pt idx="596">
                  <c:v>16.399999999999999</c:v>
                </c:pt>
                <c:pt idx="597">
                  <c:v>13.6</c:v>
                </c:pt>
                <c:pt idx="598">
                  <c:v>14.8</c:v>
                </c:pt>
                <c:pt idx="599">
                  <c:v>16</c:v>
                </c:pt>
                <c:pt idx="600">
                  <c:v>13.4</c:v>
                </c:pt>
                <c:pt idx="601">
                  <c:v>12.7</c:v>
                </c:pt>
                <c:pt idx="602">
                  <c:v>13</c:v>
                </c:pt>
                <c:pt idx="603">
                  <c:v>14.4</c:v>
                </c:pt>
                <c:pt idx="604">
                  <c:v>16.3</c:v>
                </c:pt>
                <c:pt idx="605">
                  <c:v>19</c:v>
                </c:pt>
                <c:pt idx="606">
                  <c:v>20.399999999999999</c:v>
                </c:pt>
                <c:pt idx="607">
                  <c:v>16.8</c:v>
                </c:pt>
                <c:pt idx="608">
                  <c:v>20.2</c:v>
                </c:pt>
                <c:pt idx="609">
                  <c:v>15.5</c:v>
                </c:pt>
                <c:pt idx="610">
                  <c:v>15</c:v>
                </c:pt>
                <c:pt idx="611">
                  <c:v>15.7</c:v>
                </c:pt>
                <c:pt idx="612">
                  <c:v>16.899999999999999</c:v>
                </c:pt>
                <c:pt idx="613">
                  <c:v>18.399999999999999</c:v>
                </c:pt>
                <c:pt idx="614">
                  <c:v>21.5</c:v>
                </c:pt>
                <c:pt idx="615">
                  <c:v>21</c:v>
                </c:pt>
                <c:pt idx="616">
                  <c:v>23.3</c:v>
                </c:pt>
                <c:pt idx="617">
                  <c:v>16.7</c:v>
                </c:pt>
                <c:pt idx="618">
                  <c:v>14.3</c:v>
                </c:pt>
                <c:pt idx="619">
                  <c:v>17</c:v>
                </c:pt>
                <c:pt idx="620">
                  <c:v>13.6</c:v>
                </c:pt>
                <c:pt idx="621">
                  <c:v>14.6</c:v>
                </c:pt>
                <c:pt idx="622">
                  <c:v>16.100000000000001</c:v>
                </c:pt>
                <c:pt idx="623">
                  <c:v>14.6</c:v>
                </c:pt>
                <c:pt idx="624">
                  <c:v>15.7</c:v>
                </c:pt>
                <c:pt idx="625">
                  <c:v>19.8</c:v>
                </c:pt>
                <c:pt idx="626">
                  <c:v>12.5</c:v>
                </c:pt>
                <c:pt idx="627">
                  <c:v>16.3</c:v>
                </c:pt>
                <c:pt idx="628">
                  <c:v>18.8</c:v>
                </c:pt>
                <c:pt idx="629">
                  <c:v>15.2</c:v>
                </c:pt>
                <c:pt idx="630">
                  <c:v>13.4</c:v>
                </c:pt>
                <c:pt idx="631">
                  <c:v>16.5</c:v>
                </c:pt>
                <c:pt idx="632">
                  <c:v>20.100000000000001</c:v>
                </c:pt>
                <c:pt idx="633">
                  <c:v>14.7</c:v>
                </c:pt>
                <c:pt idx="634">
                  <c:v>16.899999999999999</c:v>
                </c:pt>
                <c:pt idx="635">
                  <c:v>14.8</c:v>
                </c:pt>
                <c:pt idx="636">
                  <c:v>19.3</c:v>
                </c:pt>
                <c:pt idx="637">
                  <c:v>16.7</c:v>
                </c:pt>
                <c:pt idx="638">
                  <c:v>16.399999999999999</c:v>
                </c:pt>
                <c:pt idx="639">
                  <c:v>18.600000000000001</c:v>
                </c:pt>
                <c:pt idx="640">
                  <c:v>24</c:v>
                </c:pt>
                <c:pt idx="641">
                  <c:v>15.9</c:v>
                </c:pt>
                <c:pt idx="642">
                  <c:v>17.100000000000001</c:v>
                </c:pt>
                <c:pt idx="643">
                  <c:v>17.100000000000001</c:v>
                </c:pt>
                <c:pt idx="644">
                  <c:v>27.2</c:v>
                </c:pt>
                <c:pt idx="645">
                  <c:v>22.5</c:v>
                </c:pt>
                <c:pt idx="646">
                  <c:v>16.899999999999999</c:v>
                </c:pt>
                <c:pt idx="647">
                  <c:v>22</c:v>
                </c:pt>
                <c:pt idx="648">
                  <c:v>16.8</c:v>
                </c:pt>
                <c:pt idx="649">
                  <c:v>15.1</c:v>
                </c:pt>
                <c:pt idx="650">
                  <c:v>15.4</c:v>
                </c:pt>
                <c:pt idx="651">
                  <c:v>14.6</c:v>
                </c:pt>
                <c:pt idx="652">
                  <c:v>22.7</c:v>
                </c:pt>
                <c:pt idx="653">
                  <c:v>24.8</c:v>
                </c:pt>
                <c:pt idx="654">
                  <c:v>23.1</c:v>
                </c:pt>
                <c:pt idx="655">
                  <c:v>18.899999999999999</c:v>
                </c:pt>
                <c:pt idx="656">
                  <c:v>16.600000000000001</c:v>
                </c:pt>
                <c:pt idx="657">
                  <c:v>16.5</c:v>
                </c:pt>
                <c:pt idx="658">
                  <c:v>21.8</c:v>
                </c:pt>
                <c:pt idx="659">
                  <c:v>17.600000000000001</c:v>
                </c:pt>
                <c:pt idx="660">
                  <c:v>13.2</c:v>
                </c:pt>
                <c:pt idx="661">
                  <c:v>14.1</c:v>
                </c:pt>
                <c:pt idx="662">
                  <c:v>17.100000000000001</c:v>
                </c:pt>
                <c:pt idx="663">
                  <c:v>25.7</c:v>
                </c:pt>
                <c:pt idx="664">
                  <c:v>18.5</c:v>
                </c:pt>
                <c:pt idx="665">
                  <c:v>15.4</c:v>
                </c:pt>
                <c:pt idx="666">
                  <c:v>16.600000000000001</c:v>
                </c:pt>
                <c:pt idx="667">
                  <c:v>25.6</c:v>
                </c:pt>
                <c:pt idx="668">
                  <c:v>28</c:v>
                </c:pt>
                <c:pt idx="669">
                  <c:v>17.5</c:v>
                </c:pt>
                <c:pt idx="670">
                  <c:v>18.399999999999999</c:v>
                </c:pt>
                <c:pt idx="671">
                  <c:v>18.5</c:v>
                </c:pt>
                <c:pt idx="672">
                  <c:v>19.100000000000001</c:v>
                </c:pt>
                <c:pt idx="673">
                  <c:v>29.2</c:v>
                </c:pt>
                <c:pt idx="674">
                  <c:v>16.8</c:v>
                </c:pt>
                <c:pt idx="675">
                  <c:v>21.4</c:v>
                </c:pt>
                <c:pt idx="676">
                  <c:v>25.9</c:v>
                </c:pt>
                <c:pt idx="677">
                  <c:v>18.2</c:v>
                </c:pt>
                <c:pt idx="678">
                  <c:v>17.399999999999999</c:v>
                </c:pt>
                <c:pt idx="679">
                  <c:v>17.5</c:v>
                </c:pt>
                <c:pt idx="680">
                  <c:v>23.8</c:v>
                </c:pt>
                <c:pt idx="681">
                  <c:v>25.5</c:v>
                </c:pt>
                <c:pt idx="682">
                  <c:v>19</c:v>
                </c:pt>
                <c:pt idx="683">
                  <c:v>15.9</c:v>
                </c:pt>
                <c:pt idx="684">
                  <c:v>19.2</c:v>
                </c:pt>
                <c:pt idx="685">
                  <c:v>21.6</c:v>
                </c:pt>
                <c:pt idx="686">
                  <c:v>31.4</c:v>
                </c:pt>
                <c:pt idx="687">
                  <c:v>18.899999999999999</c:v>
                </c:pt>
                <c:pt idx="688">
                  <c:v>19.399999999999999</c:v>
                </c:pt>
                <c:pt idx="689">
                  <c:v>33.299999999999997</c:v>
                </c:pt>
                <c:pt idx="690">
                  <c:v>35</c:v>
                </c:pt>
                <c:pt idx="691">
                  <c:v>14.9</c:v>
                </c:pt>
                <c:pt idx="692">
                  <c:v>16.8</c:v>
                </c:pt>
                <c:pt idx="693">
                  <c:v>17</c:v>
                </c:pt>
                <c:pt idx="694">
                  <c:v>17.899999999999999</c:v>
                </c:pt>
                <c:pt idx="695">
                  <c:v>17.399999999999999</c:v>
                </c:pt>
                <c:pt idx="696">
                  <c:v>16.3</c:v>
                </c:pt>
                <c:pt idx="697">
                  <c:v>19.600000000000001</c:v>
                </c:pt>
                <c:pt idx="698">
                  <c:v>20</c:v>
                </c:pt>
                <c:pt idx="699">
                  <c:v>18.899999999999999</c:v>
                </c:pt>
                <c:pt idx="700">
                  <c:v>21.9</c:v>
                </c:pt>
                <c:pt idx="701">
                  <c:v>21.6</c:v>
                </c:pt>
                <c:pt idx="702">
                  <c:v>23.9</c:v>
                </c:pt>
                <c:pt idx="703">
                  <c:v>31.7</c:v>
                </c:pt>
                <c:pt idx="704">
                  <c:v>21.5</c:v>
                </c:pt>
                <c:pt idx="705">
                  <c:v>20.8</c:v>
                </c:pt>
                <c:pt idx="706">
                  <c:v>28.3</c:v>
                </c:pt>
                <c:pt idx="707">
                  <c:v>23.2</c:v>
                </c:pt>
                <c:pt idx="708">
                  <c:v>17.3</c:v>
                </c:pt>
                <c:pt idx="709">
                  <c:v>18.8</c:v>
                </c:pt>
                <c:pt idx="710">
                  <c:v>19.3</c:v>
                </c:pt>
                <c:pt idx="711">
                  <c:v>32.799999999999997</c:v>
                </c:pt>
                <c:pt idx="712">
                  <c:v>36.299999999999997</c:v>
                </c:pt>
                <c:pt idx="713">
                  <c:v>19.3</c:v>
                </c:pt>
                <c:pt idx="714">
                  <c:v>18.600000000000001</c:v>
                </c:pt>
                <c:pt idx="715">
                  <c:v>25.5</c:v>
                </c:pt>
                <c:pt idx="716">
                  <c:v>20.9</c:v>
                </c:pt>
                <c:pt idx="717">
                  <c:v>17.5</c:v>
                </c:pt>
                <c:pt idx="718">
                  <c:v>30.2</c:v>
                </c:pt>
                <c:pt idx="719">
                  <c:v>21.5</c:v>
                </c:pt>
                <c:pt idx="720">
                  <c:v>19.899999999999999</c:v>
                </c:pt>
                <c:pt idx="721">
                  <c:v>20</c:v>
                </c:pt>
                <c:pt idx="722">
                  <c:v>26.3</c:v>
                </c:pt>
                <c:pt idx="723">
                  <c:v>34.9</c:v>
                </c:pt>
                <c:pt idx="724">
                  <c:v>36.299999999999997</c:v>
                </c:pt>
                <c:pt idx="725">
                  <c:v>29.3</c:v>
                </c:pt>
                <c:pt idx="726">
                  <c:v>29.8</c:v>
                </c:pt>
                <c:pt idx="727">
                  <c:v>38.200000000000003</c:v>
                </c:pt>
                <c:pt idx="728">
                  <c:v>33.5</c:v>
                </c:pt>
                <c:pt idx="729">
                  <c:v>27.8</c:v>
                </c:pt>
                <c:pt idx="730">
                  <c:v>23.8</c:v>
                </c:pt>
                <c:pt idx="731">
                  <c:v>21.1</c:v>
                </c:pt>
                <c:pt idx="732">
                  <c:v>17.8</c:v>
                </c:pt>
                <c:pt idx="733">
                  <c:v>19.5</c:v>
                </c:pt>
                <c:pt idx="734">
                  <c:v>29.3</c:v>
                </c:pt>
                <c:pt idx="735">
                  <c:v>31.7</c:v>
                </c:pt>
                <c:pt idx="736">
                  <c:v>35.200000000000003</c:v>
                </c:pt>
                <c:pt idx="737">
                  <c:v>36.700000000000003</c:v>
                </c:pt>
                <c:pt idx="738">
                  <c:v>33.1</c:v>
                </c:pt>
                <c:pt idx="739">
                  <c:v>24.4</c:v>
                </c:pt>
                <c:pt idx="740">
                  <c:v>26.2</c:v>
                </c:pt>
                <c:pt idx="741">
                  <c:v>24.3</c:v>
                </c:pt>
                <c:pt idx="742">
                  <c:v>26.5</c:v>
                </c:pt>
                <c:pt idx="743">
                  <c:v>28.8</c:v>
                </c:pt>
                <c:pt idx="744">
                  <c:v>23.5</c:v>
                </c:pt>
                <c:pt idx="745">
                  <c:v>21.5</c:v>
                </c:pt>
                <c:pt idx="746">
                  <c:v>32.700000000000003</c:v>
                </c:pt>
                <c:pt idx="747">
                  <c:v>37.799999999999997</c:v>
                </c:pt>
                <c:pt idx="748">
                  <c:v>20.8</c:v>
                </c:pt>
                <c:pt idx="749">
                  <c:v>23.4</c:v>
                </c:pt>
                <c:pt idx="750">
                  <c:v>20.8</c:v>
                </c:pt>
                <c:pt idx="751">
                  <c:v>22.6</c:v>
                </c:pt>
                <c:pt idx="752">
                  <c:v>29.6</c:v>
                </c:pt>
                <c:pt idx="753">
                  <c:v>36.700000000000003</c:v>
                </c:pt>
                <c:pt idx="754">
                  <c:v>22</c:v>
                </c:pt>
                <c:pt idx="755">
                  <c:v>21.1</c:v>
                </c:pt>
                <c:pt idx="756">
                  <c:v>21.2</c:v>
                </c:pt>
                <c:pt idx="757">
                  <c:v>23.6</c:v>
                </c:pt>
                <c:pt idx="758">
                  <c:v>29.2</c:v>
                </c:pt>
                <c:pt idx="759">
                  <c:v>27</c:v>
                </c:pt>
                <c:pt idx="760">
                  <c:v>30</c:v>
                </c:pt>
                <c:pt idx="761">
                  <c:v>22.1</c:v>
                </c:pt>
                <c:pt idx="762">
                  <c:v>20.6</c:v>
                </c:pt>
                <c:pt idx="763">
                  <c:v>24.1</c:v>
                </c:pt>
                <c:pt idx="764">
                  <c:v>27.6</c:v>
                </c:pt>
                <c:pt idx="765">
                  <c:v>35.9</c:v>
                </c:pt>
                <c:pt idx="766">
                  <c:v>30.7</c:v>
                </c:pt>
                <c:pt idx="767">
                  <c:v>18</c:v>
                </c:pt>
                <c:pt idx="768">
                  <c:v>27.6</c:v>
                </c:pt>
                <c:pt idx="769">
                  <c:v>36</c:v>
                </c:pt>
                <c:pt idx="770">
                  <c:v>36</c:v>
                </c:pt>
                <c:pt idx="771">
                  <c:v>27.1</c:v>
                </c:pt>
                <c:pt idx="772">
                  <c:v>24.6</c:v>
                </c:pt>
                <c:pt idx="773">
                  <c:v>19.899999999999999</c:v>
                </c:pt>
                <c:pt idx="774">
                  <c:v>21</c:v>
                </c:pt>
                <c:pt idx="775">
                  <c:v>19.5</c:v>
                </c:pt>
                <c:pt idx="776">
                  <c:v>31.5</c:v>
                </c:pt>
                <c:pt idx="777">
                  <c:v>23.6</c:v>
                </c:pt>
                <c:pt idx="778">
                  <c:v>25.5</c:v>
                </c:pt>
                <c:pt idx="779">
                  <c:v>18.899999999999999</c:v>
                </c:pt>
                <c:pt idx="780">
                  <c:v>17.3</c:v>
                </c:pt>
                <c:pt idx="781">
                  <c:v>20.3</c:v>
                </c:pt>
                <c:pt idx="782">
                  <c:v>24</c:v>
                </c:pt>
                <c:pt idx="783">
                  <c:v>33.299999999999997</c:v>
                </c:pt>
                <c:pt idx="784">
                  <c:v>25</c:v>
                </c:pt>
                <c:pt idx="785">
                  <c:v>20</c:v>
                </c:pt>
                <c:pt idx="786">
                  <c:v>19.399999999999999</c:v>
                </c:pt>
                <c:pt idx="787">
                  <c:v>29.8</c:v>
                </c:pt>
                <c:pt idx="788">
                  <c:v>33.1</c:v>
                </c:pt>
                <c:pt idx="789">
                  <c:v>33.6</c:v>
                </c:pt>
                <c:pt idx="790">
                  <c:v>30.5</c:v>
                </c:pt>
                <c:pt idx="791">
                  <c:v>23.3</c:v>
                </c:pt>
                <c:pt idx="792">
                  <c:v>28.6</c:v>
                </c:pt>
                <c:pt idx="793">
                  <c:v>27.4</c:v>
                </c:pt>
                <c:pt idx="794">
                  <c:v>25.4</c:v>
                </c:pt>
                <c:pt idx="795">
                  <c:v>27.4</c:v>
                </c:pt>
                <c:pt idx="796">
                  <c:v>28.2</c:v>
                </c:pt>
                <c:pt idx="797">
                  <c:v>31.5</c:v>
                </c:pt>
                <c:pt idx="798">
                  <c:v>32.299999999999997</c:v>
                </c:pt>
                <c:pt idx="799">
                  <c:v>23.8</c:v>
                </c:pt>
                <c:pt idx="800">
                  <c:v>26.4</c:v>
                </c:pt>
                <c:pt idx="801">
                  <c:v>27.1</c:v>
                </c:pt>
                <c:pt idx="802">
                  <c:v>24.3</c:v>
                </c:pt>
                <c:pt idx="803">
                  <c:v>32.700000000000003</c:v>
                </c:pt>
                <c:pt idx="804">
                  <c:v>33.200000000000003</c:v>
                </c:pt>
                <c:pt idx="805">
                  <c:v>23</c:v>
                </c:pt>
                <c:pt idx="806">
                  <c:v>22.1</c:v>
                </c:pt>
                <c:pt idx="807">
                  <c:v>30.8</c:v>
                </c:pt>
                <c:pt idx="808">
                  <c:v>33.5</c:v>
                </c:pt>
                <c:pt idx="809">
                  <c:v>28</c:v>
                </c:pt>
                <c:pt idx="810">
                  <c:v>26.1</c:v>
                </c:pt>
                <c:pt idx="811">
                  <c:v>21.8</c:v>
                </c:pt>
                <c:pt idx="812">
                  <c:v>25.1</c:v>
                </c:pt>
                <c:pt idx="813">
                  <c:v>24.7</c:v>
                </c:pt>
                <c:pt idx="814">
                  <c:v>29.7</c:v>
                </c:pt>
                <c:pt idx="815">
                  <c:v>26.7</c:v>
                </c:pt>
                <c:pt idx="816">
                  <c:v>31.9</c:v>
                </c:pt>
                <c:pt idx="817">
                  <c:v>24.3</c:v>
                </c:pt>
                <c:pt idx="818">
                  <c:v>27.2</c:v>
                </c:pt>
                <c:pt idx="819">
                  <c:v>17.899999999999999</c:v>
                </c:pt>
                <c:pt idx="820">
                  <c:v>17.899999999999999</c:v>
                </c:pt>
                <c:pt idx="821">
                  <c:v>19</c:v>
                </c:pt>
                <c:pt idx="822">
                  <c:v>18.2</c:v>
                </c:pt>
                <c:pt idx="823">
                  <c:v>21.5</c:v>
                </c:pt>
                <c:pt idx="824">
                  <c:v>24.4</c:v>
                </c:pt>
                <c:pt idx="825">
                  <c:v>25.4</c:v>
                </c:pt>
                <c:pt idx="826">
                  <c:v>26.6</c:v>
                </c:pt>
                <c:pt idx="827">
                  <c:v>26.2</c:v>
                </c:pt>
                <c:pt idx="828">
                  <c:v>28.1</c:v>
                </c:pt>
                <c:pt idx="829">
                  <c:v>15.2</c:v>
                </c:pt>
                <c:pt idx="830">
                  <c:v>17</c:v>
                </c:pt>
                <c:pt idx="831">
                  <c:v>18.5</c:v>
                </c:pt>
                <c:pt idx="832">
                  <c:v>19.3</c:v>
                </c:pt>
                <c:pt idx="833">
                  <c:v>22.2</c:v>
                </c:pt>
                <c:pt idx="834">
                  <c:v>17.899999999999999</c:v>
                </c:pt>
                <c:pt idx="835">
                  <c:v>17.3</c:v>
                </c:pt>
                <c:pt idx="836">
                  <c:v>22.6</c:v>
                </c:pt>
                <c:pt idx="837">
                  <c:v>18.3</c:v>
                </c:pt>
                <c:pt idx="838">
                  <c:v>20.399999999999999</c:v>
                </c:pt>
                <c:pt idx="839">
                  <c:v>26.9</c:v>
                </c:pt>
                <c:pt idx="840">
                  <c:v>26.5</c:v>
                </c:pt>
                <c:pt idx="841">
                  <c:v>20.9</c:v>
                </c:pt>
                <c:pt idx="842">
                  <c:v>22.5</c:v>
                </c:pt>
                <c:pt idx="843">
                  <c:v>21.8</c:v>
                </c:pt>
                <c:pt idx="844">
                  <c:v>24.7</c:v>
                </c:pt>
                <c:pt idx="845">
                  <c:v>17.7</c:v>
                </c:pt>
                <c:pt idx="846">
                  <c:v>14.5</c:v>
                </c:pt>
                <c:pt idx="847">
                  <c:v>15.6</c:v>
                </c:pt>
                <c:pt idx="848">
                  <c:v>19.8</c:v>
                </c:pt>
                <c:pt idx="849">
                  <c:v>18.100000000000001</c:v>
                </c:pt>
                <c:pt idx="850">
                  <c:v>17.8</c:v>
                </c:pt>
                <c:pt idx="851">
                  <c:v>20.399999999999999</c:v>
                </c:pt>
                <c:pt idx="852">
                  <c:v>15.2</c:v>
                </c:pt>
                <c:pt idx="853">
                  <c:v>15.3</c:v>
                </c:pt>
                <c:pt idx="854">
                  <c:v>16.899999999999999</c:v>
                </c:pt>
                <c:pt idx="855">
                  <c:v>20.5</c:v>
                </c:pt>
                <c:pt idx="856">
                  <c:v>20</c:v>
                </c:pt>
                <c:pt idx="857">
                  <c:v>14.8</c:v>
                </c:pt>
                <c:pt idx="858">
                  <c:v>15.8</c:v>
                </c:pt>
                <c:pt idx="859">
                  <c:v>15.9</c:v>
                </c:pt>
                <c:pt idx="860">
                  <c:v>17.7</c:v>
                </c:pt>
                <c:pt idx="861">
                  <c:v>16.5</c:v>
                </c:pt>
                <c:pt idx="862">
                  <c:v>19.5</c:v>
                </c:pt>
                <c:pt idx="863">
                  <c:v>15.6</c:v>
                </c:pt>
                <c:pt idx="864">
                  <c:v>15.1</c:v>
                </c:pt>
                <c:pt idx="865">
                  <c:v>16.899999999999999</c:v>
                </c:pt>
                <c:pt idx="866">
                  <c:v>18.2</c:v>
                </c:pt>
                <c:pt idx="867">
                  <c:v>17</c:v>
                </c:pt>
                <c:pt idx="868">
                  <c:v>20.2</c:v>
                </c:pt>
                <c:pt idx="869">
                  <c:v>17.8</c:v>
                </c:pt>
                <c:pt idx="870">
                  <c:v>19.3</c:v>
                </c:pt>
                <c:pt idx="871">
                  <c:v>18.7</c:v>
                </c:pt>
                <c:pt idx="872">
                  <c:v>20.3</c:v>
                </c:pt>
                <c:pt idx="873">
                  <c:v>19.3</c:v>
                </c:pt>
                <c:pt idx="874">
                  <c:v>17.100000000000001</c:v>
                </c:pt>
                <c:pt idx="875">
                  <c:v>18.5</c:v>
                </c:pt>
                <c:pt idx="876">
                  <c:v>18</c:v>
                </c:pt>
                <c:pt idx="877">
                  <c:v>17.8</c:v>
                </c:pt>
                <c:pt idx="878">
                  <c:v>15.3</c:v>
                </c:pt>
                <c:pt idx="879">
                  <c:v>14.8</c:v>
                </c:pt>
                <c:pt idx="880">
                  <c:v>13.1</c:v>
                </c:pt>
                <c:pt idx="881">
                  <c:v>13</c:v>
                </c:pt>
                <c:pt idx="882">
                  <c:v>13.9</c:v>
                </c:pt>
                <c:pt idx="883">
                  <c:v>14.7</c:v>
                </c:pt>
                <c:pt idx="884">
                  <c:v>14.3</c:v>
                </c:pt>
                <c:pt idx="885">
                  <c:v>15.8</c:v>
                </c:pt>
                <c:pt idx="886">
                  <c:v>17.5</c:v>
                </c:pt>
                <c:pt idx="887">
                  <c:v>13.9</c:v>
                </c:pt>
                <c:pt idx="888">
                  <c:v>14.3</c:v>
                </c:pt>
                <c:pt idx="889">
                  <c:v>15</c:v>
                </c:pt>
                <c:pt idx="890">
                  <c:v>15</c:v>
                </c:pt>
                <c:pt idx="891">
                  <c:v>15.8</c:v>
                </c:pt>
                <c:pt idx="892">
                  <c:v>15.5</c:v>
                </c:pt>
                <c:pt idx="893">
                  <c:v>15.9</c:v>
                </c:pt>
                <c:pt idx="894">
                  <c:v>15.1</c:v>
                </c:pt>
                <c:pt idx="895">
                  <c:v>17.399999999999999</c:v>
                </c:pt>
                <c:pt idx="896">
                  <c:v>19</c:v>
                </c:pt>
                <c:pt idx="897">
                  <c:v>17.100000000000001</c:v>
                </c:pt>
                <c:pt idx="898">
                  <c:v>15.5</c:v>
                </c:pt>
                <c:pt idx="899">
                  <c:v>16.3</c:v>
                </c:pt>
                <c:pt idx="900">
                  <c:v>16.100000000000001</c:v>
                </c:pt>
                <c:pt idx="901">
                  <c:v>15.8</c:v>
                </c:pt>
                <c:pt idx="902">
                  <c:v>13.5</c:v>
                </c:pt>
                <c:pt idx="903">
                  <c:v>14.1</c:v>
                </c:pt>
                <c:pt idx="904">
                  <c:v>14.9</c:v>
                </c:pt>
                <c:pt idx="905">
                  <c:v>12.3</c:v>
                </c:pt>
                <c:pt idx="906">
                  <c:v>14.3</c:v>
                </c:pt>
                <c:pt idx="907">
                  <c:v>12.6</c:v>
                </c:pt>
                <c:pt idx="908">
                  <c:v>12.1</c:v>
                </c:pt>
                <c:pt idx="909">
                  <c:v>14.1</c:v>
                </c:pt>
                <c:pt idx="910">
                  <c:v>13.7</c:v>
                </c:pt>
                <c:pt idx="911">
                  <c:v>12.3</c:v>
                </c:pt>
                <c:pt idx="912">
                  <c:v>12.7</c:v>
                </c:pt>
                <c:pt idx="913">
                  <c:v>14.3</c:v>
                </c:pt>
                <c:pt idx="914">
                  <c:v>13.9</c:v>
                </c:pt>
                <c:pt idx="915">
                  <c:v>16.2</c:v>
                </c:pt>
                <c:pt idx="916">
                  <c:v>15.8</c:v>
                </c:pt>
                <c:pt idx="917">
                  <c:v>15</c:v>
                </c:pt>
                <c:pt idx="918">
                  <c:v>14.2</c:v>
                </c:pt>
                <c:pt idx="919">
                  <c:v>13.5</c:v>
                </c:pt>
                <c:pt idx="920">
                  <c:v>14.6</c:v>
                </c:pt>
                <c:pt idx="921">
                  <c:v>16</c:v>
                </c:pt>
                <c:pt idx="922">
                  <c:v>14.3</c:v>
                </c:pt>
                <c:pt idx="923">
                  <c:v>15.1</c:v>
                </c:pt>
                <c:pt idx="924">
                  <c:v>13.3</c:v>
                </c:pt>
                <c:pt idx="925">
                  <c:v>15.9</c:v>
                </c:pt>
                <c:pt idx="926">
                  <c:v>12</c:v>
                </c:pt>
                <c:pt idx="927">
                  <c:v>12.5</c:v>
                </c:pt>
                <c:pt idx="928">
                  <c:v>15.3</c:v>
                </c:pt>
                <c:pt idx="929">
                  <c:v>14.5</c:v>
                </c:pt>
                <c:pt idx="930">
                  <c:v>13.2</c:v>
                </c:pt>
                <c:pt idx="931">
                  <c:v>10.7</c:v>
                </c:pt>
                <c:pt idx="932">
                  <c:v>13.8</c:v>
                </c:pt>
                <c:pt idx="933">
                  <c:v>12.4</c:v>
                </c:pt>
                <c:pt idx="934">
                  <c:v>14.1</c:v>
                </c:pt>
                <c:pt idx="935">
                  <c:v>16.100000000000001</c:v>
                </c:pt>
                <c:pt idx="936">
                  <c:v>17.2</c:v>
                </c:pt>
                <c:pt idx="937">
                  <c:v>15</c:v>
                </c:pt>
                <c:pt idx="938">
                  <c:v>14.2</c:v>
                </c:pt>
                <c:pt idx="939">
                  <c:v>14.3</c:v>
                </c:pt>
                <c:pt idx="940">
                  <c:v>17.899999999999999</c:v>
                </c:pt>
                <c:pt idx="941">
                  <c:v>18.100000000000001</c:v>
                </c:pt>
                <c:pt idx="942">
                  <c:v>14.8</c:v>
                </c:pt>
                <c:pt idx="943">
                  <c:v>15.5</c:v>
                </c:pt>
                <c:pt idx="944">
                  <c:v>12.9</c:v>
                </c:pt>
                <c:pt idx="945">
                  <c:v>9</c:v>
                </c:pt>
                <c:pt idx="946">
                  <c:v>12.1</c:v>
                </c:pt>
                <c:pt idx="947">
                  <c:v>14.2</c:v>
                </c:pt>
                <c:pt idx="948">
                  <c:v>13</c:v>
                </c:pt>
                <c:pt idx="949">
                  <c:v>12.3</c:v>
                </c:pt>
                <c:pt idx="950">
                  <c:v>15</c:v>
                </c:pt>
                <c:pt idx="951">
                  <c:v>16.8</c:v>
                </c:pt>
                <c:pt idx="952">
                  <c:v>18.8</c:v>
                </c:pt>
                <c:pt idx="953">
                  <c:v>16.399999999999999</c:v>
                </c:pt>
                <c:pt idx="954">
                  <c:v>17.899999999999999</c:v>
                </c:pt>
                <c:pt idx="955">
                  <c:v>18.7</c:v>
                </c:pt>
                <c:pt idx="956">
                  <c:v>20.100000000000001</c:v>
                </c:pt>
                <c:pt idx="957">
                  <c:v>17.5</c:v>
                </c:pt>
                <c:pt idx="958">
                  <c:v>18.100000000000001</c:v>
                </c:pt>
                <c:pt idx="959">
                  <c:v>15.6</c:v>
                </c:pt>
                <c:pt idx="960">
                  <c:v>12.2</c:v>
                </c:pt>
                <c:pt idx="961">
                  <c:v>11.8</c:v>
                </c:pt>
                <c:pt idx="962">
                  <c:v>13.3</c:v>
                </c:pt>
                <c:pt idx="963">
                  <c:v>12.7</c:v>
                </c:pt>
                <c:pt idx="964">
                  <c:v>16.8</c:v>
                </c:pt>
                <c:pt idx="965">
                  <c:v>18.100000000000001</c:v>
                </c:pt>
                <c:pt idx="966">
                  <c:v>13.3</c:v>
                </c:pt>
                <c:pt idx="967">
                  <c:v>15</c:v>
                </c:pt>
                <c:pt idx="968">
                  <c:v>15.3</c:v>
                </c:pt>
                <c:pt idx="969">
                  <c:v>10.7</c:v>
                </c:pt>
                <c:pt idx="970">
                  <c:v>11.8</c:v>
                </c:pt>
                <c:pt idx="971">
                  <c:v>12.9</c:v>
                </c:pt>
                <c:pt idx="972">
                  <c:v>13.8</c:v>
                </c:pt>
                <c:pt idx="973">
                  <c:v>16.7</c:v>
                </c:pt>
                <c:pt idx="974">
                  <c:v>17</c:v>
                </c:pt>
                <c:pt idx="975">
                  <c:v>18.399999999999999</c:v>
                </c:pt>
                <c:pt idx="976">
                  <c:v>17.2</c:v>
                </c:pt>
                <c:pt idx="977">
                  <c:v>13.7</c:v>
                </c:pt>
                <c:pt idx="978">
                  <c:v>13.3</c:v>
                </c:pt>
                <c:pt idx="979">
                  <c:v>15.1</c:v>
                </c:pt>
                <c:pt idx="980">
                  <c:v>15.2</c:v>
                </c:pt>
                <c:pt idx="981">
                  <c:v>13.5</c:v>
                </c:pt>
                <c:pt idx="982">
                  <c:v>14.9</c:v>
                </c:pt>
                <c:pt idx="983">
                  <c:v>16.100000000000001</c:v>
                </c:pt>
                <c:pt idx="984">
                  <c:v>18.100000000000001</c:v>
                </c:pt>
                <c:pt idx="985">
                  <c:v>19.899999999999999</c:v>
                </c:pt>
                <c:pt idx="986">
                  <c:v>16.399999999999999</c:v>
                </c:pt>
                <c:pt idx="987">
                  <c:v>15.3</c:v>
                </c:pt>
                <c:pt idx="988">
                  <c:v>16.7</c:v>
                </c:pt>
                <c:pt idx="989">
                  <c:v>13.3</c:v>
                </c:pt>
                <c:pt idx="990">
                  <c:v>18.100000000000001</c:v>
                </c:pt>
                <c:pt idx="991">
                  <c:v>22</c:v>
                </c:pt>
                <c:pt idx="992">
                  <c:v>13.9</c:v>
                </c:pt>
                <c:pt idx="993">
                  <c:v>19.2</c:v>
                </c:pt>
                <c:pt idx="994">
                  <c:v>23.6</c:v>
                </c:pt>
                <c:pt idx="995">
                  <c:v>25.6</c:v>
                </c:pt>
                <c:pt idx="996">
                  <c:v>30.6</c:v>
                </c:pt>
                <c:pt idx="997">
                  <c:v>19.899999999999999</c:v>
                </c:pt>
                <c:pt idx="998">
                  <c:v>14.2</c:v>
                </c:pt>
                <c:pt idx="999">
                  <c:v>15.1</c:v>
                </c:pt>
                <c:pt idx="1000">
                  <c:v>24.6</c:v>
                </c:pt>
                <c:pt idx="1001">
                  <c:v>18.5</c:v>
                </c:pt>
                <c:pt idx="1002">
                  <c:v>18.399999999999999</c:v>
                </c:pt>
                <c:pt idx="1003">
                  <c:v>15.4</c:v>
                </c:pt>
                <c:pt idx="1004">
                  <c:v>17.2</c:v>
                </c:pt>
                <c:pt idx="1005">
                  <c:v>16.399999999999999</c:v>
                </c:pt>
                <c:pt idx="1006">
                  <c:v>22.3</c:v>
                </c:pt>
                <c:pt idx="1007">
                  <c:v>20.8</c:v>
                </c:pt>
                <c:pt idx="1008">
                  <c:v>19.399999999999999</c:v>
                </c:pt>
                <c:pt idx="1009">
                  <c:v>15</c:v>
                </c:pt>
                <c:pt idx="1010">
                  <c:v>23.7</c:v>
                </c:pt>
                <c:pt idx="1011">
                  <c:v>25.3</c:v>
                </c:pt>
                <c:pt idx="1012">
                  <c:v>18.7</c:v>
                </c:pt>
                <c:pt idx="1013">
                  <c:v>18.8</c:v>
                </c:pt>
                <c:pt idx="1014">
                  <c:v>25.6</c:v>
                </c:pt>
                <c:pt idx="1015">
                  <c:v>19.2</c:v>
                </c:pt>
                <c:pt idx="1016">
                  <c:v>16.7</c:v>
                </c:pt>
                <c:pt idx="1017">
                  <c:v>16.100000000000001</c:v>
                </c:pt>
                <c:pt idx="1018">
                  <c:v>17.600000000000001</c:v>
                </c:pt>
                <c:pt idx="1019">
                  <c:v>28.6</c:v>
                </c:pt>
                <c:pt idx="1020">
                  <c:v>30.2</c:v>
                </c:pt>
                <c:pt idx="1021">
                  <c:v>30.9</c:v>
                </c:pt>
                <c:pt idx="1022">
                  <c:v>25.6</c:v>
                </c:pt>
                <c:pt idx="1023">
                  <c:v>16.2</c:v>
                </c:pt>
                <c:pt idx="1024">
                  <c:v>15.4</c:v>
                </c:pt>
                <c:pt idx="1025">
                  <c:v>16</c:v>
                </c:pt>
                <c:pt idx="1026">
                  <c:v>19</c:v>
                </c:pt>
                <c:pt idx="1027">
                  <c:v>20.5</c:v>
                </c:pt>
                <c:pt idx="1028">
                  <c:v>18.5</c:v>
                </c:pt>
                <c:pt idx="1029">
                  <c:v>16.8</c:v>
                </c:pt>
                <c:pt idx="1030">
                  <c:v>27.4</c:v>
                </c:pt>
                <c:pt idx="1031">
                  <c:v>21.4</c:v>
                </c:pt>
                <c:pt idx="1032">
                  <c:v>28.6</c:v>
                </c:pt>
                <c:pt idx="1033">
                  <c:v>17</c:v>
                </c:pt>
                <c:pt idx="1034">
                  <c:v>16.399999999999999</c:v>
                </c:pt>
                <c:pt idx="1035">
                  <c:v>18</c:v>
                </c:pt>
                <c:pt idx="1036">
                  <c:v>17.399999999999999</c:v>
                </c:pt>
                <c:pt idx="1037">
                  <c:v>16.600000000000001</c:v>
                </c:pt>
                <c:pt idx="1038">
                  <c:v>15.8</c:v>
                </c:pt>
                <c:pt idx="1039">
                  <c:v>17.600000000000001</c:v>
                </c:pt>
                <c:pt idx="1040">
                  <c:v>16.100000000000001</c:v>
                </c:pt>
                <c:pt idx="1041">
                  <c:v>15.8</c:v>
                </c:pt>
                <c:pt idx="1042">
                  <c:v>16.899999999999999</c:v>
                </c:pt>
                <c:pt idx="1043">
                  <c:v>21.8</c:v>
                </c:pt>
                <c:pt idx="1044">
                  <c:v>27.2</c:v>
                </c:pt>
                <c:pt idx="1045">
                  <c:v>24.7</c:v>
                </c:pt>
                <c:pt idx="1046">
                  <c:v>23.3</c:v>
                </c:pt>
                <c:pt idx="1047">
                  <c:v>33</c:v>
                </c:pt>
                <c:pt idx="1048">
                  <c:v>33.9</c:v>
                </c:pt>
                <c:pt idx="1049">
                  <c:v>31.4</c:v>
                </c:pt>
                <c:pt idx="1050">
                  <c:v>21.3</c:v>
                </c:pt>
                <c:pt idx="1051">
                  <c:v>26.8</c:v>
                </c:pt>
                <c:pt idx="1052">
                  <c:v>28.1</c:v>
                </c:pt>
                <c:pt idx="1053">
                  <c:v>29.3</c:v>
                </c:pt>
                <c:pt idx="1054">
                  <c:v>30.8</c:v>
                </c:pt>
                <c:pt idx="1055">
                  <c:v>32.9</c:v>
                </c:pt>
                <c:pt idx="1056">
                  <c:v>32.6</c:v>
                </c:pt>
                <c:pt idx="1057">
                  <c:v>31.9</c:v>
                </c:pt>
                <c:pt idx="1058">
                  <c:v>30.7</c:v>
                </c:pt>
                <c:pt idx="1059">
                  <c:v>32.5</c:v>
                </c:pt>
                <c:pt idx="1060">
                  <c:v>28.3</c:v>
                </c:pt>
                <c:pt idx="1061">
                  <c:v>21.2</c:v>
                </c:pt>
                <c:pt idx="1062">
                  <c:v>31</c:v>
                </c:pt>
                <c:pt idx="1063">
                  <c:v>35.799999999999997</c:v>
                </c:pt>
                <c:pt idx="1064">
                  <c:v>34.9</c:v>
                </c:pt>
                <c:pt idx="1065">
                  <c:v>23.5</c:v>
                </c:pt>
                <c:pt idx="1066">
                  <c:v>16.399999999999999</c:v>
                </c:pt>
                <c:pt idx="1067">
                  <c:v>17.100000000000001</c:v>
                </c:pt>
                <c:pt idx="1068">
                  <c:v>17.5</c:v>
                </c:pt>
                <c:pt idx="1069">
                  <c:v>22.8</c:v>
                </c:pt>
                <c:pt idx="1070">
                  <c:v>21.3</c:v>
                </c:pt>
                <c:pt idx="1071">
                  <c:v>21.9</c:v>
                </c:pt>
                <c:pt idx="1072">
                  <c:v>18.7</c:v>
                </c:pt>
                <c:pt idx="1073">
                  <c:v>23</c:v>
                </c:pt>
                <c:pt idx="1074">
                  <c:v>22.2</c:v>
                </c:pt>
                <c:pt idx="1075">
                  <c:v>20.7</c:v>
                </c:pt>
                <c:pt idx="1076">
                  <c:v>26.4</c:v>
                </c:pt>
                <c:pt idx="1077">
                  <c:v>37.6</c:v>
                </c:pt>
                <c:pt idx="1078">
                  <c:v>23.1</c:v>
                </c:pt>
                <c:pt idx="1079">
                  <c:v>26.4</c:v>
                </c:pt>
                <c:pt idx="1080">
                  <c:v>24.6</c:v>
                </c:pt>
                <c:pt idx="1081">
                  <c:v>24.5</c:v>
                </c:pt>
                <c:pt idx="1082">
                  <c:v>33</c:v>
                </c:pt>
                <c:pt idx="1083">
                  <c:v>37.4</c:v>
                </c:pt>
                <c:pt idx="1084">
                  <c:v>24.5</c:v>
                </c:pt>
                <c:pt idx="1085">
                  <c:v>23.7</c:v>
                </c:pt>
                <c:pt idx="1086">
                  <c:v>27.7</c:v>
                </c:pt>
                <c:pt idx="1087">
                  <c:v>30.2</c:v>
                </c:pt>
                <c:pt idx="1088">
                  <c:v>19.399999999999999</c:v>
                </c:pt>
                <c:pt idx="1089">
                  <c:v>21.4</c:v>
                </c:pt>
                <c:pt idx="1090">
                  <c:v>30.5</c:v>
                </c:pt>
                <c:pt idx="1091">
                  <c:v>34.5</c:v>
                </c:pt>
                <c:pt idx="1092">
                  <c:v>32.799999999999997</c:v>
                </c:pt>
                <c:pt idx="1093">
                  <c:v>24.4</c:v>
                </c:pt>
                <c:pt idx="1094">
                  <c:v>21.3</c:v>
                </c:pt>
                <c:pt idx="1095">
                  <c:v>25.7</c:v>
                </c:pt>
                <c:pt idx="1096">
                  <c:v>25.3</c:v>
                </c:pt>
                <c:pt idx="1097">
                  <c:v>21.8</c:v>
                </c:pt>
                <c:pt idx="1098">
                  <c:v>21</c:v>
                </c:pt>
                <c:pt idx="1099">
                  <c:v>23.6</c:v>
                </c:pt>
                <c:pt idx="1100">
                  <c:v>30.7</c:v>
                </c:pt>
                <c:pt idx="1101">
                  <c:v>41.7</c:v>
                </c:pt>
                <c:pt idx="1102">
                  <c:v>21.8</c:v>
                </c:pt>
                <c:pt idx="1103">
                  <c:v>21.9</c:v>
                </c:pt>
                <c:pt idx="1104">
                  <c:v>22.5</c:v>
                </c:pt>
                <c:pt idx="1105">
                  <c:v>25.6</c:v>
                </c:pt>
                <c:pt idx="1106">
                  <c:v>34.5</c:v>
                </c:pt>
                <c:pt idx="1107">
                  <c:v>30</c:v>
                </c:pt>
                <c:pt idx="1108">
                  <c:v>20.9</c:v>
                </c:pt>
                <c:pt idx="1109">
                  <c:v>19.5</c:v>
                </c:pt>
                <c:pt idx="1110">
                  <c:v>20.9</c:v>
                </c:pt>
                <c:pt idx="1111">
                  <c:v>26.9</c:v>
                </c:pt>
                <c:pt idx="1112">
                  <c:v>30.3</c:v>
                </c:pt>
                <c:pt idx="1113">
                  <c:v>40</c:v>
                </c:pt>
                <c:pt idx="1114">
                  <c:v>40.299999999999997</c:v>
                </c:pt>
                <c:pt idx="1115">
                  <c:v>24.6</c:v>
                </c:pt>
                <c:pt idx="1116">
                  <c:v>28.2</c:v>
                </c:pt>
                <c:pt idx="1117">
                  <c:v>23.9</c:v>
                </c:pt>
                <c:pt idx="1118">
                  <c:v>23.6</c:v>
                </c:pt>
                <c:pt idx="1119">
                  <c:v>23.3</c:v>
                </c:pt>
                <c:pt idx="1120">
                  <c:v>26.6</c:v>
                </c:pt>
                <c:pt idx="1121">
                  <c:v>28.4</c:v>
                </c:pt>
                <c:pt idx="1122">
                  <c:v>33.200000000000003</c:v>
                </c:pt>
                <c:pt idx="1123">
                  <c:v>38.1</c:v>
                </c:pt>
                <c:pt idx="1124">
                  <c:v>33.5</c:v>
                </c:pt>
                <c:pt idx="1125">
                  <c:v>21</c:v>
                </c:pt>
                <c:pt idx="1126">
                  <c:v>19.100000000000001</c:v>
                </c:pt>
                <c:pt idx="1127">
                  <c:v>22.5</c:v>
                </c:pt>
                <c:pt idx="1128">
                  <c:v>22.1</c:v>
                </c:pt>
                <c:pt idx="1129">
                  <c:v>28.1</c:v>
                </c:pt>
                <c:pt idx="1130">
                  <c:v>25.7</c:v>
                </c:pt>
                <c:pt idx="1131">
                  <c:v>25.7</c:v>
                </c:pt>
                <c:pt idx="1132">
                  <c:v>29.9</c:v>
                </c:pt>
                <c:pt idx="1133">
                  <c:v>37.4</c:v>
                </c:pt>
                <c:pt idx="1134">
                  <c:v>27.5</c:v>
                </c:pt>
                <c:pt idx="1135">
                  <c:v>24.9</c:v>
                </c:pt>
                <c:pt idx="1136">
                  <c:v>30.3</c:v>
                </c:pt>
                <c:pt idx="1137">
                  <c:v>21.2</c:v>
                </c:pt>
                <c:pt idx="1138">
                  <c:v>23.6</c:v>
                </c:pt>
                <c:pt idx="1139">
                  <c:v>29</c:v>
                </c:pt>
                <c:pt idx="1140">
                  <c:v>23.3</c:v>
                </c:pt>
                <c:pt idx="1141">
                  <c:v>24.2</c:v>
                </c:pt>
                <c:pt idx="1142">
                  <c:v>22.2</c:v>
                </c:pt>
                <c:pt idx="1143">
                  <c:v>25.3</c:v>
                </c:pt>
                <c:pt idx="1144">
                  <c:v>24</c:v>
                </c:pt>
                <c:pt idx="1145">
                  <c:v>25.4</c:v>
                </c:pt>
                <c:pt idx="1146">
                  <c:v>29.5</c:v>
                </c:pt>
                <c:pt idx="1147">
                  <c:v>29.3</c:v>
                </c:pt>
                <c:pt idx="1148">
                  <c:v>31</c:v>
                </c:pt>
                <c:pt idx="1149">
                  <c:v>33.5</c:v>
                </c:pt>
                <c:pt idx="1150">
                  <c:v>31.6</c:v>
                </c:pt>
                <c:pt idx="1151">
                  <c:v>19.8</c:v>
                </c:pt>
                <c:pt idx="1152">
                  <c:v>26.5</c:v>
                </c:pt>
                <c:pt idx="1153">
                  <c:v>31.3</c:v>
                </c:pt>
                <c:pt idx="1154">
                  <c:v>30.9</c:v>
                </c:pt>
                <c:pt idx="1155">
                  <c:v>20.5</c:v>
                </c:pt>
                <c:pt idx="1156">
                  <c:v>22.8</c:v>
                </c:pt>
                <c:pt idx="1157">
                  <c:v>32.700000000000003</c:v>
                </c:pt>
                <c:pt idx="1158">
                  <c:v>21</c:v>
                </c:pt>
                <c:pt idx="1159">
                  <c:v>21.1</c:v>
                </c:pt>
                <c:pt idx="1160">
                  <c:v>27.6</c:v>
                </c:pt>
                <c:pt idx="1161">
                  <c:v>28.5</c:v>
                </c:pt>
                <c:pt idx="1162">
                  <c:v>30.5</c:v>
                </c:pt>
                <c:pt idx="1163">
                  <c:v>28.8</c:v>
                </c:pt>
                <c:pt idx="1164">
                  <c:v>35.1</c:v>
                </c:pt>
                <c:pt idx="1165">
                  <c:v>22.8</c:v>
                </c:pt>
                <c:pt idx="1166">
                  <c:v>20.9</c:v>
                </c:pt>
                <c:pt idx="1167">
                  <c:v>20.5</c:v>
                </c:pt>
                <c:pt idx="1168">
                  <c:v>21.3</c:v>
                </c:pt>
                <c:pt idx="1169">
                  <c:v>20.8</c:v>
                </c:pt>
                <c:pt idx="1170">
                  <c:v>24.4</c:v>
                </c:pt>
                <c:pt idx="1171">
                  <c:v>32</c:v>
                </c:pt>
                <c:pt idx="1172">
                  <c:v>23.1</c:v>
                </c:pt>
                <c:pt idx="1173">
                  <c:v>28</c:v>
                </c:pt>
                <c:pt idx="1174">
                  <c:v>19.2</c:v>
                </c:pt>
                <c:pt idx="1175">
                  <c:v>25.1</c:v>
                </c:pt>
                <c:pt idx="1176">
                  <c:v>28.1</c:v>
                </c:pt>
                <c:pt idx="1177">
                  <c:v>29.4</c:v>
                </c:pt>
                <c:pt idx="1178">
                  <c:v>24.2</c:v>
                </c:pt>
                <c:pt idx="1179">
                  <c:v>25.4</c:v>
                </c:pt>
                <c:pt idx="1180">
                  <c:v>18.5</c:v>
                </c:pt>
                <c:pt idx="1181">
                  <c:v>22.6</c:v>
                </c:pt>
                <c:pt idx="1182">
                  <c:v>30.3</c:v>
                </c:pt>
                <c:pt idx="1183">
                  <c:v>21.8</c:v>
                </c:pt>
                <c:pt idx="1184">
                  <c:v>23.3</c:v>
                </c:pt>
                <c:pt idx="1185">
                  <c:v>22.4</c:v>
                </c:pt>
                <c:pt idx="1186">
                  <c:v>27.7</c:v>
                </c:pt>
                <c:pt idx="1187">
                  <c:v>20.9</c:v>
                </c:pt>
                <c:pt idx="1188">
                  <c:v>19.8</c:v>
                </c:pt>
                <c:pt idx="1189">
                  <c:v>20.6</c:v>
                </c:pt>
                <c:pt idx="1190">
                  <c:v>18.7</c:v>
                </c:pt>
                <c:pt idx="1191">
                  <c:v>21.2</c:v>
                </c:pt>
                <c:pt idx="1192">
                  <c:v>21.6</c:v>
                </c:pt>
                <c:pt idx="1193">
                  <c:v>29.9</c:v>
                </c:pt>
                <c:pt idx="1194">
                  <c:v>25.7</c:v>
                </c:pt>
                <c:pt idx="1195">
                  <c:v>28.8</c:v>
                </c:pt>
                <c:pt idx="1196">
                  <c:v>27.3</c:v>
                </c:pt>
                <c:pt idx="1197">
                  <c:v>26.5</c:v>
                </c:pt>
                <c:pt idx="1198">
                  <c:v>25.9</c:v>
                </c:pt>
                <c:pt idx="1199">
                  <c:v>16.100000000000001</c:v>
                </c:pt>
                <c:pt idx="1200">
                  <c:v>19.100000000000001</c:v>
                </c:pt>
                <c:pt idx="1201">
                  <c:v>21</c:v>
                </c:pt>
                <c:pt idx="1202">
                  <c:v>16.600000000000001</c:v>
                </c:pt>
                <c:pt idx="1203">
                  <c:v>19.399999999999999</c:v>
                </c:pt>
                <c:pt idx="1204">
                  <c:v>22.3</c:v>
                </c:pt>
                <c:pt idx="1205">
                  <c:v>20.2</c:v>
                </c:pt>
                <c:pt idx="1206">
                  <c:v>22.8</c:v>
                </c:pt>
                <c:pt idx="1207">
                  <c:v>20.399999999999999</c:v>
                </c:pt>
                <c:pt idx="1208">
                  <c:v>26.9</c:v>
                </c:pt>
                <c:pt idx="1209">
                  <c:v>24.6</c:v>
                </c:pt>
                <c:pt idx="1210">
                  <c:v>20.100000000000001</c:v>
                </c:pt>
                <c:pt idx="1211">
                  <c:v>17.5</c:v>
                </c:pt>
                <c:pt idx="1212">
                  <c:v>17.8</c:v>
                </c:pt>
                <c:pt idx="1213">
                  <c:v>18.3</c:v>
                </c:pt>
                <c:pt idx="1214">
                  <c:v>18</c:v>
                </c:pt>
                <c:pt idx="1215">
                  <c:v>19.600000000000001</c:v>
                </c:pt>
                <c:pt idx="1216">
                  <c:v>23.4</c:v>
                </c:pt>
                <c:pt idx="1217">
                  <c:v>23.2</c:v>
                </c:pt>
                <c:pt idx="1218">
                  <c:v>24.4</c:v>
                </c:pt>
                <c:pt idx="1219">
                  <c:v>17.2</c:v>
                </c:pt>
                <c:pt idx="1220">
                  <c:v>21.6</c:v>
                </c:pt>
                <c:pt idx="1221">
                  <c:v>21.7</c:v>
                </c:pt>
                <c:pt idx="1222">
                  <c:v>19.5</c:v>
                </c:pt>
                <c:pt idx="1223">
                  <c:v>17.899999999999999</c:v>
                </c:pt>
                <c:pt idx="1224">
                  <c:v>18.399999999999999</c:v>
                </c:pt>
                <c:pt idx="1225">
                  <c:v>12.8</c:v>
                </c:pt>
                <c:pt idx="1226">
                  <c:v>15.1</c:v>
                </c:pt>
                <c:pt idx="1227">
                  <c:v>16.899999999999999</c:v>
                </c:pt>
                <c:pt idx="1228">
                  <c:v>16.2</c:v>
                </c:pt>
                <c:pt idx="1229">
                  <c:v>15.9</c:v>
                </c:pt>
                <c:pt idx="1230">
                  <c:v>14.6</c:v>
                </c:pt>
                <c:pt idx="1231">
                  <c:v>14.3</c:v>
                </c:pt>
                <c:pt idx="1232">
                  <c:v>15</c:v>
                </c:pt>
                <c:pt idx="1233">
                  <c:v>17.7</c:v>
                </c:pt>
                <c:pt idx="1234">
                  <c:v>15.5</c:v>
                </c:pt>
                <c:pt idx="1235">
                  <c:v>16.2</c:v>
                </c:pt>
                <c:pt idx="1236">
                  <c:v>16.7</c:v>
                </c:pt>
                <c:pt idx="1237">
                  <c:v>17</c:v>
                </c:pt>
                <c:pt idx="1238">
                  <c:v>15.3</c:v>
                </c:pt>
                <c:pt idx="1239">
                  <c:v>16.100000000000001</c:v>
                </c:pt>
                <c:pt idx="1240">
                  <c:v>14.9</c:v>
                </c:pt>
                <c:pt idx="1241">
                  <c:v>20.5</c:v>
                </c:pt>
                <c:pt idx="1242">
                  <c:v>20.7</c:v>
                </c:pt>
                <c:pt idx="1243">
                  <c:v>20.5</c:v>
                </c:pt>
                <c:pt idx="1244">
                  <c:v>17.899999999999999</c:v>
                </c:pt>
                <c:pt idx="1245">
                  <c:v>15.1</c:v>
                </c:pt>
                <c:pt idx="1246">
                  <c:v>14.8</c:v>
                </c:pt>
                <c:pt idx="1247">
                  <c:v>13.3</c:v>
                </c:pt>
                <c:pt idx="1248">
                  <c:v>13.6</c:v>
                </c:pt>
                <c:pt idx="1249">
                  <c:v>13.8</c:v>
                </c:pt>
                <c:pt idx="1250">
                  <c:v>14.4</c:v>
                </c:pt>
                <c:pt idx="1251">
                  <c:v>15</c:v>
                </c:pt>
                <c:pt idx="1252">
                  <c:v>19.100000000000001</c:v>
                </c:pt>
                <c:pt idx="1253">
                  <c:v>17.8</c:v>
                </c:pt>
                <c:pt idx="1254">
                  <c:v>13.6</c:v>
                </c:pt>
                <c:pt idx="1255">
                  <c:v>15.6</c:v>
                </c:pt>
                <c:pt idx="1256">
                  <c:v>15.3</c:v>
                </c:pt>
                <c:pt idx="1257">
                  <c:v>17.600000000000001</c:v>
                </c:pt>
                <c:pt idx="1258">
                  <c:v>16.600000000000001</c:v>
                </c:pt>
                <c:pt idx="1259">
                  <c:v>14.1</c:v>
                </c:pt>
                <c:pt idx="1260">
                  <c:v>14.5</c:v>
                </c:pt>
                <c:pt idx="1261">
                  <c:v>14</c:v>
                </c:pt>
                <c:pt idx="1262">
                  <c:v>13.1</c:v>
                </c:pt>
                <c:pt idx="1263">
                  <c:v>13.1</c:v>
                </c:pt>
                <c:pt idx="1264">
                  <c:v>12</c:v>
                </c:pt>
                <c:pt idx="1265">
                  <c:v>14.5</c:v>
                </c:pt>
                <c:pt idx="1266">
                  <c:v>15.3</c:v>
                </c:pt>
                <c:pt idx="1267">
                  <c:v>15.1</c:v>
                </c:pt>
                <c:pt idx="1268">
                  <c:v>15</c:v>
                </c:pt>
                <c:pt idx="1269">
                  <c:v>12.8</c:v>
                </c:pt>
                <c:pt idx="1270">
                  <c:v>13.1</c:v>
                </c:pt>
                <c:pt idx="1271">
                  <c:v>12.6</c:v>
                </c:pt>
                <c:pt idx="1272">
                  <c:v>14.1</c:v>
                </c:pt>
                <c:pt idx="1273">
                  <c:v>11.2</c:v>
                </c:pt>
                <c:pt idx="1274">
                  <c:v>10.6</c:v>
                </c:pt>
                <c:pt idx="1275">
                  <c:v>12.5</c:v>
                </c:pt>
                <c:pt idx="1276">
                  <c:v>14.2</c:v>
                </c:pt>
                <c:pt idx="1277">
                  <c:v>14.7</c:v>
                </c:pt>
                <c:pt idx="1278">
                  <c:v>14.6</c:v>
                </c:pt>
                <c:pt idx="1279">
                  <c:v>14.3</c:v>
                </c:pt>
                <c:pt idx="1280">
                  <c:v>17.100000000000001</c:v>
                </c:pt>
                <c:pt idx="1281">
                  <c:v>18.7</c:v>
                </c:pt>
                <c:pt idx="1282">
                  <c:v>15.2</c:v>
                </c:pt>
                <c:pt idx="1283">
                  <c:v>12.9</c:v>
                </c:pt>
                <c:pt idx="1284">
                  <c:v>13.9</c:v>
                </c:pt>
                <c:pt idx="1285">
                  <c:v>13.8</c:v>
                </c:pt>
                <c:pt idx="1286">
                  <c:v>11.5</c:v>
                </c:pt>
                <c:pt idx="1287">
                  <c:v>11.6</c:v>
                </c:pt>
                <c:pt idx="1288">
                  <c:v>11.3</c:v>
                </c:pt>
                <c:pt idx="1289">
                  <c:v>13.9</c:v>
                </c:pt>
                <c:pt idx="1290">
                  <c:v>15.5</c:v>
                </c:pt>
                <c:pt idx="1291">
                  <c:v>13.8</c:v>
                </c:pt>
                <c:pt idx="1292">
                  <c:v>12.6</c:v>
                </c:pt>
                <c:pt idx="1293">
                  <c:v>17.5</c:v>
                </c:pt>
                <c:pt idx="1294">
                  <c:v>15.2</c:v>
                </c:pt>
                <c:pt idx="1295">
                  <c:v>17.600000000000001</c:v>
                </c:pt>
                <c:pt idx="1296">
                  <c:v>12.1</c:v>
                </c:pt>
                <c:pt idx="1297">
                  <c:v>14</c:v>
                </c:pt>
                <c:pt idx="1298">
                  <c:v>14.8</c:v>
                </c:pt>
                <c:pt idx="1299">
                  <c:v>15.4</c:v>
                </c:pt>
                <c:pt idx="1300">
                  <c:v>15.6</c:v>
                </c:pt>
                <c:pt idx="1301">
                  <c:v>15.7</c:v>
                </c:pt>
                <c:pt idx="1302">
                  <c:v>15.1</c:v>
                </c:pt>
                <c:pt idx="1303">
                  <c:v>19.5</c:v>
                </c:pt>
                <c:pt idx="1304">
                  <c:v>18.600000000000001</c:v>
                </c:pt>
                <c:pt idx="1305">
                  <c:v>14.6</c:v>
                </c:pt>
                <c:pt idx="1306">
                  <c:v>12.6</c:v>
                </c:pt>
                <c:pt idx="1307">
                  <c:v>16.2</c:v>
                </c:pt>
                <c:pt idx="1308">
                  <c:v>14.8</c:v>
                </c:pt>
                <c:pt idx="1309">
                  <c:v>16.100000000000001</c:v>
                </c:pt>
                <c:pt idx="1310">
                  <c:v>18.399999999999999</c:v>
                </c:pt>
                <c:pt idx="1311">
                  <c:v>15.3</c:v>
                </c:pt>
                <c:pt idx="1312">
                  <c:v>17.600000000000001</c:v>
                </c:pt>
                <c:pt idx="1313">
                  <c:v>13.8</c:v>
                </c:pt>
                <c:pt idx="1314">
                  <c:v>14.8</c:v>
                </c:pt>
                <c:pt idx="1315">
                  <c:v>16</c:v>
                </c:pt>
                <c:pt idx="1316">
                  <c:v>15.4</c:v>
                </c:pt>
                <c:pt idx="1317">
                  <c:v>20</c:v>
                </c:pt>
                <c:pt idx="1318">
                  <c:v>14.7</c:v>
                </c:pt>
                <c:pt idx="1319">
                  <c:v>14.8</c:v>
                </c:pt>
                <c:pt idx="1320">
                  <c:v>14.9</c:v>
                </c:pt>
                <c:pt idx="1321">
                  <c:v>16.7</c:v>
                </c:pt>
                <c:pt idx="1322">
                  <c:v>18.399999999999999</c:v>
                </c:pt>
                <c:pt idx="1323">
                  <c:v>14.7</c:v>
                </c:pt>
                <c:pt idx="1324">
                  <c:v>15.9</c:v>
                </c:pt>
                <c:pt idx="1325">
                  <c:v>13.8</c:v>
                </c:pt>
                <c:pt idx="1326">
                  <c:v>11.9</c:v>
                </c:pt>
                <c:pt idx="1327">
                  <c:v>12.4</c:v>
                </c:pt>
                <c:pt idx="1328">
                  <c:v>12.4</c:v>
                </c:pt>
                <c:pt idx="1329">
                  <c:v>14</c:v>
                </c:pt>
                <c:pt idx="1330">
                  <c:v>16</c:v>
                </c:pt>
                <c:pt idx="1331">
                  <c:v>15.4</c:v>
                </c:pt>
                <c:pt idx="1332">
                  <c:v>15.2</c:v>
                </c:pt>
                <c:pt idx="1333">
                  <c:v>14.7</c:v>
                </c:pt>
                <c:pt idx="1334">
                  <c:v>12.9</c:v>
                </c:pt>
                <c:pt idx="1335">
                  <c:v>11.2</c:v>
                </c:pt>
                <c:pt idx="1336">
                  <c:v>12.5</c:v>
                </c:pt>
                <c:pt idx="1337">
                  <c:v>16.7</c:v>
                </c:pt>
                <c:pt idx="1338">
                  <c:v>16</c:v>
                </c:pt>
                <c:pt idx="1339">
                  <c:v>13.4</c:v>
                </c:pt>
                <c:pt idx="1340">
                  <c:v>12.3</c:v>
                </c:pt>
                <c:pt idx="1341">
                  <c:v>13.1</c:v>
                </c:pt>
                <c:pt idx="1342">
                  <c:v>19.5</c:v>
                </c:pt>
                <c:pt idx="1343">
                  <c:v>20.2</c:v>
                </c:pt>
                <c:pt idx="1344">
                  <c:v>20.6</c:v>
                </c:pt>
                <c:pt idx="1345">
                  <c:v>15.1</c:v>
                </c:pt>
                <c:pt idx="1346">
                  <c:v>17.5</c:v>
                </c:pt>
                <c:pt idx="1347">
                  <c:v>18.100000000000001</c:v>
                </c:pt>
                <c:pt idx="1348">
                  <c:v>18</c:v>
                </c:pt>
                <c:pt idx="1349">
                  <c:v>24.2</c:v>
                </c:pt>
                <c:pt idx="1350">
                  <c:v>18.5</c:v>
                </c:pt>
                <c:pt idx="1351">
                  <c:v>19.7</c:v>
                </c:pt>
                <c:pt idx="1352">
                  <c:v>22.7</c:v>
                </c:pt>
                <c:pt idx="1353">
                  <c:v>13.7</c:v>
                </c:pt>
                <c:pt idx="1354">
                  <c:v>14</c:v>
                </c:pt>
                <c:pt idx="1355">
                  <c:v>18.100000000000001</c:v>
                </c:pt>
                <c:pt idx="1356">
                  <c:v>20.3</c:v>
                </c:pt>
                <c:pt idx="1357">
                  <c:v>14.7</c:v>
                </c:pt>
                <c:pt idx="1358">
                  <c:v>17.399999999999999</c:v>
                </c:pt>
                <c:pt idx="1359">
                  <c:v>18.899999999999999</c:v>
                </c:pt>
                <c:pt idx="1360">
                  <c:v>17.3</c:v>
                </c:pt>
                <c:pt idx="1361">
                  <c:v>13.7</c:v>
                </c:pt>
                <c:pt idx="1362">
                  <c:v>14.9</c:v>
                </c:pt>
                <c:pt idx="1363">
                  <c:v>13.6</c:v>
                </c:pt>
                <c:pt idx="1364">
                  <c:v>17.600000000000001</c:v>
                </c:pt>
                <c:pt idx="1365">
                  <c:v>24.2</c:v>
                </c:pt>
                <c:pt idx="1366">
                  <c:v>15.2</c:v>
                </c:pt>
                <c:pt idx="1367">
                  <c:v>14</c:v>
                </c:pt>
                <c:pt idx="1368">
                  <c:v>16.5</c:v>
                </c:pt>
                <c:pt idx="1369">
                  <c:v>23.3</c:v>
                </c:pt>
                <c:pt idx="1370">
                  <c:v>25.8</c:v>
                </c:pt>
                <c:pt idx="1371">
                  <c:v>18.100000000000001</c:v>
                </c:pt>
                <c:pt idx="1372">
                  <c:v>14.6</c:v>
                </c:pt>
                <c:pt idx="1373">
                  <c:v>20.5</c:v>
                </c:pt>
                <c:pt idx="1374">
                  <c:v>23.8</c:v>
                </c:pt>
                <c:pt idx="1375">
                  <c:v>24.7</c:v>
                </c:pt>
                <c:pt idx="1376">
                  <c:v>28.2</c:v>
                </c:pt>
                <c:pt idx="1377">
                  <c:v>17.899999999999999</c:v>
                </c:pt>
                <c:pt idx="1378">
                  <c:v>16.5</c:v>
                </c:pt>
                <c:pt idx="1379">
                  <c:v>20.7</c:v>
                </c:pt>
                <c:pt idx="1380">
                  <c:v>22.7</c:v>
                </c:pt>
                <c:pt idx="1381">
                  <c:v>24.9</c:v>
                </c:pt>
                <c:pt idx="1382">
                  <c:v>27.3</c:v>
                </c:pt>
                <c:pt idx="1383">
                  <c:v>27.5</c:v>
                </c:pt>
                <c:pt idx="1384">
                  <c:v>23.1</c:v>
                </c:pt>
                <c:pt idx="1385">
                  <c:v>22.6</c:v>
                </c:pt>
                <c:pt idx="1386">
                  <c:v>20.7</c:v>
                </c:pt>
                <c:pt idx="1387">
                  <c:v>27.4</c:v>
                </c:pt>
                <c:pt idx="1388">
                  <c:v>16.100000000000001</c:v>
                </c:pt>
                <c:pt idx="1389">
                  <c:v>19.2</c:v>
                </c:pt>
                <c:pt idx="1390">
                  <c:v>27</c:v>
                </c:pt>
                <c:pt idx="1391">
                  <c:v>18.8</c:v>
                </c:pt>
                <c:pt idx="1392">
                  <c:v>15.5</c:v>
                </c:pt>
                <c:pt idx="1393">
                  <c:v>19.5</c:v>
                </c:pt>
                <c:pt idx="1394">
                  <c:v>18.3</c:v>
                </c:pt>
                <c:pt idx="1395">
                  <c:v>19.600000000000001</c:v>
                </c:pt>
                <c:pt idx="1396">
                  <c:v>15.9</c:v>
                </c:pt>
                <c:pt idx="1397">
                  <c:v>17</c:v>
                </c:pt>
                <c:pt idx="1398">
                  <c:v>25.2</c:v>
                </c:pt>
                <c:pt idx="1399">
                  <c:v>19.5</c:v>
                </c:pt>
                <c:pt idx="1400">
                  <c:v>34.299999999999997</c:v>
                </c:pt>
                <c:pt idx="1401">
                  <c:v>31.6</c:v>
                </c:pt>
                <c:pt idx="1402">
                  <c:v>20.9</c:v>
                </c:pt>
                <c:pt idx="1403">
                  <c:v>20.9</c:v>
                </c:pt>
                <c:pt idx="1404">
                  <c:v>28.6</c:v>
                </c:pt>
                <c:pt idx="1405">
                  <c:v>21.4</c:v>
                </c:pt>
                <c:pt idx="1406">
                  <c:v>17.2</c:v>
                </c:pt>
                <c:pt idx="1407">
                  <c:v>17</c:v>
                </c:pt>
                <c:pt idx="1408">
                  <c:v>20</c:v>
                </c:pt>
                <c:pt idx="1409">
                  <c:v>20.3</c:v>
                </c:pt>
                <c:pt idx="1410">
                  <c:v>19.600000000000001</c:v>
                </c:pt>
                <c:pt idx="1411">
                  <c:v>30.2</c:v>
                </c:pt>
                <c:pt idx="1412">
                  <c:v>30.5</c:v>
                </c:pt>
                <c:pt idx="1413">
                  <c:v>17.3</c:v>
                </c:pt>
                <c:pt idx="1414">
                  <c:v>18.100000000000001</c:v>
                </c:pt>
                <c:pt idx="1415">
                  <c:v>19</c:v>
                </c:pt>
                <c:pt idx="1416">
                  <c:v>18.100000000000001</c:v>
                </c:pt>
                <c:pt idx="1417">
                  <c:v>26.6</c:v>
                </c:pt>
                <c:pt idx="1418">
                  <c:v>30.9</c:v>
                </c:pt>
                <c:pt idx="1419">
                  <c:v>27.6</c:v>
                </c:pt>
                <c:pt idx="1420">
                  <c:v>23.2</c:v>
                </c:pt>
                <c:pt idx="1421">
                  <c:v>16.399999999999999</c:v>
                </c:pt>
                <c:pt idx="1422">
                  <c:v>14.5</c:v>
                </c:pt>
                <c:pt idx="1423">
                  <c:v>16.899999999999999</c:v>
                </c:pt>
                <c:pt idx="1424">
                  <c:v>18.8</c:v>
                </c:pt>
                <c:pt idx="1425">
                  <c:v>18.600000000000001</c:v>
                </c:pt>
                <c:pt idx="1426">
                  <c:v>20</c:v>
                </c:pt>
                <c:pt idx="1427">
                  <c:v>20.8</c:v>
                </c:pt>
                <c:pt idx="1428">
                  <c:v>18.7</c:v>
                </c:pt>
                <c:pt idx="1429">
                  <c:v>20.8</c:v>
                </c:pt>
                <c:pt idx="1430">
                  <c:v>31.7</c:v>
                </c:pt>
                <c:pt idx="1431">
                  <c:v>19.5</c:v>
                </c:pt>
                <c:pt idx="1432">
                  <c:v>23.6</c:v>
                </c:pt>
                <c:pt idx="1433">
                  <c:v>20.5</c:v>
                </c:pt>
                <c:pt idx="1434">
                  <c:v>25.2</c:v>
                </c:pt>
                <c:pt idx="1435">
                  <c:v>35.5</c:v>
                </c:pt>
                <c:pt idx="1436">
                  <c:v>38</c:v>
                </c:pt>
                <c:pt idx="1437">
                  <c:v>30.3</c:v>
                </c:pt>
                <c:pt idx="1438">
                  <c:v>20.100000000000001</c:v>
                </c:pt>
                <c:pt idx="1439">
                  <c:v>20.6</c:v>
                </c:pt>
                <c:pt idx="1440">
                  <c:v>23.6</c:v>
                </c:pt>
                <c:pt idx="1441">
                  <c:v>33.6</c:v>
                </c:pt>
                <c:pt idx="1442">
                  <c:v>21.1</c:v>
                </c:pt>
                <c:pt idx="1443">
                  <c:v>22.7</c:v>
                </c:pt>
                <c:pt idx="1444">
                  <c:v>24.8</c:v>
                </c:pt>
                <c:pt idx="1445">
                  <c:v>23.5</c:v>
                </c:pt>
                <c:pt idx="1446">
                  <c:v>21.8</c:v>
                </c:pt>
                <c:pt idx="1447">
                  <c:v>20.8</c:v>
                </c:pt>
                <c:pt idx="1448">
                  <c:v>26.9</c:v>
                </c:pt>
                <c:pt idx="1449">
                  <c:v>21.2</c:v>
                </c:pt>
                <c:pt idx="1450">
                  <c:v>20.9</c:v>
                </c:pt>
                <c:pt idx="1451">
                  <c:v>19.100000000000001</c:v>
                </c:pt>
                <c:pt idx="1452">
                  <c:v>26.9</c:v>
                </c:pt>
                <c:pt idx="1453">
                  <c:v>34.200000000000003</c:v>
                </c:pt>
                <c:pt idx="1454">
                  <c:v>23.9</c:v>
                </c:pt>
                <c:pt idx="1455">
                  <c:v>23.8</c:v>
                </c:pt>
                <c:pt idx="1456">
                  <c:v>37.4</c:v>
                </c:pt>
                <c:pt idx="1457">
                  <c:v>36.4</c:v>
                </c:pt>
                <c:pt idx="1458">
                  <c:v>23.9</c:v>
                </c:pt>
                <c:pt idx="1459">
                  <c:v>22.7</c:v>
                </c:pt>
                <c:pt idx="1460">
                  <c:v>23.5</c:v>
                </c:pt>
                <c:pt idx="1461">
                  <c:v>26.2</c:v>
                </c:pt>
                <c:pt idx="1462">
                  <c:v>22.2</c:v>
                </c:pt>
                <c:pt idx="1463">
                  <c:v>29.5</c:v>
                </c:pt>
                <c:pt idx="1464">
                  <c:v>42.6</c:v>
                </c:pt>
                <c:pt idx="1465">
                  <c:v>21.2</c:v>
                </c:pt>
                <c:pt idx="1466">
                  <c:v>22.1</c:v>
                </c:pt>
                <c:pt idx="1467">
                  <c:v>23.1</c:v>
                </c:pt>
                <c:pt idx="1468">
                  <c:v>24.1</c:v>
                </c:pt>
                <c:pt idx="1469">
                  <c:v>20.5</c:v>
                </c:pt>
                <c:pt idx="1470">
                  <c:v>21.4</c:v>
                </c:pt>
                <c:pt idx="1471">
                  <c:v>30.4</c:v>
                </c:pt>
                <c:pt idx="1472">
                  <c:v>24.7</c:v>
                </c:pt>
                <c:pt idx="1473">
                  <c:v>30.5</c:v>
                </c:pt>
                <c:pt idx="1474">
                  <c:v>32.299999999999997</c:v>
                </c:pt>
                <c:pt idx="1475">
                  <c:v>30.4</c:v>
                </c:pt>
                <c:pt idx="1476">
                  <c:v>26.7</c:v>
                </c:pt>
                <c:pt idx="1477">
                  <c:v>32.5</c:v>
                </c:pt>
                <c:pt idx="1478">
                  <c:v>28.7</c:v>
                </c:pt>
                <c:pt idx="1479">
                  <c:v>23.5</c:v>
                </c:pt>
                <c:pt idx="1480">
                  <c:v>22.9</c:v>
                </c:pt>
                <c:pt idx="1481">
                  <c:v>25.1</c:v>
                </c:pt>
                <c:pt idx="1482">
                  <c:v>26.8</c:v>
                </c:pt>
                <c:pt idx="1483">
                  <c:v>23.9</c:v>
                </c:pt>
                <c:pt idx="1484">
                  <c:v>40.799999999999997</c:v>
                </c:pt>
                <c:pt idx="1485">
                  <c:v>42.8</c:v>
                </c:pt>
                <c:pt idx="1486">
                  <c:v>26.1</c:v>
                </c:pt>
                <c:pt idx="1487">
                  <c:v>27.8</c:v>
                </c:pt>
                <c:pt idx="1488">
                  <c:v>34.5</c:v>
                </c:pt>
                <c:pt idx="1489">
                  <c:v>36.799999999999997</c:v>
                </c:pt>
                <c:pt idx="1490">
                  <c:v>38.1</c:v>
                </c:pt>
                <c:pt idx="1491">
                  <c:v>21.5</c:v>
                </c:pt>
                <c:pt idx="1492">
                  <c:v>24.2</c:v>
                </c:pt>
                <c:pt idx="1493">
                  <c:v>34.4</c:v>
                </c:pt>
                <c:pt idx="1494">
                  <c:v>38.200000000000003</c:v>
                </c:pt>
                <c:pt idx="1495">
                  <c:v>22.7</c:v>
                </c:pt>
                <c:pt idx="1496">
                  <c:v>26.9</c:v>
                </c:pt>
                <c:pt idx="1497">
                  <c:v>34.700000000000003</c:v>
                </c:pt>
                <c:pt idx="1498">
                  <c:v>28.3</c:v>
                </c:pt>
                <c:pt idx="1499">
                  <c:v>23.1</c:v>
                </c:pt>
                <c:pt idx="1500">
                  <c:v>19.7</c:v>
                </c:pt>
                <c:pt idx="1501">
                  <c:v>23.3</c:v>
                </c:pt>
                <c:pt idx="1502">
                  <c:v>27.5</c:v>
                </c:pt>
                <c:pt idx="1503">
                  <c:v>21.5</c:v>
                </c:pt>
                <c:pt idx="1504">
                  <c:v>19.2</c:v>
                </c:pt>
                <c:pt idx="1505">
                  <c:v>23.2</c:v>
                </c:pt>
                <c:pt idx="1506">
                  <c:v>22.8</c:v>
                </c:pt>
                <c:pt idx="1507">
                  <c:v>23.2</c:v>
                </c:pt>
                <c:pt idx="1508">
                  <c:v>29</c:v>
                </c:pt>
                <c:pt idx="1509">
                  <c:v>23.6</c:v>
                </c:pt>
                <c:pt idx="1510">
                  <c:v>20.2</c:v>
                </c:pt>
                <c:pt idx="1511">
                  <c:v>23.2</c:v>
                </c:pt>
                <c:pt idx="1512">
                  <c:v>20.399999999999999</c:v>
                </c:pt>
                <c:pt idx="1513">
                  <c:v>21.2</c:v>
                </c:pt>
                <c:pt idx="1514">
                  <c:v>25.8</c:v>
                </c:pt>
                <c:pt idx="1515">
                  <c:v>32.9</c:v>
                </c:pt>
                <c:pt idx="1516">
                  <c:v>34.200000000000003</c:v>
                </c:pt>
                <c:pt idx="1517">
                  <c:v>22.3</c:v>
                </c:pt>
                <c:pt idx="1518">
                  <c:v>25.7</c:v>
                </c:pt>
                <c:pt idx="1519">
                  <c:v>36.799999999999997</c:v>
                </c:pt>
                <c:pt idx="1520">
                  <c:v>38.1</c:v>
                </c:pt>
                <c:pt idx="1521">
                  <c:v>36.299999999999997</c:v>
                </c:pt>
                <c:pt idx="1522">
                  <c:v>36</c:v>
                </c:pt>
                <c:pt idx="1523">
                  <c:v>24.6</c:v>
                </c:pt>
                <c:pt idx="1524">
                  <c:v>24.3</c:v>
                </c:pt>
                <c:pt idx="1525">
                  <c:v>17.2</c:v>
                </c:pt>
                <c:pt idx="1526">
                  <c:v>22.1</c:v>
                </c:pt>
                <c:pt idx="1527">
                  <c:v>26.8</c:v>
                </c:pt>
                <c:pt idx="1528">
                  <c:v>24.7</c:v>
                </c:pt>
                <c:pt idx="1529">
                  <c:v>23.7</c:v>
                </c:pt>
                <c:pt idx="1530">
                  <c:v>21.8</c:v>
                </c:pt>
                <c:pt idx="1531">
                  <c:v>19.2</c:v>
                </c:pt>
                <c:pt idx="1532">
                  <c:v>18.600000000000001</c:v>
                </c:pt>
                <c:pt idx="1533">
                  <c:v>20.8</c:v>
                </c:pt>
                <c:pt idx="1534">
                  <c:v>22.2</c:v>
                </c:pt>
                <c:pt idx="1535">
                  <c:v>25.6</c:v>
                </c:pt>
                <c:pt idx="1536">
                  <c:v>25.6</c:v>
                </c:pt>
                <c:pt idx="1537">
                  <c:v>28.2</c:v>
                </c:pt>
                <c:pt idx="1538">
                  <c:v>23.4</c:v>
                </c:pt>
                <c:pt idx="1539">
                  <c:v>23.4</c:v>
                </c:pt>
                <c:pt idx="1540">
                  <c:v>24.3</c:v>
                </c:pt>
                <c:pt idx="1541">
                  <c:v>28.6</c:v>
                </c:pt>
                <c:pt idx="1542">
                  <c:v>31.3</c:v>
                </c:pt>
                <c:pt idx="1543">
                  <c:v>29.3</c:v>
                </c:pt>
                <c:pt idx="1544">
                  <c:v>19</c:v>
                </c:pt>
                <c:pt idx="1545">
                  <c:v>20.3</c:v>
                </c:pt>
                <c:pt idx="1546">
                  <c:v>21.7</c:v>
                </c:pt>
                <c:pt idx="1547">
                  <c:v>27.9</c:v>
                </c:pt>
                <c:pt idx="1548">
                  <c:v>28.5</c:v>
                </c:pt>
                <c:pt idx="1549">
                  <c:v>15.6</c:v>
                </c:pt>
                <c:pt idx="1550">
                  <c:v>18.5</c:v>
                </c:pt>
                <c:pt idx="1551">
                  <c:v>17.100000000000001</c:v>
                </c:pt>
                <c:pt idx="1552">
                  <c:v>25.9</c:v>
                </c:pt>
                <c:pt idx="1553">
                  <c:v>24.7</c:v>
                </c:pt>
                <c:pt idx="1554">
                  <c:v>21.9</c:v>
                </c:pt>
                <c:pt idx="1555">
                  <c:v>28.5</c:v>
                </c:pt>
                <c:pt idx="1556">
                  <c:v>20.100000000000001</c:v>
                </c:pt>
                <c:pt idx="1557">
                  <c:v>26.5</c:v>
                </c:pt>
                <c:pt idx="1558">
                  <c:v>23.1</c:v>
                </c:pt>
                <c:pt idx="1559">
                  <c:v>16.3</c:v>
                </c:pt>
                <c:pt idx="1560">
                  <c:v>15.8</c:v>
                </c:pt>
                <c:pt idx="1561">
                  <c:v>17.3</c:v>
                </c:pt>
                <c:pt idx="1562">
                  <c:v>24.9</c:v>
                </c:pt>
                <c:pt idx="1563">
                  <c:v>20.7</c:v>
                </c:pt>
                <c:pt idx="1564">
                  <c:v>22.5</c:v>
                </c:pt>
                <c:pt idx="1565">
                  <c:v>27.4</c:v>
                </c:pt>
                <c:pt idx="1566">
                  <c:v>30.3</c:v>
                </c:pt>
                <c:pt idx="1567">
                  <c:v>30</c:v>
                </c:pt>
                <c:pt idx="1568">
                  <c:v>17.7</c:v>
                </c:pt>
                <c:pt idx="1569">
                  <c:v>22.1</c:v>
                </c:pt>
                <c:pt idx="1570">
                  <c:v>30.2</c:v>
                </c:pt>
                <c:pt idx="1571">
                  <c:v>27</c:v>
                </c:pt>
                <c:pt idx="1572">
                  <c:v>17.600000000000001</c:v>
                </c:pt>
                <c:pt idx="1573">
                  <c:v>18.5</c:v>
                </c:pt>
                <c:pt idx="1574">
                  <c:v>23.2</c:v>
                </c:pt>
                <c:pt idx="1575">
                  <c:v>21.5</c:v>
                </c:pt>
                <c:pt idx="1576">
                  <c:v>15.8</c:v>
                </c:pt>
                <c:pt idx="1577">
                  <c:v>16.2</c:v>
                </c:pt>
                <c:pt idx="1578">
                  <c:v>17.399999999999999</c:v>
                </c:pt>
                <c:pt idx="1579">
                  <c:v>18.100000000000001</c:v>
                </c:pt>
                <c:pt idx="1580">
                  <c:v>23.1</c:v>
                </c:pt>
                <c:pt idx="1581">
                  <c:v>22.8</c:v>
                </c:pt>
                <c:pt idx="1582">
                  <c:v>20.2</c:v>
                </c:pt>
                <c:pt idx="1583">
                  <c:v>20.7</c:v>
                </c:pt>
                <c:pt idx="1584">
                  <c:v>16.399999999999999</c:v>
                </c:pt>
                <c:pt idx="1585">
                  <c:v>16.3</c:v>
                </c:pt>
                <c:pt idx="1586">
                  <c:v>16.7</c:v>
                </c:pt>
                <c:pt idx="1587">
                  <c:v>18.7</c:v>
                </c:pt>
                <c:pt idx="1588">
                  <c:v>17.399999999999999</c:v>
                </c:pt>
                <c:pt idx="1589">
                  <c:v>16.2</c:v>
                </c:pt>
                <c:pt idx="1590">
                  <c:v>14.2</c:v>
                </c:pt>
                <c:pt idx="1591">
                  <c:v>16.399999999999999</c:v>
                </c:pt>
                <c:pt idx="1592">
                  <c:v>17.7</c:v>
                </c:pt>
                <c:pt idx="1593">
                  <c:v>18.100000000000001</c:v>
                </c:pt>
                <c:pt idx="1594">
                  <c:v>20.2</c:v>
                </c:pt>
                <c:pt idx="1595">
                  <c:v>15.8</c:v>
                </c:pt>
                <c:pt idx="1596">
                  <c:v>16.100000000000001</c:v>
                </c:pt>
                <c:pt idx="1597">
                  <c:v>18.600000000000001</c:v>
                </c:pt>
                <c:pt idx="1598">
                  <c:v>21.5</c:v>
                </c:pt>
                <c:pt idx="1599">
                  <c:v>21.8</c:v>
                </c:pt>
                <c:pt idx="1600">
                  <c:v>19.600000000000001</c:v>
                </c:pt>
                <c:pt idx="1601">
                  <c:v>20.399999999999999</c:v>
                </c:pt>
                <c:pt idx="1602">
                  <c:v>22.3</c:v>
                </c:pt>
                <c:pt idx="1603">
                  <c:v>21.3</c:v>
                </c:pt>
                <c:pt idx="1604">
                  <c:v>20.2</c:v>
                </c:pt>
                <c:pt idx="1605">
                  <c:v>19.8</c:v>
                </c:pt>
                <c:pt idx="1606">
                  <c:v>15.1</c:v>
                </c:pt>
                <c:pt idx="1607">
                  <c:v>14</c:v>
                </c:pt>
                <c:pt idx="1608">
                  <c:v>15.7</c:v>
                </c:pt>
                <c:pt idx="1609">
                  <c:v>10.6</c:v>
                </c:pt>
                <c:pt idx="1610">
                  <c:v>13.3</c:v>
                </c:pt>
                <c:pt idx="1611">
                  <c:v>14.3</c:v>
                </c:pt>
                <c:pt idx="1612">
                  <c:v>14.6</c:v>
                </c:pt>
                <c:pt idx="1613">
                  <c:v>14.5</c:v>
                </c:pt>
                <c:pt idx="1614">
                  <c:v>12</c:v>
                </c:pt>
                <c:pt idx="1615">
                  <c:v>12.9</c:v>
                </c:pt>
                <c:pt idx="1616">
                  <c:v>13</c:v>
                </c:pt>
                <c:pt idx="1617">
                  <c:v>14.8</c:v>
                </c:pt>
                <c:pt idx="1618">
                  <c:v>16.600000000000001</c:v>
                </c:pt>
                <c:pt idx="1619">
                  <c:v>18.7</c:v>
                </c:pt>
                <c:pt idx="1620">
                  <c:v>18</c:v>
                </c:pt>
                <c:pt idx="1621">
                  <c:v>19.2</c:v>
                </c:pt>
                <c:pt idx="1622">
                  <c:v>17.899999999999999</c:v>
                </c:pt>
                <c:pt idx="1623">
                  <c:v>16.5</c:v>
                </c:pt>
                <c:pt idx="1624">
                  <c:v>17.399999999999999</c:v>
                </c:pt>
                <c:pt idx="1625">
                  <c:v>17.3</c:v>
                </c:pt>
                <c:pt idx="1626">
                  <c:v>15.2</c:v>
                </c:pt>
                <c:pt idx="1627">
                  <c:v>16.7</c:v>
                </c:pt>
                <c:pt idx="1628">
                  <c:v>17.899999999999999</c:v>
                </c:pt>
                <c:pt idx="1629">
                  <c:v>13.7</c:v>
                </c:pt>
                <c:pt idx="1630">
                  <c:v>11.9</c:v>
                </c:pt>
                <c:pt idx="1631">
                  <c:v>11.3</c:v>
                </c:pt>
                <c:pt idx="1632">
                  <c:v>12.6</c:v>
                </c:pt>
                <c:pt idx="1633">
                  <c:v>11.8</c:v>
                </c:pt>
                <c:pt idx="1634">
                  <c:v>9.6</c:v>
                </c:pt>
                <c:pt idx="1635">
                  <c:v>16</c:v>
                </c:pt>
                <c:pt idx="1636">
                  <c:v>17</c:v>
                </c:pt>
                <c:pt idx="1637">
                  <c:v>18</c:v>
                </c:pt>
                <c:pt idx="1638">
                  <c:v>17.5</c:v>
                </c:pt>
                <c:pt idx="1639">
                  <c:v>19.5</c:v>
                </c:pt>
                <c:pt idx="1640">
                  <c:v>17.600000000000001</c:v>
                </c:pt>
                <c:pt idx="1641">
                  <c:v>14.5</c:v>
                </c:pt>
                <c:pt idx="1642">
                  <c:v>14.1</c:v>
                </c:pt>
                <c:pt idx="1643">
                  <c:v>15.9</c:v>
                </c:pt>
                <c:pt idx="1644">
                  <c:v>13.7</c:v>
                </c:pt>
                <c:pt idx="1645">
                  <c:v>13.5</c:v>
                </c:pt>
                <c:pt idx="1646">
                  <c:v>19.100000000000001</c:v>
                </c:pt>
                <c:pt idx="1647">
                  <c:v>19.399999999999999</c:v>
                </c:pt>
                <c:pt idx="1648">
                  <c:v>18.2</c:v>
                </c:pt>
                <c:pt idx="1649">
                  <c:v>16</c:v>
                </c:pt>
                <c:pt idx="1650">
                  <c:v>15</c:v>
                </c:pt>
                <c:pt idx="1651">
                  <c:v>15.4</c:v>
                </c:pt>
                <c:pt idx="1652">
                  <c:v>14.3</c:v>
                </c:pt>
                <c:pt idx="1653">
                  <c:v>15.7</c:v>
                </c:pt>
                <c:pt idx="1654">
                  <c:v>12</c:v>
                </c:pt>
                <c:pt idx="1655">
                  <c:v>13.1</c:v>
                </c:pt>
                <c:pt idx="1656">
                  <c:v>14.3</c:v>
                </c:pt>
                <c:pt idx="1657">
                  <c:v>13.9</c:v>
                </c:pt>
                <c:pt idx="1658">
                  <c:v>13.7</c:v>
                </c:pt>
                <c:pt idx="1659">
                  <c:v>14.3</c:v>
                </c:pt>
                <c:pt idx="1660">
                  <c:v>15.7</c:v>
                </c:pt>
                <c:pt idx="1661">
                  <c:v>17.100000000000001</c:v>
                </c:pt>
                <c:pt idx="1662">
                  <c:v>16.600000000000001</c:v>
                </c:pt>
                <c:pt idx="1663">
                  <c:v>15.6</c:v>
                </c:pt>
                <c:pt idx="1664">
                  <c:v>15.2</c:v>
                </c:pt>
                <c:pt idx="1665">
                  <c:v>14.4</c:v>
                </c:pt>
                <c:pt idx="1666">
                  <c:v>14.8</c:v>
                </c:pt>
                <c:pt idx="1667">
                  <c:v>14</c:v>
                </c:pt>
                <c:pt idx="1668">
                  <c:v>15.3</c:v>
                </c:pt>
                <c:pt idx="1669">
                  <c:v>15.1</c:v>
                </c:pt>
                <c:pt idx="1670">
                  <c:v>14.6</c:v>
                </c:pt>
                <c:pt idx="1671">
                  <c:v>12.5</c:v>
                </c:pt>
                <c:pt idx="1672">
                  <c:v>12.5</c:v>
                </c:pt>
                <c:pt idx="1673">
                  <c:v>13.8</c:v>
                </c:pt>
                <c:pt idx="1674">
                  <c:v>12.7</c:v>
                </c:pt>
                <c:pt idx="1675">
                  <c:v>13.9</c:v>
                </c:pt>
                <c:pt idx="1676">
                  <c:v>13.1</c:v>
                </c:pt>
                <c:pt idx="1677">
                  <c:v>15.8</c:v>
                </c:pt>
                <c:pt idx="1678">
                  <c:v>13.5</c:v>
                </c:pt>
                <c:pt idx="1679">
                  <c:v>14.1</c:v>
                </c:pt>
                <c:pt idx="1680">
                  <c:v>13.9</c:v>
                </c:pt>
                <c:pt idx="1681">
                  <c:v>10.1</c:v>
                </c:pt>
                <c:pt idx="1682">
                  <c:v>12.5</c:v>
                </c:pt>
                <c:pt idx="1683">
                  <c:v>12.9</c:v>
                </c:pt>
                <c:pt idx="1684">
                  <c:v>12</c:v>
                </c:pt>
                <c:pt idx="1685">
                  <c:v>13.1</c:v>
                </c:pt>
                <c:pt idx="1686">
                  <c:v>13.8</c:v>
                </c:pt>
                <c:pt idx="1687">
                  <c:v>16.2</c:v>
                </c:pt>
                <c:pt idx="1688">
                  <c:v>16.899999999999999</c:v>
                </c:pt>
                <c:pt idx="1689">
                  <c:v>16.5</c:v>
                </c:pt>
                <c:pt idx="1690">
                  <c:v>19.399999999999999</c:v>
                </c:pt>
                <c:pt idx="1691">
                  <c:v>12.3</c:v>
                </c:pt>
                <c:pt idx="1692">
                  <c:v>17</c:v>
                </c:pt>
                <c:pt idx="1693">
                  <c:v>16.600000000000001</c:v>
                </c:pt>
                <c:pt idx="1694">
                  <c:v>13</c:v>
                </c:pt>
                <c:pt idx="1695">
                  <c:v>15.1</c:v>
                </c:pt>
                <c:pt idx="1696">
                  <c:v>18</c:v>
                </c:pt>
                <c:pt idx="1697">
                  <c:v>12.9</c:v>
                </c:pt>
                <c:pt idx="1698">
                  <c:v>14.4</c:v>
                </c:pt>
                <c:pt idx="1699">
                  <c:v>15.3</c:v>
                </c:pt>
                <c:pt idx="1700">
                  <c:v>13.4</c:v>
                </c:pt>
                <c:pt idx="1701">
                  <c:v>13</c:v>
                </c:pt>
                <c:pt idx="1702">
                  <c:v>15.3</c:v>
                </c:pt>
                <c:pt idx="1703">
                  <c:v>18.2</c:v>
                </c:pt>
                <c:pt idx="1704">
                  <c:v>19.600000000000001</c:v>
                </c:pt>
                <c:pt idx="1705">
                  <c:v>17.600000000000001</c:v>
                </c:pt>
                <c:pt idx="1706">
                  <c:v>19.600000000000001</c:v>
                </c:pt>
                <c:pt idx="1707">
                  <c:v>18.7</c:v>
                </c:pt>
                <c:pt idx="1708">
                  <c:v>21.2</c:v>
                </c:pt>
                <c:pt idx="1709">
                  <c:v>16</c:v>
                </c:pt>
                <c:pt idx="1710">
                  <c:v>12.9</c:v>
                </c:pt>
                <c:pt idx="1711">
                  <c:v>15.1</c:v>
                </c:pt>
                <c:pt idx="1712">
                  <c:v>12.8</c:v>
                </c:pt>
                <c:pt idx="1713">
                  <c:v>14.8</c:v>
                </c:pt>
                <c:pt idx="1714">
                  <c:v>20.8</c:v>
                </c:pt>
                <c:pt idx="1715">
                  <c:v>20.8</c:v>
                </c:pt>
                <c:pt idx="1716">
                  <c:v>18.600000000000001</c:v>
                </c:pt>
                <c:pt idx="1717">
                  <c:v>20</c:v>
                </c:pt>
                <c:pt idx="1718">
                  <c:v>21.8</c:v>
                </c:pt>
                <c:pt idx="1719">
                  <c:v>12.8</c:v>
                </c:pt>
                <c:pt idx="1720">
                  <c:v>14.8</c:v>
                </c:pt>
                <c:pt idx="1721">
                  <c:v>18.899999999999999</c:v>
                </c:pt>
                <c:pt idx="1722">
                  <c:v>24</c:v>
                </c:pt>
                <c:pt idx="1723">
                  <c:v>26.2</c:v>
                </c:pt>
                <c:pt idx="1724">
                  <c:v>19.399999999999999</c:v>
                </c:pt>
                <c:pt idx="1725">
                  <c:v>15.5</c:v>
                </c:pt>
                <c:pt idx="1726">
                  <c:v>15.2</c:v>
                </c:pt>
                <c:pt idx="1727">
                  <c:v>15.1</c:v>
                </c:pt>
                <c:pt idx="1728">
                  <c:v>16.600000000000001</c:v>
                </c:pt>
                <c:pt idx="1729">
                  <c:v>20.3</c:v>
                </c:pt>
                <c:pt idx="1730">
                  <c:v>18.8</c:v>
                </c:pt>
                <c:pt idx="1731">
                  <c:v>14.9</c:v>
                </c:pt>
                <c:pt idx="1732">
                  <c:v>15.8</c:v>
                </c:pt>
                <c:pt idx="1733">
                  <c:v>14.1</c:v>
                </c:pt>
                <c:pt idx="1734">
                  <c:v>20.5</c:v>
                </c:pt>
                <c:pt idx="1735">
                  <c:v>26.5</c:v>
                </c:pt>
                <c:pt idx="1736">
                  <c:v>29.7</c:v>
                </c:pt>
                <c:pt idx="1737">
                  <c:v>15.2</c:v>
                </c:pt>
                <c:pt idx="1738">
                  <c:v>24.3</c:v>
                </c:pt>
                <c:pt idx="1739">
                  <c:v>24.8</c:v>
                </c:pt>
                <c:pt idx="1740">
                  <c:v>16.399999999999999</c:v>
                </c:pt>
                <c:pt idx="1741">
                  <c:v>14.2</c:v>
                </c:pt>
                <c:pt idx="1742">
                  <c:v>15</c:v>
                </c:pt>
                <c:pt idx="1743">
                  <c:v>14.7</c:v>
                </c:pt>
                <c:pt idx="1744">
                  <c:v>18.899999999999999</c:v>
                </c:pt>
                <c:pt idx="1745">
                  <c:v>20.399999999999999</c:v>
                </c:pt>
                <c:pt idx="1746">
                  <c:v>23.1</c:v>
                </c:pt>
                <c:pt idx="1747">
                  <c:v>26.7</c:v>
                </c:pt>
                <c:pt idx="1748">
                  <c:v>18</c:v>
                </c:pt>
                <c:pt idx="1749">
                  <c:v>20.399999999999999</c:v>
                </c:pt>
                <c:pt idx="1750">
                  <c:v>15.2</c:v>
                </c:pt>
                <c:pt idx="1751">
                  <c:v>22.1</c:v>
                </c:pt>
                <c:pt idx="1752">
                  <c:v>15.3</c:v>
                </c:pt>
                <c:pt idx="1753">
                  <c:v>16.399999999999999</c:v>
                </c:pt>
                <c:pt idx="1754">
                  <c:v>17</c:v>
                </c:pt>
                <c:pt idx="1755">
                  <c:v>19.600000000000001</c:v>
                </c:pt>
                <c:pt idx="1756">
                  <c:v>27.9</c:v>
                </c:pt>
                <c:pt idx="1757">
                  <c:v>33.799999999999997</c:v>
                </c:pt>
                <c:pt idx="1758">
                  <c:v>21.6</c:v>
                </c:pt>
                <c:pt idx="1759">
                  <c:v>15.5</c:v>
                </c:pt>
                <c:pt idx="1760">
                  <c:v>17</c:v>
                </c:pt>
                <c:pt idx="1761">
                  <c:v>21.6</c:v>
                </c:pt>
                <c:pt idx="1762">
                  <c:v>30.5</c:v>
                </c:pt>
                <c:pt idx="1763">
                  <c:v>25.1</c:v>
                </c:pt>
                <c:pt idx="1764">
                  <c:v>33.700000000000003</c:v>
                </c:pt>
                <c:pt idx="1765">
                  <c:v>34.299999999999997</c:v>
                </c:pt>
                <c:pt idx="1766">
                  <c:v>18.899999999999999</c:v>
                </c:pt>
                <c:pt idx="1767">
                  <c:v>20.7</c:v>
                </c:pt>
                <c:pt idx="1768">
                  <c:v>16.2</c:v>
                </c:pt>
                <c:pt idx="1769">
                  <c:v>19.600000000000001</c:v>
                </c:pt>
                <c:pt idx="1770">
                  <c:v>24.1</c:v>
                </c:pt>
                <c:pt idx="1771">
                  <c:v>17.7</c:v>
                </c:pt>
                <c:pt idx="1772">
                  <c:v>15</c:v>
                </c:pt>
                <c:pt idx="1773">
                  <c:v>14.2</c:v>
                </c:pt>
                <c:pt idx="1774">
                  <c:v>18.100000000000001</c:v>
                </c:pt>
                <c:pt idx="1775">
                  <c:v>29.6</c:v>
                </c:pt>
                <c:pt idx="1776">
                  <c:v>17.399999999999999</c:v>
                </c:pt>
                <c:pt idx="1777">
                  <c:v>17.3</c:v>
                </c:pt>
                <c:pt idx="1778">
                  <c:v>22.4</c:v>
                </c:pt>
                <c:pt idx="1779">
                  <c:v>18.5</c:v>
                </c:pt>
                <c:pt idx="1780">
                  <c:v>17.2</c:v>
                </c:pt>
                <c:pt idx="1781">
                  <c:v>16.2</c:v>
                </c:pt>
                <c:pt idx="1782">
                  <c:v>26.9</c:v>
                </c:pt>
                <c:pt idx="1783">
                  <c:v>18.600000000000001</c:v>
                </c:pt>
                <c:pt idx="1784">
                  <c:v>34.700000000000003</c:v>
                </c:pt>
                <c:pt idx="1785">
                  <c:v>40.9</c:v>
                </c:pt>
                <c:pt idx="1786">
                  <c:v>20</c:v>
                </c:pt>
                <c:pt idx="1787">
                  <c:v>23.8</c:v>
                </c:pt>
                <c:pt idx="1788">
                  <c:v>23.7</c:v>
                </c:pt>
                <c:pt idx="1789">
                  <c:v>27.4</c:v>
                </c:pt>
                <c:pt idx="1790">
                  <c:v>16.399999999999999</c:v>
                </c:pt>
                <c:pt idx="1791">
                  <c:v>24.8</c:v>
                </c:pt>
                <c:pt idx="1792">
                  <c:v>21.1</c:v>
                </c:pt>
                <c:pt idx="1793">
                  <c:v>19.7</c:v>
                </c:pt>
                <c:pt idx="1794">
                  <c:v>18.399999999999999</c:v>
                </c:pt>
                <c:pt idx="1795">
                  <c:v>16.8</c:v>
                </c:pt>
                <c:pt idx="1796">
                  <c:v>15.5</c:v>
                </c:pt>
                <c:pt idx="1797">
                  <c:v>22.2</c:v>
                </c:pt>
                <c:pt idx="1798">
                  <c:v>23</c:v>
                </c:pt>
                <c:pt idx="1799">
                  <c:v>23.9</c:v>
                </c:pt>
                <c:pt idx="1800">
                  <c:v>20.8</c:v>
                </c:pt>
                <c:pt idx="1801">
                  <c:v>21</c:v>
                </c:pt>
                <c:pt idx="1802">
                  <c:v>27.6</c:v>
                </c:pt>
                <c:pt idx="1803">
                  <c:v>38</c:v>
                </c:pt>
                <c:pt idx="1804">
                  <c:v>17.2</c:v>
                </c:pt>
                <c:pt idx="1805">
                  <c:v>18.100000000000001</c:v>
                </c:pt>
                <c:pt idx="1806">
                  <c:v>18.399999999999999</c:v>
                </c:pt>
                <c:pt idx="1807">
                  <c:v>20.9</c:v>
                </c:pt>
                <c:pt idx="1808">
                  <c:v>20.100000000000001</c:v>
                </c:pt>
                <c:pt idx="1809">
                  <c:v>21.7</c:v>
                </c:pt>
                <c:pt idx="1810">
                  <c:v>22.6</c:v>
                </c:pt>
                <c:pt idx="1811">
                  <c:v>26.3</c:v>
                </c:pt>
                <c:pt idx="1812">
                  <c:v>40.1</c:v>
                </c:pt>
                <c:pt idx="1813">
                  <c:v>23.3</c:v>
                </c:pt>
                <c:pt idx="1814">
                  <c:v>43.5</c:v>
                </c:pt>
                <c:pt idx="1815">
                  <c:v>20.2</c:v>
                </c:pt>
                <c:pt idx="1816">
                  <c:v>19.600000000000001</c:v>
                </c:pt>
                <c:pt idx="1817">
                  <c:v>20</c:v>
                </c:pt>
                <c:pt idx="1818">
                  <c:v>24.5</c:v>
                </c:pt>
                <c:pt idx="1819">
                  <c:v>27.9</c:v>
                </c:pt>
                <c:pt idx="1820">
                  <c:v>20.5</c:v>
                </c:pt>
                <c:pt idx="1821">
                  <c:v>23.9</c:v>
                </c:pt>
                <c:pt idx="1822">
                  <c:v>28.4</c:v>
                </c:pt>
                <c:pt idx="1823">
                  <c:v>33.200000000000003</c:v>
                </c:pt>
                <c:pt idx="1824">
                  <c:v>40.799999999999997</c:v>
                </c:pt>
                <c:pt idx="1825">
                  <c:v>21.2</c:v>
                </c:pt>
                <c:pt idx="1826">
                  <c:v>24.9</c:v>
                </c:pt>
                <c:pt idx="1827">
                  <c:v>25</c:v>
                </c:pt>
                <c:pt idx="1828">
                  <c:v>36.6</c:v>
                </c:pt>
                <c:pt idx="1829">
                  <c:v>26.8</c:v>
                </c:pt>
                <c:pt idx="1830">
                  <c:v>16.7</c:v>
                </c:pt>
                <c:pt idx="1831">
                  <c:v>18</c:v>
                </c:pt>
                <c:pt idx="1832">
                  <c:v>20.100000000000001</c:v>
                </c:pt>
                <c:pt idx="1833">
                  <c:v>23.8</c:v>
                </c:pt>
                <c:pt idx="1834">
                  <c:v>31.9</c:v>
                </c:pt>
                <c:pt idx="1835">
                  <c:v>32.9</c:v>
                </c:pt>
                <c:pt idx="1836">
                  <c:v>19.3</c:v>
                </c:pt>
                <c:pt idx="1837">
                  <c:v>19.899999999999999</c:v>
                </c:pt>
                <c:pt idx="1838">
                  <c:v>32.200000000000003</c:v>
                </c:pt>
                <c:pt idx="1839">
                  <c:v>33.799999999999997</c:v>
                </c:pt>
                <c:pt idx="1840">
                  <c:v>36.799999999999997</c:v>
                </c:pt>
                <c:pt idx="1841">
                  <c:v>19.600000000000001</c:v>
                </c:pt>
                <c:pt idx="1842">
                  <c:v>24.8</c:v>
                </c:pt>
                <c:pt idx="1843">
                  <c:v>29.4</c:v>
                </c:pt>
                <c:pt idx="1844">
                  <c:v>25.5</c:v>
                </c:pt>
                <c:pt idx="1845">
                  <c:v>21.8</c:v>
                </c:pt>
                <c:pt idx="1846">
                  <c:v>23.5</c:v>
                </c:pt>
                <c:pt idx="1847">
                  <c:v>31.7</c:v>
                </c:pt>
                <c:pt idx="1848">
                  <c:v>22.6</c:v>
                </c:pt>
                <c:pt idx="1849">
                  <c:v>24.1</c:v>
                </c:pt>
                <c:pt idx="1850">
                  <c:v>27.4</c:v>
                </c:pt>
                <c:pt idx="1851">
                  <c:v>23.6</c:v>
                </c:pt>
                <c:pt idx="1852">
                  <c:v>23.1</c:v>
                </c:pt>
                <c:pt idx="1853">
                  <c:v>25.4</c:v>
                </c:pt>
                <c:pt idx="1854">
                  <c:v>31.5</c:v>
                </c:pt>
                <c:pt idx="1855">
                  <c:v>39.4</c:v>
                </c:pt>
                <c:pt idx="1856">
                  <c:v>42.9</c:v>
                </c:pt>
                <c:pt idx="1857">
                  <c:v>29.3</c:v>
                </c:pt>
                <c:pt idx="1858">
                  <c:v>25.1</c:v>
                </c:pt>
                <c:pt idx="1859">
                  <c:v>17.7</c:v>
                </c:pt>
                <c:pt idx="1860">
                  <c:v>19.7</c:v>
                </c:pt>
                <c:pt idx="1861">
                  <c:v>20.100000000000001</c:v>
                </c:pt>
                <c:pt idx="1862">
                  <c:v>25.5</c:v>
                </c:pt>
                <c:pt idx="1863">
                  <c:v>23.2</c:v>
                </c:pt>
                <c:pt idx="1864">
                  <c:v>29.4</c:v>
                </c:pt>
                <c:pt idx="1865">
                  <c:v>28.2</c:v>
                </c:pt>
                <c:pt idx="1866">
                  <c:v>27.7</c:v>
                </c:pt>
                <c:pt idx="1867">
                  <c:v>25.9</c:v>
                </c:pt>
                <c:pt idx="1868">
                  <c:v>27.7</c:v>
                </c:pt>
                <c:pt idx="1869">
                  <c:v>31.7</c:v>
                </c:pt>
                <c:pt idx="1870">
                  <c:v>33.700000000000003</c:v>
                </c:pt>
                <c:pt idx="1871">
                  <c:v>19.3</c:v>
                </c:pt>
                <c:pt idx="1872">
                  <c:v>26.4</c:v>
                </c:pt>
                <c:pt idx="1873">
                  <c:v>25.6</c:v>
                </c:pt>
                <c:pt idx="1874">
                  <c:v>21.8</c:v>
                </c:pt>
                <c:pt idx="1875">
                  <c:v>19.7</c:v>
                </c:pt>
                <c:pt idx="1876">
                  <c:v>18.7</c:v>
                </c:pt>
                <c:pt idx="1877">
                  <c:v>19.600000000000001</c:v>
                </c:pt>
                <c:pt idx="1878">
                  <c:v>21.1</c:v>
                </c:pt>
                <c:pt idx="1879">
                  <c:v>34</c:v>
                </c:pt>
                <c:pt idx="1880">
                  <c:v>23.7</c:v>
                </c:pt>
                <c:pt idx="1881">
                  <c:v>31.6</c:v>
                </c:pt>
                <c:pt idx="1882">
                  <c:v>19.2</c:v>
                </c:pt>
                <c:pt idx="1883">
                  <c:v>19.7</c:v>
                </c:pt>
                <c:pt idx="1884">
                  <c:v>20.100000000000001</c:v>
                </c:pt>
                <c:pt idx="1885">
                  <c:v>22.4</c:v>
                </c:pt>
                <c:pt idx="1886">
                  <c:v>32.1</c:v>
                </c:pt>
                <c:pt idx="1887">
                  <c:v>18.399999999999999</c:v>
                </c:pt>
                <c:pt idx="1888">
                  <c:v>19.5</c:v>
                </c:pt>
                <c:pt idx="1889">
                  <c:v>23.5</c:v>
                </c:pt>
                <c:pt idx="1890">
                  <c:v>20.3</c:v>
                </c:pt>
                <c:pt idx="1891">
                  <c:v>19</c:v>
                </c:pt>
                <c:pt idx="1892">
                  <c:v>20</c:v>
                </c:pt>
                <c:pt idx="1893">
                  <c:v>22.4</c:v>
                </c:pt>
                <c:pt idx="1894">
                  <c:v>21</c:v>
                </c:pt>
                <c:pt idx="1895">
                  <c:v>22.3</c:v>
                </c:pt>
                <c:pt idx="1896">
                  <c:v>29.5</c:v>
                </c:pt>
                <c:pt idx="1897">
                  <c:v>29.5</c:v>
                </c:pt>
                <c:pt idx="1898">
                  <c:v>26.8</c:v>
                </c:pt>
                <c:pt idx="1899">
                  <c:v>17.899999999999999</c:v>
                </c:pt>
                <c:pt idx="1900">
                  <c:v>18.8</c:v>
                </c:pt>
                <c:pt idx="1901">
                  <c:v>26.5</c:v>
                </c:pt>
                <c:pt idx="1902">
                  <c:v>28.2</c:v>
                </c:pt>
                <c:pt idx="1903">
                  <c:v>28.3</c:v>
                </c:pt>
                <c:pt idx="1904">
                  <c:v>30.4</c:v>
                </c:pt>
                <c:pt idx="1905">
                  <c:v>22.7</c:v>
                </c:pt>
                <c:pt idx="1906">
                  <c:v>18.399999999999999</c:v>
                </c:pt>
                <c:pt idx="1907">
                  <c:v>18.3</c:v>
                </c:pt>
                <c:pt idx="1908">
                  <c:v>17.100000000000001</c:v>
                </c:pt>
                <c:pt idx="1909">
                  <c:v>17.899999999999999</c:v>
                </c:pt>
                <c:pt idx="1910">
                  <c:v>17.5</c:v>
                </c:pt>
                <c:pt idx="1911">
                  <c:v>19.8</c:v>
                </c:pt>
                <c:pt idx="1912">
                  <c:v>27.6</c:v>
                </c:pt>
                <c:pt idx="1913">
                  <c:v>27.5</c:v>
                </c:pt>
                <c:pt idx="1914">
                  <c:v>26.4</c:v>
                </c:pt>
                <c:pt idx="1915">
                  <c:v>21.7</c:v>
                </c:pt>
                <c:pt idx="1916">
                  <c:v>21.4</c:v>
                </c:pt>
                <c:pt idx="1917">
                  <c:v>23.1</c:v>
                </c:pt>
                <c:pt idx="1918">
                  <c:v>20.7</c:v>
                </c:pt>
                <c:pt idx="1919">
                  <c:v>23.2</c:v>
                </c:pt>
                <c:pt idx="1920">
                  <c:v>16.600000000000001</c:v>
                </c:pt>
                <c:pt idx="1921">
                  <c:v>16.899999999999999</c:v>
                </c:pt>
                <c:pt idx="1922">
                  <c:v>16.5</c:v>
                </c:pt>
                <c:pt idx="1923">
                  <c:v>16.399999999999999</c:v>
                </c:pt>
                <c:pt idx="1924">
                  <c:v>18.600000000000001</c:v>
                </c:pt>
                <c:pt idx="1925">
                  <c:v>21.2</c:v>
                </c:pt>
                <c:pt idx="1926">
                  <c:v>22</c:v>
                </c:pt>
                <c:pt idx="1927">
                  <c:v>15.7</c:v>
                </c:pt>
                <c:pt idx="1928">
                  <c:v>15.3</c:v>
                </c:pt>
                <c:pt idx="1929">
                  <c:v>18.3</c:v>
                </c:pt>
                <c:pt idx="1930">
                  <c:v>23.4</c:v>
                </c:pt>
                <c:pt idx="1931">
                  <c:v>23.5</c:v>
                </c:pt>
                <c:pt idx="1932">
                  <c:v>21.5</c:v>
                </c:pt>
                <c:pt idx="1933">
                  <c:v>18.399999999999999</c:v>
                </c:pt>
                <c:pt idx="1934">
                  <c:v>16.399999999999999</c:v>
                </c:pt>
                <c:pt idx="1935">
                  <c:v>19.399999999999999</c:v>
                </c:pt>
                <c:pt idx="1936">
                  <c:v>20.8</c:v>
                </c:pt>
                <c:pt idx="1937">
                  <c:v>19.600000000000001</c:v>
                </c:pt>
                <c:pt idx="1938">
                  <c:v>18.2</c:v>
                </c:pt>
                <c:pt idx="1939">
                  <c:v>19.7</c:v>
                </c:pt>
                <c:pt idx="1940">
                  <c:v>22.3</c:v>
                </c:pt>
                <c:pt idx="1941">
                  <c:v>21.7</c:v>
                </c:pt>
                <c:pt idx="1942">
                  <c:v>17.7</c:v>
                </c:pt>
                <c:pt idx="1943">
                  <c:v>18.100000000000001</c:v>
                </c:pt>
                <c:pt idx="1944">
                  <c:v>18.899999999999999</c:v>
                </c:pt>
                <c:pt idx="1945">
                  <c:v>19.8</c:v>
                </c:pt>
                <c:pt idx="1946">
                  <c:v>15.5</c:v>
                </c:pt>
                <c:pt idx="1947">
                  <c:v>13</c:v>
                </c:pt>
                <c:pt idx="1948">
                  <c:v>14.2</c:v>
                </c:pt>
                <c:pt idx="1949">
                  <c:v>15</c:v>
                </c:pt>
                <c:pt idx="1950">
                  <c:v>14.8</c:v>
                </c:pt>
                <c:pt idx="1951">
                  <c:v>19.5</c:v>
                </c:pt>
                <c:pt idx="1952">
                  <c:v>20.100000000000001</c:v>
                </c:pt>
                <c:pt idx="1953">
                  <c:v>21.1</c:v>
                </c:pt>
                <c:pt idx="1954">
                  <c:v>19.600000000000001</c:v>
                </c:pt>
                <c:pt idx="1955">
                  <c:v>14</c:v>
                </c:pt>
                <c:pt idx="1956">
                  <c:v>14.5</c:v>
                </c:pt>
                <c:pt idx="1957">
                  <c:v>17.100000000000001</c:v>
                </c:pt>
                <c:pt idx="1958">
                  <c:v>14.8</c:v>
                </c:pt>
                <c:pt idx="1959">
                  <c:v>14.5</c:v>
                </c:pt>
                <c:pt idx="1960">
                  <c:v>14.7</c:v>
                </c:pt>
                <c:pt idx="1961">
                  <c:v>15.3</c:v>
                </c:pt>
                <c:pt idx="1962">
                  <c:v>18</c:v>
                </c:pt>
                <c:pt idx="1963">
                  <c:v>18.5</c:v>
                </c:pt>
                <c:pt idx="1964">
                  <c:v>19.399999999999999</c:v>
                </c:pt>
                <c:pt idx="1965">
                  <c:v>17.7</c:v>
                </c:pt>
                <c:pt idx="1966">
                  <c:v>15.8</c:v>
                </c:pt>
                <c:pt idx="1967">
                  <c:v>13.7</c:v>
                </c:pt>
                <c:pt idx="1968">
                  <c:v>13.6</c:v>
                </c:pt>
                <c:pt idx="1969">
                  <c:v>13.5</c:v>
                </c:pt>
                <c:pt idx="1970">
                  <c:v>13.8</c:v>
                </c:pt>
                <c:pt idx="1971">
                  <c:v>16</c:v>
                </c:pt>
                <c:pt idx="1972">
                  <c:v>18.5</c:v>
                </c:pt>
                <c:pt idx="1973">
                  <c:v>17.100000000000001</c:v>
                </c:pt>
                <c:pt idx="1974">
                  <c:v>17.600000000000001</c:v>
                </c:pt>
                <c:pt idx="1975">
                  <c:v>17.100000000000001</c:v>
                </c:pt>
                <c:pt idx="1976">
                  <c:v>17.100000000000001</c:v>
                </c:pt>
                <c:pt idx="1977">
                  <c:v>17.8</c:v>
                </c:pt>
                <c:pt idx="1978">
                  <c:v>11.2</c:v>
                </c:pt>
                <c:pt idx="1979">
                  <c:v>15.6</c:v>
                </c:pt>
                <c:pt idx="1980">
                  <c:v>14.1</c:v>
                </c:pt>
                <c:pt idx="1981">
                  <c:v>13.8</c:v>
                </c:pt>
                <c:pt idx="1982">
                  <c:v>14.6</c:v>
                </c:pt>
                <c:pt idx="1983">
                  <c:v>13.3</c:v>
                </c:pt>
                <c:pt idx="1984">
                  <c:v>11.8</c:v>
                </c:pt>
                <c:pt idx="1985">
                  <c:v>12.6</c:v>
                </c:pt>
                <c:pt idx="1986">
                  <c:v>15.3</c:v>
                </c:pt>
                <c:pt idx="1987">
                  <c:v>16.7</c:v>
                </c:pt>
                <c:pt idx="1988">
                  <c:v>16.899999999999999</c:v>
                </c:pt>
                <c:pt idx="1989">
                  <c:v>15.3</c:v>
                </c:pt>
                <c:pt idx="1990">
                  <c:v>16.399999999999999</c:v>
                </c:pt>
                <c:pt idx="1991">
                  <c:v>15.2</c:v>
                </c:pt>
                <c:pt idx="1992">
                  <c:v>18.399999999999999</c:v>
                </c:pt>
                <c:pt idx="1993">
                  <c:v>17.899999999999999</c:v>
                </c:pt>
                <c:pt idx="1994">
                  <c:v>14.6</c:v>
                </c:pt>
                <c:pt idx="1995">
                  <c:v>16.899999999999999</c:v>
                </c:pt>
                <c:pt idx="1996">
                  <c:v>17.8</c:v>
                </c:pt>
                <c:pt idx="1997">
                  <c:v>16.899999999999999</c:v>
                </c:pt>
                <c:pt idx="1998">
                  <c:v>12</c:v>
                </c:pt>
                <c:pt idx="1999">
                  <c:v>13</c:v>
                </c:pt>
                <c:pt idx="2000">
                  <c:v>14.4</c:v>
                </c:pt>
                <c:pt idx="2001">
                  <c:v>14.9</c:v>
                </c:pt>
                <c:pt idx="2002">
                  <c:v>15.9</c:v>
                </c:pt>
                <c:pt idx="2003">
                  <c:v>13.8</c:v>
                </c:pt>
                <c:pt idx="2004">
                  <c:v>13.1</c:v>
                </c:pt>
                <c:pt idx="2005">
                  <c:v>12.5</c:v>
                </c:pt>
                <c:pt idx="2006">
                  <c:v>15.4</c:v>
                </c:pt>
                <c:pt idx="2007">
                  <c:v>15.2</c:v>
                </c:pt>
                <c:pt idx="2008">
                  <c:v>17.399999999999999</c:v>
                </c:pt>
                <c:pt idx="2009">
                  <c:v>15.1</c:v>
                </c:pt>
                <c:pt idx="2010">
                  <c:v>10.3</c:v>
                </c:pt>
                <c:pt idx="2011">
                  <c:v>14.5</c:v>
                </c:pt>
                <c:pt idx="2012">
                  <c:v>12.5</c:v>
                </c:pt>
                <c:pt idx="2013">
                  <c:v>13.1</c:v>
                </c:pt>
                <c:pt idx="2014">
                  <c:v>11.8</c:v>
                </c:pt>
                <c:pt idx="2015">
                  <c:v>15.7</c:v>
                </c:pt>
                <c:pt idx="2016">
                  <c:v>17.2</c:v>
                </c:pt>
                <c:pt idx="2017">
                  <c:v>16.899999999999999</c:v>
                </c:pt>
                <c:pt idx="2018">
                  <c:v>11.4</c:v>
                </c:pt>
                <c:pt idx="2019">
                  <c:v>14.2</c:v>
                </c:pt>
                <c:pt idx="2020">
                  <c:v>15.1</c:v>
                </c:pt>
                <c:pt idx="2021">
                  <c:v>14.2</c:v>
                </c:pt>
                <c:pt idx="2022">
                  <c:v>14.7</c:v>
                </c:pt>
                <c:pt idx="2023">
                  <c:v>11.5</c:v>
                </c:pt>
                <c:pt idx="2024">
                  <c:v>12.8</c:v>
                </c:pt>
                <c:pt idx="2025">
                  <c:v>12.5</c:v>
                </c:pt>
                <c:pt idx="2026">
                  <c:v>15.3</c:v>
                </c:pt>
                <c:pt idx="2027">
                  <c:v>13.8</c:v>
                </c:pt>
                <c:pt idx="2028">
                  <c:v>12.9</c:v>
                </c:pt>
                <c:pt idx="2029">
                  <c:v>13.3</c:v>
                </c:pt>
                <c:pt idx="2030">
                  <c:v>12</c:v>
                </c:pt>
                <c:pt idx="2031">
                  <c:v>13.5</c:v>
                </c:pt>
                <c:pt idx="2032">
                  <c:v>12.2</c:v>
                </c:pt>
                <c:pt idx="2033">
                  <c:v>12.8</c:v>
                </c:pt>
                <c:pt idx="2034">
                  <c:v>13.5</c:v>
                </c:pt>
                <c:pt idx="2035">
                  <c:v>15.6</c:v>
                </c:pt>
                <c:pt idx="2036">
                  <c:v>16.3</c:v>
                </c:pt>
                <c:pt idx="2037">
                  <c:v>14.2</c:v>
                </c:pt>
                <c:pt idx="2038">
                  <c:v>17.100000000000001</c:v>
                </c:pt>
                <c:pt idx="2039">
                  <c:v>16.399999999999999</c:v>
                </c:pt>
                <c:pt idx="2040">
                  <c:v>18.2</c:v>
                </c:pt>
                <c:pt idx="2041">
                  <c:v>16</c:v>
                </c:pt>
                <c:pt idx="2042">
                  <c:v>10.5</c:v>
                </c:pt>
                <c:pt idx="2043">
                  <c:v>11.3</c:v>
                </c:pt>
                <c:pt idx="2044">
                  <c:v>12.8</c:v>
                </c:pt>
                <c:pt idx="2045">
                  <c:v>12.7</c:v>
                </c:pt>
                <c:pt idx="2046">
                  <c:v>14.9</c:v>
                </c:pt>
                <c:pt idx="2047">
                  <c:v>15.8</c:v>
                </c:pt>
                <c:pt idx="2048">
                  <c:v>14.8</c:v>
                </c:pt>
                <c:pt idx="2049">
                  <c:v>15.8</c:v>
                </c:pt>
                <c:pt idx="2050">
                  <c:v>15.9</c:v>
                </c:pt>
                <c:pt idx="2051">
                  <c:v>18.100000000000001</c:v>
                </c:pt>
                <c:pt idx="2052">
                  <c:v>18.100000000000001</c:v>
                </c:pt>
                <c:pt idx="2053">
                  <c:v>14.9</c:v>
                </c:pt>
                <c:pt idx="2054">
                  <c:v>15</c:v>
                </c:pt>
                <c:pt idx="2055">
                  <c:v>16.3</c:v>
                </c:pt>
                <c:pt idx="2056">
                  <c:v>17.2</c:v>
                </c:pt>
                <c:pt idx="2057">
                  <c:v>12.7</c:v>
                </c:pt>
                <c:pt idx="2058">
                  <c:v>15.7</c:v>
                </c:pt>
                <c:pt idx="2059">
                  <c:v>14.1</c:v>
                </c:pt>
                <c:pt idx="2060">
                  <c:v>11.1</c:v>
                </c:pt>
                <c:pt idx="2061">
                  <c:v>11.5</c:v>
                </c:pt>
                <c:pt idx="2062">
                  <c:v>12.4</c:v>
                </c:pt>
                <c:pt idx="2063">
                  <c:v>13</c:v>
                </c:pt>
                <c:pt idx="2064">
                  <c:v>14.5</c:v>
                </c:pt>
                <c:pt idx="2065">
                  <c:v>20.7</c:v>
                </c:pt>
                <c:pt idx="2066">
                  <c:v>17.600000000000001</c:v>
                </c:pt>
                <c:pt idx="2067">
                  <c:v>19.3</c:v>
                </c:pt>
                <c:pt idx="2068">
                  <c:v>19.8</c:v>
                </c:pt>
                <c:pt idx="2069">
                  <c:v>12.5</c:v>
                </c:pt>
                <c:pt idx="2070">
                  <c:v>15.7</c:v>
                </c:pt>
                <c:pt idx="2071">
                  <c:v>22</c:v>
                </c:pt>
                <c:pt idx="2072">
                  <c:v>19.899999999999999</c:v>
                </c:pt>
                <c:pt idx="2073">
                  <c:v>17.3</c:v>
                </c:pt>
                <c:pt idx="2074">
                  <c:v>16.600000000000001</c:v>
                </c:pt>
                <c:pt idx="2075">
                  <c:v>19.2</c:v>
                </c:pt>
                <c:pt idx="2076">
                  <c:v>22.9</c:v>
                </c:pt>
                <c:pt idx="2077">
                  <c:v>19.899999999999999</c:v>
                </c:pt>
                <c:pt idx="2078">
                  <c:v>15.6</c:v>
                </c:pt>
                <c:pt idx="2079">
                  <c:v>21.4</c:v>
                </c:pt>
                <c:pt idx="2080">
                  <c:v>19.399999999999999</c:v>
                </c:pt>
                <c:pt idx="2081">
                  <c:v>16</c:v>
                </c:pt>
                <c:pt idx="2082">
                  <c:v>17.2</c:v>
                </c:pt>
                <c:pt idx="2083">
                  <c:v>16.600000000000001</c:v>
                </c:pt>
                <c:pt idx="2084">
                  <c:v>15.8</c:v>
                </c:pt>
                <c:pt idx="2085">
                  <c:v>22.8</c:v>
                </c:pt>
                <c:pt idx="2086">
                  <c:v>15.5</c:v>
                </c:pt>
                <c:pt idx="2087">
                  <c:v>18.7</c:v>
                </c:pt>
                <c:pt idx="2088">
                  <c:v>26.3</c:v>
                </c:pt>
                <c:pt idx="2089">
                  <c:v>22</c:v>
                </c:pt>
                <c:pt idx="2090">
                  <c:v>19.8</c:v>
                </c:pt>
                <c:pt idx="2091">
                  <c:v>18.899999999999999</c:v>
                </c:pt>
                <c:pt idx="2092">
                  <c:v>15.1</c:v>
                </c:pt>
                <c:pt idx="2093">
                  <c:v>15</c:v>
                </c:pt>
                <c:pt idx="2094">
                  <c:v>11.9</c:v>
                </c:pt>
                <c:pt idx="2095">
                  <c:v>13.4</c:v>
                </c:pt>
                <c:pt idx="2096">
                  <c:v>13.4</c:v>
                </c:pt>
                <c:pt idx="2097">
                  <c:v>13.6</c:v>
                </c:pt>
                <c:pt idx="2098">
                  <c:v>21</c:v>
                </c:pt>
                <c:pt idx="2099">
                  <c:v>19.399999999999999</c:v>
                </c:pt>
                <c:pt idx="2100">
                  <c:v>19.5</c:v>
                </c:pt>
                <c:pt idx="2101">
                  <c:v>26</c:v>
                </c:pt>
                <c:pt idx="2102">
                  <c:v>29.4</c:v>
                </c:pt>
                <c:pt idx="2103">
                  <c:v>29.5</c:v>
                </c:pt>
                <c:pt idx="2104">
                  <c:v>12.7</c:v>
                </c:pt>
                <c:pt idx="2105">
                  <c:v>12.6</c:v>
                </c:pt>
              </c:numCache>
            </c:numRef>
          </c:xVal>
          <c:yVal>
            <c:numRef>
              <c:f>Energy_Holidays!$G$2:$G$2107</c:f>
              <c:numCache>
                <c:formatCode>General</c:formatCode>
                <c:ptCount val="2106"/>
                <c:pt idx="0">
                  <c:v>99635.03</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103769.48</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108282.48</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98891.06</c:v>
                </c:pt>
                <c:pt idx="93">
                  <c:v>103999.17</c:v>
                </c:pt>
                <c:pt idx="94">
                  <c:v>#N/A</c:v>
                </c:pt>
                <c:pt idx="95">
                  <c:v>107383.37</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111803.625</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110715.815</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107544.145</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101793.035</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119950.37</c:v>
                </c:pt>
                <c:pt idx="359">
                  <c:v>95093.294999999998</c:v>
                </c:pt>
                <c:pt idx="360">
                  <c:v>#N/A</c:v>
                </c:pt>
                <c:pt idx="361">
                  <c:v>100048.44</c:v>
                </c:pt>
                <c:pt idx="362">
                  <c:v>#N/A</c:v>
                </c:pt>
                <c:pt idx="363">
                  <c:v>#N/A</c:v>
                </c:pt>
                <c:pt idx="364">
                  <c:v>#N/A</c:v>
                </c:pt>
                <c:pt idx="365">
                  <c:v>116040.925</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110152.815</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105388.57</c:v>
                </c:pt>
                <c:pt idx="439">
                  <c:v>#N/A</c:v>
                </c:pt>
                <c:pt idx="440">
                  <c:v>#N/A</c:v>
                </c:pt>
                <c:pt idx="441">
                  <c:v>#N/A</c:v>
                </c:pt>
                <c:pt idx="442">
                  <c:v>#N/A</c:v>
                </c:pt>
                <c:pt idx="443">
                  <c:v>#N/A</c:v>
                </c:pt>
                <c:pt idx="444">
                  <c:v>#N/A</c:v>
                </c:pt>
                <c:pt idx="445">
                  <c:v>#N/A</c:v>
                </c:pt>
                <c:pt idx="446">
                  <c:v>#N/A</c:v>
                </c:pt>
                <c:pt idx="447">
                  <c:v>#N/A</c:v>
                </c:pt>
                <c:pt idx="448">
                  <c:v>#N/A</c:v>
                </c:pt>
                <c:pt idx="449">
                  <c:v>101740.89</c:v>
                </c:pt>
                <c:pt idx="450">
                  <c:v>102726.745</c:v>
                </c:pt>
                <c:pt idx="451">
                  <c:v>98324.645000000004</c:v>
                </c:pt>
                <c:pt idx="452">
                  <c:v>102746.6</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104072.435</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122106.95</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113439.77499999999</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104976.21</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106284.83</c:v>
                </c:pt>
                <c:pt idx="726">
                  <c:v>99701.43</c:v>
                </c:pt>
                <c:pt idx="727">
                  <c:v>#N/A</c:v>
                </c:pt>
                <c:pt idx="728">
                  <c:v>#N/A</c:v>
                </c:pt>
                <c:pt idx="729">
                  <c:v>#N/A</c:v>
                </c:pt>
                <c:pt idx="730">
                  <c:v>#N/A</c:v>
                </c:pt>
                <c:pt idx="731">
                  <c:v>89403.145000000004</c:v>
                </c:pt>
                <c:pt idx="732">
                  <c:v>86507.47</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98590.06</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104468.9</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97436.41</c:v>
                </c:pt>
                <c:pt idx="835">
                  <c:v>99608.57</c:v>
                </c:pt>
                <c:pt idx="836">
                  <c:v>96594.744999999995</c:v>
                </c:pt>
                <c:pt idx="837">
                  <c:v>99945.494999999995</c:v>
                </c:pt>
                <c:pt idx="838">
                  <c:v>#N/A</c:v>
                </c:pt>
                <c:pt idx="839">
                  <c:v>#N/A</c:v>
                </c:pt>
                <c:pt idx="840">
                  <c:v>#N/A</c:v>
                </c:pt>
                <c:pt idx="841">
                  <c:v>#N/A</c:v>
                </c:pt>
                <c:pt idx="842">
                  <c:v>#N/A</c:v>
                </c:pt>
                <c:pt idx="843">
                  <c:v>#N/A</c:v>
                </c:pt>
                <c:pt idx="844">
                  <c:v>#N/A</c:v>
                </c:pt>
                <c:pt idx="845">
                  <c:v>101548.735</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117691.685</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102847.255</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100592.295</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85094.375</c:v>
                </c:pt>
                <c:pt idx="1090">
                  <c:v>98638.854999999996</c:v>
                </c:pt>
                <c:pt idx="1091">
                  <c:v>#N/A</c:v>
                </c:pt>
                <c:pt idx="1092">
                  <c:v>#N/A</c:v>
                </c:pt>
                <c:pt idx="1093">
                  <c:v>#N/A</c:v>
                </c:pt>
                <c:pt idx="1094">
                  <c:v>#N/A</c:v>
                </c:pt>
                <c:pt idx="1095">
                  <c:v>#N/A</c:v>
                </c:pt>
                <c:pt idx="1096">
                  <c:v>95959.684999999998</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128599.46</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97542.31</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97070.345000000001</c:v>
                </c:pt>
                <c:pt idx="1185">
                  <c:v>99687.64</c:v>
                </c:pt>
                <c:pt idx="1186">
                  <c:v>98817.03</c:v>
                </c:pt>
                <c:pt idx="1187">
                  <c:v>98258.25</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pt idx="1201">
                  <c:v>#N/A</c:v>
                </c:pt>
                <c:pt idx="1202">
                  <c:v>#N/A</c:v>
                </c:pt>
                <c:pt idx="1203">
                  <c:v>#N/A</c:v>
                </c:pt>
                <c:pt idx="1204">
                  <c:v>#N/A</c:v>
                </c:pt>
                <c:pt idx="1205">
                  <c:v>#N/A</c:v>
                </c:pt>
                <c:pt idx="1206">
                  <c:v>#N/A</c:v>
                </c:pt>
                <c:pt idx="1207">
                  <c:v>#N/A</c:v>
                </c:pt>
                <c:pt idx="1208">
                  <c:v>#N/A</c:v>
                </c:pt>
                <c:pt idx="1209">
                  <c:v>#N/A</c:v>
                </c:pt>
                <c:pt idx="1210">
                  <c:v>106654.955</c:v>
                </c:pt>
                <c:pt idx="1211">
                  <c:v>#N/A</c:v>
                </c:pt>
                <c:pt idx="1212">
                  <c:v>#N/A</c:v>
                </c:pt>
                <c:pt idx="1213">
                  <c:v>#N/A</c:v>
                </c:pt>
                <c:pt idx="1214">
                  <c:v>#N/A</c:v>
                </c:pt>
                <c:pt idx="1215">
                  <c:v>#N/A</c:v>
                </c:pt>
                <c:pt idx="1216">
                  <c:v>#N/A</c:v>
                </c:pt>
                <c:pt idx="1217">
                  <c:v>#N/A</c:v>
                </c:pt>
                <c:pt idx="1218">
                  <c:v>#N/A</c:v>
                </c:pt>
                <c:pt idx="1219">
                  <c:v>#N/A</c:v>
                </c:pt>
                <c:pt idx="1220">
                  <c:v>#N/A</c:v>
                </c:pt>
                <c:pt idx="1221">
                  <c:v>#N/A</c:v>
                </c:pt>
                <c:pt idx="1222">
                  <c:v>#N/A</c:v>
                </c:pt>
                <c:pt idx="1223">
                  <c:v>#N/A</c:v>
                </c:pt>
                <c:pt idx="1224">
                  <c:v>#N/A</c:v>
                </c:pt>
                <c:pt idx="1225">
                  <c:v>#N/A</c:v>
                </c:pt>
                <c:pt idx="1226">
                  <c:v>#N/A</c:v>
                </c:pt>
                <c:pt idx="1227">
                  <c:v>#N/A</c:v>
                </c:pt>
                <c:pt idx="1228">
                  <c:v>#N/A</c:v>
                </c:pt>
                <c:pt idx="1229">
                  <c:v>#N/A</c:v>
                </c:pt>
                <c:pt idx="1230">
                  <c:v>#N/A</c:v>
                </c:pt>
                <c:pt idx="1231">
                  <c:v>#N/A</c:v>
                </c:pt>
                <c:pt idx="1232">
                  <c:v>#N/A</c:v>
                </c:pt>
                <c:pt idx="1233">
                  <c:v>#N/A</c:v>
                </c:pt>
                <c:pt idx="1234">
                  <c:v>#N/A</c:v>
                </c:pt>
                <c:pt idx="1235">
                  <c:v>#N/A</c:v>
                </c:pt>
                <c:pt idx="1236">
                  <c:v>#N/A</c:v>
                </c:pt>
                <c:pt idx="1237">
                  <c:v>#N/A</c:v>
                </c:pt>
                <c:pt idx="1238">
                  <c:v>#N/A</c:v>
                </c:pt>
                <c:pt idx="1239">
                  <c:v>#N/A</c:v>
                </c:pt>
                <c:pt idx="1240">
                  <c:v>#N/A</c:v>
                </c:pt>
                <c:pt idx="1241">
                  <c:v>#N/A</c:v>
                </c:pt>
                <c:pt idx="1242">
                  <c:v>#N/A</c:v>
                </c:pt>
                <c:pt idx="1243">
                  <c:v>#N/A</c:v>
                </c:pt>
                <c:pt idx="1244">
                  <c:v>#N/A</c:v>
                </c:pt>
                <c:pt idx="1245">
                  <c:v>#N/A</c:v>
                </c:pt>
                <c:pt idx="1246">
                  <c:v>#N/A</c:v>
                </c:pt>
                <c:pt idx="1247">
                  <c:v>#N/A</c:v>
                </c:pt>
                <c:pt idx="1248">
                  <c:v>#N/A</c:v>
                </c:pt>
                <c:pt idx="1249">
                  <c:v>#N/A</c:v>
                </c:pt>
                <c:pt idx="1250">
                  <c:v>#N/A</c:v>
                </c:pt>
                <c:pt idx="1251">
                  <c:v>#N/A</c:v>
                </c:pt>
                <c:pt idx="1252">
                  <c:v>#N/A</c:v>
                </c:pt>
                <c:pt idx="1253">
                  <c:v>#N/A</c:v>
                </c:pt>
                <c:pt idx="1254">
                  <c:v>#N/A</c:v>
                </c:pt>
                <c:pt idx="1255">
                  <c:v>#N/A</c:v>
                </c:pt>
                <c:pt idx="1256">
                  <c:v>#N/A</c:v>
                </c:pt>
                <c:pt idx="1257">
                  <c:v>113420.985</c:v>
                </c:pt>
                <c:pt idx="1258">
                  <c:v>#N/A</c:v>
                </c:pt>
                <c:pt idx="1259">
                  <c:v>#N/A</c:v>
                </c:pt>
                <c:pt idx="1260">
                  <c:v>#N/A</c:v>
                </c:pt>
                <c:pt idx="1261">
                  <c:v>#N/A</c:v>
                </c:pt>
                <c:pt idx="1262">
                  <c:v>#N/A</c:v>
                </c:pt>
                <c:pt idx="1263">
                  <c:v>#N/A</c:v>
                </c:pt>
                <c:pt idx="1264">
                  <c:v>#N/A</c:v>
                </c:pt>
                <c:pt idx="1265">
                  <c:v>#N/A</c:v>
                </c:pt>
                <c:pt idx="1266">
                  <c:v>#N/A</c:v>
                </c:pt>
                <c:pt idx="1267">
                  <c:v>#N/A</c:v>
                </c:pt>
                <c:pt idx="1268">
                  <c:v>#N/A</c:v>
                </c:pt>
                <c:pt idx="1269">
                  <c:v>#N/A</c:v>
                </c:pt>
                <c:pt idx="1270">
                  <c:v>#N/A</c:v>
                </c:pt>
                <c:pt idx="1271">
                  <c:v>#N/A</c:v>
                </c:pt>
                <c:pt idx="1272">
                  <c:v>#N/A</c:v>
                </c:pt>
                <c:pt idx="1273">
                  <c:v>#N/A</c:v>
                </c:pt>
                <c:pt idx="1274">
                  <c:v>#N/A</c:v>
                </c:pt>
                <c:pt idx="1275">
                  <c:v>#N/A</c:v>
                </c:pt>
                <c:pt idx="1276">
                  <c:v>#N/A</c:v>
                </c:pt>
                <c:pt idx="1277">
                  <c:v>#N/A</c:v>
                </c:pt>
                <c:pt idx="1278">
                  <c:v>#N/A</c:v>
                </c:pt>
                <c:pt idx="1279">
                  <c:v>#N/A</c:v>
                </c:pt>
                <c:pt idx="1280">
                  <c:v>#N/A</c:v>
                </c:pt>
                <c:pt idx="1281">
                  <c:v>#N/A</c:v>
                </c:pt>
                <c:pt idx="1282">
                  <c:v>#N/A</c:v>
                </c:pt>
                <c:pt idx="1283">
                  <c:v>#N/A</c:v>
                </c:pt>
                <c:pt idx="1284">
                  <c:v>#N/A</c:v>
                </c:pt>
                <c:pt idx="1285">
                  <c:v>#N/A</c:v>
                </c:pt>
                <c:pt idx="1286">
                  <c:v>#N/A</c:v>
                </c:pt>
                <c:pt idx="1287">
                  <c:v>#N/A</c:v>
                </c:pt>
                <c:pt idx="1288">
                  <c:v>#N/A</c:v>
                </c:pt>
                <c:pt idx="1289">
                  <c:v>#N/A</c:v>
                </c:pt>
                <c:pt idx="1290">
                  <c:v>#N/A</c:v>
                </c:pt>
                <c:pt idx="1291">
                  <c:v>#N/A</c:v>
                </c:pt>
                <c:pt idx="1292">
                  <c:v>#N/A</c:v>
                </c:pt>
                <c:pt idx="1293">
                  <c:v>#N/A</c:v>
                </c:pt>
                <c:pt idx="1294">
                  <c:v>#N/A</c:v>
                </c:pt>
                <c:pt idx="1295">
                  <c:v>#N/A</c:v>
                </c:pt>
                <c:pt idx="1296">
                  <c:v>#N/A</c:v>
                </c:pt>
                <c:pt idx="1297">
                  <c:v>#N/A</c:v>
                </c:pt>
                <c:pt idx="1298">
                  <c:v>#N/A</c:v>
                </c:pt>
                <c:pt idx="1299">
                  <c:v>#N/A</c:v>
                </c:pt>
                <c:pt idx="1300">
                  <c:v>#N/A</c:v>
                </c:pt>
                <c:pt idx="1301">
                  <c:v>#N/A</c:v>
                </c:pt>
                <c:pt idx="1302">
                  <c:v>#N/A</c:v>
                </c:pt>
                <c:pt idx="1303">
                  <c:v>#N/A</c:v>
                </c:pt>
                <c:pt idx="1304">
                  <c:v>#N/A</c:v>
                </c:pt>
                <c:pt idx="1305">
                  <c:v>#N/A</c:v>
                </c:pt>
                <c:pt idx="1306">
                  <c:v>#N/A</c:v>
                </c:pt>
                <c:pt idx="1307">
                  <c:v>#N/A</c:v>
                </c:pt>
                <c:pt idx="1308">
                  <c:v>#N/A</c:v>
                </c:pt>
                <c:pt idx="1309">
                  <c:v>#N/A</c:v>
                </c:pt>
                <c:pt idx="1310">
                  <c:v>#N/A</c:v>
                </c:pt>
                <c:pt idx="1311">
                  <c:v>#N/A</c:v>
                </c:pt>
                <c:pt idx="1312">
                  <c:v>#N/A</c:v>
                </c:pt>
                <c:pt idx="1313">
                  <c:v>#N/A</c:v>
                </c:pt>
                <c:pt idx="1314">
                  <c:v>#N/A</c:v>
                </c:pt>
                <c:pt idx="1315">
                  <c:v>#N/A</c:v>
                </c:pt>
                <c:pt idx="1316">
                  <c:v>#N/A</c:v>
                </c:pt>
                <c:pt idx="1317">
                  <c:v>#N/A</c:v>
                </c:pt>
                <c:pt idx="1318">
                  <c:v>#N/A</c:v>
                </c:pt>
                <c:pt idx="1319">
                  <c:v>#N/A</c:v>
                </c:pt>
                <c:pt idx="1320">
                  <c:v>#N/A</c:v>
                </c:pt>
                <c:pt idx="1321">
                  <c:v>#N/A</c:v>
                </c:pt>
                <c:pt idx="1322">
                  <c:v>#N/A</c:v>
                </c:pt>
                <c:pt idx="1323">
                  <c:v>#N/A</c:v>
                </c:pt>
                <c:pt idx="1324">
                  <c:v>#N/A</c:v>
                </c:pt>
                <c:pt idx="1325">
                  <c:v>#N/A</c:v>
                </c:pt>
                <c:pt idx="1326">
                  <c:v>#N/A</c:v>
                </c:pt>
                <c:pt idx="1327">
                  <c:v>#N/A</c:v>
                </c:pt>
                <c:pt idx="1328">
                  <c:v>#N/A</c:v>
                </c:pt>
                <c:pt idx="1329">
                  <c:v>#N/A</c:v>
                </c:pt>
                <c:pt idx="1330">
                  <c:v>#N/A</c:v>
                </c:pt>
                <c:pt idx="1331">
                  <c:v>#N/A</c:v>
                </c:pt>
                <c:pt idx="1332">
                  <c:v>#N/A</c:v>
                </c:pt>
                <c:pt idx="1333">
                  <c:v>#N/A</c:v>
                </c:pt>
                <c:pt idx="1334">
                  <c:v>#N/A</c:v>
                </c:pt>
                <c:pt idx="1335">
                  <c:v>#N/A</c:v>
                </c:pt>
                <c:pt idx="1336">
                  <c:v>#N/A</c:v>
                </c:pt>
                <c:pt idx="1337">
                  <c:v>#N/A</c:v>
                </c:pt>
                <c:pt idx="1338">
                  <c:v>#N/A</c:v>
                </c:pt>
                <c:pt idx="1339">
                  <c:v>#N/A</c:v>
                </c:pt>
                <c:pt idx="1340">
                  <c:v>#N/A</c:v>
                </c:pt>
                <c:pt idx="1341">
                  <c:v>#N/A</c:v>
                </c:pt>
                <c:pt idx="1342">
                  <c:v>#N/A</c:v>
                </c:pt>
                <c:pt idx="1343">
                  <c:v>#N/A</c:v>
                </c:pt>
                <c:pt idx="1344">
                  <c:v>#N/A</c:v>
                </c:pt>
                <c:pt idx="1345">
                  <c:v>#N/A</c:v>
                </c:pt>
                <c:pt idx="1346">
                  <c:v>#N/A</c:v>
                </c:pt>
                <c:pt idx="1347">
                  <c:v>#N/A</c:v>
                </c:pt>
                <c:pt idx="1348">
                  <c:v>#N/A</c:v>
                </c:pt>
                <c:pt idx="1349">
                  <c:v>#N/A</c:v>
                </c:pt>
                <c:pt idx="1350">
                  <c:v>#N/A</c:v>
                </c:pt>
                <c:pt idx="1351">
                  <c:v>#N/A</c:v>
                </c:pt>
                <c:pt idx="1352">
                  <c:v>#N/A</c:v>
                </c:pt>
                <c:pt idx="1353">
                  <c:v>#N/A</c:v>
                </c:pt>
                <c:pt idx="1354">
                  <c:v>#N/A</c:v>
                </c:pt>
                <c:pt idx="1355">
                  <c:v>#N/A</c:v>
                </c:pt>
                <c:pt idx="1356">
                  <c:v>#N/A</c:v>
                </c:pt>
                <c:pt idx="1357">
                  <c:v>#N/A</c:v>
                </c:pt>
                <c:pt idx="1358">
                  <c:v>#N/A</c:v>
                </c:pt>
                <c:pt idx="1359">
                  <c:v>#N/A</c:v>
                </c:pt>
                <c:pt idx="1360">
                  <c:v>#N/A</c:v>
                </c:pt>
                <c:pt idx="1361">
                  <c:v>#N/A</c:v>
                </c:pt>
                <c:pt idx="1362">
                  <c:v>#N/A</c:v>
                </c:pt>
                <c:pt idx="1363">
                  <c:v>#N/A</c:v>
                </c:pt>
                <c:pt idx="1364">
                  <c:v>#N/A</c:v>
                </c:pt>
                <c:pt idx="1365">
                  <c:v>#N/A</c:v>
                </c:pt>
                <c:pt idx="1366">
                  <c:v>108622.42</c:v>
                </c:pt>
                <c:pt idx="1367">
                  <c:v>#N/A</c:v>
                </c:pt>
                <c:pt idx="1368">
                  <c:v>#N/A</c:v>
                </c:pt>
                <c:pt idx="1369">
                  <c:v>#N/A</c:v>
                </c:pt>
                <c:pt idx="1370">
                  <c:v>#N/A</c:v>
                </c:pt>
                <c:pt idx="1371">
                  <c:v>#N/A</c:v>
                </c:pt>
                <c:pt idx="1372">
                  <c:v>#N/A</c:v>
                </c:pt>
                <c:pt idx="1373">
                  <c:v>#N/A</c:v>
                </c:pt>
                <c:pt idx="1374">
                  <c:v>#N/A</c:v>
                </c:pt>
                <c:pt idx="1375">
                  <c:v>#N/A</c:v>
                </c:pt>
                <c:pt idx="1376">
                  <c:v>#N/A</c:v>
                </c:pt>
                <c:pt idx="1377">
                  <c:v>#N/A</c:v>
                </c:pt>
                <c:pt idx="1378">
                  <c:v>#N/A</c:v>
                </c:pt>
                <c:pt idx="1379">
                  <c:v>#N/A</c:v>
                </c:pt>
                <c:pt idx="1380">
                  <c:v>#N/A</c:v>
                </c:pt>
                <c:pt idx="1381">
                  <c:v>#N/A</c:v>
                </c:pt>
                <c:pt idx="1382">
                  <c:v>#N/A</c:v>
                </c:pt>
                <c:pt idx="1383">
                  <c:v>#N/A</c:v>
                </c:pt>
                <c:pt idx="1384">
                  <c:v>#N/A</c:v>
                </c:pt>
                <c:pt idx="1385">
                  <c:v>#N/A</c:v>
                </c:pt>
                <c:pt idx="1386">
                  <c:v>#N/A</c:v>
                </c:pt>
                <c:pt idx="1387">
                  <c:v>#N/A</c:v>
                </c:pt>
                <c:pt idx="1388">
                  <c:v>#N/A</c:v>
                </c:pt>
                <c:pt idx="1389">
                  <c:v>#N/A</c:v>
                </c:pt>
                <c:pt idx="1390">
                  <c:v>#N/A</c:v>
                </c:pt>
                <c:pt idx="1391">
                  <c:v>#N/A</c:v>
                </c:pt>
                <c:pt idx="1392">
                  <c:v>#N/A</c:v>
                </c:pt>
                <c:pt idx="1393">
                  <c:v>#N/A</c:v>
                </c:pt>
                <c:pt idx="1394">
                  <c:v>#N/A</c:v>
                </c:pt>
                <c:pt idx="1395">
                  <c:v>#N/A</c:v>
                </c:pt>
                <c:pt idx="1396">
                  <c:v>#N/A</c:v>
                </c:pt>
                <c:pt idx="1397">
                  <c:v>#N/A</c:v>
                </c:pt>
                <c:pt idx="1398">
                  <c:v>#N/A</c:v>
                </c:pt>
                <c:pt idx="1399">
                  <c:v>#N/A</c:v>
                </c:pt>
                <c:pt idx="1400">
                  <c:v>#N/A</c:v>
                </c:pt>
                <c:pt idx="1401">
                  <c:v>#N/A</c:v>
                </c:pt>
                <c:pt idx="1402">
                  <c:v>#N/A</c:v>
                </c:pt>
                <c:pt idx="1403">
                  <c:v>#N/A</c:v>
                </c:pt>
                <c:pt idx="1404">
                  <c:v>#N/A</c:v>
                </c:pt>
                <c:pt idx="1405">
                  <c:v>100696.565</c:v>
                </c:pt>
                <c:pt idx="1406">
                  <c:v>#N/A</c:v>
                </c:pt>
                <c:pt idx="1407">
                  <c:v>#N/A</c:v>
                </c:pt>
                <c:pt idx="1408">
                  <c:v>#N/A</c:v>
                </c:pt>
                <c:pt idx="1409">
                  <c:v>#N/A</c:v>
                </c:pt>
                <c:pt idx="1410">
                  <c:v>#N/A</c:v>
                </c:pt>
                <c:pt idx="1411">
                  <c:v>#N/A</c:v>
                </c:pt>
                <c:pt idx="1412">
                  <c:v>#N/A</c:v>
                </c:pt>
                <c:pt idx="1413">
                  <c:v>#N/A</c:v>
                </c:pt>
                <c:pt idx="1414">
                  <c:v>#N/A</c:v>
                </c:pt>
                <c:pt idx="1415">
                  <c:v>#N/A</c:v>
                </c:pt>
                <c:pt idx="1416">
                  <c:v>#N/A</c:v>
                </c:pt>
                <c:pt idx="1417">
                  <c:v>#N/A</c:v>
                </c:pt>
                <c:pt idx="1418">
                  <c:v>#N/A</c:v>
                </c:pt>
                <c:pt idx="1419">
                  <c:v>#N/A</c:v>
                </c:pt>
                <c:pt idx="1420">
                  <c:v>#N/A</c:v>
                </c:pt>
                <c:pt idx="1421">
                  <c:v>#N/A</c:v>
                </c:pt>
                <c:pt idx="1422">
                  <c:v>#N/A</c:v>
                </c:pt>
                <c:pt idx="1423">
                  <c:v>#N/A</c:v>
                </c:pt>
                <c:pt idx="1424">
                  <c:v>#N/A</c:v>
                </c:pt>
                <c:pt idx="1425">
                  <c:v>#N/A</c:v>
                </c:pt>
                <c:pt idx="1426">
                  <c:v>#N/A</c:v>
                </c:pt>
                <c:pt idx="1427">
                  <c:v>#N/A</c:v>
                </c:pt>
                <c:pt idx="1428">
                  <c:v>#N/A</c:v>
                </c:pt>
                <c:pt idx="1429">
                  <c:v>#N/A</c:v>
                </c:pt>
                <c:pt idx="1430">
                  <c:v>#N/A</c:v>
                </c:pt>
                <c:pt idx="1431">
                  <c:v>#N/A</c:v>
                </c:pt>
                <c:pt idx="1432">
                  <c:v>#N/A</c:v>
                </c:pt>
                <c:pt idx="1433">
                  <c:v>#N/A</c:v>
                </c:pt>
                <c:pt idx="1434">
                  <c:v>#N/A</c:v>
                </c:pt>
                <c:pt idx="1435">
                  <c:v>#N/A</c:v>
                </c:pt>
                <c:pt idx="1436">
                  <c:v>#N/A</c:v>
                </c:pt>
                <c:pt idx="1437">
                  <c:v>#N/A</c:v>
                </c:pt>
                <c:pt idx="1438">
                  <c:v>#N/A</c:v>
                </c:pt>
                <c:pt idx="1439">
                  <c:v>#N/A</c:v>
                </c:pt>
                <c:pt idx="1440">
                  <c:v>#N/A</c:v>
                </c:pt>
                <c:pt idx="1441">
                  <c:v>#N/A</c:v>
                </c:pt>
                <c:pt idx="1442">
                  <c:v>#N/A</c:v>
                </c:pt>
                <c:pt idx="1443">
                  <c:v>#N/A</c:v>
                </c:pt>
                <c:pt idx="1444">
                  <c:v>#N/A</c:v>
                </c:pt>
                <c:pt idx="1445">
                  <c:v>#N/A</c:v>
                </c:pt>
                <c:pt idx="1446">
                  <c:v>#N/A</c:v>
                </c:pt>
                <c:pt idx="1447">
                  <c:v>#N/A</c:v>
                </c:pt>
                <c:pt idx="1448">
                  <c:v>#N/A</c:v>
                </c:pt>
                <c:pt idx="1449">
                  <c:v>#N/A</c:v>
                </c:pt>
                <c:pt idx="1450">
                  <c:v>#N/A</c:v>
                </c:pt>
                <c:pt idx="1451">
                  <c:v>#N/A</c:v>
                </c:pt>
                <c:pt idx="1452">
                  <c:v>#N/A</c:v>
                </c:pt>
                <c:pt idx="1453">
                  <c:v>#N/A</c:v>
                </c:pt>
                <c:pt idx="1454">
                  <c:v>98191.654999999999</c:v>
                </c:pt>
                <c:pt idx="1455">
                  <c:v>100017.19500000001</c:v>
                </c:pt>
                <c:pt idx="1456">
                  <c:v>#N/A</c:v>
                </c:pt>
                <c:pt idx="1457">
                  <c:v>#N/A</c:v>
                </c:pt>
                <c:pt idx="1458">
                  <c:v>#N/A</c:v>
                </c:pt>
                <c:pt idx="1459">
                  <c:v>#N/A</c:v>
                </c:pt>
                <c:pt idx="1460">
                  <c:v>#N/A</c:v>
                </c:pt>
                <c:pt idx="1461">
                  <c:v>98933.06</c:v>
                </c:pt>
                <c:pt idx="1462">
                  <c:v>#N/A</c:v>
                </c:pt>
                <c:pt idx="1463">
                  <c:v>#N/A</c:v>
                </c:pt>
                <c:pt idx="1464">
                  <c:v>#N/A</c:v>
                </c:pt>
                <c:pt idx="1465">
                  <c:v>#N/A</c:v>
                </c:pt>
                <c:pt idx="1466">
                  <c:v>#N/A</c:v>
                </c:pt>
                <c:pt idx="1467">
                  <c:v>#N/A</c:v>
                </c:pt>
                <c:pt idx="1468">
                  <c:v>#N/A</c:v>
                </c:pt>
                <c:pt idx="1469">
                  <c:v>#N/A</c:v>
                </c:pt>
                <c:pt idx="1470">
                  <c:v>#N/A</c:v>
                </c:pt>
                <c:pt idx="1471">
                  <c:v>#N/A</c:v>
                </c:pt>
                <c:pt idx="1472">
                  <c:v>#N/A</c:v>
                </c:pt>
                <c:pt idx="1473">
                  <c:v>#N/A</c:v>
                </c:pt>
                <c:pt idx="1474">
                  <c:v>#N/A</c:v>
                </c:pt>
                <c:pt idx="1475">
                  <c:v>#N/A</c:v>
                </c:pt>
                <c:pt idx="1476">
                  <c:v>#N/A</c:v>
                </c:pt>
                <c:pt idx="1477">
                  <c:v>#N/A</c:v>
                </c:pt>
                <c:pt idx="1478">
                  <c:v>#N/A</c:v>
                </c:pt>
                <c:pt idx="1479">
                  <c:v>#N/A</c:v>
                </c:pt>
                <c:pt idx="1480">
                  <c:v>#N/A</c:v>
                </c:pt>
                <c:pt idx="1481">
                  <c:v>#N/A</c:v>
                </c:pt>
                <c:pt idx="1482">
                  <c:v>#N/A</c:v>
                </c:pt>
                <c:pt idx="1483">
                  <c:v>#N/A</c:v>
                </c:pt>
                <c:pt idx="1484">
                  <c:v>#N/A</c:v>
                </c:pt>
                <c:pt idx="1485">
                  <c:v>#N/A</c:v>
                </c:pt>
                <c:pt idx="1486">
                  <c:v>114818.66499999999</c:v>
                </c:pt>
                <c:pt idx="1487">
                  <c:v>#N/A</c:v>
                </c:pt>
                <c:pt idx="1488">
                  <c:v>112374.63</c:v>
                </c:pt>
                <c:pt idx="1489">
                  <c:v>#N/A</c:v>
                </c:pt>
                <c:pt idx="1490">
                  <c:v>#N/A</c:v>
                </c:pt>
                <c:pt idx="1491">
                  <c:v>#N/A</c:v>
                </c:pt>
                <c:pt idx="1492">
                  <c:v>#N/A</c:v>
                </c:pt>
                <c:pt idx="1493">
                  <c:v>#N/A</c:v>
                </c:pt>
                <c:pt idx="1494">
                  <c:v>#N/A</c:v>
                </c:pt>
                <c:pt idx="1495">
                  <c:v>#N/A</c:v>
                </c:pt>
                <c:pt idx="1496">
                  <c:v>#N/A</c:v>
                </c:pt>
                <c:pt idx="1497">
                  <c:v>#N/A</c:v>
                </c:pt>
                <c:pt idx="1498">
                  <c:v>#N/A</c:v>
                </c:pt>
                <c:pt idx="1499">
                  <c:v>#N/A</c:v>
                </c:pt>
                <c:pt idx="1500">
                  <c:v>#N/A</c:v>
                </c:pt>
                <c:pt idx="1501">
                  <c:v>#N/A</c:v>
                </c:pt>
                <c:pt idx="1502">
                  <c:v>#N/A</c:v>
                </c:pt>
                <c:pt idx="1503">
                  <c:v>#N/A</c:v>
                </c:pt>
                <c:pt idx="1504">
                  <c:v>#N/A</c:v>
                </c:pt>
                <c:pt idx="1505">
                  <c:v>#N/A</c:v>
                </c:pt>
                <c:pt idx="1506">
                  <c:v>#N/A</c:v>
                </c:pt>
                <c:pt idx="1507">
                  <c:v>#N/A</c:v>
                </c:pt>
                <c:pt idx="1508">
                  <c:v>#N/A</c:v>
                </c:pt>
                <c:pt idx="1509">
                  <c:v>#N/A</c:v>
                </c:pt>
                <c:pt idx="1510">
                  <c:v>#N/A</c:v>
                </c:pt>
                <c:pt idx="1511">
                  <c:v>#N/A</c:v>
                </c:pt>
                <c:pt idx="1512">
                  <c:v>#N/A</c:v>
                </c:pt>
                <c:pt idx="1513">
                  <c:v>#N/A</c:v>
                </c:pt>
                <c:pt idx="1514">
                  <c:v>#N/A</c:v>
                </c:pt>
                <c:pt idx="1515">
                  <c:v>#N/A</c:v>
                </c:pt>
                <c:pt idx="1516">
                  <c:v>#N/A</c:v>
                </c:pt>
                <c:pt idx="1517">
                  <c:v>#N/A</c:v>
                </c:pt>
                <c:pt idx="1518">
                  <c:v>#N/A</c:v>
                </c:pt>
                <c:pt idx="1519">
                  <c:v>#N/A</c:v>
                </c:pt>
                <c:pt idx="1520">
                  <c:v>#N/A</c:v>
                </c:pt>
                <c:pt idx="1521">
                  <c:v>#N/A</c:v>
                </c:pt>
                <c:pt idx="1522">
                  <c:v>#N/A</c:v>
                </c:pt>
                <c:pt idx="1523">
                  <c:v>#N/A</c:v>
                </c:pt>
                <c:pt idx="1524">
                  <c:v>#N/A</c:v>
                </c:pt>
                <c:pt idx="1525">
                  <c:v>#N/A</c:v>
                </c:pt>
                <c:pt idx="1526">
                  <c:v>#N/A</c:v>
                </c:pt>
                <c:pt idx="1527">
                  <c:v>#N/A</c:v>
                </c:pt>
                <c:pt idx="1528">
                  <c:v>#N/A</c:v>
                </c:pt>
                <c:pt idx="1529">
                  <c:v>#N/A</c:v>
                </c:pt>
                <c:pt idx="1530">
                  <c:v>103219.08</c:v>
                </c:pt>
                <c:pt idx="1531">
                  <c:v>#N/A</c:v>
                </c:pt>
                <c:pt idx="1532">
                  <c:v>#N/A</c:v>
                </c:pt>
                <c:pt idx="1533">
                  <c:v>#N/A</c:v>
                </c:pt>
                <c:pt idx="1534">
                  <c:v>#N/A</c:v>
                </c:pt>
                <c:pt idx="1535">
                  <c:v>#N/A</c:v>
                </c:pt>
                <c:pt idx="1536">
                  <c:v>#N/A</c:v>
                </c:pt>
                <c:pt idx="1537">
                  <c:v>#N/A</c:v>
                </c:pt>
                <c:pt idx="1538">
                  <c:v>#N/A</c:v>
                </c:pt>
                <c:pt idx="1539">
                  <c:v>#N/A</c:v>
                </c:pt>
                <c:pt idx="1540">
                  <c:v>#N/A</c:v>
                </c:pt>
                <c:pt idx="1541">
                  <c:v>#N/A</c:v>
                </c:pt>
                <c:pt idx="1542">
                  <c:v>#N/A</c:v>
                </c:pt>
                <c:pt idx="1543">
                  <c:v>#N/A</c:v>
                </c:pt>
                <c:pt idx="1544">
                  <c:v>#N/A</c:v>
                </c:pt>
                <c:pt idx="1545">
                  <c:v>#N/A</c:v>
                </c:pt>
                <c:pt idx="1546">
                  <c:v>#N/A</c:v>
                </c:pt>
                <c:pt idx="1547">
                  <c:v>#N/A</c:v>
                </c:pt>
                <c:pt idx="1548">
                  <c:v>#N/A</c:v>
                </c:pt>
                <c:pt idx="1549">
                  <c:v>#N/A</c:v>
                </c:pt>
                <c:pt idx="1550">
                  <c:v>#N/A</c:v>
                </c:pt>
                <c:pt idx="1551">
                  <c:v>#N/A</c:v>
                </c:pt>
                <c:pt idx="1552">
                  <c:v>#N/A</c:v>
                </c:pt>
                <c:pt idx="1553">
                  <c:v>#N/A</c:v>
                </c:pt>
                <c:pt idx="1554">
                  <c:v>#N/A</c:v>
                </c:pt>
                <c:pt idx="1555">
                  <c:v>#N/A</c:v>
                </c:pt>
                <c:pt idx="1556">
                  <c:v>#N/A</c:v>
                </c:pt>
                <c:pt idx="1557">
                  <c:v>#N/A</c:v>
                </c:pt>
                <c:pt idx="1558">
                  <c:v>#N/A</c:v>
                </c:pt>
                <c:pt idx="1559">
                  <c:v>#N/A</c:v>
                </c:pt>
                <c:pt idx="1560">
                  <c:v>#N/A</c:v>
                </c:pt>
                <c:pt idx="1561">
                  <c:v>#N/A</c:v>
                </c:pt>
                <c:pt idx="1562">
                  <c:v>#N/A</c:v>
                </c:pt>
                <c:pt idx="1563">
                  <c:v>#N/A</c:v>
                </c:pt>
                <c:pt idx="1564">
                  <c:v>#N/A</c:v>
                </c:pt>
                <c:pt idx="1565">
                  <c:v>#N/A</c:v>
                </c:pt>
                <c:pt idx="1566">
                  <c:v>#N/A</c:v>
                </c:pt>
                <c:pt idx="1567">
                  <c:v>#N/A</c:v>
                </c:pt>
                <c:pt idx="1568">
                  <c:v>#N/A</c:v>
                </c:pt>
                <c:pt idx="1569">
                  <c:v>95967.404999999999</c:v>
                </c:pt>
                <c:pt idx="1570">
                  <c:v>95654.36</c:v>
                </c:pt>
                <c:pt idx="1571">
                  <c:v>94810.664999999994</c:v>
                </c:pt>
                <c:pt idx="1572">
                  <c:v>100246.51</c:v>
                </c:pt>
                <c:pt idx="1573">
                  <c:v>#N/A</c:v>
                </c:pt>
                <c:pt idx="1574">
                  <c:v>#N/A</c:v>
                </c:pt>
                <c:pt idx="1575">
                  <c:v>98112.464999999997</c:v>
                </c:pt>
                <c:pt idx="1576">
                  <c:v>#N/A</c:v>
                </c:pt>
                <c:pt idx="1577">
                  <c:v>#N/A</c:v>
                </c:pt>
                <c:pt idx="1578">
                  <c:v>#N/A</c:v>
                </c:pt>
                <c:pt idx="1579">
                  <c:v>#N/A</c:v>
                </c:pt>
                <c:pt idx="1580">
                  <c:v>#N/A</c:v>
                </c:pt>
                <c:pt idx="1581">
                  <c:v>#N/A</c:v>
                </c:pt>
                <c:pt idx="1582">
                  <c:v>#N/A</c:v>
                </c:pt>
                <c:pt idx="1583">
                  <c:v>#N/A</c:v>
                </c:pt>
                <c:pt idx="1584">
                  <c:v>#N/A</c:v>
                </c:pt>
                <c:pt idx="1585">
                  <c:v>#N/A</c:v>
                </c:pt>
                <c:pt idx="1586">
                  <c:v>#N/A</c:v>
                </c:pt>
                <c:pt idx="1587">
                  <c:v>#N/A</c:v>
                </c:pt>
                <c:pt idx="1588">
                  <c:v>#N/A</c:v>
                </c:pt>
                <c:pt idx="1589">
                  <c:v>#N/A</c:v>
                </c:pt>
                <c:pt idx="1590">
                  <c:v>#N/A</c:v>
                </c:pt>
                <c:pt idx="1591">
                  <c:v>#N/A</c:v>
                </c:pt>
                <c:pt idx="1592">
                  <c:v>#N/A</c:v>
                </c:pt>
                <c:pt idx="1593">
                  <c:v>#N/A</c:v>
                </c:pt>
                <c:pt idx="1594">
                  <c:v>#N/A</c:v>
                </c:pt>
                <c:pt idx="1595">
                  <c:v>#N/A</c:v>
                </c:pt>
                <c:pt idx="1596">
                  <c:v>#N/A</c:v>
                </c:pt>
                <c:pt idx="1597">
                  <c:v>#N/A</c:v>
                </c:pt>
                <c:pt idx="1598">
                  <c:v>#N/A</c:v>
                </c:pt>
                <c:pt idx="1599">
                  <c:v>#N/A</c:v>
                </c:pt>
                <c:pt idx="1600">
                  <c:v>#N/A</c:v>
                </c:pt>
                <c:pt idx="1601">
                  <c:v>#N/A</c:v>
                </c:pt>
                <c:pt idx="1602">
                  <c:v>#N/A</c:v>
                </c:pt>
                <c:pt idx="1603">
                  <c:v>#N/A</c:v>
                </c:pt>
                <c:pt idx="1604">
                  <c:v>#N/A</c:v>
                </c:pt>
                <c:pt idx="1605">
                  <c:v>#N/A</c:v>
                </c:pt>
                <c:pt idx="1606">
                  <c:v>#N/A</c:v>
                </c:pt>
                <c:pt idx="1607">
                  <c:v>#N/A</c:v>
                </c:pt>
                <c:pt idx="1608">
                  <c:v>#N/A</c:v>
                </c:pt>
                <c:pt idx="1609">
                  <c:v>#N/A</c:v>
                </c:pt>
                <c:pt idx="1610">
                  <c:v>#N/A</c:v>
                </c:pt>
                <c:pt idx="1611">
                  <c:v>#N/A</c:v>
                </c:pt>
                <c:pt idx="1612">
                  <c:v>#N/A</c:v>
                </c:pt>
                <c:pt idx="1613">
                  <c:v>#N/A</c:v>
                </c:pt>
                <c:pt idx="1614">
                  <c:v>#N/A</c:v>
                </c:pt>
                <c:pt idx="1615">
                  <c:v>#N/A</c:v>
                </c:pt>
                <c:pt idx="1616">
                  <c:v>#N/A</c:v>
                </c:pt>
                <c:pt idx="1617">
                  <c:v>#N/A</c:v>
                </c:pt>
                <c:pt idx="1618">
                  <c:v>#N/A</c:v>
                </c:pt>
                <c:pt idx="1619">
                  <c:v>#N/A</c:v>
                </c:pt>
                <c:pt idx="1620">
                  <c:v>#N/A</c:v>
                </c:pt>
                <c:pt idx="1621">
                  <c:v>108133.03</c:v>
                </c:pt>
                <c:pt idx="1622">
                  <c:v>#N/A</c:v>
                </c:pt>
                <c:pt idx="1623">
                  <c:v>#N/A</c:v>
                </c:pt>
                <c:pt idx="1624">
                  <c:v>#N/A</c:v>
                </c:pt>
                <c:pt idx="1625">
                  <c:v>#N/A</c:v>
                </c:pt>
                <c:pt idx="1626">
                  <c:v>#N/A</c:v>
                </c:pt>
                <c:pt idx="1627">
                  <c:v>#N/A</c:v>
                </c:pt>
                <c:pt idx="1628">
                  <c:v>#N/A</c:v>
                </c:pt>
                <c:pt idx="1629">
                  <c:v>#N/A</c:v>
                </c:pt>
                <c:pt idx="1630">
                  <c:v>#N/A</c:v>
                </c:pt>
                <c:pt idx="1631">
                  <c:v>#N/A</c:v>
                </c:pt>
                <c:pt idx="1632">
                  <c:v>#N/A</c:v>
                </c:pt>
                <c:pt idx="1633">
                  <c:v>#N/A</c:v>
                </c:pt>
                <c:pt idx="1634">
                  <c:v>#N/A</c:v>
                </c:pt>
                <c:pt idx="1635">
                  <c:v>#N/A</c:v>
                </c:pt>
                <c:pt idx="1636">
                  <c:v>#N/A</c:v>
                </c:pt>
                <c:pt idx="1637">
                  <c:v>#N/A</c:v>
                </c:pt>
                <c:pt idx="1638">
                  <c:v>#N/A</c:v>
                </c:pt>
                <c:pt idx="1639">
                  <c:v>#N/A</c:v>
                </c:pt>
                <c:pt idx="1640">
                  <c:v>#N/A</c:v>
                </c:pt>
                <c:pt idx="1641">
                  <c:v>#N/A</c:v>
                </c:pt>
                <c:pt idx="1642">
                  <c:v>#N/A</c:v>
                </c:pt>
                <c:pt idx="1643">
                  <c:v>#N/A</c:v>
                </c:pt>
                <c:pt idx="1644">
                  <c:v>#N/A</c:v>
                </c:pt>
                <c:pt idx="1645">
                  <c:v>#N/A</c:v>
                </c:pt>
                <c:pt idx="1646">
                  <c:v>#N/A</c:v>
                </c:pt>
                <c:pt idx="1647">
                  <c:v>#N/A</c:v>
                </c:pt>
                <c:pt idx="1648">
                  <c:v>#N/A</c:v>
                </c:pt>
                <c:pt idx="1649">
                  <c:v>#N/A</c:v>
                </c:pt>
                <c:pt idx="1650">
                  <c:v>#N/A</c:v>
                </c:pt>
                <c:pt idx="1651">
                  <c:v>#N/A</c:v>
                </c:pt>
                <c:pt idx="1652">
                  <c:v>#N/A</c:v>
                </c:pt>
                <c:pt idx="1653">
                  <c:v>#N/A</c:v>
                </c:pt>
                <c:pt idx="1654">
                  <c:v>#N/A</c:v>
                </c:pt>
                <c:pt idx="1655">
                  <c:v>#N/A</c:v>
                </c:pt>
                <c:pt idx="1656">
                  <c:v>#N/A</c:v>
                </c:pt>
                <c:pt idx="1657">
                  <c:v>#N/A</c:v>
                </c:pt>
                <c:pt idx="1658">
                  <c:v>#N/A</c:v>
                </c:pt>
                <c:pt idx="1659">
                  <c:v>#N/A</c:v>
                </c:pt>
                <c:pt idx="1660">
                  <c:v>#N/A</c:v>
                </c:pt>
                <c:pt idx="1661">
                  <c:v>#N/A</c:v>
                </c:pt>
                <c:pt idx="1662">
                  <c:v>#N/A</c:v>
                </c:pt>
                <c:pt idx="1663">
                  <c:v>#N/A</c:v>
                </c:pt>
                <c:pt idx="1664">
                  <c:v>#N/A</c:v>
                </c:pt>
                <c:pt idx="1665">
                  <c:v>#N/A</c:v>
                </c:pt>
                <c:pt idx="1666">
                  <c:v>#N/A</c:v>
                </c:pt>
                <c:pt idx="1667">
                  <c:v>#N/A</c:v>
                </c:pt>
                <c:pt idx="1668">
                  <c:v>#N/A</c:v>
                </c:pt>
                <c:pt idx="1669">
                  <c:v>#N/A</c:v>
                </c:pt>
                <c:pt idx="1670">
                  <c:v>#N/A</c:v>
                </c:pt>
                <c:pt idx="1671">
                  <c:v>#N/A</c:v>
                </c:pt>
                <c:pt idx="1672">
                  <c:v>#N/A</c:v>
                </c:pt>
                <c:pt idx="1673">
                  <c:v>#N/A</c:v>
                </c:pt>
                <c:pt idx="1674">
                  <c:v>#N/A</c:v>
                </c:pt>
                <c:pt idx="1675">
                  <c:v>#N/A</c:v>
                </c:pt>
                <c:pt idx="1676">
                  <c:v>#N/A</c:v>
                </c:pt>
                <c:pt idx="1677">
                  <c:v>#N/A</c:v>
                </c:pt>
                <c:pt idx="1678">
                  <c:v>#N/A</c:v>
                </c:pt>
                <c:pt idx="1679">
                  <c:v>#N/A</c:v>
                </c:pt>
                <c:pt idx="1680">
                  <c:v>#N/A</c:v>
                </c:pt>
                <c:pt idx="1681">
                  <c:v>#N/A</c:v>
                </c:pt>
                <c:pt idx="1682">
                  <c:v>#N/A</c:v>
                </c:pt>
                <c:pt idx="1683">
                  <c:v>#N/A</c:v>
                </c:pt>
                <c:pt idx="1684">
                  <c:v>#N/A</c:v>
                </c:pt>
                <c:pt idx="1685">
                  <c:v>#N/A</c:v>
                </c:pt>
                <c:pt idx="1686">
                  <c:v>#N/A</c:v>
                </c:pt>
                <c:pt idx="1687">
                  <c:v>#N/A</c:v>
                </c:pt>
                <c:pt idx="1688">
                  <c:v>#N/A</c:v>
                </c:pt>
                <c:pt idx="1689">
                  <c:v>#N/A</c:v>
                </c:pt>
                <c:pt idx="1690">
                  <c:v>#N/A</c:v>
                </c:pt>
                <c:pt idx="1691">
                  <c:v>#N/A</c:v>
                </c:pt>
                <c:pt idx="1692">
                  <c:v>#N/A</c:v>
                </c:pt>
                <c:pt idx="1693">
                  <c:v>#N/A</c:v>
                </c:pt>
                <c:pt idx="1694">
                  <c:v>#N/A</c:v>
                </c:pt>
                <c:pt idx="1695">
                  <c:v>#N/A</c:v>
                </c:pt>
                <c:pt idx="1696">
                  <c:v>#N/A</c:v>
                </c:pt>
                <c:pt idx="1697">
                  <c:v>#N/A</c:v>
                </c:pt>
                <c:pt idx="1698">
                  <c:v>#N/A</c:v>
                </c:pt>
                <c:pt idx="1699">
                  <c:v>#N/A</c:v>
                </c:pt>
                <c:pt idx="1700">
                  <c:v>#N/A</c:v>
                </c:pt>
                <c:pt idx="1701">
                  <c:v>#N/A</c:v>
                </c:pt>
                <c:pt idx="1702">
                  <c:v>#N/A</c:v>
                </c:pt>
                <c:pt idx="1703">
                  <c:v>#N/A</c:v>
                </c:pt>
                <c:pt idx="1704">
                  <c:v>#N/A</c:v>
                </c:pt>
                <c:pt idx="1705">
                  <c:v>#N/A</c:v>
                </c:pt>
                <c:pt idx="1706">
                  <c:v>#N/A</c:v>
                </c:pt>
                <c:pt idx="1707">
                  <c:v>#N/A</c:v>
                </c:pt>
                <c:pt idx="1708">
                  <c:v>#N/A</c:v>
                </c:pt>
                <c:pt idx="1709">
                  <c:v>#N/A</c:v>
                </c:pt>
                <c:pt idx="1710">
                  <c:v>#N/A</c:v>
                </c:pt>
                <c:pt idx="1711">
                  <c:v>#N/A</c:v>
                </c:pt>
                <c:pt idx="1712">
                  <c:v>#N/A</c:v>
                </c:pt>
                <c:pt idx="1713">
                  <c:v>#N/A</c:v>
                </c:pt>
                <c:pt idx="1714">
                  <c:v>#N/A</c:v>
                </c:pt>
                <c:pt idx="1715">
                  <c:v>#N/A</c:v>
                </c:pt>
                <c:pt idx="1716">
                  <c:v>#N/A</c:v>
                </c:pt>
                <c:pt idx="1717">
                  <c:v>#N/A</c:v>
                </c:pt>
                <c:pt idx="1718">
                  <c:v>#N/A</c:v>
                </c:pt>
                <c:pt idx="1719">
                  <c:v>#N/A</c:v>
                </c:pt>
                <c:pt idx="1720">
                  <c:v>#N/A</c:v>
                </c:pt>
                <c:pt idx="1721">
                  <c:v>#N/A</c:v>
                </c:pt>
                <c:pt idx="1722">
                  <c:v>#N/A</c:v>
                </c:pt>
                <c:pt idx="1723">
                  <c:v>#N/A</c:v>
                </c:pt>
                <c:pt idx="1724">
                  <c:v>#N/A</c:v>
                </c:pt>
                <c:pt idx="1725">
                  <c:v>#N/A</c:v>
                </c:pt>
                <c:pt idx="1726">
                  <c:v>#N/A</c:v>
                </c:pt>
                <c:pt idx="1727">
                  <c:v>#N/A</c:v>
                </c:pt>
                <c:pt idx="1728">
                  <c:v>#N/A</c:v>
                </c:pt>
                <c:pt idx="1729">
                  <c:v>#N/A</c:v>
                </c:pt>
                <c:pt idx="1730">
                  <c:v>106043.02</c:v>
                </c:pt>
                <c:pt idx="1731">
                  <c:v>#N/A</c:v>
                </c:pt>
                <c:pt idx="1732">
                  <c:v>#N/A</c:v>
                </c:pt>
                <c:pt idx="1733">
                  <c:v>#N/A</c:v>
                </c:pt>
                <c:pt idx="1734">
                  <c:v>#N/A</c:v>
                </c:pt>
                <c:pt idx="1735">
                  <c:v>#N/A</c:v>
                </c:pt>
                <c:pt idx="1736">
                  <c:v>#N/A</c:v>
                </c:pt>
                <c:pt idx="1737">
                  <c:v>#N/A</c:v>
                </c:pt>
                <c:pt idx="1738">
                  <c:v>#N/A</c:v>
                </c:pt>
                <c:pt idx="1739">
                  <c:v>#N/A</c:v>
                </c:pt>
                <c:pt idx="1740">
                  <c:v>#N/A</c:v>
                </c:pt>
                <c:pt idx="1741">
                  <c:v>#N/A</c:v>
                </c:pt>
                <c:pt idx="1742">
                  <c:v>#N/A</c:v>
                </c:pt>
                <c:pt idx="1743">
                  <c:v>#N/A</c:v>
                </c:pt>
                <c:pt idx="1744">
                  <c:v>#N/A</c:v>
                </c:pt>
                <c:pt idx="1745">
                  <c:v>#N/A</c:v>
                </c:pt>
                <c:pt idx="1746">
                  <c:v>#N/A</c:v>
                </c:pt>
                <c:pt idx="1747">
                  <c:v>#N/A</c:v>
                </c:pt>
                <c:pt idx="1748">
                  <c:v>#N/A</c:v>
                </c:pt>
                <c:pt idx="1749">
                  <c:v>#N/A</c:v>
                </c:pt>
                <c:pt idx="1750">
                  <c:v>#N/A</c:v>
                </c:pt>
                <c:pt idx="1751">
                  <c:v>#N/A</c:v>
                </c:pt>
                <c:pt idx="1752">
                  <c:v>#N/A</c:v>
                </c:pt>
                <c:pt idx="1753">
                  <c:v>#N/A</c:v>
                </c:pt>
                <c:pt idx="1754">
                  <c:v>#N/A</c:v>
                </c:pt>
                <c:pt idx="1755">
                  <c:v>#N/A</c:v>
                </c:pt>
                <c:pt idx="1756">
                  <c:v>#N/A</c:v>
                </c:pt>
                <c:pt idx="1757">
                  <c:v>#N/A</c:v>
                </c:pt>
                <c:pt idx="1758">
                  <c:v>#N/A</c:v>
                </c:pt>
                <c:pt idx="1759">
                  <c:v>#N/A</c:v>
                </c:pt>
                <c:pt idx="1760">
                  <c:v>#N/A</c:v>
                </c:pt>
                <c:pt idx="1761">
                  <c:v>#N/A</c:v>
                </c:pt>
                <c:pt idx="1762">
                  <c:v>#N/A</c:v>
                </c:pt>
                <c:pt idx="1763">
                  <c:v>#N/A</c:v>
                </c:pt>
                <c:pt idx="1764">
                  <c:v>#N/A</c:v>
                </c:pt>
                <c:pt idx="1765">
                  <c:v>#N/A</c:v>
                </c:pt>
                <c:pt idx="1766">
                  <c:v>#N/A</c:v>
                </c:pt>
                <c:pt idx="1767">
                  <c:v>#N/A</c:v>
                </c:pt>
                <c:pt idx="1768">
                  <c:v>#N/A</c:v>
                </c:pt>
                <c:pt idx="1769">
                  <c:v>96817</c:v>
                </c:pt>
                <c:pt idx="1770">
                  <c:v>#N/A</c:v>
                </c:pt>
                <c:pt idx="1771">
                  <c:v>#N/A</c:v>
                </c:pt>
                <c:pt idx="1772">
                  <c:v>#N/A</c:v>
                </c:pt>
                <c:pt idx="1773">
                  <c:v>#N/A</c:v>
                </c:pt>
                <c:pt idx="1774">
                  <c:v>#N/A</c:v>
                </c:pt>
                <c:pt idx="1775">
                  <c:v>#N/A</c:v>
                </c:pt>
                <c:pt idx="1776">
                  <c:v>#N/A</c:v>
                </c:pt>
                <c:pt idx="1777">
                  <c:v>#N/A</c:v>
                </c:pt>
                <c:pt idx="1778">
                  <c:v>#N/A</c:v>
                </c:pt>
                <c:pt idx="1779">
                  <c:v>#N/A</c:v>
                </c:pt>
                <c:pt idx="1780">
                  <c:v>#N/A</c:v>
                </c:pt>
                <c:pt idx="1781">
                  <c:v>#N/A</c:v>
                </c:pt>
                <c:pt idx="1782">
                  <c:v>#N/A</c:v>
                </c:pt>
                <c:pt idx="1783">
                  <c:v>#N/A</c:v>
                </c:pt>
                <c:pt idx="1784">
                  <c:v>#N/A</c:v>
                </c:pt>
                <c:pt idx="1785">
                  <c:v>#N/A</c:v>
                </c:pt>
                <c:pt idx="1786">
                  <c:v>#N/A</c:v>
                </c:pt>
                <c:pt idx="1787">
                  <c:v>#N/A</c:v>
                </c:pt>
                <c:pt idx="1788">
                  <c:v>#N/A</c:v>
                </c:pt>
                <c:pt idx="1789">
                  <c:v>#N/A</c:v>
                </c:pt>
                <c:pt idx="1790">
                  <c:v>#N/A</c:v>
                </c:pt>
                <c:pt idx="1791">
                  <c:v>#N/A</c:v>
                </c:pt>
                <c:pt idx="1792">
                  <c:v>#N/A</c:v>
                </c:pt>
                <c:pt idx="1793">
                  <c:v>#N/A</c:v>
                </c:pt>
                <c:pt idx="1794">
                  <c:v>#N/A</c:v>
                </c:pt>
                <c:pt idx="1795">
                  <c:v>#N/A</c:v>
                </c:pt>
                <c:pt idx="1796">
                  <c:v>#N/A</c:v>
                </c:pt>
                <c:pt idx="1797">
                  <c:v>#N/A</c:v>
                </c:pt>
                <c:pt idx="1798">
                  <c:v>#N/A</c:v>
                </c:pt>
                <c:pt idx="1799">
                  <c:v>#N/A</c:v>
                </c:pt>
                <c:pt idx="1800">
                  <c:v>#N/A</c:v>
                </c:pt>
                <c:pt idx="1801">
                  <c:v>#N/A</c:v>
                </c:pt>
                <c:pt idx="1802">
                  <c:v>#N/A</c:v>
                </c:pt>
                <c:pt idx="1803">
                  <c:v>#N/A</c:v>
                </c:pt>
                <c:pt idx="1804">
                  <c:v>#N/A</c:v>
                </c:pt>
                <c:pt idx="1805">
                  <c:v>#N/A</c:v>
                </c:pt>
                <c:pt idx="1806">
                  <c:v>#N/A</c:v>
                </c:pt>
                <c:pt idx="1807">
                  <c:v>#N/A</c:v>
                </c:pt>
                <c:pt idx="1808">
                  <c:v>#N/A</c:v>
                </c:pt>
                <c:pt idx="1809">
                  <c:v>#N/A</c:v>
                </c:pt>
                <c:pt idx="1810">
                  <c:v>#N/A</c:v>
                </c:pt>
                <c:pt idx="1811">
                  <c:v>#N/A</c:v>
                </c:pt>
                <c:pt idx="1812">
                  <c:v>#N/A</c:v>
                </c:pt>
                <c:pt idx="1813">
                  <c:v>#N/A</c:v>
                </c:pt>
                <c:pt idx="1814">
                  <c:v>#N/A</c:v>
                </c:pt>
                <c:pt idx="1815">
                  <c:v>#N/A</c:v>
                </c:pt>
                <c:pt idx="1816">
                  <c:v>#N/A</c:v>
                </c:pt>
                <c:pt idx="1817">
                  <c:v>#N/A</c:v>
                </c:pt>
                <c:pt idx="1818">
                  <c:v>#N/A</c:v>
                </c:pt>
                <c:pt idx="1819">
                  <c:v>98312.744999999995</c:v>
                </c:pt>
                <c:pt idx="1820">
                  <c:v>96120.524999999994</c:v>
                </c:pt>
                <c:pt idx="1821">
                  <c:v>#N/A</c:v>
                </c:pt>
                <c:pt idx="1822">
                  <c:v>#N/A</c:v>
                </c:pt>
                <c:pt idx="1823">
                  <c:v>#N/A</c:v>
                </c:pt>
                <c:pt idx="1824">
                  <c:v>#N/A</c:v>
                </c:pt>
                <c:pt idx="1825">
                  <c:v>#N/A</c:v>
                </c:pt>
                <c:pt idx="1826">
                  <c:v>89077.854999999996</c:v>
                </c:pt>
                <c:pt idx="1827">
                  <c:v>#N/A</c:v>
                </c:pt>
                <c:pt idx="1828">
                  <c:v>#N/A</c:v>
                </c:pt>
                <c:pt idx="1829">
                  <c:v>#N/A</c:v>
                </c:pt>
                <c:pt idx="1830">
                  <c:v>#N/A</c:v>
                </c:pt>
                <c:pt idx="1831">
                  <c:v>#N/A</c:v>
                </c:pt>
                <c:pt idx="1832">
                  <c:v>#N/A</c:v>
                </c:pt>
                <c:pt idx="1833">
                  <c:v>#N/A</c:v>
                </c:pt>
                <c:pt idx="1834">
                  <c:v>#N/A</c:v>
                </c:pt>
                <c:pt idx="1835">
                  <c:v>#N/A</c:v>
                </c:pt>
                <c:pt idx="1836">
                  <c:v>#N/A</c:v>
                </c:pt>
                <c:pt idx="1837">
                  <c:v>#N/A</c:v>
                </c:pt>
                <c:pt idx="1838">
                  <c:v>#N/A</c:v>
                </c:pt>
                <c:pt idx="1839">
                  <c:v>#N/A</c:v>
                </c:pt>
                <c:pt idx="1840">
                  <c:v>#N/A</c:v>
                </c:pt>
                <c:pt idx="1841">
                  <c:v>#N/A</c:v>
                </c:pt>
                <c:pt idx="1842">
                  <c:v>#N/A</c:v>
                </c:pt>
                <c:pt idx="1843">
                  <c:v>#N/A</c:v>
                </c:pt>
                <c:pt idx="1844">
                  <c:v>#N/A</c:v>
                </c:pt>
                <c:pt idx="1845">
                  <c:v>#N/A</c:v>
                </c:pt>
                <c:pt idx="1846">
                  <c:v>#N/A</c:v>
                </c:pt>
                <c:pt idx="1847">
                  <c:v>#N/A</c:v>
                </c:pt>
                <c:pt idx="1848">
                  <c:v>#N/A</c:v>
                </c:pt>
                <c:pt idx="1849">
                  <c:v>#N/A</c:v>
                </c:pt>
                <c:pt idx="1850">
                  <c:v>#N/A</c:v>
                </c:pt>
                <c:pt idx="1851">
                  <c:v>101233.205</c:v>
                </c:pt>
                <c:pt idx="1852">
                  <c:v>103134.46</c:v>
                </c:pt>
                <c:pt idx="1853">
                  <c:v>#N/A</c:v>
                </c:pt>
                <c:pt idx="1854">
                  <c:v>#N/A</c:v>
                </c:pt>
                <c:pt idx="1855">
                  <c:v>#N/A</c:v>
                </c:pt>
                <c:pt idx="1856">
                  <c:v>#N/A</c:v>
                </c:pt>
                <c:pt idx="1857">
                  <c:v>#N/A</c:v>
                </c:pt>
                <c:pt idx="1858">
                  <c:v>#N/A</c:v>
                </c:pt>
                <c:pt idx="1859">
                  <c:v>#N/A</c:v>
                </c:pt>
                <c:pt idx="1860">
                  <c:v>#N/A</c:v>
                </c:pt>
                <c:pt idx="1861">
                  <c:v>#N/A</c:v>
                </c:pt>
                <c:pt idx="1862">
                  <c:v>#N/A</c:v>
                </c:pt>
                <c:pt idx="1863">
                  <c:v>#N/A</c:v>
                </c:pt>
                <c:pt idx="1864">
                  <c:v>#N/A</c:v>
                </c:pt>
                <c:pt idx="1865">
                  <c:v>#N/A</c:v>
                </c:pt>
                <c:pt idx="1866">
                  <c:v>#N/A</c:v>
                </c:pt>
                <c:pt idx="1867">
                  <c:v>#N/A</c:v>
                </c:pt>
                <c:pt idx="1868">
                  <c:v>#N/A</c:v>
                </c:pt>
                <c:pt idx="1869">
                  <c:v>#N/A</c:v>
                </c:pt>
                <c:pt idx="1870">
                  <c:v>#N/A</c:v>
                </c:pt>
                <c:pt idx="1871">
                  <c:v>#N/A</c:v>
                </c:pt>
                <c:pt idx="1872">
                  <c:v>#N/A</c:v>
                </c:pt>
                <c:pt idx="1873">
                  <c:v>#N/A</c:v>
                </c:pt>
                <c:pt idx="1874">
                  <c:v>#N/A</c:v>
                </c:pt>
                <c:pt idx="1875">
                  <c:v>#N/A</c:v>
                </c:pt>
                <c:pt idx="1876">
                  <c:v>#N/A</c:v>
                </c:pt>
                <c:pt idx="1877">
                  <c:v>#N/A</c:v>
                </c:pt>
                <c:pt idx="1878">
                  <c:v>#N/A</c:v>
                </c:pt>
                <c:pt idx="1879">
                  <c:v>#N/A</c:v>
                </c:pt>
                <c:pt idx="1880">
                  <c:v>#N/A</c:v>
                </c:pt>
                <c:pt idx="1881">
                  <c:v>#N/A</c:v>
                </c:pt>
                <c:pt idx="1882">
                  <c:v>#N/A</c:v>
                </c:pt>
                <c:pt idx="1883">
                  <c:v>#N/A</c:v>
                </c:pt>
                <c:pt idx="1884">
                  <c:v>#N/A</c:v>
                </c:pt>
                <c:pt idx="1885">
                  <c:v>#N/A</c:v>
                </c:pt>
                <c:pt idx="1886">
                  <c:v>#N/A</c:v>
                </c:pt>
                <c:pt idx="1887">
                  <c:v>#N/A</c:v>
                </c:pt>
                <c:pt idx="1888">
                  <c:v>#N/A</c:v>
                </c:pt>
                <c:pt idx="1889">
                  <c:v>#N/A</c:v>
                </c:pt>
                <c:pt idx="1890">
                  <c:v>#N/A</c:v>
                </c:pt>
                <c:pt idx="1891">
                  <c:v>#N/A</c:v>
                </c:pt>
                <c:pt idx="1892">
                  <c:v>#N/A</c:v>
                </c:pt>
                <c:pt idx="1893">
                  <c:v>#N/A</c:v>
                </c:pt>
                <c:pt idx="1894">
                  <c:v>94641.7</c:v>
                </c:pt>
                <c:pt idx="1895">
                  <c:v>#N/A</c:v>
                </c:pt>
                <c:pt idx="1896">
                  <c:v>#N/A</c:v>
                </c:pt>
                <c:pt idx="1897">
                  <c:v>#N/A</c:v>
                </c:pt>
                <c:pt idx="1898">
                  <c:v>#N/A</c:v>
                </c:pt>
                <c:pt idx="1899">
                  <c:v>#N/A</c:v>
                </c:pt>
                <c:pt idx="1900">
                  <c:v>#N/A</c:v>
                </c:pt>
                <c:pt idx="1901">
                  <c:v>#N/A</c:v>
                </c:pt>
                <c:pt idx="1902">
                  <c:v>#N/A</c:v>
                </c:pt>
                <c:pt idx="1903">
                  <c:v>#N/A</c:v>
                </c:pt>
                <c:pt idx="1904">
                  <c:v>#N/A</c:v>
                </c:pt>
                <c:pt idx="1905">
                  <c:v>#N/A</c:v>
                </c:pt>
                <c:pt idx="1906">
                  <c:v>#N/A</c:v>
                </c:pt>
                <c:pt idx="1907">
                  <c:v>#N/A</c:v>
                </c:pt>
                <c:pt idx="1908">
                  <c:v>#N/A</c:v>
                </c:pt>
                <c:pt idx="1909">
                  <c:v>#N/A</c:v>
                </c:pt>
                <c:pt idx="1910">
                  <c:v>#N/A</c:v>
                </c:pt>
                <c:pt idx="1911">
                  <c:v>#N/A</c:v>
                </c:pt>
                <c:pt idx="1912">
                  <c:v>#N/A</c:v>
                </c:pt>
                <c:pt idx="1913">
                  <c:v>#N/A</c:v>
                </c:pt>
                <c:pt idx="1914">
                  <c:v>#N/A</c:v>
                </c:pt>
                <c:pt idx="1915">
                  <c:v>#N/A</c:v>
                </c:pt>
                <c:pt idx="1916">
                  <c:v>#N/A</c:v>
                </c:pt>
                <c:pt idx="1917">
                  <c:v>#N/A</c:v>
                </c:pt>
                <c:pt idx="1918">
                  <c:v>#N/A</c:v>
                </c:pt>
                <c:pt idx="1919">
                  <c:v>#N/A</c:v>
                </c:pt>
                <c:pt idx="1920">
                  <c:v>#N/A</c:v>
                </c:pt>
                <c:pt idx="1921">
                  <c:v>#N/A</c:v>
                </c:pt>
                <c:pt idx="1922">
                  <c:v>#N/A</c:v>
                </c:pt>
                <c:pt idx="1923">
                  <c:v>#N/A</c:v>
                </c:pt>
                <c:pt idx="1924">
                  <c:v>#N/A</c:v>
                </c:pt>
                <c:pt idx="1925">
                  <c:v>#N/A</c:v>
                </c:pt>
                <c:pt idx="1926">
                  <c:v>94831.23</c:v>
                </c:pt>
                <c:pt idx="1927">
                  <c:v>92097.07</c:v>
                </c:pt>
                <c:pt idx="1928">
                  <c:v>101760.09</c:v>
                </c:pt>
                <c:pt idx="1929">
                  <c:v>100025.9</c:v>
                </c:pt>
                <c:pt idx="1930">
                  <c:v>#N/A</c:v>
                </c:pt>
                <c:pt idx="1931">
                  <c:v>#N/A</c:v>
                </c:pt>
                <c:pt idx="1932">
                  <c:v>#N/A</c:v>
                </c:pt>
                <c:pt idx="1933">
                  <c:v>#N/A</c:v>
                </c:pt>
                <c:pt idx="1934">
                  <c:v>#N/A</c:v>
                </c:pt>
                <c:pt idx="1935">
                  <c:v>#N/A</c:v>
                </c:pt>
                <c:pt idx="1936">
                  <c:v>#N/A</c:v>
                </c:pt>
                <c:pt idx="1937">
                  <c:v>#N/A</c:v>
                </c:pt>
                <c:pt idx="1938">
                  <c:v>#N/A</c:v>
                </c:pt>
                <c:pt idx="1939">
                  <c:v>#N/A</c:v>
                </c:pt>
                <c:pt idx="1940">
                  <c:v>#N/A</c:v>
                </c:pt>
                <c:pt idx="1941">
                  <c:v>96845.119999999995</c:v>
                </c:pt>
                <c:pt idx="1942">
                  <c:v>#N/A</c:v>
                </c:pt>
                <c:pt idx="1943">
                  <c:v>#N/A</c:v>
                </c:pt>
                <c:pt idx="1944">
                  <c:v>#N/A</c:v>
                </c:pt>
                <c:pt idx="1945">
                  <c:v>#N/A</c:v>
                </c:pt>
                <c:pt idx="1946">
                  <c:v>#N/A</c:v>
                </c:pt>
                <c:pt idx="1947">
                  <c:v>#N/A</c:v>
                </c:pt>
                <c:pt idx="1948">
                  <c:v>#N/A</c:v>
                </c:pt>
                <c:pt idx="1949">
                  <c:v>#N/A</c:v>
                </c:pt>
                <c:pt idx="1950">
                  <c:v>#N/A</c:v>
                </c:pt>
                <c:pt idx="1951">
                  <c:v>#N/A</c:v>
                </c:pt>
                <c:pt idx="1952">
                  <c:v>#N/A</c:v>
                </c:pt>
                <c:pt idx="1953">
                  <c:v>#N/A</c:v>
                </c:pt>
                <c:pt idx="1954">
                  <c:v>#N/A</c:v>
                </c:pt>
                <c:pt idx="1955">
                  <c:v>#N/A</c:v>
                </c:pt>
                <c:pt idx="1956">
                  <c:v>#N/A</c:v>
                </c:pt>
                <c:pt idx="1957">
                  <c:v>#N/A</c:v>
                </c:pt>
                <c:pt idx="1958">
                  <c:v>#N/A</c:v>
                </c:pt>
                <c:pt idx="1959">
                  <c:v>#N/A</c:v>
                </c:pt>
                <c:pt idx="1960">
                  <c:v>#N/A</c:v>
                </c:pt>
                <c:pt idx="1961">
                  <c:v>#N/A</c:v>
                </c:pt>
                <c:pt idx="1962">
                  <c:v>#N/A</c:v>
                </c:pt>
                <c:pt idx="1963">
                  <c:v>#N/A</c:v>
                </c:pt>
                <c:pt idx="1964">
                  <c:v>#N/A</c:v>
                </c:pt>
                <c:pt idx="1965">
                  <c:v>#N/A</c:v>
                </c:pt>
                <c:pt idx="1966">
                  <c:v>#N/A</c:v>
                </c:pt>
                <c:pt idx="1967">
                  <c:v>#N/A</c:v>
                </c:pt>
                <c:pt idx="1968">
                  <c:v>#N/A</c:v>
                </c:pt>
                <c:pt idx="1969">
                  <c:v>#N/A</c:v>
                </c:pt>
                <c:pt idx="1970">
                  <c:v>#N/A</c:v>
                </c:pt>
                <c:pt idx="1971">
                  <c:v>#N/A</c:v>
                </c:pt>
                <c:pt idx="1972">
                  <c:v>#N/A</c:v>
                </c:pt>
                <c:pt idx="1973">
                  <c:v>#N/A</c:v>
                </c:pt>
                <c:pt idx="1974">
                  <c:v>#N/A</c:v>
                </c:pt>
                <c:pt idx="1975">
                  <c:v>#N/A</c:v>
                </c:pt>
                <c:pt idx="1976">
                  <c:v>#N/A</c:v>
                </c:pt>
                <c:pt idx="1977">
                  <c:v>#N/A</c:v>
                </c:pt>
                <c:pt idx="1978">
                  <c:v>#N/A</c:v>
                </c:pt>
                <c:pt idx="1979">
                  <c:v>#N/A</c:v>
                </c:pt>
                <c:pt idx="1980">
                  <c:v>#N/A</c:v>
                </c:pt>
                <c:pt idx="1981">
                  <c:v>#N/A</c:v>
                </c:pt>
                <c:pt idx="1982">
                  <c:v>#N/A</c:v>
                </c:pt>
                <c:pt idx="1983">
                  <c:v>#N/A</c:v>
                </c:pt>
                <c:pt idx="1984">
                  <c:v>#N/A</c:v>
                </c:pt>
                <c:pt idx="1985">
                  <c:v>124792.97500000001</c:v>
                </c:pt>
                <c:pt idx="1986">
                  <c:v>#N/A</c:v>
                </c:pt>
                <c:pt idx="1987">
                  <c:v>#N/A</c:v>
                </c:pt>
                <c:pt idx="1988">
                  <c:v>#N/A</c:v>
                </c:pt>
                <c:pt idx="1989">
                  <c:v>#N/A</c:v>
                </c:pt>
                <c:pt idx="1990">
                  <c:v>#N/A</c:v>
                </c:pt>
                <c:pt idx="1991">
                  <c:v>#N/A</c:v>
                </c:pt>
                <c:pt idx="1992">
                  <c:v>#N/A</c:v>
                </c:pt>
                <c:pt idx="1993">
                  <c:v>#N/A</c:v>
                </c:pt>
                <c:pt idx="1994">
                  <c:v>#N/A</c:v>
                </c:pt>
                <c:pt idx="1995">
                  <c:v>#N/A</c:v>
                </c:pt>
                <c:pt idx="1996">
                  <c:v>#N/A</c:v>
                </c:pt>
                <c:pt idx="1997">
                  <c:v>#N/A</c:v>
                </c:pt>
                <c:pt idx="1998">
                  <c:v>#N/A</c:v>
                </c:pt>
                <c:pt idx="1999">
                  <c:v>#N/A</c:v>
                </c:pt>
                <c:pt idx="2000">
                  <c:v>#N/A</c:v>
                </c:pt>
                <c:pt idx="2001">
                  <c:v>#N/A</c:v>
                </c:pt>
                <c:pt idx="2002">
                  <c:v>#N/A</c:v>
                </c:pt>
                <c:pt idx="2003">
                  <c:v>#N/A</c:v>
                </c:pt>
                <c:pt idx="2004">
                  <c:v>#N/A</c:v>
                </c:pt>
                <c:pt idx="2005">
                  <c:v>#N/A</c:v>
                </c:pt>
                <c:pt idx="2006">
                  <c:v>#N/A</c:v>
                </c:pt>
                <c:pt idx="2007">
                  <c:v>#N/A</c:v>
                </c:pt>
                <c:pt idx="2008">
                  <c:v>#N/A</c:v>
                </c:pt>
                <c:pt idx="2009">
                  <c:v>#N/A</c:v>
                </c:pt>
                <c:pt idx="2010">
                  <c:v>#N/A</c:v>
                </c:pt>
                <c:pt idx="2011">
                  <c:v>#N/A</c:v>
                </c:pt>
                <c:pt idx="2012">
                  <c:v>#N/A</c:v>
                </c:pt>
                <c:pt idx="2013">
                  <c:v>#N/A</c:v>
                </c:pt>
                <c:pt idx="2014">
                  <c:v>#N/A</c:v>
                </c:pt>
                <c:pt idx="2015">
                  <c:v>#N/A</c:v>
                </c:pt>
                <c:pt idx="2016">
                  <c:v>#N/A</c:v>
                </c:pt>
                <c:pt idx="2017">
                  <c:v>#N/A</c:v>
                </c:pt>
                <c:pt idx="2018">
                  <c:v>#N/A</c:v>
                </c:pt>
                <c:pt idx="2019">
                  <c:v>#N/A</c:v>
                </c:pt>
                <c:pt idx="2020">
                  <c:v>#N/A</c:v>
                </c:pt>
                <c:pt idx="2021">
                  <c:v>#N/A</c:v>
                </c:pt>
                <c:pt idx="2022">
                  <c:v>#N/A</c:v>
                </c:pt>
                <c:pt idx="2023">
                  <c:v>#N/A</c:v>
                </c:pt>
                <c:pt idx="2024">
                  <c:v>#N/A</c:v>
                </c:pt>
                <c:pt idx="2025">
                  <c:v>#N/A</c:v>
                </c:pt>
                <c:pt idx="2026">
                  <c:v>#N/A</c:v>
                </c:pt>
                <c:pt idx="2027">
                  <c:v>#N/A</c:v>
                </c:pt>
                <c:pt idx="2028">
                  <c:v>#N/A</c:v>
                </c:pt>
                <c:pt idx="2029">
                  <c:v>#N/A</c:v>
                </c:pt>
                <c:pt idx="2030">
                  <c:v>#N/A</c:v>
                </c:pt>
                <c:pt idx="2031">
                  <c:v>#N/A</c:v>
                </c:pt>
                <c:pt idx="2032">
                  <c:v>#N/A</c:v>
                </c:pt>
                <c:pt idx="2033">
                  <c:v>#N/A</c:v>
                </c:pt>
                <c:pt idx="2034">
                  <c:v>#N/A</c:v>
                </c:pt>
                <c:pt idx="2035">
                  <c:v>#N/A</c:v>
                </c:pt>
                <c:pt idx="2036">
                  <c:v>#N/A</c:v>
                </c:pt>
                <c:pt idx="2037">
                  <c:v>#N/A</c:v>
                </c:pt>
                <c:pt idx="2038">
                  <c:v>#N/A</c:v>
                </c:pt>
                <c:pt idx="2039">
                  <c:v>#N/A</c:v>
                </c:pt>
                <c:pt idx="2040">
                  <c:v>#N/A</c:v>
                </c:pt>
                <c:pt idx="2041">
                  <c:v>#N/A</c:v>
                </c:pt>
                <c:pt idx="2042">
                  <c:v>#N/A</c:v>
                </c:pt>
                <c:pt idx="2043">
                  <c:v>#N/A</c:v>
                </c:pt>
                <c:pt idx="2044">
                  <c:v>#N/A</c:v>
                </c:pt>
                <c:pt idx="2045">
                  <c:v>#N/A</c:v>
                </c:pt>
                <c:pt idx="2046">
                  <c:v>#N/A</c:v>
                </c:pt>
                <c:pt idx="2047">
                  <c:v>#N/A</c:v>
                </c:pt>
                <c:pt idx="2048">
                  <c:v>#N/A</c:v>
                </c:pt>
                <c:pt idx="2049">
                  <c:v>#N/A</c:v>
                </c:pt>
                <c:pt idx="2050">
                  <c:v>#N/A</c:v>
                </c:pt>
                <c:pt idx="2051">
                  <c:v>#N/A</c:v>
                </c:pt>
                <c:pt idx="2052">
                  <c:v>#N/A</c:v>
                </c:pt>
                <c:pt idx="2053">
                  <c:v>#N/A</c:v>
                </c:pt>
                <c:pt idx="2054">
                  <c:v>#N/A</c:v>
                </c:pt>
                <c:pt idx="2055">
                  <c:v>#N/A</c:v>
                </c:pt>
                <c:pt idx="2056">
                  <c:v>#N/A</c:v>
                </c:pt>
                <c:pt idx="2057">
                  <c:v>#N/A</c:v>
                </c:pt>
                <c:pt idx="2058">
                  <c:v>#N/A</c:v>
                </c:pt>
                <c:pt idx="2059">
                  <c:v>#N/A</c:v>
                </c:pt>
                <c:pt idx="2060">
                  <c:v>#N/A</c:v>
                </c:pt>
                <c:pt idx="2061">
                  <c:v>#N/A</c:v>
                </c:pt>
                <c:pt idx="2062">
                  <c:v>#N/A</c:v>
                </c:pt>
                <c:pt idx="2063">
                  <c:v>#N/A</c:v>
                </c:pt>
                <c:pt idx="2064">
                  <c:v>#N/A</c:v>
                </c:pt>
                <c:pt idx="2065">
                  <c:v>#N/A</c:v>
                </c:pt>
                <c:pt idx="2066">
                  <c:v>#N/A</c:v>
                </c:pt>
                <c:pt idx="2067">
                  <c:v>#N/A</c:v>
                </c:pt>
                <c:pt idx="2068">
                  <c:v>#N/A</c:v>
                </c:pt>
                <c:pt idx="2069">
                  <c:v>#N/A</c:v>
                </c:pt>
                <c:pt idx="2070">
                  <c:v>#N/A</c:v>
                </c:pt>
                <c:pt idx="2071">
                  <c:v>#N/A</c:v>
                </c:pt>
                <c:pt idx="2072">
                  <c:v>#N/A</c:v>
                </c:pt>
                <c:pt idx="2073">
                  <c:v>#N/A</c:v>
                </c:pt>
                <c:pt idx="2074">
                  <c:v>#N/A</c:v>
                </c:pt>
                <c:pt idx="2075">
                  <c:v>#N/A</c:v>
                </c:pt>
                <c:pt idx="2076">
                  <c:v>#N/A</c:v>
                </c:pt>
                <c:pt idx="2077">
                  <c:v>#N/A</c:v>
                </c:pt>
                <c:pt idx="2078">
                  <c:v>#N/A</c:v>
                </c:pt>
                <c:pt idx="2079">
                  <c:v>#N/A</c:v>
                </c:pt>
                <c:pt idx="2080">
                  <c:v>#N/A</c:v>
                </c:pt>
                <c:pt idx="2081">
                  <c:v>#N/A</c:v>
                </c:pt>
                <c:pt idx="2082">
                  <c:v>#N/A</c:v>
                </c:pt>
                <c:pt idx="2083">
                  <c:v>#N/A</c:v>
                </c:pt>
                <c:pt idx="2084">
                  <c:v>#N/A</c:v>
                </c:pt>
                <c:pt idx="2085">
                  <c:v>#N/A</c:v>
                </c:pt>
                <c:pt idx="2086">
                  <c:v>#N/A</c:v>
                </c:pt>
                <c:pt idx="2087">
                  <c:v>#N/A</c:v>
                </c:pt>
                <c:pt idx="2088">
                  <c:v>#N/A</c:v>
                </c:pt>
                <c:pt idx="2089">
                  <c:v>#N/A</c:v>
                </c:pt>
                <c:pt idx="2090">
                  <c:v>#N/A</c:v>
                </c:pt>
                <c:pt idx="2091">
                  <c:v>#N/A</c:v>
                </c:pt>
                <c:pt idx="2092">
                  <c:v>#N/A</c:v>
                </c:pt>
                <c:pt idx="2093">
                  <c:v>#N/A</c:v>
                </c:pt>
                <c:pt idx="2094">
                  <c:v>#N/A</c:v>
                </c:pt>
                <c:pt idx="2095">
                  <c:v>#N/A</c:v>
                </c:pt>
                <c:pt idx="2096">
                  <c:v>#N/A</c:v>
                </c:pt>
                <c:pt idx="2097">
                  <c:v>#N/A</c:v>
                </c:pt>
                <c:pt idx="2098">
                  <c:v>#N/A</c:v>
                </c:pt>
                <c:pt idx="2099">
                  <c:v>#N/A</c:v>
                </c:pt>
                <c:pt idx="2100">
                  <c:v>#N/A</c:v>
                </c:pt>
                <c:pt idx="2101">
                  <c:v>#N/A</c:v>
                </c:pt>
                <c:pt idx="2102">
                  <c:v>#N/A</c:v>
                </c:pt>
                <c:pt idx="2103">
                  <c:v>#N/A</c:v>
                </c:pt>
                <c:pt idx="2104">
                  <c:v>#N/A</c:v>
                </c:pt>
                <c:pt idx="2105">
                  <c:v>#N/A</c:v>
                </c:pt>
              </c:numCache>
            </c:numRef>
          </c:yVal>
          <c:smooth val="0"/>
          <c:extLst>
            <c:ext xmlns:c16="http://schemas.microsoft.com/office/drawing/2014/chart" uri="{C3380CC4-5D6E-409C-BE32-E72D297353CC}">
              <c16:uniqueId val="{00000004-4FF0-4F5A-93CF-44EEADC8187D}"/>
            </c:ext>
          </c:extLst>
        </c:ser>
        <c:dLbls>
          <c:showLegendKey val="0"/>
          <c:showVal val="0"/>
          <c:showCatName val="0"/>
          <c:showSerName val="0"/>
          <c:showPercent val="0"/>
          <c:showBubbleSize val="0"/>
        </c:dLbls>
        <c:axId val="981306383"/>
        <c:axId val="981313583"/>
      </c:scatterChart>
      <c:valAx>
        <c:axId val="98130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kern="1200" baseline="0">
                    <a:solidFill>
                      <a:sysClr val="windowText" lastClr="000000">
                        <a:lumMod val="65000"/>
                        <a:lumOff val="35000"/>
                      </a:sysClr>
                    </a:solidFill>
                  </a:rPr>
                  <a:t>Maximum temperature during the day in Celsius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13583"/>
        <c:crosses val="autoZero"/>
        <c:crossBetween val="midCat"/>
      </c:valAx>
      <c:valAx>
        <c:axId val="98131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Total daily electricity demand in MW/h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06383"/>
        <c:crosses val="autoZero"/>
        <c:crossBetween val="midCat"/>
      </c:valAx>
      <c:spPr>
        <a:solidFill>
          <a:schemeClr val="bg1">
            <a:lumMod val="65000"/>
          </a:schemeClr>
        </a:solid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[Bogdanova_Laura_1_workbook_062023.xlsx]YoY Demand!PivotTable1</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a:t>Year on Year Energy Demand</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'YoY Demand'!$B$3:$B$4</c:f>
              <c:strCache>
                <c:ptCount val="1"/>
                <c:pt idx="0">
                  <c:v>2015</c:v>
                </c:pt>
              </c:strCache>
            </c:strRef>
          </c:tx>
          <c:spPr>
            <a:ln w="28575" cap="rnd">
              <a:solidFill>
                <a:schemeClr val="accent1"/>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Demand'!$B$5:$B$17</c:f>
              <c:numCache>
                <c:formatCode>General</c:formatCode>
                <c:ptCount val="12"/>
                <c:pt idx="0">
                  <c:v>3737882.67</c:v>
                </c:pt>
                <c:pt idx="1">
                  <c:v>3605115.0149999992</c:v>
                </c:pt>
                <c:pt idx="2">
                  <c:v>3649651.8499999996</c:v>
                </c:pt>
                <c:pt idx="3">
                  <c:v>3588198.1050000004</c:v>
                </c:pt>
                <c:pt idx="4">
                  <c:v>3877235.1599999992</c:v>
                </c:pt>
                <c:pt idx="5">
                  <c:v>4024137.5349999997</c:v>
                </c:pt>
                <c:pt idx="6">
                  <c:v>4273537.8099999996</c:v>
                </c:pt>
                <c:pt idx="7">
                  <c:v>4095526.355</c:v>
                </c:pt>
                <c:pt idx="8">
                  <c:v>3702816.2399999998</c:v>
                </c:pt>
                <c:pt idx="9">
                  <c:v>3631205.93</c:v>
                </c:pt>
                <c:pt idx="10">
                  <c:v>3477837.34</c:v>
                </c:pt>
                <c:pt idx="11">
                  <c:v>3838547.9950000001</c:v>
                </c:pt>
              </c:numCache>
            </c:numRef>
          </c:val>
          <c:smooth val="0"/>
          <c:extLst>
            <c:ext xmlns:c16="http://schemas.microsoft.com/office/drawing/2014/chart" uri="{C3380CC4-5D6E-409C-BE32-E72D297353CC}">
              <c16:uniqueId val="{00000000-C798-41A4-AD68-F06A914BA9CC}"/>
            </c:ext>
          </c:extLst>
        </c:ser>
        <c:ser>
          <c:idx val="1"/>
          <c:order val="1"/>
          <c:tx>
            <c:strRef>
              <c:f>'YoY Demand'!$C$3:$C$4</c:f>
              <c:strCache>
                <c:ptCount val="1"/>
                <c:pt idx="0">
                  <c:v>2016</c:v>
                </c:pt>
              </c:strCache>
            </c:strRef>
          </c:tx>
          <c:spPr>
            <a:ln w="28575" cap="rnd">
              <a:solidFill>
                <a:schemeClr val="accent2"/>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Demand'!$C$5:$C$17</c:f>
              <c:numCache>
                <c:formatCode>General</c:formatCode>
                <c:ptCount val="12"/>
                <c:pt idx="0">
                  <c:v>3729074.9650000008</c:v>
                </c:pt>
                <c:pt idx="1">
                  <c:v>3618267.3600000003</c:v>
                </c:pt>
                <c:pt idx="2">
                  <c:v>3861047.5200000009</c:v>
                </c:pt>
                <c:pt idx="3">
                  <c:v>3501930.5550000002</c:v>
                </c:pt>
                <c:pt idx="4">
                  <c:v>3718467.0399999991</c:v>
                </c:pt>
                <c:pt idx="5">
                  <c:v>4011405.1999999997</c:v>
                </c:pt>
                <c:pt idx="6">
                  <c:v>4080168.1800000006</c:v>
                </c:pt>
                <c:pt idx="7">
                  <c:v>4066526.7599999993</c:v>
                </c:pt>
                <c:pt idx="8">
                  <c:v>3679700.4950000001</c:v>
                </c:pt>
                <c:pt idx="9">
                  <c:v>3565917.8600000008</c:v>
                </c:pt>
                <c:pt idx="10">
                  <c:v>3457230.7249999996</c:v>
                </c:pt>
                <c:pt idx="11">
                  <c:v>3358434.5249999994</c:v>
                </c:pt>
              </c:numCache>
            </c:numRef>
          </c:val>
          <c:smooth val="0"/>
          <c:extLst>
            <c:ext xmlns:c16="http://schemas.microsoft.com/office/drawing/2014/chart" uri="{C3380CC4-5D6E-409C-BE32-E72D297353CC}">
              <c16:uniqueId val="{00000001-C798-41A4-AD68-F06A914BA9CC}"/>
            </c:ext>
          </c:extLst>
        </c:ser>
        <c:ser>
          <c:idx val="2"/>
          <c:order val="2"/>
          <c:tx>
            <c:strRef>
              <c:f>'YoY Demand'!$D$3:$D$4</c:f>
              <c:strCache>
                <c:ptCount val="1"/>
                <c:pt idx="0">
                  <c:v>2017</c:v>
                </c:pt>
              </c:strCache>
            </c:strRef>
          </c:tx>
          <c:spPr>
            <a:ln w="28575" cap="rnd">
              <a:solidFill>
                <a:schemeClr val="accent3"/>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Demand'!$D$5:$D$17</c:f>
              <c:numCache>
                <c:formatCode>General</c:formatCode>
                <c:ptCount val="12"/>
                <c:pt idx="0">
                  <c:v>3497380.54</c:v>
                </c:pt>
                <c:pt idx="1">
                  <c:v>3209216.9300000006</c:v>
                </c:pt>
                <c:pt idx="2">
                  <c:v>3636668.4700000007</c:v>
                </c:pt>
                <c:pt idx="3">
                  <c:v>3231757.48</c:v>
                </c:pt>
                <c:pt idx="4">
                  <c:v>3733908.0850000009</c:v>
                </c:pt>
                <c:pt idx="5">
                  <c:v>3942948.14</c:v>
                </c:pt>
                <c:pt idx="6">
                  <c:v>4023302.2899999996</c:v>
                </c:pt>
                <c:pt idx="7">
                  <c:v>4016202.7150000003</c:v>
                </c:pt>
                <c:pt idx="8">
                  <c:v>3585331.6499999994</c:v>
                </c:pt>
                <c:pt idx="9">
                  <c:v>3444562.5150000006</c:v>
                </c:pt>
                <c:pt idx="10">
                  <c:v>3585598.3150000004</c:v>
                </c:pt>
                <c:pt idx="11">
                  <c:v>3510985.6399999997</c:v>
                </c:pt>
              </c:numCache>
            </c:numRef>
          </c:val>
          <c:smooth val="0"/>
          <c:extLst>
            <c:ext xmlns:c16="http://schemas.microsoft.com/office/drawing/2014/chart" uri="{C3380CC4-5D6E-409C-BE32-E72D297353CC}">
              <c16:uniqueId val="{00000002-C798-41A4-AD68-F06A914BA9CC}"/>
            </c:ext>
          </c:extLst>
        </c:ser>
        <c:ser>
          <c:idx val="3"/>
          <c:order val="3"/>
          <c:tx>
            <c:strRef>
              <c:f>'YoY Demand'!$E$3:$E$4</c:f>
              <c:strCache>
                <c:ptCount val="1"/>
                <c:pt idx="0">
                  <c:v>2018</c:v>
                </c:pt>
              </c:strCache>
            </c:strRef>
          </c:tx>
          <c:spPr>
            <a:ln w="28575" cap="rnd">
              <a:solidFill>
                <a:schemeClr val="accent4"/>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Demand'!$E$5:$E$17</c:f>
              <c:numCache>
                <c:formatCode>General</c:formatCode>
                <c:ptCount val="12"/>
                <c:pt idx="0">
                  <c:v>3866763.4000000004</c:v>
                </c:pt>
                <c:pt idx="1">
                  <c:v>3373941.1350000002</c:v>
                </c:pt>
                <c:pt idx="2">
                  <c:v>3484437.9449999998</c:v>
                </c:pt>
                <c:pt idx="3">
                  <c:v>3394011.8699999987</c:v>
                </c:pt>
                <c:pt idx="4">
                  <c:v>3780826.8949999996</c:v>
                </c:pt>
                <c:pt idx="5">
                  <c:v>3970824.3849999998</c:v>
                </c:pt>
                <c:pt idx="6">
                  <c:v>4037121.4999999991</c:v>
                </c:pt>
                <c:pt idx="7">
                  <c:v>3942254.7350000008</c:v>
                </c:pt>
                <c:pt idx="8">
                  <c:v>3489468.1249999995</c:v>
                </c:pt>
                <c:pt idx="9">
                  <c:v>3358959.6250000005</c:v>
                </c:pt>
                <c:pt idx="10">
                  <c:v>3213625.5049999999</c:v>
                </c:pt>
                <c:pt idx="11">
                  <c:v>3453621.1899999995</c:v>
                </c:pt>
              </c:numCache>
            </c:numRef>
          </c:val>
          <c:smooth val="0"/>
          <c:extLst>
            <c:ext xmlns:c16="http://schemas.microsoft.com/office/drawing/2014/chart" uri="{C3380CC4-5D6E-409C-BE32-E72D297353CC}">
              <c16:uniqueId val="{00000003-C798-41A4-AD68-F06A914BA9CC}"/>
            </c:ext>
          </c:extLst>
        </c:ser>
        <c:ser>
          <c:idx val="4"/>
          <c:order val="4"/>
          <c:tx>
            <c:strRef>
              <c:f>'YoY Demand'!$F$3:$F$4</c:f>
              <c:strCache>
                <c:ptCount val="1"/>
                <c:pt idx="0">
                  <c:v>2019</c:v>
                </c:pt>
              </c:strCache>
            </c:strRef>
          </c:tx>
          <c:spPr>
            <a:ln w="28575" cap="rnd">
              <a:solidFill>
                <a:schemeClr val="accent5"/>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Demand'!$F$5:$F$17</c:f>
              <c:numCache>
                <c:formatCode>General</c:formatCode>
                <c:ptCount val="12"/>
                <c:pt idx="0">
                  <c:v>3776159.5850000004</c:v>
                </c:pt>
                <c:pt idx="1">
                  <c:v>3251923.6100000003</c:v>
                </c:pt>
                <c:pt idx="2">
                  <c:v>3615227.2749999999</c:v>
                </c:pt>
                <c:pt idx="3">
                  <c:v>3258794.2399999998</c:v>
                </c:pt>
                <c:pt idx="4">
                  <c:v>3694770.0399999996</c:v>
                </c:pt>
                <c:pt idx="5">
                  <c:v>3889441.4650000003</c:v>
                </c:pt>
                <c:pt idx="6">
                  <c:v>3997640.0949999993</c:v>
                </c:pt>
                <c:pt idx="7">
                  <c:v>3963865.1300000004</c:v>
                </c:pt>
                <c:pt idx="8">
                  <c:v>3488501.96</c:v>
                </c:pt>
                <c:pt idx="9">
                  <c:v>3439348.0550000002</c:v>
                </c:pt>
                <c:pt idx="10">
                  <c:v>3251778.5900000003</c:v>
                </c:pt>
                <c:pt idx="11">
                  <c:v>3420508.8450000002</c:v>
                </c:pt>
              </c:numCache>
            </c:numRef>
          </c:val>
          <c:smooth val="0"/>
          <c:extLst>
            <c:ext xmlns:c16="http://schemas.microsoft.com/office/drawing/2014/chart" uri="{C3380CC4-5D6E-409C-BE32-E72D297353CC}">
              <c16:uniqueId val="{00000004-C798-41A4-AD68-F06A914BA9CC}"/>
            </c:ext>
          </c:extLst>
        </c:ser>
        <c:ser>
          <c:idx val="5"/>
          <c:order val="5"/>
          <c:tx>
            <c:strRef>
              <c:f>'YoY Demand'!$G$3:$G$4</c:f>
              <c:strCache>
                <c:ptCount val="1"/>
                <c:pt idx="0">
                  <c:v>2020</c:v>
                </c:pt>
              </c:strCache>
            </c:strRef>
          </c:tx>
          <c:spPr>
            <a:ln w="28575" cap="rnd">
              <a:solidFill>
                <a:schemeClr val="accent4">
                  <a:lumMod val="50000"/>
                </a:schemeClr>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Demand'!$G$5:$G$17</c:f>
              <c:numCache>
                <c:formatCode>General</c:formatCode>
                <c:ptCount val="12"/>
                <c:pt idx="0">
                  <c:v>3544693.4299999997</c:v>
                </c:pt>
                <c:pt idx="1">
                  <c:v>3316140.9600000004</c:v>
                </c:pt>
                <c:pt idx="2">
                  <c:v>3370006.6999999997</c:v>
                </c:pt>
                <c:pt idx="3">
                  <c:v>3229426.39</c:v>
                </c:pt>
                <c:pt idx="4">
                  <c:v>3657557.2649999992</c:v>
                </c:pt>
                <c:pt idx="5">
                  <c:v>3880419.9400000004</c:v>
                </c:pt>
                <c:pt idx="6">
                  <c:v>4102914.9950000006</c:v>
                </c:pt>
                <c:pt idx="7">
                  <c:v>3827746.9449999998</c:v>
                </c:pt>
                <c:pt idx="8">
                  <c:v>3255461.9250000003</c:v>
                </c:pt>
                <c:pt idx="9">
                  <c:v>628803.80499999993</c:v>
                </c:pt>
              </c:numCache>
            </c:numRef>
          </c:val>
          <c:smooth val="0"/>
          <c:extLst>
            <c:ext xmlns:c16="http://schemas.microsoft.com/office/drawing/2014/chart" uri="{C3380CC4-5D6E-409C-BE32-E72D297353CC}">
              <c16:uniqueId val="{00000005-C798-41A4-AD68-F06A914BA9CC}"/>
            </c:ext>
          </c:extLst>
        </c:ser>
        <c:dLbls>
          <c:showLegendKey val="0"/>
          <c:showVal val="0"/>
          <c:showCatName val="0"/>
          <c:showSerName val="0"/>
          <c:showPercent val="0"/>
          <c:showBubbleSize val="0"/>
        </c:dLbls>
        <c:smooth val="0"/>
        <c:axId val="443025280"/>
        <c:axId val="443026720"/>
      </c:lineChart>
      <c:catAx>
        <c:axId val="4430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26720"/>
        <c:crosses val="autoZero"/>
        <c:auto val="1"/>
        <c:lblAlgn val="ctr"/>
        <c:lblOffset val="100"/>
        <c:noMultiLvlLbl val="0"/>
      </c:catAx>
      <c:valAx>
        <c:axId val="44302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Total</a:t>
                </a:r>
                <a:r>
                  <a:rPr lang="en-US" sz="1100" baseline="0"/>
                  <a:t> daily electricity demand in MW/h </a:t>
                </a:r>
                <a:endParaRPr lang="en-US" sz="1100"/>
              </a:p>
            </c:rich>
          </c:tx>
          <c:layout>
            <c:manualLayout>
              <c:xMode val="edge"/>
              <c:yMode val="edge"/>
              <c:x val="1.0145729570190002E-2"/>
              <c:y val="0.173855148637393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2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18</xdr:col>
      <xdr:colOff>426720</xdr:colOff>
      <xdr:row>0</xdr:row>
      <xdr:rowOff>0</xdr:rowOff>
    </xdr:from>
    <xdr:to>
      <xdr:col>23</xdr:col>
      <xdr:colOff>521620</xdr:colOff>
      <xdr:row>10</xdr:row>
      <xdr:rowOff>127495</xdr:rowOff>
    </xdr:to>
    <xdr:pic>
      <xdr:nvPicPr>
        <xdr:cNvPr id="3" name="Picture 2">
          <a:extLst>
            <a:ext uri="{FF2B5EF4-FFF2-40B4-BE49-F238E27FC236}">
              <a16:creationId xmlns:a16="http://schemas.microsoft.com/office/drawing/2014/main" id="{1D8A267E-BA53-4FDE-4304-9D0031D5F3D0}"/>
            </a:ext>
          </a:extLst>
        </xdr:cNvPr>
        <xdr:cNvPicPr>
          <a:picLocks noChangeAspect="1"/>
        </xdr:cNvPicPr>
      </xdr:nvPicPr>
      <xdr:blipFill>
        <a:blip xmlns:r="http://schemas.openxmlformats.org/officeDocument/2006/relationships" r:embed="rId1"/>
        <a:stretch>
          <a:fillRect/>
        </a:stretch>
      </xdr:blipFill>
      <xdr:spPr>
        <a:xfrm>
          <a:off x="11399520" y="0"/>
          <a:ext cx="3142900" cy="1956295"/>
        </a:xfrm>
        <a:prstGeom prst="rect">
          <a:avLst/>
        </a:prstGeom>
      </xdr:spPr>
    </xdr:pic>
    <xdr:clientData/>
  </xdr:twoCellAnchor>
  <xdr:twoCellAnchor editAs="oneCell">
    <xdr:from>
      <xdr:col>0</xdr:col>
      <xdr:colOff>0</xdr:colOff>
      <xdr:row>4</xdr:row>
      <xdr:rowOff>129540</xdr:rowOff>
    </xdr:from>
    <xdr:to>
      <xdr:col>6</xdr:col>
      <xdr:colOff>466209</xdr:colOff>
      <xdr:row>10</xdr:row>
      <xdr:rowOff>156070</xdr:rowOff>
    </xdr:to>
    <xdr:pic>
      <xdr:nvPicPr>
        <xdr:cNvPr id="4" name="Picture 3">
          <a:extLst>
            <a:ext uri="{FF2B5EF4-FFF2-40B4-BE49-F238E27FC236}">
              <a16:creationId xmlns:a16="http://schemas.microsoft.com/office/drawing/2014/main" id="{C2903AD1-259E-022F-1165-70C00CB92FDE}"/>
            </a:ext>
          </a:extLst>
        </xdr:cNvPr>
        <xdr:cNvPicPr>
          <a:picLocks noChangeAspect="1"/>
        </xdr:cNvPicPr>
      </xdr:nvPicPr>
      <xdr:blipFill>
        <a:blip xmlns:r="http://schemas.openxmlformats.org/officeDocument/2006/relationships" r:embed="rId2"/>
        <a:stretch>
          <a:fillRect/>
        </a:stretch>
      </xdr:blipFill>
      <xdr:spPr>
        <a:xfrm>
          <a:off x="0" y="861060"/>
          <a:ext cx="4123809" cy="1123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xdr:row>
      <xdr:rowOff>45720</xdr:rowOff>
    </xdr:from>
    <xdr:to>
      <xdr:col>23</xdr:col>
      <xdr:colOff>60960</xdr:colOff>
      <xdr:row>21</xdr:row>
      <xdr:rowOff>38100</xdr:rowOff>
    </xdr:to>
    <xdr:graphicFrame macro="">
      <xdr:nvGraphicFramePr>
        <xdr:cNvPr id="8" name="Chart 5">
          <a:extLst>
            <a:ext uri="{FF2B5EF4-FFF2-40B4-BE49-F238E27FC236}">
              <a16:creationId xmlns:a16="http://schemas.microsoft.com/office/drawing/2014/main" id="{FF465AF0-965E-4085-92AC-805A8041F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129540</xdr:colOff>
      <xdr:row>0</xdr:row>
      <xdr:rowOff>106680</xdr:rowOff>
    </xdr:from>
    <xdr:to>
      <xdr:col>23</xdr:col>
      <xdr:colOff>137160</xdr:colOff>
      <xdr:row>25</xdr:row>
      <xdr:rowOff>60960</xdr:rowOff>
    </xdr:to>
    <xdr:graphicFrame macro="">
      <xdr:nvGraphicFramePr>
        <xdr:cNvPr id="2" name="Chart 2">
          <a:extLst>
            <a:ext uri="{FF2B5EF4-FFF2-40B4-BE49-F238E27FC236}">
              <a16:creationId xmlns:a16="http://schemas.microsoft.com/office/drawing/2014/main" id="{C3AADE18-CDD7-E7B5-776A-FD99C3365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167646</xdr:rowOff>
    </xdr:from>
    <xdr:to>
      <xdr:col>23</xdr:col>
      <xdr:colOff>152400</xdr:colOff>
      <xdr:row>53</xdr:row>
      <xdr:rowOff>30480</xdr:rowOff>
    </xdr:to>
    <xdr:graphicFrame macro="">
      <xdr:nvGraphicFramePr>
        <xdr:cNvPr id="3" name="Chart 4">
          <a:extLst>
            <a:ext uri="{FF2B5EF4-FFF2-40B4-BE49-F238E27FC236}">
              <a16:creationId xmlns:a16="http://schemas.microsoft.com/office/drawing/2014/main" id="{43E9B7F6-750E-F81E-8BA3-360C07FDA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57</xdr:row>
      <xdr:rowOff>15246</xdr:rowOff>
    </xdr:from>
    <xdr:to>
      <xdr:col>23</xdr:col>
      <xdr:colOff>38100</xdr:colOff>
      <xdr:row>80</xdr:row>
      <xdr:rowOff>175260</xdr:rowOff>
    </xdr:to>
    <xdr:graphicFrame macro="">
      <xdr:nvGraphicFramePr>
        <xdr:cNvPr id="4" name="Chart 5">
          <a:extLst>
            <a:ext uri="{FF2B5EF4-FFF2-40B4-BE49-F238E27FC236}">
              <a16:creationId xmlns:a16="http://schemas.microsoft.com/office/drawing/2014/main" id="{92EE6697-64EF-BE4C-FA1F-87600160F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114300</xdr:rowOff>
    </xdr:from>
    <xdr:to>
      <xdr:col>23</xdr:col>
      <xdr:colOff>15240</xdr:colOff>
      <xdr:row>26</xdr:row>
      <xdr:rowOff>7620</xdr:rowOff>
    </xdr:to>
    <xdr:graphicFrame macro="">
      <xdr:nvGraphicFramePr>
        <xdr:cNvPr id="2" name="Chart 1">
          <a:extLst>
            <a:ext uri="{FF2B5EF4-FFF2-40B4-BE49-F238E27FC236}">
              <a16:creationId xmlns:a16="http://schemas.microsoft.com/office/drawing/2014/main" id="{313A6CCB-4A82-F182-F07B-EFF1CFE47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31</xdr:row>
      <xdr:rowOff>171450</xdr:rowOff>
    </xdr:from>
    <xdr:to>
      <xdr:col>23</xdr:col>
      <xdr:colOff>68580</xdr:colOff>
      <xdr:row>54</xdr:row>
      <xdr:rowOff>167640</xdr:rowOff>
    </xdr:to>
    <xdr:graphicFrame macro="">
      <xdr:nvGraphicFramePr>
        <xdr:cNvPr id="3" name="Chart 2">
          <a:extLst>
            <a:ext uri="{FF2B5EF4-FFF2-40B4-BE49-F238E27FC236}">
              <a16:creationId xmlns:a16="http://schemas.microsoft.com/office/drawing/2014/main" id="{B8A32F50-C654-77F2-59EC-34CB709F6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17</xdr:row>
      <xdr:rowOff>125730</xdr:rowOff>
    </xdr:from>
    <xdr:to>
      <xdr:col>22</xdr:col>
      <xdr:colOff>137160</xdr:colOff>
      <xdr:row>37</xdr:row>
      <xdr:rowOff>121920</xdr:rowOff>
    </xdr:to>
    <xdr:graphicFrame macro="">
      <xdr:nvGraphicFramePr>
        <xdr:cNvPr id="2" name="Chart 1">
          <a:extLst>
            <a:ext uri="{FF2B5EF4-FFF2-40B4-BE49-F238E27FC236}">
              <a16:creationId xmlns:a16="http://schemas.microsoft.com/office/drawing/2014/main" id="{E1B55D17-42EF-D869-F3A2-8A50E6244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Bogdanova" refreshedDate="45096.398031597222" createdVersion="8" refreshedVersion="8" minRefreshableVersion="3" recordCount="2106" xr:uid="{77AF5DE6-4BDC-4199-A8C4-6BBB7B0A8DEA}">
  <cacheSource type="worksheet">
    <worksheetSource name="Table_EnergyDemand_raw_data"/>
  </cacheSource>
  <cacheFields count="14">
    <cacheField name="Date" numFmtId="164">
      <sharedItems containsSemiMixedTypes="0" containsNonDate="0" containsDate="1" containsString="0" minDate="2015-01-01T00:00:00" maxDate="2020-10-07T00:00:00"/>
    </cacheField>
    <cacheField name="Day of the Week" numFmtId="0">
      <sharedItems count="7">
        <s v="Thursday"/>
        <s v="Friday"/>
        <s v="Saturday"/>
        <s v="Sunday"/>
        <s v="Monday"/>
        <s v="Tuesday"/>
        <s v="Wednesday"/>
      </sharedItems>
    </cacheField>
    <cacheField name="Month" numFmtId="0">
      <sharedItems count="12">
        <s v="January"/>
        <s v="February"/>
        <s v="March"/>
        <s v="April"/>
        <s v="May"/>
        <s v="June"/>
        <s v="July"/>
        <s v="August"/>
        <s v="September"/>
        <s v="October"/>
        <s v="November"/>
        <s v="December"/>
      </sharedItems>
    </cacheField>
    <cacheField name="Year" numFmtId="0">
      <sharedItems count="6">
        <s v="2015"/>
        <s v="2016"/>
        <s v="2017"/>
        <s v="2018"/>
        <s v="2019"/>
        <s v="2020"/>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School day" numFmtId="0">
      <sharedItems/>
    </cacheField>
    <cacheField name="Holiday" numFmtId="0">
      <sharedItems/>
    </cacheField>
    <cacheField name="Min temperature" numFmtId="0">
      <sharedItems containsSemiMixedTypes="0" containsString="0" containsNumber="1" minValue="0.6" maxValue="28"/>
    </cacheField>
    <cacheField name="Max temperature" numFmtId="0">
      <sharedItems containsSemiMixedTypes="0" containsString="0" containsNumber="1" minValue="9" maxValue="43.5"/>
    </cacheField>
    <cacheField name="Solar exposure" numFmtId="0">
      <sharedItems containsString="0" containsBlank="1" containsNumber="1" minValue="0.7" maxValue="33.299999999999997"/>
    </cacheField>
    <cacheField name="Rainfall" numFmtId="0">
      <sharedItems containsString="0" containsBlank="1" containsNumber="1" minValue="0" maxValue="54.6"/>
    </cacheField>
    <cacheField name="Demand" numFmtId="3">
      <sharedItems containsSemiMixedTypes="0" containsString="0" containsNumber="1" minValue="85094.375" maxValue="170653.84" count="2104">
        <n v="99635.03"/>
        <n v="129606.01"/>
        <n v="142300.54"/>
        <n v="104330.715"/>
        <n v="118132.2"/>
        <n v="130672.485"/>
        <n v="153514.82"/>
        <n v="142015.655"/>
        <n v="121801.155"/>
        <n v="103043.66"/>
        <n v="99865.755000000005"/>
        <n v="131261.125"/>
        <n v="126527.36"/>
        <n v="119741.62"/>
        <n v="118411.22"/>
        <n v="116690.765"/>
        <n v="99371.31"/>
        <n v="97728.75"/>
        <n v="116883.15"/>
        <n v="128968.125"/>
        <n v="148702.505"/>
        <n v="153232.1"/>
        <n v="138095.20000000001"/>
        <n v="116310.59"/>
        <n v="97959.46"/>
        <n v="103769.48"/>
        <n v="118393.31"/>
        <n v="116763.72500000001"/>
        <n v="119313.73"/>
        <n v="121018.15"/>
        <n v="103822.97"/>
        <n v="100178.84"/>
        <n v="118694.16"/>
        <n v="122880.13"/>
        <n v="117398.03"/>
        <n v="122279.425"/>
        <n v="141837.005"/>
        <n v="132138.36499999999"/>
        <n v="112108.215"/>
        <n v="126813.075"/>
        <n v="145948.565"/>
        <n v="149322.85"/>
        <n v="131376.78"/>
        <n v="136070.62"/>
        <n v="119692.02499999999"/>
        <n v="125287.71"/>
        <n v="131832.63"/>
        <n v="127666.01"/>
        <n v="125972.765"/>
        <n v="139399.69"/>
        <n v="139465.67499999999"/>
        <n v="136283.03"/>
        <n v="138016.35"/>
        <n v="135255.815"/>
        <n v="120263.515"/>
        <n v="130062.755"/>
        <n v="131525.85500000001"/>
        <n v="131069.4"/>
        <n v="116275.73"/>
        <n v="103462.78"/>
        <n v="123301.83500000001"/>
        <n v="126750.29"/>
        <n v="120764.185"/>
        <n v="114967.345"/>
        <n v="117053.75"/>
        <n v="108344.575"/>
        <n v="106348.78"/>
        <n v="108282.48"/>
        <n v="125828.53"/>
        <n v="124418.41499999999"/>
        <n v="121683.65"/>
        <n v="120929.815"/>
        <n v="108738.82"/>
        <n v="100170.295"/>
        <n v="123787.075"/>
        <n v="125600.86"/>
        <n v="127975.815"/>
        <n v="128319.45"/>
        <n v="119491.32"/>
        <n v="106754.8"/>
        <n v="106555.03"/>
        <n v="122810.05"/>
        <n v="123234.935"/>
        <n v="122268.86"/>
        <n v="121998.2"/>
        <n v="122346.33500000001"/>
        <n v="112187.715"/>
        <n v="106418.66499999999"/>
        <n v="123061.87"/>
        <n v="125795.325"/>
        <n v="122042.265"/>
        <n v="113838.41"/>
        <n v="98891.06"/>
        <n v="103999.17"/>
        <n v="103685.45"/>
        <n v="107383.37"/>
        <n v="120235.505"/>
        <n v="122129.77499999999"/>
        <n v="123990.76"/>
        <n v="121753.11500000001"/>
        <n v="110034.16499999999"/>
        <n v="103760.22500000001"/>
        <n v="125107.78"/>
        <n v="127793.38"/>
        <n v="126673.935"/>
        <n v="126937.94"/>
        <n v="131031.41499999999"/>
        <n v="109763.985"/>
        <n v="107160.54"/>
        <n v="126696.19"/>
        <n v="127973.58500000001"/>
        <n v="128598.495"/>
        <n v="126483.80499999999"/>
        <n v="126230.785"/>
        <n v="111803.625"/>
        <n v="108217.82"/>
        <n v="127855.22"/>
        <n v="132642.14000000001"/>
        <n v="132814.61499999999"/>
        <n v="132669.57999999999"/>
        <n v="126304.44500000001"/>
        <n v="108487.97500000001"/>
        <n v="109233.34"/>
        <n v="122375.47"/>
        <n v="123734.86500000001"/>
        <n v="129121.86"/>
        <n v="131237.185"/>
        <n v="131138.73000000001"/>
        <n v="108377.05"/>
        <n v="103811.28"/>
        <n v="123740.245"/>
        <n v="129312.58"/>
        <n v="136903.26999999999"/>
        <n v="135217.65"/>
        <n v="135172.41"/>
        <n v="117136.63"/>
        <n v="111897.08500000001"/>
        <n v="127524.8"/>
        <n v="133235.48000000001"/>
        <n v="127522.71"/>
        <n v="135361.19500000001"/>
        <n v="133422.46"/>
        <n v="119331.85"/>
        <n v="118783.08500000001"/>
        <n v="136690.92000000001"/>
        <n v="140886.995"/>
        <n v="133103.37"/>
        <n v="127900.235"/>
        <n v="132338.94"/>
        <n v="114669.79"/>
        <n v="113261.26"/>
        <n v="140919.995"/>
        <n v="148534.505"/>
        <n v="146902.95000000001"/>
        <n v="147155.26500000001"/>
        <n v="142625.035"/>
        <n v="120128.295"/>
        <n v="109609.685"/>
        <n v="110715.815"/>
        <n v="132854.13500000001"/>
        <n v="144125.52499999999"/>
        <n v="143465.44500000001"/>
        <n v="145005.62"/>
        <n v="123754.55"/>
        <n v="119125.62"/>
        <n v="136054.14499999999"/>
        <n v="139073.785"/>
        <n v="134290.46"/>
        <n v="137073.77499999999"/>
        <n v="139781.245"/>
        <n v="129576.36"/>
        <n v="124910.57"/>
        <n v="140431.35999999999"/>
        <n v="133171.4"/>
        <n v="135407.57"/>
        <n v="137379.23000000001"/>
        <n v="135562.07500000001"/>
        <n v="124587.43"/>
        <n v="119277.48"/>
        <n v="139468.155"/>
        <n v="143170.05499999999"/>
        <n v="138931"/>
        <n v="138972.42499999999"/>
        <n v="145713.81"/>
        <n v="130073.27"/>
        <n v="117312.925"/>
        <n v="143176.33499999999"/>
        <n v="143984.39000000001"/>
        <n v="141696.29500000001"/>
        <n v="141994.375"/>
        <n v="136884.095"/>
        <n v="123971.705"/>
        <n v="124790.69500000001"/>
        <n v="138680.33499999999"/>
        <n v="150671.10500000001"/>
        <n v="151270.54"/>
        <n v="144797.98000000001"/>
        <n v="142965.48000000001"/>
        <n v="130187.44500000001"/>
        <n v="131141.35500000001"/>
        <n v="146154.37"/>
        <n v="138931.81"/>
        <n v="138418.83499999999"/>
        <n v="142316.29500000001"/>
        <n v="136837.155"/>
        <n v="121021.425"/>
        <n v="120396.735"/>
        <n v="142470.43"/>
        <n v="144008.37"/>
        <n v="142637.76000000001"/>
        <n v="143544.10999999999"/>
        <n v="139584.95499999999"/>
        <n v="125032.57"/>
        <n v="117638.065"/>
        <n v="141451.72500000001"/>
        <n v="147550.185"/>
        <n v="142325.99"/>
        <n v="143642.35500000001"/>
        <n v="143060.32999999999"/>
        <n v="125830.535"/>
        <n v="120008.455"/>
        <n v="130978.095"/>
        <n v="135616.125"/>
        <n v="138900.5"/>
        <n v="140905.85"/>
        <n v="137838.92499999999"/>
        <n v="122088.76"/>
        <n v="116648.77"/>
        <n v="137008.71"/>
        <n v="148093.96"/>
        <n v="144024.66"/>
        <n v="131575.79"/>
        <n v="126570.47"/>
        <n v="112275.15"/>
        <n v="111793.015"/>
        <n v="128868.255"/>
        <n v="135051.54500000001"/>
        <n v="135914.68"/>
        <n v="141159.76999999999"/>
        <n v="134755.505"/>
        <n v="124448.5"/>
        <n v="116744.215"/>
        <n v="137724.89499999999"/>
        <n v="134116.76999999999"/>
        <n v="132794.715"/>
        <n v="132096.33499999999"/>
        <n v="131384.88"/>
        <n v="115799.32"/>
        <n v="109641.375"/>
        <n v="131619.36499999999"/>
        <n v="136340.70000000001"/>
        <n v="132977.45000000001"/>
        <n v="133541.98000000001"/>
        <n v="123968.9"/>
        <n v="108790.005"/>
        <n v="99161.764999999999"/>
        <n v="116574.17"/>
        <n v="123750.5"/>
        <n v="131795.48499999999"/>
        <n v="131050.675"/>
        <n v="130764.58500000001"/>
        <n v="112377.185"/>
        <n v="103708.925"/>
        <n v="120096.71"/>
        <n v="127755.095"/>
        <n v="131866.73000000001"/>
        <n v="130937.625"/>
        <n v="124278.93"/>
        <n v="111064.49"/>
        <n v="106431.815"/>
        <n v="121796.715"/>
        <n v="126691.8"/>
        <n v="129641.245"/>
        <n v="124356.41499999999"/>
        <n v="107544.145"/>
        <n v="100598.55"/>
        <n v="103828.88"/>
        <n v="125194.87"/>
        <n v="127225.245"/>
        <n v="117282.765"/>
        <n v="122121.325"/>
        <n v="126989.905"/>
        <n v="112604.825"/>
        <n v="105376.33500000001"/>
        <n v="120916.215"/>
        <n v="122830.38"/>
        <n v="126919.19500000001"/>
        <n v="130260.37"/>
        <n v="123985.97"/>
        <n v="104916.345"/>
        <n v="100812.04"/>
        <n v="120795"/>
        <n v="126655.49"/>
        <n v="122368.88499999999"/>
        <n v="121471.64"/>
        <n v="120420.7"/>
        <n v="106813.03"/>
        <n v="102279.745"/>
        <n v="115297.34"/>
        <n v="116619.57"/>
        <n v="122887.41"/>
        <n v="124222.935"/>
        <n v="121256.97"/>
        <n v="106353.44"/>
        <n v="103629.645"/>
        <n v="113791.75"/>
        <n v="101793.035"/>
        <n v="120177.94500000001"/>
        <n v="125985.465"/>
        <n v="120505.58500000001"/>
        <n v="104269.79"/>
        <n v="103793.08500000001"/>
        <n v="127234.72"/>
        <n v="121617.28"/>
        <n v="121566.645"/>
        <n v="123775.16"/>
        <n v="117078.58500000001"/>
        <n v="103646.63499999999"/>
        <n v="99761.81"/>
        <n v="124557.22500000001"/>
        <n v="131442.20000000001"/>
        <n v="132353.755"/>
        <n v="138118.70499999999"/>
        <n v="123412.685"/>
        <n v="102647.905"/>
        <n v="98621.62"/>
        <n v="114406.825"/>
        <n v="118894.30499999999"/>
        <n v="124728.875"/>
        <n v="112907.145"/>
        <n v="117492.82"/>
        <n v="105011.19500000001"/>
        <n v="102162.53"/>
        <n v="122452.41499999999"/>
        <n v="117115.62"/>
        <n v="115230.125"/>
        <n v="121699.425"/>
        <n v="129148.52"/>
        <n v="115606.005"/>
        <n v="112025.29"/>
        <n v="129059.645"/>
        <n v="136800.91"/>
        <n v="125965.02"/>
        <n v="125807.495"/>
        <n v="116597.81"/>
        <n v="106139.41"/>
        <n v="105218.515"/>
        <n v="125784.96000000001"/>
        <n v="129077.41"/>
        <n v="135930.07999999999"/>
        <n v="152366.29999999999"/>
        <n v="158052.89000000001"/>
        <n v="154924.89000000001"/>
        <n v="133421.03"/>
        <n v="113802.21"/>
        <n v="119477.515"/>
        <n v="126553.11500000001"/>
        <n v="134583.25"/>
        <n v="119950.37"/>
        <n v="95093.294999999998"/>
        <n v="96394.94"/>
        <n v="100048.44"/>
        <n v="111647.54"/>
        <n v="128552.13499999999"/>
        <n v="146473.83499999999"/>
        <n v="116040.925"/>
        <n v="99622.64"/>
        <n v="97656.445000000007"/>
        <n v="110932.505"/>
        <n v="117873.58"/>
        <n v="115064.265"/>
        <n v="112392.69500000001"/>
        <n v="111879.54"/>
        <n v="105482.69500000001"/>
        <n v="113049.145"/>
        <n v="141133.08499999999"/>
        <n v="135006.10999999999"/>
        <n v="160011.07500000001"/>
        <n v="120396.33500000001"/>
        <n v="113244.79"/>
        <n v="103046.17"/>
        <n v="114097.07"/>
        <n v="147817.58499999999"/>
        <n v="148612.37"/>
        <n v="142471.51"/>
        <n v="139450.61499999999"/>
        <n v="129135.185"/>
        <n v="108097.845"/>
        <n v="103396.3"/>
        <n v="112649.60000000001"/>
        <n v="110152.815"/>
        <n v="133718.035"/>
        <n v="134169.82999999999"/>
        <n v="123615.21"/>
        <n v="107579.345"/>
        <n v="101279.65"/>
        <n v="121942.895"/>
        <n v="133989.155"/>
        <n v="122594.47500000001"/>
        <n v="119919.605"/>
        <n v="126330.55"/>
        <n v="123737.01"/>
        <n v="124436.81"/>
        <n v="129327.22500000001"/>
        <n v="131271.26500000001"/>
        <n v="132265.005"/>
        <n v="131003.79"/>
        <n v="133845.51999999999"/>
        <n v="120839.995"/>
        <n v="104364.735"/>
        <n v="120863.325"/>
        <n v="117062.035"/>
        <n v="119481.79"/>
        <n v="125964.185"/>
        <n v="122991.66"/>
        <n v="105911.71"/>
        <n v="107884.355"/>
        <n v="130527.325"/>
        <n v="156924.82999999999"/>
        <n v="152419.41500000001"/>
        <n v="138064.85500000001"/>
        <n v="122575.935"/>
        <n v="110545.84"/>
        <n v="105781.985"/>
        <n v="125400.08"/>
        <n v="142242.595"/>
        <n v="145182.98000000001"/>
        <n v="136226.12"/>
        <n v="149376.57"/>
        <n v="124692.315"/>
        <n v="117707.95"/>
        <n v="131465.82500000001"/>
        <n v="160285.01500000001"/>
        <n v="152599.125"/>
        <n v="135635.70499999999"/>
        <n v="141414.35"/>
        <n v="119690.755"/>
        <n v="111329.62"/>
        <n v="105388.57"/>
        <n v="123073.98"/>
        <n v="135047.625"/>
        <n v="143184.80499999999"/>
        <n v="118189.72"/>
        <n v="105484.1"/>
        <n v="100394.06"/>
        <n v="117796.715"/>
        <n v="124081.46"/>
        <n v="126074.895"/>
        <n v="125072.73"/>
        <n v="101740.89"/>
        <n v="102726.745"/>
        <n v="98324.645000000004"/>
        <n v="102746.6"/>
        <n v="118281.13"/>
        <n v="122625.21"/>
        <n v="122964.715"/>
        <n v="116321.60000000001"/>
        <n v="102832.72"/>
        <n v="102084"/>
        <n v="120445.735"/>
        <n v="120371.235"/>
        <n v="125657.125"/>
        <n v="125663.33"/>
        <n v="124266.88499999999"/>
        <n v="109044.9"/>
        <n v="99845.345000000001"/>
        <n v="118614.005"/>
        <n v="123808.76"/>
        <n v="124686.63"/>
        <n v="126519.065"/>
        <n v="124721.485"/>
        <n v="108525.965"/>
        <n v="100526.30499999999"/>
        <n v="123441.82"/>
        <n v="126846.44500000001"/>
        <n v="125204.785"/>
        <n v="125514.14"/>
        <n v="120124.30499999999"/>
        <n v="108773.745"/>
        <n v="105642.28"/>
        <n v="104072.435"/>
        <n v="117437.66499999999"/>
        <n v="118531.5"/>
        <n v="126847.02"/>
        <n v="122054.13"/>
        <n v="103505.19500000001"/>
        <n v="98873.535000000003"/>
        <n v="116969.63"/>
        <n v="119014.44500000001"/>
        <n v="124525.185"/>
        <n v="118192.05499999999"/>
        <n v="120421.32"/>
        <n v="106052.64"/>
        <n v="103487.28"/>
        <n v="119781.13499999999"/>
        <n v="119611.88"/>
        <n v="123616.28"/>
        <n v="120693.53"/>
        <n v="118800.07"/>
        <n v="101945.995"/>
        <n v="99697.62"/>
        <n v="121182.69500000001"/>
        <n v="124209.405"/>
        <n v="124352.215"/>
        <n v="124392.29"/>
        <n v="127705.84"/>
        <n v="112336.78"/>
        <n v="101618.98"/>
        <n v="121424.42"/>
        <n v="131916.405"/>
        <n v="132170.04999999999"/>
        <n v="137080.875"/>
        <n v="134317.62"/>
        <n v="119938.795"/>
        <n v="118751.965"/>
        <n v="134983.95499999999"/>
        <n v="140402.15"/>
        <n v="141195.03"/>
        <n v="141292.56"/>
        <n v="137717.255"/>
        <n v="122764.33"/>
        <n v="116052.80499999999"/>
        <n v="134829.755"/>
        <n v="135306.005"/>
        <n v="137305.35500000001"/>
        <n v="132859.30499999999"/>
        <n v="132209.51500000001"/>
        <n v="120753.43"/>
        <n v="122771.53"/>
        <n v="122106.95"/>
        <n v="138466.56"/>
        <n v="140904.59"/>
        <n v="140741.16500000001"/>
        <n v="138023.10999999999"/>
        <n v="123162.185"/>
        <n v="119662.16499999999"/>
        <n v="134435.11499999999"/>
        <n v="137511.315"/>
        <n v="133813.285"/>
        <n v="136740.005"/>
        <n v="144658.38"/>
        <n v="131730.83499999999"/>
        <n v="126455.935"/>
        <n v="148639.995"/>
        <n v="142146.31"/>
        <n v="136071.965"/>
        <n v="141078.46"/>
        <n v="136676.715"/>
        <n v="118683.565"/>
        <n v="112556.405"/>
        <n v="135712.245"/>
        <n v="142401.79500000001"/>
        <n v="134056.095"/>
        <n v="138768.04500000001"/>
        <n v="136690.04999999999"/>
        <n v="122369.535"/>
        <n v="119218.23"/>
        <n v="128207.125"/>
        <n v="137582.19500000001"/>
        <n v="145728.26"/>
        <n v="144103.70499999999"/>
        <n v="141166.85"/>
        <n v="120659.15"/>
        <n v="113418.125"/>
        <n v="127367.015"/>
        <n v="137028.04999999999"/>
        <n v="136850.14000000001"/>
        <n v="136127.125"/>
        <n v="128777.82"/>
        <n v="119888.575"/>
        <n v="120126.905"/>
        <n v="138134.63500000001"/>
        <n v="146465.69"/>
        <n v="143209.755"/>
        <n v="142341.63500000001"/>
        <n v="139822.93"/>
        <n v="121548.535"/>
        <n v="114481.28"/>
        <n v="137934.845"/>
        <n v="137301.69"/>
        <n v="140922.715"/>
        <n v="142671.51"/>
        <n v="145491.32999999999"/>
        <n v="130907.095"/>
        <n v="120379.285"/>
        <n v="138506.45000000001"/>
        <n v="132819.535"/>
        <n v="130616.67"/>
        <n v="138368.4"/>
        <n v="134885.67000000001"/>
        <n v="120382.80499999999"/>
        <n v="113066.245"/>
        <n v="127906.24000000001"/>
        <n v="124975.11"/>
        <n v="132561.22"/>
        <n v="123434.505"/>
        <n v="132569.74"/>
        <n v="121052.06"/>
        <n v="119118.545"/>
        <n v="139203.5"/>
        <n v="138640.39000000001"/>
        <n v="141122.79500000001"/>
        <n v="139724.02499999999"/>
        <n v="139920.54500000001"/>
        <n v="119573.22"/>
        <n v="114832.425"/>
        <n v="125055.69"/>
        <n v="133748.44"/>
        <n v="128834.065"/>
        <n v="134246.16500000001"/>
        <n v="135273.32500000001"/>
        <n v="118621.96"/>
        <n v="110986.005"/>
        <n v="127275.815"/>
        <n v="129542.36500000001"/>
        <n v="123307.02"/>
        <n v="117722.95"/>
        <n v="125432.605"/>
        <n v="111412.995"/>
        <n v="109125.215"/>
        <n v="130967.28"/>
        <n v="134720.155"/>
        <n v="130650.88"/>
        <n v="134234.45000000001"/>
        <n v="131734.10500000001"/>
        <n v="106709.54"/>
        <n v="110314.625"/>
        <n v="127391.09"/>
        <n v="122664.30499999999"/>
        <n v="127208.57"/>
        <n v="131357.34"/>
        <n v="127420.43"/>
        <n v="106776.27499999999"/>
        <n v="105931.55499999999"/>
        <n v="124343.19"/>
        <n v="126888.77"/>
        <n v="121143.25"/>
        <n v="122858.49"/>
        <n v="113439.77499999999"/>
        <n v="109181.26"/>
        <n v="97992.93"/>
        <n v="115839.01"/>
        <n v="124089.47"/>
        <n v="128558.38499999999"/>
        <n v="115898.54"/>
        <n v="116197.73"/>
        <n v="101300.77499999999"/>
        <n v="94954.16"/>
        <n v="116831.43"/>
        <n v="124665.82"/>
        <n v="128612.3"/>
        <n v="128242.765"/>
        <n v="121731.485"/>
        <n v="97887.485000000001"/>
        <n v="116042.845"/>
        <n v="123265.44"/>
        <n v="126362.045"/>
        <n v="114867.16"/>
        <n v="122975.285"/>
        <n v="114184.19500000001"/>
        <n v="111289"/>
        <n v="125270.16499999999"/>
        <n v="117138.355"/>
        <n v="121605.395"/>
        <n v="120142.43"/>
        <n v="119820.71"/>
        <n v="104191.105"/>
        <n v="94325.72"/>
        <n v="110661.43"/>
        <n v="104976.21"/>
        <n v="119904.48"/>
        <n v="118677.495"/>
        <n v="113666.485"/>
        <n v="101810.75"/>
        <n v="96934.925000000003"/>
        <n v="116230.34"/>
        <n v="117794.595"/>
        <n v="122131.11500000001"/>
        <n v="122634.53"/>
        <n v="117953.88499999999"/>
        <n v="99907.32"/>
        <n v="96805.925000000003"/>
        <n v="116817.15"/>
        <n v="119905.59"/>
        <n v="122146.66"/>
        <n v="122464.645"/>
        <n v="121441.05"/>
        <n v="106868.5"/>
        <n v="112098.33500000001"/>
        <n v="138681.815"/>
        <n v="126617.72"/>
        <n v="118119.01"/>
        <n v="120308.545"/>
        <n v="116011.565"/>
        <n v="104700.05499999999"/>
        <n v="102718.9"/>
        <n v="118666.37"/>
        <n v="119169.17"/>
        <n v="121067.59"/>
        <n v="113024.02"/>
        <n v="109318.355"/>
        <n v="98899.494999999995"/>
        <n v="97300.36"/>
        <n v="109670"/>
        <n v="111228.06"/>
        <n v="112738.08"/>
        <n v="105445.65"/>
        <n v="105664.09"/>
        <n v="98622.865000000005"/>
        <n v="93673.19"/>
        <n v="120390.11"/>
        <n v="128831.65"/>
        <n v="111423.765"/>
        <n v="107072.36"/>
        <n v="113698.06"/>
        <n v="90227.48"/>
        <n v="90911.085000000006"/>
        <n v="109260.30499999999"/>
        <n v="106451.255"/>
        <n v="104389.51"/>
        <n v="105513.235"/>
        <n v="112247.94500000001"/>
        <n v="114843.875"/>
        <n v="114468.17"/>
        <n v="106284.83"/>
        <n v="99701.43"/>
        <n v="123693.52"/>
        <n v="135571.79500000001"/>
        <n v="112141.83"/>
        <n v="95728.15"/>
        <n v="89403.145000000004"/>
        <n v="86507.47"/>
        <n v="97564.744999999995"/>
        <n v="116606.795"/>
        <n v="128079.845"/>
        <n v="136308.73499999999"/>
        <n v="134955.01999999999"/>
        <n v="122777.02499999999"/>
        <n v="116211.99"/>
        <n v="120366.32"/>
        <n v="111595.855"/>
        <n v="118783.94500000001"/>
        <n v="111341.675"/>
        <n v="88996.625"/>
        <n v="90294"/>
        <n v="120928.705"/>
        <n v="140517.65"/>
        <n v="111211.35"/>
        <n v="112371.41"/>
        <n v="107937.685"/>
        <n v="96779.07"/>
        <n v="103291.61"/>
        <n v="141332.05499999999"/>
        <n v="115664.16"/>
        <n v="111936.7"/>
        <n v="98590.06"/>
        <n v="112513.82"/>
        <n v="108336.53"/>
        <n v="109020.58"/>
        <n v="124292.955"/>
        <n v="112863.01"/>
        <n v="114133.73"/>
        <n v="110669.27"/>
        <n v="117452.27"/>
        <n v="117361.7"/>
        <n v="110384.27499999999"/>
        <n v="108761.37"/>
        <n v="111543.81"/>
        <n v="142213.66"/>
        <n v="155060.60999999999"/>
        <n v="138793.59"/>
        <n v="111983.51"/>
        <n v="89003.15"/>
        <n v="104844.105"/>
        <n v="111613.05"/>
        <n v="116299.39"/>
        <n v="119947.59"/>
        <n v="111885.97"/>
        <n v="95623.35"/>
        <n v="91280.024999999994"/>
        <n v="105341.86500000001"/>
        <n v="112351.47"/>
        <n v="116690.17"/>
        <n v="117948.685"/>
        <n v="111229.52"/>
        <n v="95046.904999999999"/>
        <n v="100495.61500000001"/>
        <n v="131090.77499999999"/>
        <n v="140167.5"/>
        <n v="137291.97"/>
        <n v="127633.27499999999"/>
        <n v="124311.33"/>
        <n v="116083.295"/>
        <n v="103539.02"/>
        <n v="116447.855"/>
        <n v="117931.46"/>
        <n v="124370.765"/>
        <n v="129649.25"/>
        <n v="125346.075"/>
        <n v="108816.81"/>
        <n v="102617.51"/>
        <n v="104468.9"/>
        <n v="133227.785"/>
        <n v="139672.83499999999"/>
        <n v="124255.97500000001"/>
        <n v="111612.075"/>
        <n v="107731.78"/>
        <n v="113593.82"/>
        <n v="131980.98499999999"/>
        <n v="127625.36500000001"/>
        <n v="114696.37"/>
        <n v="111632.83500000001"/>
        <n v="115411.41"/>
        <n v="107465.98"/>
        <n v="104189.1"/>
        <n v="116237.22"/>
        <n v="111032.97500000001"/>
        <n v="109640.33"/>
        <n v="107491.87"/>
        <n v="110662.245"/>
        <n v="97402.264999999999"/>
        <n v="94477.095000000001"/>
        <n v="107895.52499999999"/>
        <n v="113138.67"/>
        <n v="114191.35"/>
        <n v="114817.30499999999"/>
        <n v="110160.02499999999"/>
        <n v="99084.74"/>
        <n v="96041.895000000004"/>
        <n v="113287.05499999999"/>
        <n v="114159.965"/>
        <n v="114335.995"/>
        <n v="112704.045"/>
        <n v="97436.41"/>
        <n v="99608.57"/>
        <n v="96594.744999999995"/>
        <n v="99945.494999999995"/>
        <n v="111955.175"/>
        <n v="114436.97"/>
        <n v="112816.68"/>
        <n v="114522.44"/>
        <n v="102528.4"/>
        <n v="97356.565000000002"/>
        <n v="109421.815"/>
        <n v="101548.735"/>
        <n v="116795.245"/>
        <n v="126329.53"/>
        <n v="120144.19"/>
        <n v="104864.05"/>
        <n v="103756.535"/>
        <n v="115103.77499999999"/>
        <n v="120718.64"/>
        <n v="129196.44500000001"/>
        <n v="127260.05"/>
        <n v="123150.38499999999"/>
        <n v="105013.07"/>
        <n v="107424.07"/>
        <n v="125858.27"/>
        <n v="126760.71"/>
        <n v="125747.735"/>
        <n v="128753.13"/>
        <n v="123523"/>
        <n v="109477.42"/>
        <n v="107497.03"/>
        <n v="125871.91499999999"/>
        <n v="127820.715"/>
        <n v="125072.675"/>
        <n v="122910.48"/>
        <n v="123351.45"/>
        <n v="109111.61500000001"/>
        <n v="105912.16"/>
        <n v="113551.03999999999"/>
        <n v="119127.205"/>
        <n v="121571.97"/>
        <n v="124010.03"/>
        <n v="123130.6"/>
        <n v="104643.675"/>
        <n v="110029.55"/>
        <n v="130516.1"/>
        <n v="132762.38"/>
        <n v="139030.79500000001"/>
        <n v="140202.73499999999"/>
        <n v="136856.79999999999"/>
        <n v="122161.405"/>
        <n v="118953.95"/>
        <n v="132877.45000000001"/>
        <n v="133274.53"/>
        <n v="136116.12"/>
        <n v="139511.78"/>
        <n v="130994.54"/>
        <n v="120698.91499999999"/>
        <n v="113374.465"/>
        <n v="117691.685"/>
        <n v="135184.95000000001"/>
        <n v="136253.42000000001"/>
        <n v="135303.255"/>
        <n v="135269.63500000001"/>
        <n v="121178.68"/>
        <n v="116112.74"/>
        <n v="134925.74"/>
        <n v="131996.97"/>
        <n v="139814.29999999999"/>
        <n v="140348.57"/>
        <n v="132029.57500000001"/>
        <n v="122393.325"/>
        <n v="118103.86500000001"/>
        <n v="138040.38"/>
        <n v="144526.63"/>
        <n v="141351.89499999999"/>
        <n v="138124.06"/>
        <n v="139275.77499999999"/>
        <n v="125949.5"/>
        <n v="120137.45"/>
        <n v="139765.32"/>
        <n v="134029.80499999999"/>
        <n v="134084.66500000001"/>
        <n v="137899.715"/>
        <n v="134078.07"/>
        <n v="123687.97"/>
        <n v="116064.03"/>
        <n v="133132.32500000001"/>
        <n v="137352.78"/>
        <n v="138152.10500000001"/>
        <n v="134622.39000000001"/>
        <n v="131387.745"/>
        <n v="124486.69500000001"/>
        <n v="119927.64"/>
        <n v="131868.24"/>
        <n v="136121.83499999999"/>
        <n v="133906.26"/>
        <n v="139316.29"/>
        <n v="140073.89499999999"/>
        <n v="122397.13"/>
        <n v="118007.66499999999"/>
        <n v="136330.59"/>
        <n v="129699.265"/>
        <n v="133198.34"/>
        <n v="136003.91500000001"/>
        <n v="130432.05"/>
        <n v="111331.235"/>
        <n v="107580.495"/>
        <n v="132276.88"/>
        <n v="137617.88"/>
        <n v="140729.185"/>
        <n v="151355.43"/>
        <n v="141647.89499999999"/>
        <n v="116696.455"/>
        <n v="117351.14"/>
        <n v="138963.17499999999"/>
        <n v="139108.435"/>
        <n v="130044.375"/>
        <n v="122361.925"/>
        <n v="122862.345"/>
        <n v="113669.45"/>
        <n v="106274.56"/>
        <n v="121533.955"/>
        <n v="127193.3"/>
        <n v="121445.38"/>
        <n v="129223.80499999999"/>
        <n v="133562.98499999999"/>
        <n v="124852.67"/>
        <n v="119798.995"/>
        <n v="140410.29500000001"/>
        <n v="133809.45499999999"/>
        <n v="133056.82"/>
        <n v="135619.94"/>
        <n v="133666.57500000001"/>
        <n v="117444.1"/>
        <n v="115177.935"/>
        <n v="139414.495"/>
        <n v="139814.04"/>
        <n v="137513.465"/>
        <n v="133982.255"/>
        <n v="128707.425"/>
        <n v="114098.11500000001"/>
        <n v="103964.33"/>
        <n v="128001.05499999999"/>
        <n v="137696.67000000001"/>
        <n v="134819.94500000001"/>
        <n v="133405.72"/>
        <n v="132543.1"/>
        <n v="120454.01"/>
        <n v="114584.065"/>
        <n v="127169.03"/>
        <n v="130906.89"/>
        <n v="127192.315"/>
        <n v="131986.80499999999"/>
        <n v="128761.605"/>
        <n v="111301.56"/>
        <n v="104766"/>
        <n v="115123.54"/>
        <n v="124033.955"/>
        <n v="123461.38"/>
        <n v="119309.93"/>
        <n v="116611.25"/>
        <n v="101012.29"/>
        <n v="92608.24"/>
        <n v="119126.485"/>
        <n v="124452.94"/>
        <n v="119028.07"/>
        <n v="116655.855"/>
        <n v="102847.255"/>
        <n v="100701.82"/>
        <n v="103556.74"/>
        <n v="119226.42"/>
        <n v="118856.41499999999"/>
        <n v="114604.62"/>
        <n v="113134.58"/>
        <n v="118359.28"/>
        <n v="101974.595"/>
        <n v="97053.544999999998"/>
        <n v="111432.36500000001"/>
        <n v="116556.425"/>
        <n v="114133.54"/>
        <n v="113957.735"/>
        <n v="117048.72500000001"/>
        <n v="102037.16499999999"/>
        <n v="98108.815000000002"/>
        <n v="115907.395"/>
        <n v="117470.22"/>
        <n v="121087.1"/>
        <n v="118201.175"/>
        <n v="108412.66499999999"/>
        <n v="102195.97500000001"/>
        <n v="100571.04"/>
        <n v="115549.435"/>
        <n v="118010.31"/>
        <n v="115813.03"/>
        <n v="117333.44500000001"/>
        <n v="112633.265"/>
        <n v="100746.42"/>
        <n v="92182.955000000002"/>
        <n v="112227.65"/>
        <n v="116179.47"/>
        <n v="116632.09"/>
        <n v="120470.785"/>
        <n v="113451.995"/>
        <n v="101610.815"/>
        <n v="95368.164999999994"/>
        <n v="104632.79"/>
        <n v="100592.295"/>
        <n v="111738.485"/>
        <n v="113539.935"/>
        <n v="115156.44500000001"/>
        <n v="104194.345"/>
        <n v="98774.235000000001"/>
        <n v="125795.84"/>
        <n v="135420.82"/>
        <n v="130385.05"/>
        <n v="116715.965"/>
        <n v="117797.62"/>
        <n v="106730.21"/>
        <n v="101256.78"/>
        <n v="128658.27"/>
        <n v="137151.495"/>
        <n v="138882.25"/>
        <n v="135162.11499999999"/>
        <n v="133951.29"/>
        <n v="121219.595"/>
        <n v="108717.875"/>
        <n v="115429.005"/>
        <n v="129798.47"/>
        <n v="151730.95000000001"/>
        <n v="154632.33499999999"/>
        <n v="125141.9"/>
        <n v="99234.22"/>
        <n v="92487.705000000002"/>
        <n v="111625.98"/>
        <n v="113063.675"/>
        <n v="115383.13"/>
        <n v="115736.97"/>
        <n v="109568.47"/>
        <n v="99334.8"/>
        <n v="97715.01"/>
        <n v="114680.185"/>
        <n v="121945.175"/>
        <n v="146933.095"/>
        <n v="129280.81"/>
        <n v="120821.05499999999"/>
        <n v="110154.36"/>
        <n v="107212.84"/>
        <n v="138949.67499999999"/>
        <n v="142870.39499999999"/>
        <n v="114916.99"/>
        <n v="114462.53"/>
        <n v="116428.79"/>
        <n v="109364.01"/>
        <n v="92856.23"/>
        <n v="85094.375"/>
        <n v="98638.854999999996"/>
        <n v="128753.755"/>
        <n v="130699.155"/>
        <n v="115572.045"/>
        <n v="96358.975000000006"/>
        <n v="95700.479999999996"/>
        <n v="95959.684999999998"/>
        <n v="105277.85"/>
        <n v="106373.825"/>
        <n v="113337.685"/>
        <n v="123247.735"/>
        <n v="133705.845"/>
        <n v="107142.815"/>
        <n v="118832.07"/>
        <n v="111361.05"/>
        <n v="116530.04"/>
        <n v="139607.905"/>
        <n v="132022.87"/>
        <n v="98977.05"/>
        <n v="92021.68"/>
        <n v="109389.095"/>
        <n v="116074.03"/>
        <n v="129286.36500000001"/>
        <n v="154648.065"/>
        <n v="165070.595"/>
        <n v="124825.02499999999"/>
        <n v="127305.2"/>
        <n v="137955.42499999999"/>
        <n v="128314.47"/>
        <n v="128899.765"/>
        <n v="139245.21"/>
        <n v="128599.46"/>
        <n v="139114.58499999999"/>
        <n v="159436.69"/>
        <n v="160437.565"/>
        <n v="115239.57"/>
        <n v="108524.18"/>
        <n v="109949.21"/>
        <n v="112946.34"/>
        <n v="104947.325"/>
        <n v="106065.935"/>
        <n v="126465.96"/>
        <n v="137539.72500000001"/>
        <n v="159307.315"/>
        <n v="149473.01"/>
        <n v="137101.87"/>
        <n v="118113.8"/>
        <n v="100440.29"/>
        <n v="116209.13"/>
        <n v="124882.715"/>
        <n v="115269.5"/>
        <n v="117260.245"/>
        <n v="114736.355"/>
        <n v="105799.935"/>
        <n v="105085.515"/>
        <n v="113116.425"/>
        <n v="120035.38499999999"/>
        <n v="124481.41499999999"/>
        <n v="133607.065"/>
        <n v="136328.345"/>
        <n v="119226.435"/>
        <n v="96305.07"/>
        <n v="117952.36500000001"/>
        <n v="127894.285"/>
        <n v="123400.17"/>
        <n v="117346.26"/>
        <n v="119960.33"/>
        <n v="111096.30499999999"/>
        <n v="101334.2"/>
        <n v="112527.285"/>
        <n v="113850.81"/>
        <n v="122717.5"/>
        <n v="128732.59"/>
        <n v="127805.485"/>
        <n v="120398.88499999999"/>
        <n v="104486.18"/>
        <n v="97542.31"/>
        <n v="112663.625"/>
        <n v="114195.35"/>
        <n v="116045.27"/>
        <n v="116284.345"/>
        <n v="110715.12"/>
        <n v="97262.705000000002"/>
        <n v="111617.94500000001"/>
        <n v="110794.26"/>
        <n v="111254.315"/>
        <n v="115020.505"/>
        <n v="119298.325"/>
        <n v="112312.69500000001"/>
        <n v="98918.514999999999"/>
        <n v="112488.215"/>
        <n v="116809.36500000001"/>
        <n v="117744.005"/>
        <n v="116457.26"/>
        <n v="97070.345000000001"/>
        <n v="99687.64"/>
        <n v="98817.03"/>
        <n v="98258.25"/>
        <n v="113381.53"/>
        <n v="115974.61"/>
        <n v="117551.69500000001"/>
        <n v="115979.07"/>
        <n v="105938.47500000001"/>
        <n v="100571.16499999999"/>
        <n v="118702.925"/>
        <n v="122423.01"/>
        <n v="121944.995"/>
        <n v="119876.63"/>
        <n v="113609.76"/>
        <n v="105135.30499999999"/>
        <n v="104123.39"/>
        <n v="115694.64"/>
        <n v="121092.855"/>
        <n v="120784.875"/>
        <n v="120448.935"/>
        <n v="118324.09"/>
        <n v="107479.26"/>
        <n v="103662.05"/>
        <n v="117799.97"/>
        <n v="117642.645"/>
        <n v="106654.955"/>
        <n v="117617.51"/>
        <n v="119079.465"/>
        <n v="108613.38"/>
        <n v="105277.715"/>
        <n v="121551.685"/>
        <n v="122642.235"/>
        <n v="118716.595"/>
        <n v="117357.83500000001"/>
        <n v="116870.46"/>
        <n v="106892.995"/>
        <n v="105840.39"/>
        <n v="118254.55499999999"/>
        <n v="122876.86500000001"/>
        <n v="122721.46"/>
        <n v="128518.505"/>
        <n v="133467.37"/>
        <n v="111273.755"/>
        <n v="108729.71"/>
        <n v="129885.955"/>
        <n v="131900.51999999999"/>
        <n v="133399.23000000001"/>
        <n v="131757.155"/>
        <n v="127353.575"/>
        <n v="119262.145"/>
        <n v="112349.26"/>
        <n v="124046.80499999999"/>
        <n v="126922.995"/>
        <n v="129352.83"/>
        <n v="129553.94"/>
        <n v="127957.57"/>
        <n v="115384.08500000001"/>
        <n v="106044.51"/>
        <n v="119360.265"/>
        <n v="123142.76"/>
        <n v="127830.62"/>
        <n v="131159.94500000001"/>
        <n v="135864.065"/>
        <n v="123226.075"/>
        <n v="121177.58500000001"/>
        <n v="135385.41"/>
        <n v="132975.13"/>
        <n v="132038.42499999999"/>
        <n v="128577.63"/>
        <n v="129910.015"/>
        <n v="120232.19500000001"/>
        <n v="117037.86500000001"/>
        <n v="113420.985"/>
        <n v="127261.295"/>
        <n v="131574.60500000001"/>
        <n v="130544.485"/>
        <n v="133009.01"/>
        <n v="124351.235"/>
        <n v="120785.595"/>
        <n v="138518.73499999999"/>
        <n v="143830.12"/>
        <n v="141305.88"/>
        <n v="143542.01999999999"/>
        <n v="140296.4"/>
        <n v="132165.42499999999"/>
        <n v="125850.58"/>
        <n v="141972.715"/>
        <n v="142842.4"/>
        <n v="148100.13"/>
        <n v="150445.47"/>
        <n v="139188.48000000001"/>
        <n v="125394.425"/>
        <n v="124313.07"/>
        <n v="140713.255"/>
        <n v="135759.27499999999"/>
        <n v="128580.97500000001"/>
        <n v="125861.6"/>
        <n v="124242.52"/>
        <n v="119717.435"/>
        <n v="114562.215"/>
        <n v="133874.47500000001"/>
        <n v="140342.995"/>
        <n v="143461.125"/>
        <n v="145767.1"/>
        <n v="140542.95000000001"/>
        <n v="124491.53"/>
        <n v="119464.315"/>
        <n v="137446.75"/>
        <n v="131367.09"/>
        <n v="132856.72"/>
        <n v="133778.44500000001"/>
        <n v="135728.405"/>
        <n v="125928.62"/>
        <n v="114186.8"/>
        <n v="134664.655"/>
        <n v="132967.19"/>
        <n v="135308.29500000001"/>
        <n v="137634.125"/>
        <n v="130119.5"/>
        <n v="116942.94"/>
        <n v="111555"/>
        <n v="135422.13500000001"/>
        <n v="129519.995"/>
        <n v="134004.96"/>
        <n v="129025"/>
        <n v="129740.315"/>
        <n v="116238.175"/>
        <n v="104912.38"/>
        <n v="127198.78"/>
        <n v="131851.01500000001"/>
        <n v="131939.5"/>
        <n v="135670.99"/>
        <n v="121875.355"/>
        <n v="119988.735"/>
        <n v="115231.85"/>
        <n v="127541.57"/>
        <n v="121073.45"/>
        <n v="122602.11500000001"/>
        <n v="131137.065"/>
        <n v="125189.54"/>
        <n v="116571.26"/>
        <n v="119707.93"/>
        <n v="138918.38500000001"/>
        <n v="138424.25"/>
        <n v="136240.845"/>
        <n v="131956.72500000001"/>
        <n v="130210.94"/>
        <n v="116471.77499999999"/>
        <n v="111436.265"/>
        <n v="131280.85"/>
        <n v="139563.095"/>
        <n v="136032.16"/>
        <n v="139752.54500000001"/>
        <n v="130466.91499999999"/>
        <n v="116344.565"/>
        <n v="118402.905"/>
        <n v="131448.995"/>
        <n v="128192.08500000001"/>
        <n v="118307.155"/>
        <n v="116467.37"/>
        <n v="123583.52"/>
        <n v="109948.61500000001"/>
        <n v="107838.95"/>
        <n v="123132.625"/>
        <n v="111096.53"/>
        <n v="112935.03999999999"/>
        <n v="117880.565"/>
        <n v="111213.15"/>
        <n v="108632.355"/>
        <n v="113030.005"/>
        <n v="118208.24"/>
        <n v="119622.285"/>
        <n v="123787.77"/>
        <n v="125335.57"/>
        <n v="120372.48"/>
        <n v="107731.72"/>
        <n v="107332.1"/>
        <n v="119535.715"/>
        <n v="124797.08500000001"/>
        <n v="119238.345"/>
        <n v="110878.67"/>
        <n v="108622.42"/>
        <n v="109315.065"/>
        <n v="106236.23"/>
        <n v="114466.64"/>
        <n v="114458.205"/>
        <n v="115490.83500000001"/>
        <n v="115294.12"/>
        <n v="112576.545"/>
        <n v="102988.145"/>
        <n v="100476.705"/>
        <n v="113945.5"/>
        <n v="116449.31"/>
        <n v="109551.08"/>
        <n v="110432.33"/>
        <n v="110457.33500000001"/>
        <n v="96584.744999999995"/>
        <n v="90918.615000000005"/>
        <n v="108070.27499999999"/>
        <n v="113889.41"/>
        <n v="112592.26"/>
        <n v="112806.58500000001"/>
        <n v="107940.16"/>
        <n v="99368.854999999996"/>
        <n v="98427.53"/>
        <n v="105893.61500000001"/>
        <n v="109241.565"/>
        <n v="111423.36500000001"/>
        <n v="112414.39"/>
        <n v="111145.12"/>
        <n v="97973.985000000001"/>
        <n v="95624.014999999999"/>
        <n v="110196.61500000001"/>
        <n v="113459.02499999999"/>
        <n v="114402.745"/>
        <n v="119350.66499999999"/>
        <n v="116793.855"/>
        <n v="93859.285000000003"/>
        <n v="96432.625"/>
        <n v="107014.075"/>
        <n v="100696.565"/>
        <n v="106387.19500000001"/>
        <n v="109430.37"/>
        <n v="112506.95"/>
        <n v="100203.55"/>
        <n v="94602.89"/>
        <n v="114159.595"/>
        <n v="120185.265"/>
        <n v="116487.58"/>
        <n v="108628.34"/>
        <n v="107405.925"/>
        <n v="90498.92"/>
        <n v="92043.13"/>
        <n v="113978.535"/>
        <n v="118330.625"/>
        <n v="106618.19500000001"/>
        <n v="107278.83"/>
        <n v="113582.6"/>
        <n v="101352.12"/>
        <n v="96240.41"/>
        <n v="110547.605"/>
        <n v="109706.42"/>
        <n v="106684.825"/>
        <n v="112586.74"/>
        <n v="110031.82"/>
        <n v="100725.24"/>
        <n v="88903.065000000002"/>
        <n v="107666.30499999999"/>
        <n v="111718.075"/>
        <n v="114225.12"/>
        <n v="135452.26"/>
        <n v="156648.405"/>
        <n v="121237.47"/>
        <n v="102161.11500000001"/>
        <n v="110803.765"/>
        <n v="114413.785"/>
        <n v="129715.465"/>
        <n v="114986.33"/>
        <n v="110025.465"/>
        <n v="102577.145"/>
        <n v="99110.774999999994"/>
        <n v="112804.4"/>
        <n v="113485.105"/>
        <n v="119907.245"/>
        <n v="111880.52499999999"/>
        <n v="102075.925"/>
        <n v="92725.74"/>
        <n v="94938.395000000004"/>
        <n v="112358.815"/>
        <n v="98191.654999999999"/>
        <n v="100017.19500000001"/>
        <n v="129749.14"/>
        <n v="133831.375"/>
        <n v="108290.11"/>
        <n v="99613.865000000005"/>
        <n v="103381.91499999999"/>
        <n v="98933.06"/>
        <n v="106470.675"/>
        <n v="118789.605"/>
        <n v="133288.46"/>
        <n v="97262.79"/>
        <n v="93606.214999999997"/>
        <n v="109874.9"/>
        <n v="113446.1"/>
        <n v="105483.435"/>
        <n v="108078.69500000001"/>
        <n v="119728.63499999999"/>
        <n v="108628.96"/>
        <n v="101853.24"/>
        <n v="147070.535"/>
        <n v="152496.245"/>
        <n v="136971.755"/>
        <n v="145211.49"/>
        <n v="134898.21"/>
        <n v="101692.45"/>
        <n v="102283.13"/>
        <n v="130517.97"/>
        <n v="141444.78"/>
        <n v="125501.15"/>
        <n v="155891.345"/>
        <n v="168894.845"/>
        <n v="114818.66499999999"/>
        <n v="99801.574999999997"/>
        <n v="112374.63"/>
        <n v="138455.45499999999"/>
        <n v="142113.375"/>
        <n v="110277.21"/>
        <n v="104422.79"/>
        <n v="124749.065"/>
        <n v="133287.58499999999"/>
        <n v="119168.96000000001"/>
        <n v="119702.045"/>
        <n v="140497.815"/>
        <n v="141593.54500000001"/>
        <n v="117327.495"/>
        <n v="95668.77"/>
        <n v="94786.72"/>
        <n v="114085.645"/>
        <n v="107697.205"/>
        <n v="106692.845"/>
        <n v="107655.08"/>
        <n v="113910.46"/>
        <n v="106467.235"/>
        <n v="108470.925"/>
        <n v="116995.065"/>
        <n v="110531.6"/>
        <n v="108972.30499999999"/>
        <n v="110235.33500000001"/>
        <n v="109901.75999999999"/>
        <n v="99890.25"/>
        <n v="106877.86500000001"/>
        <n v="133476.60500000001"/>
        <n v="123114.11500000001"/>
        <n v="125272.27"/>
        <n v="150472.255"/>
        <n v="163682.04"/>
        <n v="146265.11499999999"/>
        <n v="138597.69"/>
        <n v="136528.81"/>
        <n v="126073.53"/>
        <n v="108723.61500000001"/>
        <n v="114519.86500000001"/>
        <n v="117281.2"/>
        <n v="106854.935"/>
        <n v="101994.05499999999"/>
        <n v="103219.08"/>
        <n v="110086.7"/>
        <n v="114740.52"/>
        <n v="112785.78"/>
        <n v="111179.125"/>
        <n v="105119.48"/>
        <n v="105669.045"/>
        <n v="121954.38499999999"/>
        <n v="123290.83500000001"/>
        <n v="123994.3"/>
        <n v="124181.405"/>
        <n v="128305.64"/>
        <n v="109147.65"/>
        <n v="104226.83"/>
        <n v="107583.935"/>
        <n v="108840.18"/>
        <n v="113307.595"/>
        <n v="113923.16"/>
        <n v="110768.285"/>
        <n v="101262.655"/>
        <n v="101119.83500000001"/>
        <n v="116817.43"/>
        <n v="114927.205"/>
        <n v="115188.76"/>
        <n v="113763.83500000001"/>
        <n v="111484.73"/>
        <n v="102229.645"/>
        <n v="93590.425000000003"/>
        <n v="108543.63499999999"/>
        <n v="111999.03999999999"/>
        <n v="120858.98"/>
        <n v="116890.61"/>
        <n v="114848.77"/>
        <n v="105963.55499999999"/>
        <n v="98680"/>
        <n v="114194.955"/>
        <n v="115392.875"/>
        <n v="117281.13"/>
        <n v="111360.065"/>
        <n v="95967.404999999999"/>
        <n v="95654.36"/>
        <n v="94810.664999999994"/>
        <n v="100246.51"/>
        <n v="114240.88499999999"/>
        <n v="113264.23"/>
        <n v="98112.464999999997"/>
        <n v="107226.59"/>
        <n v="105374.93"/>
        <n v="101057.43"/>
        <n v="118307.52499999999"/>
        <n v="110515.6"/>
        <n v="111462.38499999999"/>
        <n v="112948.4"/>
        <n v="110902.185"/>
        <n v="103616.145"/>
        <n v="104770.705"/>
        <n v="121535.485"/>
        <n v="116318.435"/>
        <n v="118801.84"/>
        <n v="122003.33500000001"/>
        <n v="123850.86"/>
        <n v="113186.735"/>
        <n v="110416.88"/>
        <n v="119598.605"/>
        <n v="123005.31"/>
        <n v="126264.77499999999"/>
        <n v="127389.485"/>
        <n v="126934.24"/>
        <n v="112990.63499999999"/>
        <n v="104054.85"/>
        <n v="118733.42"/>
        <n v="121766.77"/>
        <n v="122015.59"/>
        <n v="119118.11"/>
        <n v="118924.765"/>
        <n v="104949.95"/>
        <n v="106153.43"/>
        <n v="130229.295"/>
        <n v="133799.655"/>
        <n v="136301.49"/>
        <n v="138857.13500000001"/>
        <n v="133869.14000000001"/>
        <n v="120653.435"/>
        <n v="118086.93"/>
        <n v="135437.85"/>
        <n v="136149.125"/>
        <n v="137844.815"/>
        <n v="134971.77499999999"/>
        <n v="132003.44"/>
        <n v="117243.63"/>
        <n v="110669.42"/>
        <n v="108133.03"/>
        <n v="122760.92"/>
        <n v="128127.75"/>
        <n v="128535.19"/>
        <n v="128153.19500000001"/>
        <n v="121097.845"/>
        <n v="116811.39"/>
        <n v="129972.91499999999"/>
        <n v="137922.22"/>
        <n v="144737.12"/>
        <n v="148609.595"/>
        <n v="144504.32999999999"/>
        <n v="132829.29"/>
        <n v="133525.32"/>
        <n v="146856.79999999999"/>
        <n v="145807.25"/>
        <n v="139351.56"/>
        <n v="131023.66"/>
        <n v="123546.62"/>
        <n v="117924.13"/>
        <n v="116150.91499999999"/>
        <n v="130565.58"/>
        <n v="135866.75"/>
        <n v="137327.70000000001"/>
        <n v="135182.72500000001"/>
        <n v="132774.29500000001"/>
        <n v="114660.9"/>
        <n v="114469.88"/>
        <n v="127307.26"/>
        <n v="133803.98499999999"/>
        <n v="127092.715"/>
        <n v="133131.51999999999"/>
        <n v="128384.14"/>
        <n v="123954.31"/>
        <n v="123740.265"/>
        <n v="131739.20000000001"/>
        <n v="132941.76999999999"/>
        <n v="135339.82"/>
        <n v="134119.14000000001"/>
        <n v="132101.85999999999"/>
        <n v="111288.905"/>
        <n v="111293.15"/>
        <n v="123618.42"/>
        <n v="129008.62"/>
        <n v="135782.54500000001"/>
        <n v="132940.63"/>
        <n v="136493.13"/>
        <n v="121958.69"/>
        <n v="118413.13499999999"/>
        <n v="133205.18"/>
        <n v="138858.04500000001"/>
        <n v="140275.82999999999"/>
        <n v="137651.13500000001"/>
        <n v="135633.89000000001"/>
        <n v="119933.7"/>
        <n v="120350.215"/>
        <n v="125652.05499999999"/>
        <n v="132120.39000000001"/>
        <n v="136315.38"/>
        <n v="133004.73000000001"/>
        <n v="142555.10500000001"/>
        <n v="128554.605"/>
        <n v="121028.325"/>
        <n v="136683.4"/>
        <n v="141474.26500000001"/>
        <n v="134681.435"/>
        <n v="128119.715"/>
        <n v="129781.155"/>
        <n v="115460.6"/>
        <n v="110816.375"/>
        <n v="131067.25"/>
        <n v="131438.54999999999"/>
        <n v="120747.08"/>
        <n v="127697.99"/>
        <n v="126763.36500000001"/>
        <n v="107303.47500000001"/>
        <n v="113980.3"/>
        <n v="132704.36499999999"/>
        <n v="130964.88499999999"/>
        <n v="137660.94"/>
        <n v="134233.345"/>
        <n v="131871.07999999999"/>
        <n v="107616.03"/>
        <n v="106779.47500000001"/>
        <n v="121697.38"/>
        <n v="118871.215"/>
        <n v="122652.81"/>
        <n v="120223.175"/>
        <n v="122222.69"/>
        <n v="115200.19"/>
        <n v="116999.07"/>
        <n v="130448.11500000001"/>
        <n v="131665.01500000001"/>
        <n v="121100.045"/>
        <n v="118723.07"/>
        <n v="120349.015"/>
        <n v="103500.955"/>
        <n v="105149.02"/>
        <n v="119362.235"/>
        <n v="124129.44"/>
        <n v="119715.705"/>
        <n v="108102.56"/>
        <n v="107222.345"/>
        <n v="101348.35"/>
        <n v="102386.52499999999"/>
        <n v="121862.88499999999"/>
        <n v="125787.33"/>
        <n v="124302.93"/>
        <n v="117320.175"/>
        <n v="106043.02"/>
        <n v="108762.31"/>
        <n v="104804.09"/>
        <n v="121770.82"/>
        <n v="117265.27499999999"/>
        <n v="110760.825"/>
        <n v="109312.85"/>
        <n v="117512.56"/>
        <n v="101386.01"/>
        <n v="93011.345000000001"/>
        <n v="113296.31"/>
        <n v="117504.77499999999"/>
        <n v="122771.82"/>
        <n v="123692.08"/>
        <n v="115250.505"/>
        <n v="101053.36500000001"/>
        <n v="94744.7"/>
        <n v="110290.12"/>
        <n v="112052.12"/>
        <n v="117533.72"/>
        <n v="116690.04"/>
        <n v="109857.485"/>
        <n v="102032.495"/>
        <n v="102684.515"/>
        <n v="114502.07"/>
        <n v="114108.545"/>
        <n v="114281.61500000001"/>
        <n v="115442.655"/>
        <n v="109130.77"/>
        <n v="96698.285000000003"/>
        <n v="102830.55499999999"/>
        <n v="112634.63499999999"/>
        <n v="111887.405"/>
        <n v="117375.73"/>
        <n v="121752.875"/>
        <n v="130510.905"/>
        <n v="105806.825"/>
        <n v="96867.014999999999"/>
        <n v="107279.84"/>
        <n v="96817"/>
        <n v="104381.38"/>
        <n v="115132.64"/>
        <n v="113954.78"/>
        <n v="108924.79"/>
        <n v="101550.045"/>
        <n v="106758.95"/>
        <n v="104303.46"/>
        <n v="112573.54"/>
        <n v="109828.93"/>
        <n v="110954.755"/>
        <n v="97646.12"/>
        <n v="96742.49"/>
        <n v="109148.25"/>
        <n v="112033.87"/>
        <n v="119736.125"/>
        <n v="131312"/>
        <n v="109049.36500000001"/>
        <n v="97245.764999999999"/>
        <n v="96778.25"/>
        <n v="113899.3"/>
        <n v="107629.16"/>
        <n v="108417.69500000001"/>
        <n v="112735.875"/>
        <n v="114799.91"/>
        <n v="98959.56"/>
        <n v="100233.98"/>
        <n v="110609.4"/>
        <n v="109094.04"/>
        <n v="107400.705"/>
        <n v="107891.69"/>
        <n v="105028.985"/>
        <n v="95436.3"/>
        <n v="97577.414999999994"/>
        <n v="127910.83500000001"/>
        <n v="109548.62"/>
        <n v="109060.375"/>
        <n v="108599.065"/>
        <n v="107070.61"/>
        <n v="101239.235"/>
        <n v="98723.45"/>
        <n v="114400.065"/>
        <n v="123999.07"/>
        <n v="146990.89000000001"/>
        <n v="125050.61"/>
        <n v="150553.4"/>
        <n v="100632.47500000001"/>
        <n v="90145.615000000005"/>
        <n v="101818.02499999999"/>
        <n v="102168.93"/>
        <n v="98312.744999999995"/>
        <n v="96120.524999999994"/>
        <n v="107256.065"/>
        <n v="113521.685"/>
        <n v="118293.52499999999"/>
        <n v="140410.125"/>
        <n v="95410.39"/>
        <n v="89077.854999999996"/>
        <n v="102988.185"/>
        <n v="118922.215"/>
        <n v="102245.61"/>
        <n v="95671.2"/>
        <n v="110253.59"/>
        <n v="109336.56"/>
        <n v="110038.625"/>
        <n v="127365.59"/>
        <n v="122533.88"/>
        <n v="91886.604999999996"/>
        <n v="91797.595000000001"/>
        <n v="119653.94500000001"/>
        <n v="137302.60500000001"/>
        <n v="137408.22500000001"/>
        <n v="109669.645"/>
        <n v="108108.175"/>
        <n v="105946.34"/>
        <n v="106921.55499999999"/>
        <n v="116291.535"/>
        <n v="112128.19500000001"/>
        <n v="119287.15"/>
        <n v="112254.83"/>
        <n v="109316.375"/>
        <n v="102445.88"/>
        <n v="101233.205"/>
        <n v="103134.46"/>
        <n v="116190.55499999999"/>
        <n v="129812.91499999999"/>
        <n v="154816.49"/>
        <n v="170653.84"/>
        <n v="131856.315"/>
        <n v="97609.06"/>
        <n v="105004.91"/>
        <n v="107034.065"/>
        <n v="108988.44"/>
        <n v="120569.46"/>
        <n v="120734.85"/>
        <n v="107864.44500000001"/>
        <n v="103857.11"/>
        <n v="122975.46"/>
        <n v="127110.58"/>
        <n v="124618.565"/>
        <n v="139137.185"/>
        <n v="139855.63"/>
        <n v="108300.63499999999"/>
        <n v="100904.27"/>
        <n v="123351.845"/>
        <n v="119178.12"/>
        <n v="109375.215"/>
        <n v="112202.145"/>
        <n v="108949.05499999999"/>
        <n v="96922.02"/>
        <n v="106129.66499999999"/>
        <n v="122619.05499999999"/>
        <n v="123558.425"/>
        <n v="108371.125"/>
        <n v="108675.4"/>
        <n v="110006.97"/>
        <n v="100380.94"/>
        <n v="101413.145"/>
        <n v="106359.955"/>
        <n v="108746.37"/>
        <n v="117505.625"/>
        <n v="119734.63499999999"/>
        <n v="111322.325"/>
        <n v="96850.78"/>
        <n v="92553.29"/>
        <n v="94641.7"/>
        <n v="112142.54"/>
        <n v="118830.14"/>
        <n v="120272.77499999999"/>
        <n v="115075.81"/>
        <n v="96016.19"/>
        <n v="97664.934999999998"/>
        <n v="110586.815"/>
        <n v="115254.185"/>
        <n v="121127.145"/>
        <n v="127266.86"/>
        <n v="111547.605"/>
        <n v="103999.33500000001"/>
        <n v="97449.684999999998"/>
        <n v="112906.94500000001"/>
        <n v="114935.545"/>
        <n v="113147.815"/>
        <n v="110088.01"/>
        <n v="111958.245"/>
        <n v="97923.714999999997"/>
        <n v="95953.205000000002"/>
        <n v="107687.51"/>
        <n v="109043.86500000001"/>
        <n v="110991.625"/>
        <n v="116302.66499999999"/>
        <n v="104294.57"/>
        <n v="101854.155"/>
        <n v="105098.02499999999"/>
        <n v="118074.565"/>
        <n v="118404.455"/>
        <n v="108404.01"/>
        <n v="108587.52"/>
        <n v="94831.23"/>
        <n v="92097.07"/>
        <n v="101760.09"/>
        <n v="100025.9"/>
        <n v="107849.83"/>
        <n v="104547.34"/>
        <n v="106527.94500000001"/>
        <n v="106943.49"/>
        <n v="106888.545"/>
        <n v="100737.83500000001"/>
        <n v="109168.595"/>
        <n v="111417.63"/>
        <n v="113506.01"/>
        <n v="112872.88"/>
        <n v="106565.295"/>
        <n v="96845.119999999995"/>
        <n v="96572.934999999998"/>
        <n v="113471.83"/>
        <n v="112124.06"/>
        <n v="121307.84"/>
        <n v="121353.33"/>
        <n v="127238.875"/>
        <n v="111665.72500000001"/>
        <n v="109669.355"/>
        <n v="126892.26"/>
        <n v="118839.095"/>
        <n v="113214.27"/>
        <n v="109642.755"/>
        <n v="107914.05499999999"/>
        <n v="107786.255"/>
        <n v="107555.19"/>
        <n v="122550.94500000001"/>
        <n v="120767.795"/>
        <n v="127145.14"/>
        <n v="129285.09"/>
        <n v="129112.45"/>
        <n v="110420.89"/>
        <n v="109774.425"/>
        <n v="120076.645"/>
        <n v="119789.97"/>
        <n v="119803.985"/>
        <n v="127563.61"/>
        <n v="130472.2"/>
        <n v="115234.32"/>
        <n v="109579.82"/>
        <n v="125532.575"/>
        <n v="126788.83500000001"/>
        <n v="124189.8"/>
        <n v="124062.485"/>
        <n v="120072.09"/>
        <n v="102231.77"/>
        <n v="102684.59"/>
        <n v="132039.70499999999"/>
        <n v="132710.35999999999"/>
        <n v="130801.825"/>
        <n v="133322.02499999999"/>
        <n v="137368.465"/>
        <n v="126427.92"/>
        <n v="119524.41"/>
        <n v="124792.97500000001"/>
        <n v="141571.29500000001"/>
        <n v="137795.79500000001"/>
        <n v="141444.44500000001"/>
        <n v="134684.58499999999"/>
        <n v="117394.455"/>
        <n v="107553.005"/>
        <n v="121221.455"/>
        <n v="124473.67"/>
        <n v="133969.69"/>
        <n v="130437.325"/>
        <n v="120149.435"/>
        <n v="109644.69500000001"/>
        <n v="121528.375"/>
        <n v="136373.435"/>
        <n v="131904.745"/>
        <n v="133100.905"/>
        <n v="131466.23999999999"/>
        <n v="136872.56"/>
        <n v="126938.54"/>
        <n v="125830.75"/>
        <n v="141431.99"/>
        <n v="137644.86499999999"/>
        <n v="126614.72"/>
        <n v="131372.71"/>
        <n v="143010.26999999999"/>
        <n v="125400.27"/>
        <n v="118507.76"/>
        <n v="136255.33499999999"/>
        <n v="140264.51999999999"/>
        <n v="138627.10999999999"/>
        <n v="135266.16500000001"/>
        <n v="134041.23000000001"/>
        <n v="130088.95"/>
        <n v="118837.05"/>
        <n v="130119.41"/>
        <n v="133668.935"/>
        <n v="135296.79999999999"/>
        <n v="143158.89000000001"/>
        <n v="143109.35500000001"/>
        <n v="125303.88499999999"/>
        <n v="114065.32"/>
        <n v="132894.41"/>
        <n v="140086.10500000001"/>
        <n v="138666.10500000001"/>
        <n v="142476.36499999999"/>
        <n v="133822.70000000001"/>
        <n v="128417.22"/>
        <n v="123014.55499999999"/>
        <n v="132571.32999999999"/>
        <n v="132720.39499999999"/>
        <n v="130547.735"/>
        <n v="132583.64000000001"/>
        <n v="132105.75"/>
        <n v="111590.65"/>
        <n v="109935.33500000001"/>
        <n v="127930.355"/>
        <n v="140042.14499999999"/>
        <n v="140205.29500000001"/>
        <n v="140835.17499999999"/>
        <n v="144062.60999999999"/>
        <n v="121119.265"/>
        <n v="111165.955"/>
        <n v="125959.75"/>
        <n v="130141.22500000001"/>
        <n v="127945.31"/>
        <n v="121914.44"/>
        <n v="124640.09"/>
        <n v="113755.18"/>
        <n v="111034.745"/>
        <n v="121520.57"/>
        <n v="119321.855"/>
        <n v="129884.75"/>
        <n v="123490.855"/>
        <n v="125707.04"/>
        <n v="127131.37"/>
        <n v="117125.065"/>
        <n v="134984.79"/>
        <n v="138437.85500000001"/>
        <n v="129322.31"/>
        <n v="119044.425"/>
        <n v="118809.08"/>
        <n v="100166.88499999999"/>
        <n v="98917.175000000003"/>
        <n v="119645.18"/>
        <n v="113547.67"/>
        <n v="109327.46"/>
        <n v="114865.645"/>
        <n v="105534.01"/>
        <n v="95865.14"/>
        <n v="99778.2"/>
        <n v="112421.09"/>
        <n v="112140.47"/>
        <n v="109328.33500000001"/>
        <n v="106643.05"/>
        <n v="111644.6"/>
        <n v="96225.91"/>
        <n v="107196.61"/>
        <n v="113008.77"/>
        <n v="110807.72"/>
        <n v="115643.44"/>
        <n v="112335.7"/>
        <n v="93384"/>
        <n v="86891.23"/>
        <n v="100977.95"/>
        <n v="103200.64"/>
        <n v="112412.44500000001"/>
        <n v="117535.715"/>
        <n v="126354.68"/>
        <n v="106694.965"/>
        <n v="101703.49"/>
        <n v="114651.14"/>
        <n v="112076.46"/>
        <n v="113620.21"/>
        <n v="106641.79"/>
        <n v="99585.835000000006"/>
        <n v="92277.024999999994"/>
        <n v="94081.565000000002"/>
        <n v="113610.03"/>
        <n v="122607.56"/>
      </sharedItems>
    </cacheField>
    <cacheField name="RRP" numFmtId="165">
      <sharedItems containsSemiMixedTypes="0" containsString="0" containsNumber="1" minValue="-6.0760283690000003" maxValue="4549.6451049999996"/>
    </cacheField>
    <cacheField name="Revenue" numFmtId="165">
      <sharedItems containsSemiMixedTypes="0" containsString="0" containsNumber="1" minValue="-605086.3586105532" maxValue="709250294.691116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6">
  <r>
    <d v="2015-01-01T00:00:00"/>
    <x v="0"/>
    <x v="0"/>
    <x v="0"/>
    <x v="0"/>
    <s v="N"/>
    <s v="Y"/>
    <n v="13.3"/>
    <n v="26.9"/>
    <n v="23.6"/>
    <n v="0"/>
    <x v="0"/>
    <n v="25.633696430000001"/>
    <n v="2554014.1128139431"/>
  </r>
  <r>
    <d v="2015-01-02T00:00:00"/>
    <x v="1"/>
    <x v="0"/>
    <x v="0"/>
    <x v="0"/>
    <s v="N"/>
    <s v="N"/>
    <n v="15.4"/>
    <n v="38.799999999999997"/>
    <n v="26.8"/>
    <n v="0"/>
    <x v="1"/>
    <n v="33.138987559999997"/>
    <n v="4295011.9530912349"/>
  </r>
  <r>
    <d v="2015-01-03T00:00:00"/>
    <x v="2"/>
    <x v="0"/>
    <x v="0"/>
    <x v="0"/>
    <s v="N"/>
    <s v="N"/>
    <n v="20"/>
    <n v="38.200000000000003"/>
    <n v="26.5"/>
    <n v="0"/>
    <x v="2"/>
    <n v="34.564854830000002"/>
    <n v="4918597.5073306086"/>
  </r>
  <r>
    <d v="2015-01-04T00:00:00"/>
    <x v="3"/>
    <x v="0"/>
    <x v="0"/>
    <x v="0"/>
    <s v="N"/>
    <s v="N"/>
    <n v="16.3"/>
    <n v="21.4"/>
    <n v="25.2"/>
    <n v="4.2"/>
    <x v="3"/>
    <n v="25.005560240000001"/>
    <n v="2608847.9788147719"/>
  </r>
  <r>
    <d v="2015-01-05T00:00:00"/>
    <x v="4"/>
    <x v="0"/>
    <x v="0"/>
    <x v="1"/>
    <s v="N"/>
    <s v="N"/>
    <n v="15"/>
    <n v="22"/>
    <n v="30.7"/>
    <n v="0"/>
    <x v="4"/>
    <n v="26.724176279999998"/>
    <n v="3156985.7371442155"/>
  </r>
  <r>
    <d v="2015-01-06T00:00:00"/>
    <x v="5"/>
    <x v="0"/>
    <x v="0"/>
    <x v="1"/>
    <s v="N"/>
    <s v="N"/>
    <n v="17.7"/>
    <n v="26"/>
    <n v="31.6"/>
    <n v="0"/>
    <x v="5"/>
    <n v="31.282310729999999"/>
    <n v="4087737.279631264"/>
  </r>
  <r>
    <d v="2015-01-07T00:00:00"/>
    <x v="6"/>
    <x v="0"/>
    <x v="0"/>
    <x v="1"/>
    <s v="N"/>
    <s v="N"/>
    <n v="18.899999999999999"/>
    <n v="37.4"/>
    <n v="20.7"/>
    <n v="0"/>
    <x v="6"/>
    <n v="48.312309380000002"/>
    <n v="7416655.4782550121"/>
  </r>
  <r>
    <d v="2015-01-08T00:00:00"/>
    <x v="0"/>
    <x v="0"/>
    <x v="0"/>
    <x v="1"/>
    <s v="N"/>
    <s v="N"/>
    <n v="23.1"/>
    <n v="28.2"/>
    <n v="13.5"/>
    <n v="19.399999999999999"/>
    <x v="7"/>
    <n v="49.117280299999997"/>
    <n v="6975422.7336230958"/>
  </r>
  <r>
    <d v="2015-01-09T00:00:00"/>
    <x v="1"/>
    <x v="0"/>
    <x v="0"/>
    <x v="1"/>
    <s v="N"/>
    <s v="N"/>
    <n v="16.5"/>
    <n v="18"/>
    <n v="3.1"/>
    <n v="1.2"/>
    <x v="8"/>
    <n v="34.490675449999998"/>
    <n v="4201004.1065401444"/>
  </r>
  <r>
    <d v="2015-01-10T00:00:00"/>
    <x v="2"/>
    <x v="0"/>
    <x v="0"/>
    <x v="1"/>
    <s v="N"/>
    <s v="N"/>
    <n v="13.6"/>
    <n v="21.7"/>
    <n v="5.6"/>
    <n v="5.2"/>
    <x v="9"/>
    <n v="20.229824900000001"/>
    <n v="2084555.1988551342"/>
  </r>
  <r>
    <d v="2015-01-11T00:00:00"/>
    <x v="3"/>
    <x v="0"/>
    <x v="0"/>
    <x v="1"/>
    <s v="N"/>
    <s v="N"/>
    <n v="15.6"/>
    <n v="27.5"/>
    <n v="29.9"/>
    <n v="0"/>
    <x v="10"/>
    <n v="18.23476806"/>
    <n v="1821028.8795617854"/>
  </r>
  <r>
    <d v="2015-01-12T00:00:00"/>
    <x v="4"/>
    <x v="0"/>
    <x v="0"/>
    <x v="2"/>
    <s v="N"/>
    <s v="N"/>
    <n v="16.100000000000001"/>
    <n v="31.3"/>
    <n v="31.6"/>
    <n v="0"/>
    <x v="11"/>
    <n v="33.694810169999997"/>
    <n v="4422818.6895756405"/>
  </r>
  <r>
    <d v="2015-01-13T00:00:00"/>
    <x v="5"/>
    <x v="0"/>
    <x v="0"/>
    <x v="2"/>
    <s v="N"/>
    <s v="N"/>
    <n v="20.2"/>
    <n v="25.6"/>
    <n v="4.2"/>
    <n v="0"/>
    <x v="12"/>
    <n v="27.53786427"/>
    <n v="3484293.2661214271"/>
  </r>
  <r>
    <d v="2015-01-14T00:00:00"/>
    <x v="6"/>
    <x v="0"/>
    <x v="0"/>
    <x v="2"/>
    <s v="N"/>
    <s v="N"/>
    <n v="18.3"/>
    <n v="22.7"/>
    <n v="15.2"/>
    <n v="15.8"/>
    <x v="13"/>
    <n v="29.018516609999999"/>
    <n v="3474724.1888783081"/>
  </r>
  <r>
    <d v="2015-01-15T00:00:00"/>
    <x v="0"/>
    <x v="0"/>
    <x v="0"/>
    <x v="2"/>
    <s v="N"/>
    <s v="N"/>
    <n v="15.8"/>
    <n v="20"/>
    <n v="14.6"/>
    <n v="0"/>
    <x v="14"/>
    <n v="30.93653879"/>
    <n v="3663233.3007012238"/>
  </r>
  <r>
    <d v="2015-01-16T00:00:00"/>
    <x v="1"/>
    <x v="0"/>
    <x v="0"/>
    <x v="2"/>
    <s v="N"/>
    <s v="N"/>
    <n v="13.1"/>
    <n v="27.3"/>
    <n v="30.3"/>
    <n v="0"/>
    <x v="15"/>
    <n v="23.015190879999999"/>
    <n v="2685660.2304082229"/>
  </r>
  <r>
    <d v="2015-01-17T00:00:00"/>
    <x v="2"/>
    <x v="0"/>
    <x v="0"/>
    <x v="2"/>
    <s v="N"/>
    <s v="N"/>
    <n v="15.9"/>
    <n v="25"/>
    <n v="27.5"/>
    <n v="0"/>
    <x v="16"/>
    <n v="18.99492729"/>
    <n v="1887550.8081620499"/>
  </r>
  <r>
    <d v="2015-01-18T00:00:00"/>
    <x v="3"/>
    <x v="0"/>
    <x v="0"/>
    <x v="2"/>
    <s v="N"/>
    <s v="N"/>
    <n v="15.3"/>
    <n v="19.5"/>
    <n v="23.4"/>
    <n v="0"/>
    <x v="17"/>
    <n v="17.00868088"/>
    <n v="1662237.1215512999"/>
  </r>
  <r>
    <d v="2015-01-19T00:00:00"/>
    <x v="4"/>
    <x v="0"/>
    <x v="0"/>
    <x v="3"/>
    <s v="N"/>
    <s v="N"/>
    <n v="13.5"/>
    <n v="23.6"/>
    <n v="29"/>
    <n v="0"/>
    <x v="18"/>
    <n v="26.927876189999999"/>
    <n v="3147414.9918971984"/>
  </r>
  <r>
    <d v="2015-01-20T00:00:00"/>
    <x v="5"/>
    <x v="0"/>
    <x v="0"/>
    <x v="3"/>
    <s v="N"/>
    <s v="N"/>
    <n v="13"/>
    <n v="30.4"/>
    <n v="19.600000000000001"/>
    <n v="0"/>
    <x v="19"/>
    <n v="23.078074139999998"/>
    <n v="2976335.9504467873"/>
  </r>
  <r>
    <d v="2015-01-21T00:00:00"/>
    <x v="6"/>
    <x v="0"/>
    <x v="0"/>
    <x v="3"/>
    <s v="N"/>
    <s v="N"/>
    <n v="19.7"/>
    <n v="33.1"/>
    <n v="25.8"/>
    <n v="0"/>
    <x v="20"/>
    <n v="34.443415459999997"/>
    <n v="5121822.159657727"/>
  </r>
  <r>
    <d v="2015-01-22T00:00:00"/>
    <x v="0"/>
    <x v="0"/>
    <x v="0"/>
    <x v="3"/>
    <s v="N"/>
    <s v="N"/>
    <n v="18.7"/>
    <n v="35.799999999999997"/>
    <n v="23.1"/>
    <n v="0"/>
    <x v="21"/>
    <n v="35.230761399999999"/>
    <n v="5398483.5539209396"/>
  </r>
  <r>
    <d v="2015-01-23T00:00:00"/>
    <x v="1"/>
    <x v="0"/>
    <x v="0"/>
    <x v="3"/>
    <s v="N"/>
    <s v="N"/>
    <n v="20.2"/>
    <n v="25"/>
    <n v="28.6"/>
    <n v="0"/>
    <x v="22"/>
    <n v="40.604200220000003"/>
    <n v="5607245.1502209445"/>
  </r>
  <r>
    <d v="2015-01-24T00:00:00"/>
    <x v="2"/>
    <x v="0"/>
    <x v="0"/>
    <x v="3"/>
    <s v="N"/>
    <s v="N"/>
    <n v="15.8"/>
    <n v="26.3"/>
    <n v="30.3"/>
    <n v="0"/>
    <x v="23"/>
    <n v="20.922000149999999"/>
    <n v="2433450.1814265884"/>
  </r>
  <r>
    <d v="2015-01-25T00:00:00"/>
    <x v="3"/>
    <x v="0"/>
    <x v="0"/>
    <x v="3"/>
    <s v="N"/>
    <s v="N"/>
    <n v="14.7"/>
    <n v="22"/>
    <n v="25.4"/>
    <n v="0"/>
    <x v="24"/>
    <n v="16.5414177"/>
    <n v="1620388.3455264422"/>
  </r>
  <r>
    <d v="2015-01-26T00:00:00"/>
    <x v="4"/>
    <x v="0"/>
    <x v="0"/>
    <x v="4"/>
    <s v="N"/>
    <s v="Y"/>
    <n v="11.6"/>
    <n v="19.8"/>
    <n v="19.899999999999999"/>
    <n v="1"/>
    <x v="25"/>
    <n v="16.9360128"/>
    <n v="1757441.2415293439"/>
  </r>
  <r>
    <d v="2015-01-27T00:00:00"/>
    <x v="5"/>
    <x v="0"/>
    <x v="0"/>
    <x v="4"/>
    <s v="N"/>
    <s v="N"/>
    <n v="11.7"/>
    <n v="19.100000000000001"/>
    <n v="17.7"/>
    <n v="0.6"/>
    <x v="26"/>
    <n v="21.206288600000001"/>
    <n v="2510682.7001692662"/>
  </r>
  <r>
    <d v="2015-01-28T00:00:00"/>
    <x v="6"/>
    <x v="0"/>
    <x v="0"/>
    <x v="4"/>
    <s v="N"/>
    <s v="N"/>
    <n v="13.3"/>
    <n v="25.4"/>
    <n v="27"/>
    <n v="0"/>
    <x v="27"/>
    <n v="17.02383824"/>
    <n v="1987766.766699844"/>
  </r>
  <r>
    <d v="2015-01-29T00:00:00"/>
    <x v="0"/>
    <x v="0"/>
    <x v="0"/>
    <x v="4"/>
    <s v="Y"/>
    <s v="N"/>
    <n v="12.8"/>
    <n v="22.2"/>
    <n v="28.9"/>
    <n v="0"/>
    <x v="28"/>
    <n v="19.624827360000001"/>
    <n v="2341511.3529276527"/>
  </r>
  <r>
    <d v="2015-01-30T00:00:00"/>
    <x v="1"/>
    <x v="0"/>
    <x v="0"/>
    <x v="4"/>
    <s v="Y"/>
    <s v="N"/>
    <n v="13.1"/>
    <n v="21"/>
    <n v="27.6"/>
    <n v="0"/>
    <x v="29"/>
    <n v="21.029356079999999"/>
    <n v="2544933.7684928519"/>
  </r>
  <r>
    <d v="2015-01-31T00:00:00"/>
    <x v="2"/>
    <x v="0"/>
    <x v="0"/>
    <x v="4"/>
    <s v="Y"/>
    <s v="N"/>
    <n v="14.3"/>
    <n v="20.2"/>
    <n v="26.2"/>
    <n v="0"/>
    <x v="30"/>
    <n v="16.538846729999999"/>
    <n v="1717112.187883388"/>
  </r>
  <r>
    <d v="2015-02-01T00:00:00"/>
    <x v="3"/>
    <x v="1"/>
    <x v="0"/>
    <x v="4"/>
    <s v="Y"/>
    <s v="N"/>
    <n v="13.2"/>
    <n v="19"/>
    <n v="17.3"/>
    <n v="9.1999999999999993"/>
    <x v="31"/>
    <n v="14.578844419999999"/>
    <n v="1460491.7225360726"/>
  </r>
  <r>
    <d v="2015-02-02T00:00:00"/>
    <x v="4"/>
    <x v="1"/>
    <x v="0"/>
    <x v="5"/>
    <s v="Y"/>
    <s v="N"/>
    <n v="13.5"/>
    <n v="21.1"/>
    <n v="23.9"/>
    <n v="3.8"/>
    <x v="32"/>
    <n v="22.270032189999998"/>
    <n v="2643322.7639650102"/>
  </r>
  <r>
    <d v="2015-02-03T00:00:00"/>
    <x v="5"/>
    <x v="1"/>
    <x v="0"/>
    <x v="5"/>
    <s v="Y"/>
    <s v="N"/>
    <n v="16.100000000000001"/>
    <n v="20"/>
    <n v="22.7"/>
    <n v="0"/>
    <x v="33"/>
    <n v="27.003832330000002"/>
    <n v="3318234.4272086034"/>
  </r>
  <r>
    <d v="2015-02-04T00:00:00"/>
    <x v="6"/>
    <x v="1"/>
    <x v="0"/>
    <x v="5"/>
    <s v="Y"/>
    <s v="N"/>
    <n v="14.8"/>
    <n v="19"/>
    <n v="21.2"/>
    <n v="0"/>
    <x v="34"/>
    <n v="27.809134199999999"/>
    <n v="3264737.5710856258"/>
  </r>
  <r>
    <d v="2015-02-05T00:00:00"/>
    <x v="0"/>
    <x v="1"/>
    <x v="0"/>
    <x v="5"/>
    <s v="Y"/>
    <s v="N"/>
    <n v="13.3"/>
    <n v="24.2"/>
    <n v="28.8"/>
    <n v="0"/>
    <x v="35"/>
    <n v="31.384570740000001"/>
    <n v="3837687.2639590246"/>
  </r>
  <r>
    <d v="2015-02-06T00:00:00"/>
    <x v="1"/>
    <x v="1"/>
    <x v="0"/>
    <x v="5"/>
    <s v="Y"/>
    <s v="N"/>
    <n v="14.5"/>
    <n v="35.700000000000003"/>
    <n v="28.4"/>
    <n v="0"/>
    <x v="36"/>
    <n v="38.840180269999998"/>
    <n v="5508974.8431568909"/>
  </r>
  <r>
    <d v="2015-02-07T00:00:00"/>
    <x v="2"/>
    <x v="1"/>
    <x v="0"/>
    <x v="5"/>
    <s v="Y"/>
    <s v="N"/>
    <n v="18.8"/>
    <n v="35"/>
    <n v="16.100000000000001"/>
    <n v="0"/>
    <x v="37"/>
    <n v="28.761706780000001"/>
    <n v="3800524.9085186147"/>
  </r>
  <r>
    <d v="2015-02-08T00:00:00"/>
    <x v="3"/>
    <x v="1"/>
    <x v="0"/>
    <x v="5"/>
    <s v="Y"/>
    <s v="N"/>
    <n v="18.899999999999999"/>
    <n v="21.5"/>
    <n v="16.600000000000001"/>
    <n v="0"/>
    <x v="38"/>
    <n v="23.974106599999999"/>
    <n v="2687694.2971457187"/>
  </r>
  <r>
    <d v="2015-02-09T00:00:00"/>
    <x v="4"/>
    <x v="1"/>
    <x v="0"/>
    <x v="6"/>
    <s v="Y"/>
    <s v="N"/>
    <n v="13.6"/>
    <n v="28.3"/>
    <n v="28.6"/>
    <n v="0"/>
    <x v="39"/>
    <n v="28.90913471"/>
    <n v="3666056.268164333"/>
  </r>
  <r>
    <d v="2015-02-10T00:00:00"/>
    <x v="5"/>
    <x v="1"/>
    <x v="0"/>
    <x v="6"/>
    <s v="Y"/>
    <s v="N"/>
    <n v="16.399999999999999"/>
    <n v="27.8"/>
    <n v="27.7"/>
    <n v="0"/>
    <x v="40"/>
    <n v="37.522599980000003"/>
    <n v="5476369.6221500291"/>
  </r>
  <r>
    <d v="2015-02-11T00:00:00"/>
    <x v="6"/>
    <x v="1"/>
    <x v="0"/>
    <x v="6"/>
    <s v="Y"/>
    <s v="N"/>
    <n v="18.100000000000001"/>
    <n v="26.8"/>
    <n v="24.1"/>
    <n v="0"/>
    <x v="41"/>
    <n v="32.655454300000002"/>
    <n v="4876205.5041207559"/>
  </r>
  <r>
    <d v="2015-02-12T00:00:00"/>
    <x v="0"/>
    <x v="1"/>
    <x v="0"/>
    <x v="6"/>
    <s v="Y"/>
    <s v="N"/>
    <n v="17.8"/>
    <n v="21.9"/>
    <n v="23.8"/>
    <n v="0"/>
    <x v="42"/>
    <n v="26.576634940000002"/>
    <n v="3491552.7216526936"/>
  </r>
  <r>
    <d v="2015-02-13T00:00:00"/>
    <x v="1"/>
    <x v="1"/>
    <x v="0"/>
    <x v="6"/>
    <s v="Y"/>
    <s v="N"/>
    <n v="16.100000000000001"/>
    <n v="32.4"/>
    <n v="14.9"/>
    <n v="0"/>
    <x v="43"/>
    <n v="18.73697061"/>
    <n v="2549551.2078244779"/>
  </r>
  <r>
    <d v="2015-02-14T00:00:00"/>
    <x v="2"/>
    <x v="1"/>
    <x v="0"/>
    <x v="6"/>
    <s v="Y"/>
    <s v="N"/>
    <n v="19"/>
    <n v="25.1"/>
    <n v="20.8"/>
    <n v="19.600000000000001"/>
    <x v="44"/>
    <n v="20.240103229999999"/>
    <n v="2422578.9418077404"/>
  </r>
  <r>
    <d v="2015-02-15T00:00:00"/>
    <x v="3"/>
    <x v="1"/>
    <x v="0"/>
    <x v="6"/>
    <s v="Y"/>
    <s v="N"/>
    <n v="18.2"/>
    <n v="34.4"/>
    <n v="25.7"/>
    <n v="0.4"/>
    <x v="45"/>
    <n v="24.584186939999999"/>
    <n v="3080096.4839245072"/>
  </r>
  <r>
    <d v="2015-02-16T00:00:00"/>
    <x v="4"/>
    <x v="1"/>
    <x v="0"/>
    <x v="7"/>
    <s v="Y"/>
    <s v="N"/>
    <n v="17.399999999999999"/>
    <n v="24.6"/>
    <n v="26.3"/>
    <n v="0"/>
    <x v="46"/>
    <n v="31.9490406"/>
    <n v="4211926.0482747778"/>
  </r>
  <r>
    <d v="2015-02-17T00:00:00"/>
    <x v="5"/>
    <x v="1"/>
    <x v="0"/>
    <x v="7"/>
    <s v="Y"/>
    <s v="N"/>
    <n v="17.600000000000001"/>
    <n v="20.6"/>
    <n v="8.3000000000000007"/>
    <n v="0"/>
    <x v="47"/>
    <n v="30.250149390000001"/>
    <n v="3861915.8745252336"/>
  </r>
  <r>
    <d v="2015-02-18T00:00:00"/>
    <x v="6"/>
    <x v="1"/>
    <x v="0"/>
    <x v="7"/>
    <s v="Y"/>
    <s v="N"/>
    <n v="17.7"/>
    <n v="21.2"/>
    <n v="7.8"/>
    <n v="0"/>
    <x v="48"/>
    <n v="30.235792750000002"/>
    <n v="3808886.414684454"/>
  </r>
  <r>
    <d v="2015-02-19T00:00:00"/>
    <x v="0"/>
    <x v="1"/>
    <x v="0"/>
    <x v="7"/>
    <s v="Y"/>
    <s v="N"/>
    <n v="18.2"/>
    <n v="26.9"/>
    <n v="24.7"/>
    <n v="0"/>
    <x v="49"/>
    <n v="33.598960679999998"/>
    <n v="4683684.7031141892"/>
  </r>
  <r>
    <d v="2015-02-20T00:00:00"/>
    <x v="1"/>
    <x v="1"/>
    <x v="0"/>
    <x v="7"/>
    <s v="Y"/>
    <s v="N"/>
    <n v="17.399999999999999"/>
    <n v="25.3"/>
    <n v="24.7"/>
    <n v="0"/>
    <x v="50"/>
    <n v="33.538671530000002"/>
    <n v="4677493.4635347323"/>
  </r>
  <r>
    <d v="2015-02-21T00:00:00"/>
    <x v="2"/>
    <x v="1"/>
    <x v="0"/>
    <x v="7"/>
    <s v="Y"/>
    <s v="N"/>
    <n v="18.100000000000001"/>
    <n v="36.1"/>
    <n v="20"/>
    <n v="0"/>
    <x v="51"/>
    <n v="31.252819840000001"/>
    <n v="4259228.9838393154"/>
  </r>
  <r>
    <d v="2015-02-22T00:00:00"/>
    <x v="3"/>
    <x v="1"/>
    <x v="0"/>
    <x v="7"/>
    <s v="Y"/>
    <s v="N"/>
    <n v="20.3"/>
    <n v="35.299999999999997"/>
    <n v="11.7"/>
    <n v="1.6"/>
    <x v="52"/>
    <n v="32.40972721"/>
    <n v="4473072.2540198835"/>
  </r>
  <r>
    <d v="2015-02-23T00:00:00"/>
    <x v="4"/>
    <x v="1"/>
    <x v="0"/>
    <x v="8"/>
    <s v="Y"/>
    <s v="N"/>
    <n v="21.1"/>
    <n v="29.3"/>
    <n v="4.7"/>
    <n v="0"/>
    <x v="53"/>
    <n v="28.417229129999999"/>
    <n v="3843595.4860198908"/>
  </r>
  <r>
    <d v="2015-02-24T00:00:00"/>
    <x v="5"/>
    <x v="1"/>
    <x v="0"/>
    <x v="8"/>
    <s v="Y"/>
    <s v="N"/>
    <n v="15.9"/>
    <n v="20.100000000000001"/>
    <n v="21.4"/>
    <n v="3.2"/>
    <x v="54"/>
    <n v="26.559011900000002"/>
    <n v="3194080.1260208287"/>
  </r>
  <r>
    <d v="2015-02-25T00:00:00"/>
    <x v="6"/>
    <x v="1"/>
    <x v="0"/>
    <x v="8"/>
    <s v="Y"/>
    <s v="N"/>
    <n v="14"/>
    <n v="27"/>
    <n v="24.1"/>
    <n v="0"/>
    <x v="55"/>
    <n v="33.323249590000003"/>
    <n v="4334113.6472280212"/>
  </r>
  <r>
    <d v="2015-02-26T00:00:00"/>
    <x v="0"/>
    <x v="1"/>
    <x v="0"/>
    <x v="8"/>
    <s v="Y"/>
    <s v="N"/>
    <n v="16"/>
    <n v="23.2"/>
    <n v="18.5"/>
    <n v="0"/>
    <x v="56"/>
    <n v="39.086578340000003"/>
    <n v="5140895.6351929819"/>
  </r>
  <r>
    <d v="2015-02-27T00:00:00"/>
    <x v="1"/>
    <x v="1"/>
    <x v="0"/>
    <x v="8"/>
    <s v="Y"/>
    <s v="N"/>
    <n v="14.8"/>
    <n v="24.3"/>
    <n v="21.7"/>
    <n v="0"/>
    <x v="57"/>
    <n v="36.339011550000002"/>
    <n v="4762932.4404515699"/>
  </r>
  <r>
    <d v="2015-02-28T00:00:00"/>
    <x v="2"/>
    <x v="1"/>
    <x v="0"/>
    <x v="8"/>
    <s v="Y"/>
    <s v="N"/>
    <n v="17.899999999999999"/>
    <n v="32.299999999999997"/>
    <n v="6.9"/>
    <n v="0"/>
    <x v="58"/>
    <n v="25.143130729999999"/>
    <n v="2923535.8801161828"/>
  </r>
  <r>
    <d v="2015-03-01T00:00:00"/>
    <x v="3"/>
    <x v="2"/>
    <x v="0"/>
    <x v="8"/>
    <s v="Y"/>
    <s v="N"/>
    <n v="15.2"/>
    <n v="20.8"/>
    <n v="23.3"/>
    <n v="15.8"/>
    <x v="59"/>
    <n v="24.58614815"/>
    <n v="2543751.2370908568"/>
  </r>
  <r>
    <d v="2015-03-02T00:00:00"/>
    <x v="4"/>
    <x v="2"/>
    <x v="0"/>
    <x v="9"/>
    <s v="Y"/>
    <s v="N"/>
    <n v="11.6"/>
    <n v="23"/>
    <n v="22"/>
    <n v="0"/>
    <x v="60"/>
    <n v="33.166526230000002"/>
    <n v="4089493.5447346326"/>
  </r>
  <r>
    <d v="2015-03-03T00:00:00"/>
    <x v="5"/>
    <x v="2"/>
    <x v="0"/>
    <x v="9"/>
    <s v="Y"/>
    <s v="N"/>
    <n v="15.5"/>
    <n v="22.7"/>
    <n v="21.2"/>
    <n v="0"/>
    <x v="61"/>
    <n v="43.739457139999999"/>
    <n v="5543988.8769375701"/>
  </r>
  <r>
    <d v="2015-03-04T00:00:00"/>
    <x v="6"/>
    <x v="2"/>
    <x v="0"/>
    <x v="9"/>
    <s v="Y"/>
    <s v="N"/>
    <n v="15.4"/>
    <n v="23.5"/>
    <n v="23"/>
    <n v="0"/>
    <x v="62"/>
    <n v="37.252483910000002"/>
    <n v="4498765.8586167637"/>
  </r>
  <r>
    <d v="2015-03-05T00:00:00"/>
    <x v="0"/>
    <x v="2"/>
    <x v="0"/>
    <x v="9"/>
    <s v="Y"/>
    <s v="N"/>
    <n v="12.6"/>
    <n v="18.600000000000001"/>
    <n v="22.5"/>
    <n v="0.8"/>
    <x v="63"/>
    <n v="25.322828099999999"/>
    <n v="2911298.3145483942"/>
  </r>
  <r>
    <d v="2015-03-06T00:00:00"/>
    <x v="1"/>
    <x v="2"/>
    <x v="0"/>
    <x v="9"/>
    <s v="Y"/>
    <s v="N"/>
    <n v="14.1"/>
    <n v="21.1"/>
    <n v="10.8"/>
    <n v="0.2"/>
    <x v="64"/>
    <n v="27.750521689999999"/>
    <n v="3248302.6282708375"/>
  </r>
  <r>
    <d v="2015-03-07T00:00:00"/>
    <x v="2"/>
    <x v="2"/>
    <x v="0"/>
    <x v="9"/>
    <s v="Y"/>
    <s v="N"/>
    <n v="15.4"/>
    <n v="22.6"/>
    <n v="10.8"/>
    <n v="0.2"/>
    <x v="65"/>
    <n v="22.113214540000001"/>
    <n v="2395846.8312201207"/>
  </r>
  <r>
    <d v="2015-03-08T00:00:00"/>
    <x v="3"/>
    <x v="2"/>
    <x v="0"/>
    <x v="9"/>
    <s v="Y"/>
    <s v="N"/>
    <n v="16.2"/>
    <n v="24.4"/>
    <n v="20.399999999999999"/>
    <n v="0"/>
    <x v="66"/>
    <n v="20.57443413"/>
    <n v="2188065.9689158616"/>
  </r>
  <r>
    <d v="2015-03-09T00:00:00"/>
    <x v="4"/>
    <x v="2"/>
    <x v="0"/>
    <x v="10"/>
    <s v="Y"/>
    <s v="Y"/>
    <n v="14.4"/>
    <n v="23.8"/>
    <n v="18.600000000000001"/>
    <n v="0"/>
    <x v="67"/>
    <n v="23.80806827"/>
    <n v="2577996.6762849092"/>
  </r>
  <r>
    <d v="2015-03-10T00:00:00"/>
    <x v="5"/>
    <x v="2"/>
    <x v="0"/>
    <x v="10"/>
    <s v="Y"/>
    <s v="N"/>
    <n v="16.2"/>
    <n v="21.7"/>
    <n v="22.1"/>
    <n v="0"/>
    <x v="68"/>
    <n v="31.763749180000001"/>
    <n v="3996785.8666081056"/>
  </r>
  <r>
    <d v="2015-03-11T00:00:00"/>
    <x v="6"/>
    <x v="2"/>
    <x v="0"/>
    <x v="10"/>
    <s v="Y"/>
    <s v="N"/>
    <n v="11.2"/>
    <n v="23.8"/>
    <n v="22.3"/>
    <n v="0"/>
    <x v="69"/>
    <n v="33.59649288"/>
    <n v="4180022.3936883849"/>
  </r>
  <r>
    <d v="2015-03-12T00:00:00"/>
    <x v="0"/>
    <x v="2"/>
    <x v="0"/>
    <x v="10"/>
    <s v="Y"/>
    <s v="N"/>
    <n v="13"/>
    <n v="19.899999999999999"/>
    <n v="18.7"/>
    <n v="0"/>
    <x v="70"/>
    <n v="26.040505889999999"/>
    <n v="3168703.8045416982"/>
  </r>
  <r>
    <d v="2015-03-13T00:00:00"/>
    <x v="1"/>
    <x v="2"/>
    <x v="0"/>
    <x v="10"/>
    <s v="Y"/>
    <s v="N"/>
    <n v="14.4"/>
    <n v="20.399999999999999"/>
    <n v="21.2"/>
    <n v="0"/>
    <x v="71"/>
    <n v="24.195363230000002"/>
    <n v="2925940.7992617027"/>
  </r>
  <r>
    <d v="2015-03-14T00:00:00"/>
    <x v="2"/>
    <x v="2"/>
    <x v="0"/>
    <x v="10"/>
    <s v="Y"/>
    <s v="N"/>
    <n v="9.4"/>
    <n v="30.1"/>
    <n v="20"/>
    <n v="0"/>
    <x v="72"/>
    <n v="17.394529559999999"/>
    <n v="1891460.6188095191"/>
  </r>
  <r>
    <d v="2015-03-15T00:00:00"/>
    <x v="3"/>
    <x v="2"/>
    <x v="0"/>
    <x v="10"/>
    <s v="Y"/>
    <s v="N"/>
    <n v="13.1"/>
    <n v="18.3"/>
    <n v="17.5"/>
    <n v="2.2000000000000002"/>
    <x v="73"/>
    <n v="14.373099399999999"/>
    <n v="1439757.606962323"/>
  </r>
  <r>
    <d v="2015-03-16T00:00:00"/>
    <x v="4"/>
    <x v="2"/>
    <x v="0"/>
    <x v="11"/>
    <s v="Y"/>
    <s v="N"/>
    <n v="10.5"/>
    <n v="25.5"/>
    <n v="14.5"/>
    <n v="0"/>
    <x v="74"/>
    <n v="22.66079993"/>
    <n v="2805114.1404949045"/>
  </r>
  <r>
    <d v="2015-03-17T00:00:00"/>
    <x v="5"/>
    <x v="2"/>
    <x v="0"/>
    <x v="11"/>
    <s v="Y"/>
    <s v="N"/>
    <n v="13"/>
    <n v="26.2"/>
    <n v="4.8"/>
    <n v="0"/>
    <x v="75"/>
    <n v="21.38556947"/>
    <n v="2686045.9170217444"/>
  </r>
  <r>
    <d v="2015-03-18T00:00:00"/>
    <x v="6"/>
    <x v="2"/>
    <x v="0"/>
    <x v="11"/>
    <s v="Y"/>
    <s v="N"/>
    <n v="17.8"/>
    <n v="24.4"/>
    <n v="9.4"/>
    <n v="1.4"/>
    <x v="76"/>
    <n v="24.43863773"/>
    <n v="3127554.5809864998"/>
  </r>
  <r>
    <d v="2015-03-19T00:00:00"/>
    <x v="0"/>
    <x v="2"/>
    <x v="0"/>
    <x v="11"/>
    <s v="Y"/>
    <s v="N"/>
    <n v="16.5"/>
    <n v="33.5"/>
    <n v="15.1"/>
    <n v="0"/>
    <x v="77"/>
    <n v="24.568240979999999"/>
    <n v="3152583.1700210609"/>
  </r>
  <r>
    <d v="2015-03-20T00:00:00"/>
    <x v="1"/>
    <x v="2"/>
    <x v="0"/>
    <x v="11"/>
    <s v="Y"/>
    <s v="N"/>
    <n v="14.2"/>
    <n v="19.600000000000001"/>
    <n v="19.899999999999999"/>
    <n v="0"/>
    <x v="78"/>
    <n v="24.06816285"/>
    <n v="2875936.5489214621"/>
  </r>
  <r>
    <d v="2015-03-21T00:00:00"/>
    <x v="2"/>
    <x v="2"/>
    <x v="0"/>
    <x v="11"/>
    <s v="Y"/>
    <s v="N"/>
    <n v="11.9"/>
    <n v="22.7"/>
    <n v="20.8"/>
    <n v="0"/>
    <x v="79"/>
    <n v="20.473714609999998"/>
    <n v="2185667.3084476278"/>
  </r>
  <r>
    <d v="2015-03-22T00:00:00"/>
    <x v="3"/>
    <x v="2"/>
    <x v="0"/>
    <x v="11"/>
    <s v="Y"/>
    <s v="N"/>
    <n v="11.3"/>
    <n v="28.8"/>
    <n v="19.899999999999999"/>
    <n v="0"/>
    <x v="80"/>
    <n v="18.918695589999999"/>
    <n v="2015882.1761533176"/>
  </r>
  <r>
    <d v="2015-03-23T00:00:00"/>
    <x v="4"/>
    <x v="2"/>
    <x v="0"/>
    <x v="12"/>
    <s v="Y"/>
    <s v="N"/>
    <n v="13.6"/>
    <n v="27"/>
    <n v="3.9"/>
    <n v="0"/>
    <x v="81"/>
    <n v="26.68562798"/>
    <n v="3277263.3065051991"/>
  </r>
  <r>
    <d v="2015-03-24T00:00:00"/>
    <x v="5"/>
    <x v="2"/>
    <x v="0"/>
    <x v="12"/>
    <s v="Y"/>
    <s v="N"/>
    <n v="12.6"/>
    <n v="15.3"/>
    <n v="3.8"/>
    <n v="1.4"/>
    <x v="82"/>
    <n v="34.05849946"/>
    <n v="4197196.9671506351"/>
  </r>
  <r>
    <d v="2015-03-25T00:00:00"/>
    <x v="6"/>
    <x v="2"/>
    <x v="0"/>
    <x v="12"/>
    <s v="Y"/>
    <s v="N"/>
    <n v="13"/>
    <n v="20.399999999999999"/>
    <n v="13.8"/>
    <n v="0.4"/>
    <x v="83"/>
    <n v="28.548754240000001"/>
    <n v="3490623.6353449663"/>
  </r>
  <r>
    <d v="2015-03-26T00:00:00"/>
    <x v="0"/>
    <x v="2"/>
    <x v="0"/>
    <x v="12"/>
    <s v="Y"/>
    <s v="N"/>
    <n v="9.8000000000000007"/>
    <n v="18"/>
    <n v="9.9"/>
    <n v="0.4"/>
    <x v="84"/>
    <n v="21.971362899999999"/>
    <n v="2680466.7253467799"/>
  </r>
  <r>
    <d v="2015-03-27T00:00:00"/>
    <x v="1"/>
    <x v="2"/>
    <x v="0"/>
    <x v="12"/>
    <s v="N"/>
    <s v="N"/>
    <n v="11.6"/>
    <n v="18.100000000000001"/>
    <n v="11.2"/>
    <n v="0.2"/>
    <x v="85"/>
    <n v="25.771600379999999"/>
    <n v="3153060.8535776073"/>
  </r>
  <r>
    <d v="2015-03-28T00:00:00"/>
    <x v="2"/>
    <x v="2"/>
    <x v="0"/>
    <x v="12"/>
    <s v="N"/>
    <s v="N"/>
    <n v="12.7"/>
    <n v="19.100000000000001"/>
    <n v="14.4"/>
    <n v="0"/>
    <x v="86"/>
    <n v="29.271368689999999"/>
    <n v="3283887.9682536433"/>
  </r>
  <r>
    <d v="2015-03-29T00:00:00"/>
    <x v="3"/>
    <x v="2"/>
    <x v="0"/>
    <x v="12"/>
    <s v="N"/>
    <s v="N"/>
    <n v="8.5"/>
    <n v="22.7"/>
    <n v="18.600000000000001"/>
    <n v="0"/>
    <x v="87"/>
    <n v="24.672716350000002"/>
    <n v="2625637.5358906728"/>
  </r>
  <r>
    <d v="2015-03-30T00:00:00"/>
    <x v="4"/>
    <x v="2"/>
    <x v="0"/>
    <x v="13"/>
    <s v="N"/>
    <s v="N"/>
    <n v="10.6"/>
    <n v="23.1"/>
    <n v="18.100000000000001"/>
    <n v="0"/>
    <x v="88"/>
    <n v="33.750362699999997"/>
    <n v="4153382.7470402485"/>
  </r>
  <r>
    <d v="2015-03-31T00:00:00"/>
    <x v="5"/>
    <x v="2"/>
    <x v="0"/>
    <x v="13"/>
    <s v="N"/>
    <s v="N"/>
    <n v="11.2"/>
    <n v="25.3"/>
    <n v="18.100000000000001"/>
    <n v="0"/>
    <x v="89"/>
    <n v="31.836569579999999"/>
    <n v="4004891.6172012133"/>
  </r>
  <r>
    <d v="2015-04-01T00:00:00"/>
    <x v="6"/>
    <x v="3"/>
    <x v="0"/>
    <x v="13"/>
    <s v="N"/>
    <s v="N"/>
    <n v="13.3"/>
    <n v="29"/>
    <n v="10.7"/>
    <n v="0"/>
    <x v="90"/>
    <n v="26.167805860000001"/>
    <n v="3193578.2972346731"/>
  </r>
  <r>
    <d v="2015-04-02T00:00:00"/>
    <x v="0"/>
    <x v="3"/>
    <x v="0"/>
    <x v="13"/>
    <s v="N"/>
    <s v="N"/>
    <n v="12.8"/>
    <n v="17.2"/>
    <n v="17.5"/>
    <n v="0.2"/>
    <x v="91"/>
    <n v="23.46025058"/>
    <n v="2670677.6242287778"/>
  </r>
  <r>
    <d v="2015-04-03T00:00:00"/>
    <x v="1"/>
    <x v="3"/>
    <x v="0"/>
    <x v="13"/>
    <s v="N"/>
    <s v="Y"/>
    <n v="8"/>
    <n v="20.9"/>
    <n v="17.399999999999999"/>
    <n v="0"/>
    <x v="92"/>
    <n v="20.9393785"/>
    <n v="2070717.3356062099"/>
  </r>
  <r>
    <d v="2015-04-04T00:00:00"/>
    <x v="2"/>
    <x v="3"/>
    <x v="0"/>
    <x v="13"/>
    <s v="N"/>
    <s v="Y"/>
    <n v="8.5"/>
    <n v="23.5"/>
    <n v="16.2"/>
    <n v="0"/>
    <x v="93"/>
    <n v="23.188056169999999"/>
    <n v="2411538.5955933789"/>
  </r>
  <r>
    <d v="2015-04-05T00:00:00"/>
    <x v="3"/>
    <x v="3"/>
    <x v="0"/>
    <x v="13"/>
    <s v="N"/>
    <s v="N"/>
    <n v="10.199999999999999"/>
    <n v="18.5"/>
    <n v="9.8000000000000007"/>
    <n v="0"/>
    <x v="94"/>
    <n v="20.508650379999999"/>
    <n v="2126448.643542971"/>
  </r>
  <r>
    <d v="2015-04-06T00:00:00"/>
    <x v="4"/>
    <x v="3"/>
    <x v="0"/>
    <x v="14"/>
    <s v="N"/>
    <s v="Y"/>
    <n v="11.2"/>
    <n v="18.399999999999999"/>
    <n v="13"/>
    <n v="0"/>
    <x v="95"/>
    <n v="17.04855264"/>
    <n v="1830731.0361055967"/>
  </r>
  <r>
    <d v="2015-04-07T00:00:00"/>
    <x v="5"/>
    <x v="3"/>
    <x v="0"/>
    <x v="14"/>
    <s v="N"/>
    <s v="N"/>
    <n v="12.4"/>
    <n v="17.3"/>
    <n v="3.9"/>
    <n v="0"/>
    <x v="96"/>
    <n v="21.359459990000001"/>
    <n v="2568165.4584249454"/>
  </r>
  <r>
    <d v="2015-04-08T00:00:00"/>
    <x v="6"/>
    <x v="3"/>
    <x v="0"/>
    <x v="14"/>
    <s v="N"/>
    <s v="N"/>
    <n v="13.3"/>
    <n v="17.7"/>
    <n v="12.6"/>
    <n v="5.6"/>
    <x v="97"/>
    <n v="25.208016520000001"/>
    <n v="3078649.3857838828"/>
  </r>
  <r>
    <d v="2015-04-09T00:00:00"/>
    <x v="0"/>
    <x v="3"/>
    <x v="0"/>
    <x v="14"/>
    <s v="N"/>
    <s v="N"/>
    <n v="8.6999999999999993"/>
    <n v="19.100000000000001"/>
    <n v="10.9"/>
    <n v="0"/>
    <x v="98"/>
    <n v="25.207800370000001"/>
    <n v="3125534.3258045814"/>
  </r>
  <r>
    <d v="2015-04-10T00:00:00"/>
    <x v="1"/>
    <x v="3"/>
    <x v="0"/>
    <x v="14"/>
    <s v="N"/>
    <s v="N"/>
    <n v="8.6"/>
    <n v="18.7"/>
    <n v="15.9"/>
    <n v="0"/>
    <x v="99"/>
    <n v="25.677110800000001"/>
    <n v="3126268.2241001423"/>
  </r>
  <r>
    <d v="2015-04-11T00:00:00"/>
    <x v="2"/>
    <x v="3"/>
    <x v="0"/>
    <x v="14"/>
    <s v="N"/>
    <s v="N"/>
    <n v="11.6"/>
    <n v="23.7"/>
    <n v="14.9"/>
    <n v="0"/>
    <x v="100"/>
    <n v="23.05591231"/>
    <n v="2536938.059344071"/>
  </r>
  <r>
    <d v="2015-04-12T00:00:00"/>
    <x v="3"/>
    <x v="3"/>
    <x v="0"/>
    <x v="14"/>
    <s v="N"/>
    <s v="N"/>
    <n v="12.1"/>
    <n v="18.3"/>
    <n v="13.4"/>
    <n v="0"/>
    <x v="101"/>
    <n v="22.053037190000001"/>
    <n v="2288228.100767768"/>
  </r>
  <r>
    <d v="2015-04-13T00:00:00"/>
    <x v="4"/>
    <x v="3"/>
    <x v="0"/>
    <x v="15"/>
    <s v="N"/>
    <s v="N"/>
    <n v="7.3"/>
    <n v="19.100000000000001"/>
    <n v="14.9"/>
    <n v="0"/>
    <x v="102"/>
    <n v="29.408289079999999"/>
    <n v="3679205.7603970421"/>
  </r>
  <r>
    <d v="2015-04-14T00:00:00"/>
    <x v="5"/>
    <x v="3"/>
    <x v="0"/>
    <x v="15"/>
    <s v="Y"/>
    <s v="N"/>
    <n v="10.5"/>
    <n v="24.7"/>
    <n v="8.4"/>
    <n v="1.6"/>
    <x v="103"/>
    <n v="30.995175629999999"/>
    <n v="3960978.2574513294"/>
  </r>
  <r>
    <d v="2015-04-15T00:00:00"/>
    <x v="6"/>
    <x v="3"/>
    <x v="0"/>
    <x v="15"/>
    <s v="Y"/>
    <s v="N"/>
    <n v="13.9"/>
    <n v="27.6"/>
    <n v="12.8"/>
    <n v="2.4"/>
    <x v="104"/>
    <n v="31.090558479999999"/>
    <n v="3938363.3840092188"/>
  </r>
  <r>
    <d v="2015-04-16T00:00:00"/>
    <x v="0"/>
    <x v="3"/>
    <x v="0"/>
    <x v="15"/>
    <s v="Y"/>
    <s v="N"/>
    <n v="15.6"/>
    <n v="17.8"/>
    <n v="10.9"/>
    <n v="0"/>
    <x v="105"/>
    <n v="40.68150885"/>
    <n v="5164026.9295107694"/>
  </r>
  <r>
    <d v="2015-04-17T00:00:00"/>
    <x v="1"/>
    <x v="3"/>
    <x v="0"/>
    <x v="15"/>
    <s v="Y"/>
    <s v="N"/>
    <n v="10.1"/>
    <n v="17.100000000000001"/>
    <n v="7.5"/>
    <n v="0"/>
    <x v="106"/>
    <n v="33.987504819999998"/>
    <n v="4453430.8488839194"/>
  </r>
  <r>
    <d v="2015-04-18T00:00:00"/>
    <x v="2"/>
    <x v="3"/>
    <x v="0"/>
    <x v="15"/>
    <s v="Y"/>
    <s v="N"/>
    <n v="13.5"/>
    <n v="21.9"/>
    <n v="9.9"/>
    <n v="3.6"/>
    <x v="107"/>
    <n v="26.14012894"/>
    <n v="2869244.7208682261"/>
  </r>
  <r>
    <d v="2015-04-19T00:00:00"/>
    <x v="3"/>
    <x v="3"/>
    <x v="0"/>
    <x v="15"/>
    <s v="Y"/>
    <s v="N"/>
    <n v="9.6999999999999993"/>
    <n v="14.7"/>
    <n v="11"/>
    <n v="6.4"/>
    <x v="108"/>
    <n v="24.540694439999999"/>
    <n v="2629794.0681653973"/>
  </r>
  <r>
    <d v="2015-04-20T00:00:00"/>
    <x v="4"/>
    <x v="3"/>
    <x v="0"/>
    <x v="16"/>
    <s v="Y"/>
    <s v="N"/>
    <n v="7"/>
    <n v="16.2"/>
    <n v="12.7"/>
    <n v="1.4"/>
    <x v="109"/>
    <n v="33.677175830000003"/>
    <n v="4266769.8676210884"/>
  </r>
  <r>
    <d v="2015-04-21T00:00:00"/>
    <x v="5"/>
    <x v="3"/>
    <x v="0"/>
    <x v="16"/>
    <s v="Y"/>
    <s v="N"/>
    <n v="6.5"/>
    <n v="17.7"/>
    <n v="13.8"/>
    <n v="0"/>
    <x v="110"/>
    <n v="30.473156899999999"/>
    <n v="3899759.1347604864"/>
  </r>
  <r>
    <d v="2015-04-22T00:00:00"/>
    <x v="6"/>
    <x v="3"/>
    <x v="0"/>
    <x v="16"/>
    <s v="Y"/>
    <s v="N"/>
    <n v="9.1"/>
    <n v="19.5"/>
    <n v="7.1"/>
    <n v="0"/>
    <x v="111"/>
    <n v="36.695283570000001"/>
    <n v="4718958.2407002272"/>
  </r>
  <r>
    <d v="2015-04-23T00:00:00"/>
    <x v="0"/>
    <x v="3"/>
    <x v="0"/>
    <x v="16"/>
    <s v="Y"/>
    <s v="N"/>
    <n v="12.2"/>
    <n v="19.2"/>
    <n v="7.5"/>
    <n v="0"/>
    <x v="112"/>
    <n v="35.422484740000002"/>
    <n v="4480370.6524696359"/>
  </r>
  <r>
    <d v="2015-04-24T00:00:00"/>
    <x v="1"/>
    <x v="3"/>
    <x v="0"/>
    <x v="16"/>
    <s v="Y"/>
    <s v="N"/>
    <n v="14.4"/>
    <n v="21.1"/>
    <n v="7.8"/>
    <n v="0"/>
    <x v="113"/>
    <n v="36.497936299999999"/>
    <n v="4607163.1500289952"/>
  </r>
  <r>
    <d v="2015-04-25T00:00:00"/>
    <x v="2"/>
    <x v="3"/>
    <x v="0"/>
    <x v="16"/>
    <s v="Y"/>
    <s v="Y"/>
    <n v="11.6"/>
    <n v="15"/>
    <n v="3.5"/>
    <n v="3"/>
    <x v="114"/>
    <n v="25.97830858"/>
    <n v="2904469.0706126024"/>
  </r>
  <r>
    <d v="2015-04-26T00:00:00"/>
    <x v="3"/>
    <x v="3"/>
    <x v="0"/>
    <x v="16"/>
    <s v="Y"/>
    <s v="N"/>
    <n v="10.4"/>
    <n v="15.4"/>
    <n v="5.9"/>
    <n v="7"/>
    <x v="115"/>
    <n v="28.955419760000002"/>
    <n v="3133492.4036121238"/>
  </r>
  <r>
    <d v="2015-04-27T00:00:00"/>
    <x v="4"/>
    <x v="3"/>
    <x v="0"/>
    <x v="17"/>
    <s v="Y"/>
    <s v="N"/>
    <n v="10.5"/>
    <n v="15.1"/>
    <n v="8.3000000000000007"/>
    <n v="4"/>
    <x v="116"/>
    <n v="48.673068360000002"/>
    <n v="6223105.8632428395"/>
  </r>
  <r>
    <d v="2015-04-28T00:00:00"/>
    <x v="5"/>
    <x v="3"/>
    <x v="0"/>
    <x v="17"/>
    <s v="Y"/>
    <s v="N"/>
    <n v="10.1"/>
    <n v="16"/>
    <n v="8.9"/>
    <n v="1.6"/>
    <x v="117"/>
    <n v="46.268034399999998"/>
    <n v="6137091.0964096161"/>
  </r>
  <r>
    <d v="2015-04-29T00:00:00"/>
    <x v="6"/>
    <x v="3"/>
    <x v="0"/>
    <x v="17"/>
    <s v="Y"/>
    <s v="N"/>
    <n v="7.4"/>
    <n v="17.100000000000001"/>
    <n v="12.6"/>
    <n v="0"/>
    <x v="118"/>
    <n v="39.829820890000001"/>
    <n v="5289982.3270243071"/>
  </r>
  <r>
    <d v="2015-04-30T00:00:00"/>
    <x v="0"/>
    <x v="3"/>
    <x v="0"/>
    <x v="17"/>
    <s v="Y"/>
    <s v="N"/>
    <n v="6.4"/>
    <n v="19.600000000000001"/>
    <n v="12.3"/>
    <n v="0"/>
    <x v="119"/>
    <n v="39.092652309999998"/>
    <n v="5186405.7630537292"/>
  </r>
  <r>
    <d v="2015-05-01T00:00:00"/>
    <x v="1"/>
    <x v="4"/>
    <x v="0"/>
    <x v="17"/>
    <s v="Y"/>
    <s v="N"/>
    <n v="7.9"/>
    <n v="23.1"/>
    <n v="12.1"/>
    <n v="0"/>
    <x v="120"/>
    <n v="47.474462099999997"/>
    <n v="5996235.5872140341"/>
  </r>
  <r>
    <d v="2015-05-02T00:00:00"/>
    <x v="2"/>
    <x v="4"/>
    <x v="0"/>
    <x v="17"/>
    <s v="Y"/>
    <s v="N"/>
    <n v="11.6"/>
    <n v="22.2"/>
    <n v="6.1"/>
    <n v="0"/>
    <x v="121"/>
    <n v="25.852039900000001"/>
    <n v="2804635.4583702027"/>
  </r>
  <r>
    <d v="2015-05-03T00:00:00"/>
    <x v="3"/>
    <x v="4"/>
    <x v="0"/>
    <x v="17"/>
    <s v="Y"/>
    <s v="N"/>
    <n v="9.6999999999999993"/>
    <n v="18.2"/>
    <n v="11.2"/>
    <n v="0"/>
    <x v="122"/>
    <n v="30.627063069999998"/>
    <n v="3345496.3935267534"/>
  </r>
  <r>
    <d v="2015-05-04T00:00:00"/>
    <x v="4"/>
    <x v="4"/>
    <x v="0"/>
    <x v="18"/>
    <s v="Y"/>
    <s v="N"/>
    <n v="7.5"/>
    <n v="22.3"/>
    <n v="11.6"/>
    <n v="0"/>
    <x v="123"/>
    <n v="28.803037939999999"/>
    <n v="3524785.3053353317"/>
  </r>
  <r>
    <d v="2015-05-05T00:00:00"/>
    <x v="5"/>
    <x v="4"/>
    <x v="0"/>
    <x v="18"/>
    <s v="Y"/>
    <s v="N"/>
    <n v="9.1999999999999993"/>
    <n v="18.100000000000001"/>
    <n v="7.1"/>
    <n v="0.6"/>
    <x v="124"/>
    <n v="27.383343969999999"/>
    <n v="3388274.3693765141"/>
  </r>
  <r>
    <d v="2015-05-06T00:00:00"/>
    <x v="6"/>
    <x v="4"/>
    <x v="0"/>
    <x v="18"/>
    <s v="Y"/>
    <s v="N"/>
    <n v="9.5"/>
    <n v="16.2"/>
    <n v="7.6"/>
    <n v="1.4"/>
    <x v="125"/>
    <n v="26.022589379999999"/>
    <n v="3360085.1427618465"/>
  </r>
  <r>
    <d v="2015-05-07T00:00:00"/>
    <x v="0"/>
    <x v="4"/>
    <x v="0"/>
    <x v="18"/>
    <s v="Y"/>
    <s v="N"/>
    <n v="10.3"/>
    <n v="15.6"/>
    <n v="6.9"/>
    <n v="2.2000000000000002"/>
    <x v="126"/>
    <n v="29.082030029999999"/>
    <n v="3816643.7552226651"/>
  </r>
  <r>
    <d v="2015-05-08T00:00:00"/>
    <x v="1"/>
    <x v="4"/>
    <x v="0"/>
    <x v="18"/>
    <s v="Y"/>
    <s v="N"/>
    <n v="10.5"/>
    <n v="15.9"/>
    <n v="5.9"/>
    <n v="0.2"/>
    <x v="127"/>
    <n v="29.075609050000001"/>
    <n v="3812938.444793507"/>
  </r>
  <r>
    <d v="2015-05-09T00:00:00"/>
    <x v="2"/>
    <x v="4"/>
    <x v="0"/>
    <x v="18"/>
    <s v="Y"/>
    <s v="N"/>
    <n v="12.8"/>
    <n v="18.7"/>
    <n v="7.3"/>
    <n v="0"/>
    <x v="128"/>
    <n v="19.602360470000001"/>
    <n v="2124446.0007752138"/>
  </r>
  <r>
    <d v="2015-05-10T00:00:00"/>
    <x v="3"/>
    <x v="4"/>
    <x v="0"/>
    <x v="18"/>
    <s v="Y"/>
    <s v="N"/>
    <n v="12.8"/>
    <n v="16.600000000000001"/>
    <n v="5.9"/>
    <n v="8.6"/>
    <x v="129"/>
    <n v="13.279840760000001"/>
    <n v="1378597.2674917728"/>
  </r>
  <r>
    <d v="2015-05-11T00:00:00"/>
    <x v="4"/>
    <x v="4"/>
    <x v="0"/>
    <x v="19"/>
    <s v="Y"/>
    <s v="N"/>
    <n v="12.4"/>
    <n v="15.9"/>
    <n v="7.9"/>
    <n v="2.6"/>
    <x v="130"/>
    <n v="28.475489379999999"/>
    <n v="3523564.032376098"/>
  </r>
  <r>
    <d v="2015-05-12T00:00:00"/>
    <x v="5"/>
    <x v="4"/>
    <x v="0"/>
    <x v="19"/>
    <s v="Y"/>
    <s v="N"/>
    <n v="12.8"/>
    <n v="17.399999999999999"/>
    <n v="5.9"/>
    <n v="0"/>
    <x v="131"/>
    <n v="28.355358970000001"/>
    <n v="3666704.6252368428"/>
  </r>
  <r>
    <d v="2015-05-13T00:00:00"/>
    <x v="6"/>
    <x v="4"/>
    <x v="0"/>
    <x v="19"/>
    <s v="Y"/>
    <s v="N"/>
    <n v="6.3"/>
    <n v="12.8"/>
    <n v="8.6999999999999993"/>
    <n v="6.8"/>
    <x v="132"/>
    <n v="33.602901799999998"/>
    <n v="4600347.1379088853"/>
  </r>
  <r>
    <d v="2015-05-14T00:00:00"/>
    <x v="0"/>
    <x v="4"/>
    <x v="0"/>
    <x v="19"/>
    <s v="Y"/>
    <s v="N"/>
    <n v="7.3"/>
    <n v="14.6"/>
    <n v="6.7"/>
    <n v="4.4000000000000004"/>
    <x v="133"/>
    <n v="36.084976089999998"/>
    <n v="4879325.6671959879"/>
  </r>
  <r>
    <d v="2015-05-15T00:00:00"/>
    <x v="1"/>
    <x v="4"/>
    <x v="0"/>
    <x v="19"/>
    <s v="Y"/>
    <s v="N"/>
    <n v="11.5"/>
    <n v="14.5"/>
    <n v="6.2"/>
    <n v="1.8"/>
    <x v="134"/>
    <n v="32.888201889999998"/>
    <n v="4445577.5100378543"/>
  </r>
  <r>
    <d v="2015-05-16T00:00:00"/>
    <x v="2"/>
    <x v="4"/>
    <x v="0"/>
    <x v="19"/>
    <s v="Y"/>
    <s v="N"/>
    <n v="11.3"/>
    <n v="16.2"/>
    <n v="10.4"/>
    <n v="0"/>
    <x v="135"/>
    <n v="35.11935553"/>
    <n v="4113762.9545560642"/>
  </r>
  <r>
    <d v="2015-05-17T00:00:00"/>
    <x v="3"/>
    <x v="4"/>
    <x v="0"/>
    <x v="19"/>
    <s v="Y"/>
    <s v="N"/>
    <n v="7.4"/>
    <n v="20.5"/>
    <n v="10.3"/>
    <n v="0"/>
    <x v="136"/>
    <n v="30.547599470000002"/>
    <n v="3418187.3344405452"/>
  </r>
  <r>
    <d v="2015-05-18T00:00:00"/>
    <x v="4"/>
    <x v="4"/>
    <x v="0"/>
    <x v="20"/>
    <s v="Y"/>
    <s v="N"/>
    <n v="7.2"/>
    <n v="20.399999999999999"/>
    <n v="10.199999999999999"/>
    <n v="0"/>
    <x v="137"/>
    <n v="39.33371288"/>
    <n v="5016023.8682794245"/>
  </r>
  <r>
    <d v="2015-05-19T00:00:00"/>
    <x v="5"/>
    <x v="4"/>
    <x v="0"/>
    <x v="20"/>
    <s v="Y"/>
    <s v="N"/>
    <n v="9.9"/>
    <n v="16.2"/>
    <n v="3.2"/>
    <n v="0"/>
    <x v="138"/>
    <n v="34.038317739999997"/>
    <n v="4535111.6024814155"/>
  </r>
  <r>
    <d v="2015-05-20T00:00:00"/>
    <x v="6"/>
    <x v="4"/>
    <x v="0"/>
    <x v="20"/>
    <s v="Y"/>
    <s v="N"/>
    <n v="13.6"/>
    <n v="18.100000000000001"/>
    <n v="6"/>
    <n v="2.4"/>
    <x v="139"/>
    <n v="30.976086030000001"/>
    <n v="3950154.4357387414"/>
  </r>
  <r>
    <d v="2015-05-21T00:00:00"/>
    <x v="0"/>
    <x v="4"/>
    <x v="0"/>
    <x v="20"/>
    <s v="Y"/>
    <s v="N"/>
    <n v="10.3"/>
    <n v="13.6"/>
    <n v="3.5"/>
    <n v="6.2"/>
    <x v="140"/>
    <n v="35.621998429999998"/>
    <n v="4821836.2757729236"/>
  </r>
  <r>
    <d v="2015-05-22T00:00:00"/>
    <x v="1"/>
    <x v="4"/>
    <x v="0"/>
    <x v="20"/>
    <s v="Y"/>
    <s v="N"/>
    <n v="9.1"/>
    <n v="14.1"/>
    <n v="6.7"/>
    <n v="0.4"/>
    <x v="141"/>
    <n v="34.614105330000001"/>
    <n v="4618299.0838277116"/>
  </r>
  <r>
    <d v="2015-05-23T00:00:00"/>
    <x v="2"/>
    <x v="4"/>
    <x v="0"/>
    <x v="20"/>
    <s v="Y"/>
    <s v="N"/>
    <n v="10.4"/>
    <n v="13.3"/>
    <n v="7.7"/>
    <n v="0"/>
    <x v="142"/>
    <n v="31.22698432"/>
    <n v="3726373.8088265923"/>
  </r>
  <r>
    <d v="2015-05-24T00:00:00"/>
    <x v="3"/>
    <x v="4"/>
    <x v="0"/>
    <x v="20"/>
    <s v="Y"/>
    <s v="N"/>
    <n v="6"/>
    <n v="15.6"/>
    <n v="8.6"/>
    <n v="0"/>
    <x v="143"/>
    <n v="31.493258560000001"/>
    <n v="3740866.408459458"/>
  </r>
  <r>
    <d v="2015-05-25T00:00:00"/>
    <x v="4"/>
    <x v="4"/>
    <x v="0"/>
    <x v="21"/>
    <s v="Y"/>
    <s v="N"/>
    <n v="7.4"/>
    <n v="17.100000000000001"/>
    <n v="8.1"/>
    <n v="0"/>
    <x v="144"/>
    <n v="51.610330150000003"/>
    <n v="7054663.5097072395"/>
  </r>
  <r>
    <d v="2015-05-26T00:00:00"/>
    <x v="5"/>
    <x v="4"/>
    <x v="0"/>
    <x v="21"/>
    <s v="Y"/>
    <s v="N"/>
    <n v="5.4"/>
    <n v="15.6"/>
    <n v="6.8"/>
    <n v="0"/>
    <x v="145"/>
    <n v="46.401813629999999"/>
    <n v="6537412.0848807413"/>
  </r>
  <r>
    <d v="2015-05-27T00:00:00"/>
    <x v="6"/>
    <x v="4"/>
    <x v="0"/>
    <x v="21"/>
    <s v="Y"/>
    <s v="N"/>
    <n v="7.9"/>
    <n v="18.7"/>
    <n v="7.4"/>
    <n v="0"/>
    <x v="146"/>
    <n v="29.884071370000001"/>
    <n v="3977670.6086675171"/>
  </r>
  <r>
    <d v="2015-05-28T00:00:00"/>
    <x v="0"/>
    <x v="4"/>
    <x v="0"/>
    <x v="21"/>
    <s v="Y"/>
    <s v="N"/>
    <n v="13.1"/>
    <n v="19.7"/>
    <n v="8.4"/>
    <n v="0"/>
    <x v="147"/>
    <n v="26.09688903"/>
    <n v="3337798.2397059221"/>
  </r>
  <r>
    <d v="2015-05-29T00:00:00"/>
    <x v="1"/>
    <x v="4"/>
    <x v="0"/>
    <x v="21"/>
    <s v="Y"/>
    <s v="N"/>
    <n v="9.5"/>
    <n v="15.8"/>
    <n v="6.6"/>
    <n v="0"/>
    <x v="148"/>
    <n v="29.803580050000001"/>
    <n v="3944174.1920221471"/>
  </r>
  <r>
    <d v="2015-05-30T00:00:00"/>
    <x v="2"/>
    <x v="4"/>
    <x v="0"/>
    <x v="21"/>
    <s v="Y"/>
    <s v="N"/>
    <n v="11"/>
    <n v="17.3"/>
    <n v="8"/>
    <n v="0"/>
    <x v="149"/>
    <n v="19.048825789999999"/>
    <n v="2184324.8530858839"/>
  </r>
  <r>
    <d v="2015-05-31T00:00:00"/>
    <x v="3"/>
    <x v="4"/>
    <x v="0"/>
    <x v="21"/>
    <s v="Y"/>
    <s v="N"/>
    <n v="12.3"/>
    <n v="16.8"/>
    <n v="4.9000000000000004"/>
    <n v="0"/>
    <x v="150"/>
    <n v="18.572714080000001"/>
    <n v="2103568.9983205409"/>
  </r>
  <r>
    <d v="2015-06-01T00:00:00"/>
    <x v="4"/>
    <x v="5"/>
    <x v="0"/>
    <x v="22"/>
    <s v="Y"/>
    <s v="N"/>
    <n v="5.2"/>
    <n v="12.2"/>
    <n v="8.1"/>
    <n v="8.1999999999999993"/>
    <x v="151"/>
    <n v="36.928126640000002"/>
    <n v="5203911.4214681666"/>
  </r>
  <r>
    <d v="2015-06-02T00:00:00"/>
    <x v="5"/>
    <x v="5"/>
    <x v="0"/>
    <x v="22"/>
    <s v="Y"/>
    <s v="N"/>
    <n v="7.1"/>
    <n v="11.4"/>
    <n v="4.5999999999999996"/>
    <n v="4.2"/>
    <x v="152"/>
    <n v="59.85603338"/>
    <n v="8890686.2893617768"/>
  </r>
  <r>
    <d v="2015-06-03T00:00:00"/>
    <x v="6"/>
    <x v="5"/>
    <x v="0"/>
    <x v="22"/>
    <s v="Y"/>
    <s v="N"/>
    <n v="8.1"/>
    <n v="13.6"/>
    <n v="8.1999999999999993"/>
    <n v="0.8"/>
    <x v="153"/>
    <n v="50.5626836"/>
    <n v="7427807.3807566203"/>
  </r>
  <r>
    <d v="2015-06-04T00:00:00"/>
    <x v="0"/>
    <x v="5"/>
    <x v="0"/>
    <x v="22"/>
    <s v="Y"/>
    <s v="N"/>
    <n v="4.4000000000000004"/>
    <n v="11.3"/>
    <n v="5.5"/>
    <n v="0"/>
    <x v="154"/>
    <n v="33.050284789999999"/>
    <n v="4863523.4165979195"/>
  </r>
  <r>
    <d v="2015-06-05T00:00:00"/>
    <x v="1"/>
    <x v="5"/>
    <x v="0"/>
    <x v="22"/>
    <s v="Y"/>
    <s v="N"/>
    <n v="7"/>
    <n v="15"/>
    <n v="7"/>
    <n v="4.2"/>
    <x v="155"/>
    <n v="37.966538890000002"/>
    <n v="5414978.9380151117"/>
  </r>
  <r>
    <d v="2015-06-06T00:00:00"/>
    <x v="2"/>
    <x v="5"/>
    <x v="0"/>
    <x v="22"/>
    <s v="Y"/>
    <s v="N"/>
    <n v="9.1999999999999993"/>
    <n v="16.600000000000001"/>
    <n v="6.4"/>
    <n v="0.2"/>
    <x v="156"/>
    <n v="30.181346850000001"/>
    <n v="3625633.7378941206"/>
  </r>
  <r>
    <d v="2015-06-07T00:00:00"/>
    <x v="3"/>
    <x v="5"/>
    <x v="0"/>
    <x v="22"/>
    <s v="Y"/>
    <s v="N"/>
    <n v="11.2"/>
    <n v="14.5"/>
    <n v="6.9"/>
    <n v="0"/>
    <x v="157"/>
    <n v="23.380384849999999"/>
    <n v="2562716.6185872722"/>
  </r>
  <r>
    <d v="2015-06-08T00:00:00"/>
    <x v="4"/>
    <x v="5"/>
    <x v="0"/>
    <x v="23"/>
    <s v="Y"/>
    <s v="Y"/>
    <n v="11.1"/>
    <n v="18.5"/>
    <n v="8.1999999999999993"/>
    <n v="0"/>
    <x v="158"/>
    <n v="24.357636500000002"/>
    <n v="2696775.5765712475"/>
  </r>
  <r>
    <d v="2015-06-09T00:00:00"/>
    <x v="5"/>
    <x v="5"/>
    <x v="0"/>
    <x v="23"/>
    <s v="Y"/>
    <s v="N"/>
    <n v="10.3"/>
    <n v="13.5"/>
    <n v="8.6"/>
    <n v="4"/>
    <x v="159"/>
    <n v="36.714275120000003"/>
    <n v="4877643.263219622"/>
  </r>
  <r>
    <d v="2015-06-10T00:00:00"/>
    <x v="6"/>
    <x v="5"/>
    <x v="0"/>
    <x v="23"/>
    <s v="Y"/>
    <s v="N"/>
    <n v="7.5"/>
    <n v="13.4"/>
    <n v="7.1"/>
    <n v="0"/>
    <x v="160"/>
    <n v="39.766137469999997"/>
    <n v="5731315.4400859214"/>
  </r>
  <r>
    <d v="2015-06-11T00:00:00"/>
    <x v="0"/>
    <x v="5"/>
    <x v="0"/>
    <x v="23"/>
    <s v="Y"/>
    <s v="N"/>
    <n v="5.7"/>
    <n v="14"/>
    <n v="8.3000000000000007"/>
    <m/>
    <x v="161"/>
    <n v="37.481829380000001"/>
    <n v="5377347.3314157743"/>
  </r>
  <r>
    <d v="2015-06-12T00:00:00"/>
    <x v="1"/>
    <x v="5"/>
    <x v="0"/>
    <x v="23"/>
    <s v="Y"/>
    <s v="N"/>
    <n v="5.2"/>
    <n v="13.1"/>
    <n v="6.9"/>
    <n v="0"/>
    <x v="162"/>
    <n v="37.539372819999997"/>
    <n v="5443420.0301752482"/>
  </r>
  <r>
    <d v="2015-06-13T00:00:00"/>
    <x v="2"/>
    <x v="5"/>
    <x v="0"/>
    <x v="23"/>
    <s v="Y"/>
    <s v="N"/>
    <n v="6"/>
    <n v="18.2"/>
    <n v="8"/>
    <n v="0"/>
    <x v="163"/>
    <n v="29.868588150000001"/>
    <n v="3696373.6856385828"/>
  </r>
  <r>
    <d v="2015-06-14T00:00:00"/>
    <x v="3"/>
    <x v="5"/>
    <x v="0"/>
    <x v="23"/>
    <s v="Y"/>
    <s v="N"/>
    <n v="5.8"/>
    <n v="17.399999999999999"/>
    <n v="8"/>
    <n v="0"/>
    <x v="164"/>
    <n v="31.598182309999999"/>
    <n v="3764153.0585517818"/>
  </r>
  <r>
    <d v="2015-06-15T00:00:00"/>
    <x v="4"/>
    <x v="5"/>
    <x v="0"/>
    <x v="24"/>
    <s v="Y"/>
    <s v="N"/>
    <n v="7.1"/>
    <n v="16.899999999999999"/>
    <n v="6.6"/>
    <n v="0"/>
    <x v="165"/>
    <n v="36.010981530000002"/>
    <n v="4899443.3026749417"/>
  </r>
  <r>
    <d v="2015-06-16T00:00:00"/>
    <x v="5"/>
    <x v="5"/>
    <x v="0"/>
    <x v="24"/>
    <s v="Y"/>
    <s v="N"/>
    <n v="9.5"/>
    <n v="16.100000000000001"/>
    <n v="3.3"/>
    <n v="5"/>
    <x v="166"/>
    <n v="36.942819380000003"/>
    <n v="5137777.719747954"/>
  </r>
  <r>
    <d v="2015-06-17T00:00:00"/>
    <x v="6"/>
    <x v="5"/>
    <x v="0"/>
    <x v="24"/>
    <s v="Y"/>
    <s v="N"/>
    <n v="11.7"/>
    <n v="13.8"/>
    <n v="4.7"/>
    <n v="0"/>
    <x v="167"/>
    <n v="39.278599130000003"/>
    <n v="5274741.1453232998"/>
  </r>
  <r>
    <d v="2015-06-18T00:00:00"/>
    <x v="0"/>
    <x v="5"/>
    <x v="0"/>
    <x v="24"/>
    <s v="Y"/>
    <s v="N"/>
    <n v="10.7"/>
    <n v="12.7"/>
    <n v="4.2"/>
    <n v="1"/>
    <x v="168"/>
    <n v="37.45776352"/>
    <n v="5134477.0487436876"/>
  </r>
  <r>
    <d v="2015-06-19T00:00:00"/>
    <x v="1"/>
    <x v="5"/>
    <x v="0"/>
    <x v="24"/>
    <s v="Y"/>
    <s v="N"/>
    <n v="7"/>
    <n v="12.4"/>
    <n v="7.9"/>
    <n v="0.2"/>
    <x v="169"/>
    <n v="38.550713739999999"/>
    <n v="5388666.7622158062"/>
  </r>
  <r>
    <d v="2015-06-20T00:00:00"/>
    <x v="2"/>
    <x v="5"/>
    <x v="0"/>
    <x v="24"/>
    <s v="Y"/>
    <s v="N"/>
    <n v="4.0999999999999996"/>
    <n v="11.6"/>
    <n v="7.1"/>
    <n v="0"/>
    <x v="170"/>
    <n v="41.097683109999998"/>
    <n v="5325288.1818272797"/>
  </r>
  <r>
    <d v="2015-06-21T00:00:00"/>
    <x v="3"/>
    <x v="5"/>
    <x v="0"/>
    <x v="24"/>
    <s v="Y"/>
    <s v="N"/>
    <n v="2.2000000000000002"/>
    <n v="12.9"/>
    <n v="8.6"/>
    <n v="0"/>
    <x v="171"/>
    <n v="33.902389839999998"/>
    <n v="4234766.839276609"/>
  </r>
  <r>
    <d v="2015-06-22T00:00:00"/>
    <x v="4"/>
    <x v="5"/>
    <x v="0"/>
    <x v="25"/>
    <s v="Y"/>
    <s v="N"/>
    <n v="3.6"/>
    <n v="14.1"/>
    <n v="6.2"/>
    <n v="0"/>
    <x v="172"/>
    <n v="30.477831179999999"/>
    <n v="4280043.2824578043"/>
  </r>
  <r>
    <d v="2015-06-23T00:00:00"/>
    <x v="5"/>
    <x v="5"/>
    <x v="0"/>
    <x v="25"/>
    <s v="Y"/>
    <s v="N"/>
    <n v="9.6"/>
    <n v="17.600000000000001"/>
    <n v="5.8"/>
    <n v="0"/>
    <x v="173"/>
    <n v="30.238061600000002"/>
    <n v="4026844.9965582401"/>
  </r>
  <r>
    <d v="2015-06-24T00:00:00"/>
    <x v="6"/>
    <x v="5"/>
    <x v="0"/>
    <x v="25"/>
    <s v="Y"/>
    <s v="N"/>
    <n v="12.2"/>
    <n v="16"/>
    <n v="7.7"/>
    <n v="0"/>
    <x v="174"/>
    <n v="32.217778950000003"/>
    <n v="4362531.1584166521"/>
  </r>
  <r>
    <d v="2015-06-25T00:00:00"/>
    <x v="0"/>
    <x v="5"/>
    <x v="0"/>
    <x v="25"/>
    <s v="Y"/>
    <s v="N"/>
    <n v="9.6"/>
    <n v="14"/>
    <n v="6.3"/>
    <n v="0"/>
    <x v="175"/>
    <n v="33.054838169999996"/>
    <n v="4541048.2155692093"/>
  </r>
  <r>
    <d v="2015-06-26T00:00:00"/>
    <x v="1"/>
    <x v="5"/>
    <x v="0"/>
    <x v="25"/>
    <s v="N"/>
    <s v="N"/>
    <n v="10.5"/>
    <n v="16.899999999999999"/>
    <n v="7.1"/>
    <n v="0"/>
    <x v="176"/>
    <n v="31.92862512"/>
    <n v="4328310.6731643239"/>
  </r>
  <r>
    <d v="2015-06-27T00:00:00"/>
    <x v="2"/>
    <x v="5"/>
    <x v="0"/>
    <x v="25"/>
    <s v="N"/>
    <s v="N"/>
    <n v="8"/>
    <n v="14.1"/>
    <n v="5"/>
    <n v="0"/>
    <x v="177"/>
    <n v="28.292540349999999"/>
    <n v="3524894.8903778004"/>
  </r>
  <r>
    <d v="2015-06-28T00:00:00"/>
    <x v="3"/>
    <x v="5"/>
    <x v="0"/>
    <x v="25"/>
    <s v="N"/>
    <s v="N"/>
    <n v="9.6"/>
    <n v="14.5"/>
    <n v="4.0999999999999996"/>
    <n v="0"/>
    <x v="178"/>
    <n v="31.00149176"/>
    <n v="3697779.8133735647"/>
  </r>
  <r>
    <d v="2015-06-29T00:00:00"/>
    <x v="4"/>
    <x v="5"/>
    <x v="0"/>
    <x v="26"/>
    <s v="N"/>
    <s v="N"/>
    <n v="6.9"/>
    <n v="12.3"/>
    <n v="5.6"/>
    <n v="0"/>
    <x v="179"/>
    <n v="35.775398760000002"/>
    <n v="4989528.8594464883"/>
  </r>
  <r>
    <d v="2015-06-30T00:00:00"/>
    <x v="5"/>
    <x v="5"/>
    <x v="0"/>
    <x v="26"/>
    <s v="N"/>
    <s v="N"/>
    <n v="5"/>
    <n v="14.2"/>
    <n v="7.9"/>
    <n v="0"/>
    <x v="180"/>
    <n v="37.625258199999998"/>
    <n v="5386810.2858832004"/>
  </r>
  <r>
    <d v="2015-07-01T00:00:00"/>
    <x v="6"/>
    <x v="6"/>
    <x v="0"/>
    <x v="26"/>
    <s v="N"/>
    <s v="N"/>
    <n v="7.4"/>
    <n v="15"/>
    <n v="6.9"/>
    <n v="0"/>
    <x v="181"/>
    <n v="29.520946160000001"/>
    <n v="4101374.5709549603"/>
  </r>
  <r>
    <d v="2015-07-02T00:00:00"/>
    <x v="0"/>
    <x v="6"/>
    <x v="0"/>
    <x v="26"/>
    <s v="N"/>
    <s v="N"/>
    <n v="10.3"/>
    <n v="11.9"/>
    <n v="7"/>
    <n v="0.6"/>
    <x v="182"/>
    <n v="35.618313800000003"/>
    <n v="4949963.4431969654"/>
  </r>
  <r>
    <d v="2015-07-03T00:00:00"/>
    <x v="1"/>
    <x v="6"/>
    <x v="0"/>
    <x v="26"/>
    <s v="N"/>
    <s v="N"/>
    <n v="5.9"/>
    <n v="12"/>
    <n v="5"/>
    <n v="2.6"/>
    <x v="183"/>
    <n v="42.629576239999999"/>
    <n v="6211717.9726158744"/>
  </r>
  <r>
    <d v="2015-07-04T00:00:00"/>
    <x v="2"/>
    <x v="6"/>
    <x v="0"/>
    <x v="26"/>
    <s v="N"/>
    <s v="N"/>
    <n v="7.3"/>
    <n v="10.6"/>
    <n v="2.8"/>
    <n v="0"/>
    <x v="184"/>
    <n v="29.127825269999999"/>
    <n v="3788751.4808575329"/>
  </r>
  <r>
    <d v="2015-07-05T00:00:00"/>
    <x v="3"/>
    <x v="6"/>
    <x v="0"/>
    <x v="26"/>
    <s v="N"/>
    <s v="N"/>
    <n v="8.1999999999999993"/>
    <n v="14.9"/>
    <n v="8.1999999999999993"/>
    <n v="2"/>
    <x v="185"/>
    <n v="24.00328983"/>
    <n v="2815896.1395800528"/>
  </r>
  <r>
    <d v="2015-07-06T00:00:00"/>
    <x v="4"/>
    <x v="6"/>
    <x v="0"/>
    <x v="27"/>
    <s v="N"/>
    <s v="N"/>
    <n v="7.5"/>
    <n v="11.5"/>
    <n v="4.4000000000000004"/>
    <n v="1.6"/>
    <x v="186"/>
    <n v="36.041788840000002"/>
    <n v="5160331.2329551019"/>
  </r>
  <r>
    <d v="2015-07-07T00:00:00"/>
    <x v="5"/>
    <x v="6"/>
    <x v="0"/>
    <x v="27"/>
    <s v="N"/>
    <s v="N"/>
    <n v="7.4"/>
    <n v="14.2"/>
    <n v="7"/>
    <n v="2.2000000000000002"/>
    <x v="187"/>
    <n v="37.297517450000001"/>
    <n v="5370260.2985526063"/>
  </r>
  <r>
    <d v="2015-07-08T00:00:00"/>
    <x v="6"/>
    <x v="6"/>
    <x v="0"/>
    <x v="27"/>
    <s v="N"/>
    <s v="N"/>
    <n v="4.9000000000000004"/>
    <n v="14.8"/>
    <n v="8.5"/>
    <n v="0.2"/>
    <x v="188"/>
    <n v="40.583806850000002"/>
    <n v="5750575.0676406212"/>
  </r>
  <r>
    <d v="2015-07-09T00:00:00"/>
    <x v="0"/>
    <x v="6"/>
    <x v="0"/>
    <x v="27"/>
    <s v="N"/>
    <s v="N"/>
    <n v="6.5"/>
    <n v="13.4"/>
    <n v="3.5"/>
    <n v="0"/>
    <x v="189"/>
    <n v="38.517273539999998"/>
    <n v="5469236.1830163375"/>
  </r>
  <r>
    <d v="2015-07-10T00:00:00"/>
    <x v="1"/>
    <x v="6"/>
    <x v="0"/>
    <x v="27"/>
    <s v="N"/>
    <s v="N"/>
    <n v="7.6"/>
    <n v="14.3"/>
    <n v="5.8"/>
    <n v="0"/>
    <x v="190"/>
    <n v="32.288455370000001"/>
    <n v="4419775.9922703402"/>
  </r>
  <r>
    <d v="2015-07-11T00:00:00"/>
    <x v="2"/>
    <x v="6"/>
    <x v="0"/>
    <x v="27"/>
    <s v="N"/>
    <s v="N"/>
    <n v="10.9"/>
    <n v="13.1"/>
    <n v="3.7"/>
    <n v="0.2"/>
    <x v="191"/>
    <n v="30.621819909999999"/>
    <n v="3796239.2244456466"/>
  </r>
  <r>
    <d v="2015-07-12T00:00:00"/>
    <x v="3"/>
    <x v="6"/>
    <x v="0"/>
    <x v="27"/>
    <s v="N"/>
    <s v="N"/>
    <n v="3.4"/>
    <n v="12.3"/>
    <n v="2.9"/>
    <n v="1.6"/>
    <x v="192"/>
    <n v="33.152119050000003"/>
    <n v="4137075.9769722405"/>
  </r>
  <r>
    <d v="2015-07-13T00:00:00"/>
    <x v="4"/>
    <x v="6"/>
    <x v="0"/>
    <x v="28"/>
    <s v="N"/>
    <s v="N"/>
    <n v="6.1"/>
    <n v="12.7"/>
    <n v="4.2"/>
    <n v="28.4"/>
    <x v="193"/>
    <n v="47.526301529999998"/>
    <n v="6590963.4174914118"/>
  </r>
  <r>
    <d v="2015-07-14T00:00:00"/>
    <x v="5"/>
    <x v="6"/>
    <x v="0"/>
    <x v="28"/>
    <s v="Y"/>
    <s v="N"/>
    <n v="8.1"/>
    <n v="9.8000000000000007"/>
    <n v="4.8"/>
    <n v="3.8"/>
    <x v="194"/>
    <n v="45.25558281"/>
    <n v="6818708.6694017053"/>
  </r>
  <r>
    <d v="2015-07-15T00:00:00"/>
    <x v="6"/>
    <x v="6"/>
    <x v="0"/>
    <x v="28"/>
    <s v="Y"/>
    <s v="N"/>
    <n v="5.8"/>
    <n v="10.5"/>
    <n v="7.4"/>
    <n v="3.6"/>
    <x v="195"/>
    <n v="50.497418199999998"/>
    <n v="7638771.7197198281"/>
  </r>
  <r>
    <d v="2015-07-16T00:00:00"/>
    <x v="0"/>
    <x v="6"/>
    <x v="0"/>
    <x v="28"/>
    <s v="Y"/>
    <s v="N"/>
    <n v="6.6"/>
    <n v="12.3"/>
    <n v="8.1"/>
    <n v="0.2"/>
    <x v="196"/>
    <n v="40.471707639999998"/>
    <n v="5860221.5134225674"/>
  </r>
  <r>
    <d v="2015-07-17T00:00:00"/>
    <x v="1"/>
    <x v="6"/>
    <x v="0"/>
    <x v="28"/>
    <s v="Y"/>
    <s v="N"/>
    <n v="7.3"/>
    <n v="12.3"/>
    <n v="6.5"/>
    <n v="2.4"/>
    <x v="197"/>
    <n v="49.218506959999999"/>
    <n v="7036547.4724197416"/>
  </r>
  <r>
    <d v="2015-07-18T00:00:00"/>
    <x v="2"/>
    <x v="6"/>
    <x v="0"/>
    <x v="28"/>
    <s v="Y"/>
    <s v="N"/>
    <n v="6.1"/>
    <n v="11.5"/>
    <n v="9.5"/>
    <n v="0.4"/>
    <x v="198"/>
    <n v="44.097767079999997"/>
    <n v="5740975.6263503106"/>
  </r>
  <r>
    <d v="2015-07-19T00:00:00"/>
    <x v="3"/>
    <x v="6"/>
    <x v="0"/>
    <x v="28"/>
    <s v="Y"/>
    <s v="N"/>
    <n v="0.6"/>
    <n v="12.1"/>
    <n v="9.6999999999999993"/>
    <n v="0"/>
    <x v="199"/>
    <n v="43.573422479999998"/>
    <n v="5714277.6660146601"/>
  </r>
  <r>
    <d v="2015-07-20T00:00:00"/>
    <x v="4"/>
    <x v="6"/>
    <x v="0"/>
    <x v="29"/>
    <s v="Y"/>
    <s v="N"/>
    <n v="1.8"/>
    <n v="14.7"/>
    <n v="9.6999999999999993"/>
    <n v="0"/>
    <x v="200"/>
    <n v="41.79671269"/>
    <n v="6108772.2112779552"/>
  </r>
  <r>
    <d v="2015-07-21T00:00:00"/>
    <x v="5"/>
    <x v="6"/>
    <x v="0"/>
    <x v="29"/>
    <s v="Y"/>
    <s v="N"/>
    <n v="4.2"/>
    <n v="17"/>
    <n v="8.6"/>
    <n v="0"/>
    <x v="201"/>
    <n v="28.895489680000001"/>
    <n v="4014502.682078721"/>
  </r>
  <r>
    <d v="2015-07-22T00:00:00"/>
    <x v="6"/>
    <x v="6"/>
    <x v="0"/>
    <x v="29"/>
    <s v="Y"/>
    <s v="N"/>
    <n v="11.4"/>
    <n v="16.600000000000001"/>
    <n v="6"/>
    <n v="1.6"/>
    <x v="202"/>
    <n v="33.707277519999998"/>
    <n v="4665722.0853400882"/>
  </r>
  <r>
    <d v="2015-07-23T00:00:00"/>
    <x v="0"/>
    <x v="6"/>
    <x v="0"/>
    <x v="29"/>
    <s v="Y"/>
    <s v="N"/>
    <n v="5.0999999999999996"/>
    <n v="16.100000000000001"/>
    <n v="9.5"/>
    <n v="0"/>
    <x v="203"/>
    <n v="33.975184839999997"/>
    <n v="4835222.428368968"/>
  </r>
  <r>
    <d v="2015-07-24T00:00:00"/>
    <x v="1"/>
    <x v="6"/>
    <x v="0"/>
    <x v="29"/>
    <s v="Y"/>
    <s v="N"/>
    <n v="7.6"/>
    <n v="15"/>
    <n v="4.4000000000000004"/>
    <n v="1.2"/>
    <x v="204"/>
    <n v="27.669824500000001"/>
    <n v="3786260.0639292975"/>
  </r>
  <r>
    <d v="2015-07-25T00:00:00"/>
    <x v="2"/>
    <x v="6"/>
    <x v="0"/>
    <x v="29"/>
    <s v="Y"/>
    <s v="N"/>
    <n v="9.4"/>
    <n v="13.3"/>
    <n v="7.7"/>
    <n v="0.8"/>
    <x v="205"/>
    <n v="22.239188500000001"/>
    <n v="2691418.2831136128"/>
  </r>
  <r>
    <d v="2015-07-26T00:00:00"/>
    <x v="3"/>
    <x v="6"/>
    <x v="0"/>
    <x v="29"/>
    <s v="Y"/>
    <s v="N"/>
    <n v="8.1"/>
    <n v="11.6"/>
    <n v="8.5"/>
    <n v="3.2"/>
    <x v="206"/>
    <n v="22.384246220000001"/>
    <n v="2694990.160324092"/>
  </r>
  <r>
    <d v="2015-07-27T00:00:00"/>
    <x v="4"/>
    <x v="6"/>
    <x v="0"/>
    <x v="30"/>
    <s v="Y"/>
    <s v="N"/>
    <n v="6.2"/>
    <n v="13.9"/>
    <n v="9.6"/>
    <n v="0.8"/>
    <x v="207"/>
    <n v="35.176217450000003"/>
    <n v="5011570.8258750038"/>
  </r>
  <r>
    <d v="2015-07-28T00:00:00"/>
    <x v="5"/>
    <x v="6"/>
    <x v="0"/>
    <x v="30"/>
    <s v="Y"/>
    <s v="N"/>
    <n v="7.9"/>
    <n v="14.4"/>
    <n v="10.199999999999999"/>
    <n v="0"/>
    <x v="208"/>
    <n v="40.752987930000003"/>
    <n v="5868771.3644289747"/>
  </r>
  <r>
    <d v="2015-07-29T00:00:00"/>
    <x v="6"/>
    <x v="6"/>
    <x v="0"/>
    <x v="30"/>
    <s v="Y"/>
    <s v="N"/>
    <n v="8.4"/>
    <n v="14"/>
    <n v="9"/>
    <n v="0"/>
    <x v="209"/>
    <n v="37.23752124"/>
    <n v="5311476.6176260225"/>
  </r>
  <r>
    <d v="2015-07-30T00:00:00"/>
    <x v="0"/>
    <x v="6"/>
    <x v="0"/>
    <x v="30"/>
    <s v="Y"/>
    <s v="N"/>
    <n v="8.6"/>
    <n v="12.3"/>
    <n v="4.5"/>
    <n v="0"/>
    <x v="210"/>
    <n v="29.122837359999998"/>
    <n v="4180411.7695159488"/>
  </r>
  <r>
    <d v="2015-07-31T00:00:00"/>
    <x v="1"/>
    <x v="6"/>
    <x v="0"/>
    <x v="30"/>
    <s v="Y"/>
    <s v="N"/>
    <n v="4.0999999999999996"/>
    <n v="14"/>
    <n v="10.8"/>
    <n v="0.6"/>
    <x v="211"/>
    <n v="35.059771089999998"/>
    <n v="4893816.5699079502"/>
  </r>
  <r>
    <d v="2015-08-01T00:00:00"/>
    <x v="2"/>
    <x v="7"/>
    <x v="0"/>
    <x v="30"/>
    <s v="Y"/>
    <s v="N"/>
    <n v="6.5"/>
    <n v="11.4"/>
    <n v="4.2"/>
    <n v="0.2"/>
    <x v="212"/>
    <n v="29.880139589999999"/>
    <n v="3735990.6448964463"/>
  </r>
  <r>
    <d v="2015-08-02T00:00:00"/>
    <x v="3"/>
    <x v="7"/>
    <x v="0"/>
    <x v="30"/>
    <s v="Y"/>
    <s v="N"/>
    <n v="7.8"/>
    <n v="14.9"/>
    <n v="8.3000000000000007"/>
    <n v="0"/>
    <x v="213"/>
    <n v="23.37418658"/>
    <n v="2749694.0802201675"/>
  </r>
  <r>
    <d v="2015-08-03T00:00:00"/>
    <x v="4"/>
    <x v="7"/>
    <x v="0"/>
    <x v="31"/>
    <s v="Y"/>
    <s v="N"/>
    <n v="7.3"/>
    <n v="10.8"/>
    <n v="9.4"/>
    <n v="6.4"/>
    <x v="214"/>
    <n v="38.127978149999997"/>
    <n v="5393268.2800798081"/>
  </r>
  <r>
    <d v="2015-08-04T00:00:00"/>
    <x v="5"/>
    <x v="7"/>
    <x v="0"/>
    <x v="31"/>
    <s v="Y"/>
    <s v="N"/>
    <n v="3.5"/>
    <n v="11.3"/>
    <n v="7.1"/>
    <n v="0"/>
    <x v="215"/>
    <n v="44.673336380000002"/>
    <n v="6591559.0474362308"/>
  </r>
  <r>
    <d v="2015-08-05T00:00:00"/>
    <x v="6"/>
    <x v="7"/>
    <x v="0"/>
    <x v="31"/>
    <s v="Y"/>
    <s v="N"/>
    <n v="6.6"/>
    <n v="10.8"/>
    <n v="8"/>
    <n v="1"/>
    <x v="216"/>
    <n v="42.5957224"/>
    <n v="6062478.3603451755"/>
  </r>
  <r>
    <d v="2015-08-06T00:00:00"/>
    <x v="0"/>
    <x v="7"/>
    <x v="0"/>
    <x v="31"/>
    <s v="Y"/>
    <s v="N"/>
    <n v="7.1"/>
    <n v="12.8"/>
    <n v="7"/>
    <n v="1.6"/>
    <x v="217"/>
    <n v="48.945172849999999"/>
    <n v="7030599.8940560622"/>
  </r>
  <r>
    <d v="2015-08-07T00:00:00"/>
    <x v="1"/>
    <x v="7"/>
    <x v="0"/>
    <x v="31"/>
    <s v="Y"/>
    <s v="N"/>
    <n v="9"/>
    <n v="13.1"/>
    <n v="9"/>
    <n v="1.4"/>
    <x v="218"/>
    <n v="42.78284919"/>
    <n v="6120528.5234616324"/>
  </r>
  <r>
    <d v="2015-08-08T00:00:00"/>
    <x v="2"/>
    <x v="7"/>
    <x v="0"/>
    <x v="31"/>
    <s v="Y"/>
    <s v="N"/>
    <n v="8.8000000000000007"/>
    <n v="12.6"/>
    <n v="6.6"/>
    <n v="0.4"/>
    <x v="219"/>
    <n v="39.116059980000003"/>
    <n v="4921994.7543754894"/>
  </r>
  <r>
    <d v="2015-08-09T00:00:00"/>
    <x v="3"/>
    <x v="7"/>
    <x v="0"/>
    <x v="31"/>
    <s v="Y"/>
    <s v="N"/>
    <n v="7.7"/>
    <n v="13.3"/>
    <n v="6.9"/>
    <n v="0"/>
    <x v="220"/>
    <n v="29.441329450000001"/>
    <n v="3533208.4604405002"/>
  </r>
  <r>
    <d v="2015-08-10T00:00:00"/>
    <x v="4"/>
    <x v="7"/>
    <x v="0"/>
    <x v="32"/>
    <s v="Y"/>
    <s v="N"/>
    <n v="8.3000000000000007"/>
    <n v="16"/>
    <n v="10.7"/>
    <n v="0.2"/>
    <x v="221"/>
    <n v="30.09105237"/>
    <n v="3941268.7159678354"/>
  </r>
  <r>
    <d v="2015-08-11T00:00:00"/>
    <x v="5"/>
    <x v="7"/>
    <x v="0"/>
    <x v="32"/>
    <s v="Y"/>
    <s v="N"/>
    <n v="7.8"/>
    <n v="14.8"/>
    <n v="11.7"/>
    <n v="0.8"/>
    <x v="222"/>
    <n v="31.943313530000001"/>
    <n v="4332028.4005986713"/>
  </r>
  <r>
    <d v="2015-08-12T00:00:00"/>
    <x v="6"/>
    <x v="7"/>
    <x v="0"/>
    <x v="32"/>
    <s v="Y"/>
    <s v="N"/>
    <n v="9.3000000000000007"/>
    <n v="14.8"/>
    <n v="9.1999999999999993"/>
    <n v="0"/>
    <x v="223"/>
    <n v="37.338413869999997"/>
    <n v="5186324.3557499349"/>
  </r>
  <r>
    <d v="2015-08-13T00:00:00"/>
    <x v="0"/>
    <x v="7"/>
    <x v="0"/>
    <x v="32"/>
    <s v="Y"/>
    <s v="N"/>
    <n v="8.4"/>
    <n v="13"/>
    <n v="7"/>
    <n v="0.2"/>
    <x v="224"/>
    <n v="36.730540580000003"/>
    <n v="5175548.0413843933"/>
  </r>
  <r>
    <d v="2015-08-14T00:00:00"/>
    <x v="1"/>
    <x v="7"/>
    <x v="0"/>
    <x v="32"/>
    <s v="Y"/>
    <s v="N"/>
    <n v="10.4"/>
    <n v="15.3"/>
    <n v="7.3"/>
    <n v="0"/>
    <x v="225"/>
    <n v="35.437737390000002"/>
    <n v="4884699.6262699058"/>
  </r>
  <r>
    <d v="2015-08-15T00:00:00"/>
    <x v="2"/>
    <x v="7"/>
    <x v="0"/>
    <x v="32"/>
    <s v="Y"/>
    <s v="N"/>
    <n v="10"/>
    <n v="14.9"/>
    <n v="10.9"/>
    <n v="0.4"/>
    <x v="226"/>
    <n v="34.086154360000002"/>
    <n v="4161536.3189809937"/>
  </r>
  <r>
    <d v="2015-08-16T00:00:00"/>
    <x v="3"/>
    <x v="7"/>
    <x v="0"/>
    <x v="32"/>
    <s v="Y"/>
    <s v="N"/>
    <n v="4.7"/>
    <n v="17"/>
    <n v="9.5"/>
    <n v="0.2"/>
    <x v="227"/>
    <n v="25.317649410000001"/>
    <n v="2953272.6629677261"/>
  </r>
  <r>
    <d v="2015-08-17T00:00:00"/>
    <x v="4"/>
    <x v="7"/>
    <x v="0"/>
    <x v="33"/>
    <s v="Y"/>
    <s v="N"/>
    <n v="6.8"/>
    <n v="12.2"/>
    <n v="9.9"/>
    <n v="2.4"/>
    <x v="228"/>
    <n v="31.793730230000001"/>
    <n v="4356017.9649003036"/>
  </r>
  <r>
    <d v="2015-08-18T00:00:00"/>
    <x v="5"/>
    <x v="7"/>
    <x v="0"/>
    <x v="33"/>
    <s v="Y"/>
    <s v="N"/>
    <n v="6.1"/>
    <n v="11.1"/>
    <n v="9.8000000000000007"/>
    <n v="0.6"/>
    <x v="229"/>
    <n v="45.286687059999998"/>
    <n v="6706684.8219961571"/>
  </r>
  <r>
    <d v="2015-08-19T00:00:00"/>
    <x v="6"/>
    <x v="7"/>
    <x v="0"/>
    <x v="33"/>
    <s v="Y"/>
    <s v="N"/>
    <n v="5.5"/>
    <n v="12.7"/>
    <n v="10.199999999999999"/>
    <n v="0"/>
    <x v="230"/>
    <n v="39.23515304"/>
    <n v="5650829.5766339665"/>
  </r>
  <r>
    <d v="2015-08-20T00:00:00"/>
    <x v="0"/>
    <x v="7"/>
    <x v="0"/>
    <x v="33"/>
    <s v="Y"/>
    <s v="N"/>
    <n v="6.1"/>
    <n v="17.100000000000001"/>
    <n v="12.7"/>
    <n v="0"/>
    <x v="231"/>
    <n v="30.545000609999999"/>
    <n v="4018982.5858112322"/>
  </r>
  <r>
    <d v="2015-08-21T00:00:00"/>
    <x v="1"/>
    <x v="7"/>
    <x v="0"/>
    <x v="33"/>
    <s v="Y"/>
    <s v="N"/>
    <n v="10.9"/>
    <n v="18.7"/>
    <n v="4.0999999999999996"/>
    <n v="0"/>
    <x v="232"/>
    <n v="38.888472040000003"/>
    <n v="4922132.1836846592"/>
  </r>
  <r>
    <d v="2015-08-22T00:00:00"/>
    <x v="2"/>
    <x v="7"/>
    <x v="0"/>
    <x v="33"/>
    <s v="Y"/>
    <s v="N"/>
    <n v="11.8"/>
    <n v="18.8"/>
    <n v="11.8"/>
    <n v="0"/>
    <x v="233"/>
    <n v="32.238321669999998"/>
    <n v="3619562.4012475"/>
  </r>
  <r>
    <d v="2015-08-23T00:00:00"/>
    <x v="3"/>
    <x v="7"/>
    <x v="0"/>
    <x v="33"/>
    <s v="Y"/>
    <s v="N"/>
    <n v="7.9"/>
    <n v="16.3"/>
    <n v="13.1"/>
    <n v="0"/>
    <x v="234"/>
    <n v="29.441348720000001"/>
    <n v="3291337.1390751908"/>
  </r>
  <r>
    <d v="2015-08-24T00:00:00"/>
    <x v="4"/>
    <x v="7"/>
    <x v="0"/>
    <x v="34"/>
    <s v="Y"/>
    <s v="N"/>
    <n v="8.5"/>
    <n v="14.5"/>
    <n v="9.6"/>
    <n v="0"/>
    <x v="235"/>
    <n v="26.612662889999999"/>
    <n v="3429527.4275375572"/>
  </r>
  <r>
    <d v="2015-08-25T00:00:00"/>
    <x v="5"/>
    <x v="7"/>
    <x v="0"/>
    <x v="34"/>
    <s v="Y"/>
    <s v="N"/>
    <n v="9.5"/>
    <n v="14.3"/>
    <n v="8.1"/>
    <n v="0"/>
    <x v="236"/>
    <n v="28.80467771"/>
    <n v="3890116.2279625623"/>
  </r>
  <r>
    <d v="2015-08-26T00:00:00"/>
    <x v="6"/>
    <x v="7"/>
    <x v="0"/>
    <x v="34"/>
    <s v="Y"/>
    <s v="N"/>
    <n v="9.1999999999999993"/>
    <n v="14.6"/>
    <n v="7.8"/>
    <n v="0.2"/>
    <x v="237"/>
    <n v="37.131774679999999"/>
    <n v="5046753.2734643025"/>
  </r>
  <r>
    <d v="2015-08-27T00:00:00"/>
    <x v="0"/>
    <x v="7"/>
    <x v="0"/>
    <x v="34"/>
    <s v="Y"/>
    <s v="N"/>
    <n v="9.8000000000000007"/>
    <n v="11.7"/>
    <n v="2.7"/>
    <n v="0.8"/>
    <x v="238"/>
    <n v="41.605335449999998"/>
    <n v="5872999.5828948459"/>
  </r>
  <r>
    <d v="2015-08-28T00:00:00"/>
    <x v="1"/>
    <x v="7"/>
    <x v="0"/>
    <x v="34"/>
    <s v="Y"/>
    <s v="N"/>
    <n v="8.1"/>
    <n v="13.2"/>
    <n v="12.2"/>
    <n v="17.399999999999999"/>
    <x v="239"/>
    <n v="38.179120070000003"/>
    <n v="5144846.6054884857"/>
  </r>
  <r>
    <d v="2015-08-29T00:00:00"/>
    <x v="2"/>
    <x v="7"/>
    <x v="0"/>
    <x v="34"/>
    <s v="Y"/>
    <s v="N"/>
    <n v="6.3"/>
    <n v="11.7"/>
    <n v="9.1"/>
    <n v="1.8"/>
    <x v="240"/>
    <n v="35.474513610000002"/>
    <n v="4414750.0069940854"/>
  </r>
  <r>
    <d v="2015-08-30T00:00:00"/>
    <x v="3"/>
    <x v="7"/>
    <x v="0"/>
    <x v="34"/>
    <s v="Y"/>
    <s v="N"/>
    <n v="7.9"/>
    <n v="12.5"/>
    <n v="14.3"/>
    <n v="2.2000000000000002"/>
    <x v="241"/>
    <n v="42.414179560000001"/>
    <n v="4951610.0976012452"/>
  </r>
  <r>
    <d v="2015-08-31T00:00:00"/>
    <x v="4"/>
    <x v="7"/>
    <x v="0"/>
    <x v="35"/>
    <s v="Y"/>
    <s v="N"/>
    <n v="8.1"/>
    <n v="13"/>
    <n v="11.5"/>
    <n v="0"/>
    <x v="242"/>
    <n v="50.273287490000001"/>
    <n v="6923883.2408650629"/>
  </r>
  <r>
    <d v="2015-09-01T00:00:00"/>
    <x v="5"/>
    <x v="8"/>
    <x v="0"/>
    <x v="35"/>
    <s v="Y"/>
    <s v="N"/>
    <n v="5.0999999999999996"/>
    <n v="16.2"/>
    <n v="15.7"/>
    <n v="0"/>
    <x v="243"/>
    <n v="50.145784390000003"/>
    <n v="6725390.6315032197"/>
  </r>
  <r>
    <d v="2015-09-02T00:00:00"/>
    <x v="6"/>
    <x v="8"/>
    <x v="0"/>
    <x v="35"/>
    <s v="Y"/>
    <s v="N"/>
    <n v="8"/>
    <n v="18.8"/>
    <n v="10.5"/>
    <n v="0"/>
    <x v="244"/>
    <n v="49.03831254"/>
    <n v="6512028.7378302263"/>
  </r>
  <r>
    <d v="2015-09-03T00:00:00"/>
    <x v="0"/>
    <x v="8"/>
    <x v="0"/>
    <x v="35"/>
    <s v="Y"/>
    <s v="N"/>
    <n v="10.6"/>
    <n v="14"/>
    <n v="8"/>
    <n v="4.4000000000000004"/>
    <x v="245"/>
    <n v="45.546264669999999"/>
    <n v="6016494.6358469836"/>
  </r>
  <r>
    <d v="2015-09-04T00:00:00"/>
    <x v="1"/>
    <x v="8"/>
    <x v="0"/>
    <x v="35"/>
    <s v="Y"/>
    <s v="N"/>
    <n v="8.6999999999999993"/>
    <n v="13.7"/>
    <n v="13"/>
    <n v="0"/>
    <x v="246"/>
    <n v="65.73690671"/>
    <n v="8636835.5996645447"/>
  </r>
  <r>
    <d v="2015-09-05T00:00:00"/>
    <x v="2"/>
    <x v="8"/>
    <x v="0"/>
    <x v="35"/>
    <s v="Y"/>
    <s v="N"/>
    <n v="10.199999999999999"/>
    <n v="14"/>
    <n v="14.8"/>
    <n v="0"/>
    <x v="247"/>
    <n v="57.177569200000001"/>
    <n v="6621123.6326129446"/>
  </r>
  <r>
    <d v="2015-09-06T00:00:00"/>
    <x v="3"/>
    <x v="8"/>
    <x v="0"/>
    <x v="35"/>
    <s v="Y"/>
    <s v="N"/>
    <n v="5.8"/>
    <n v="16.600000000000001"/>
    <n v="11.8"/>
    <n v="0"/>
    <x v="248"/>
    <n v="40.581765519999998"/>
    <n v="4449440.5715403901"/>
  </r>
  <r>
    <d v="2015-09-07T00:00:00"/>
    <x v="4"/>
    <x v="8"/>
    <x v="0"/>
    <x v="36"/>
    <s v="Y"/>
    <s v="N"/>
    <n v="8.9"/>
    <n v="13.6"/>
    <n v="9.1999999999999993"/>
    <n v="3.6"/>
    <x v="249"/>
    <n v="38.52697878"/>
    <n v="5070896.4823920745"/>
  </r>
  <r>
    <d v="2015-09-08T00:00:00"/>
    <x v="5"/>
    <x v="8"/>
    <x v="0"/>
    <x v="36"/>
    <s v="Y"/>
    <s v="N"/>
    <n v="8.8000000000000007"/>
    <n v="12.8"/>
    <n v="11.1"/>
    <n v="2"/>
    <x v="250"/>
    <n v="41.710381609999999"/>
    <n v="5686822.6259745276"/>
  </r>
  <r>
    <d v="2015-09-09T00:00:00"/>
    <x v="6"/>
    <x v="8"/>
    <x v="0"/>
    <x v="36"/>
    <s v="Y"/>
    <s v="N"/>
    <n v="10"/>
    <n v="15.3"/>
    <n v="11.4"/>
    <n v="0"/>
    <x v="251"/>
    <n v="48.128104839999999"/>
    <n v="6399952.6549558584"/>
  </r>
  <r>
    <d v="2015-09-10T00:00:00"/>
    <x v="0"/>
    <x v="8"/>
    <x v="0"/>
    <x v="36"/>
    <s v="Y"/>
    <s v="N"/>
    <n v="10"/>
    <n v="15.7"/>
    <n v="17.3"/>
    <n v="0"/>
    <x v="252"/>
    <n v="48.919566619999998"/>
    <n v="6532815.7871767078"/>
  </r>
  <r>
    <d v="2015-09-11T00:00:00"/>
    <x v="1"/>
    <x v="8"/>
    <x v="0"/>
    <x v="36"/>
    <s v="Y"/>
    <s v="N"/>
    <n v="5.0999999999999996"/>
    <n v="20.100000000000001"/>
    <n v="17.7"/>
    <n v="0"/>
    <x v="253"/>
    <n v="36.08846518"/>
    <n v="4473847.3310529022"/>
  </r>
  <r>
    <d v="2015-09-12T00:00:00"/>
    <x v="2"/>
    <x v="8"/>
    <x v="0"/>
    <x v="36"/>
    <s v="Y"/>
    <s v="N"/>
    <n v="12.2"/>
    <n v="21.7"/>
    <n v="10.199999999999999"/>
    <n v="0"/>
    <x v="254"/>
    <n v="37.654551560000002"/>
    <n v="4096438.852485158"/>
  </r>
  <r>
    <d v="2015-09-13T00:00:00"/>
    <x v="3"/>
    <x v="8"/>
    <x v="0"/>
    <x v="36"/>
    <s v="Y"/>
    <s v="N"/>
    <n v="13.2"/>
    <n v="25.5"/>
    <n v="17.100000000000001"/>
    <n v="0"/>
    <x v="255"/>
    <n v="30.359605869999999"/>
    <n v="3010512.1027735607"/>
  </r>
  <r>
    <d v="2015-09-14T00:00:00"/>
    <x v="4"/>
    <x v="8"/>
    <x v="0"/>
    <x v="37"/>
    <s v="Y"/>
    <s v="N"/>
    <n v="15.4"/>
    <n v="26.7"/>
    <n v="17.8"/>
    <n v="0"/>
    <x v="256"/>
    <n v="32.345654209999999"/>
    <n v="3770667.7926377556"/>
  </r>
  <r>
    <d v="2015-09-15T00:00:00"/>
    <x v="5"/>
    <x v="8"/>
    <x v="0"/>
    <x v="37"/>
    <s v="Y"/>
    <s v="N"/>
    <n v="10.8"/>
    <n v="15.9"/>
    <n v="15"/>
    <n v="15.8"/>
    <x v="257"/>
    <n v="34.506522410000002"/>
    <n v="4270199.4014987051"/>
  </r>
  <r>
    <d v="2015-09-16T00:00:00"/>
    <x v="6"/>
    <x v="8"/>
    <x v="0"/>
    <x v="37"/>
    <s v="Y"/>
    <s v="N"/>
    <n v="8.9"/>
    <n v="14.8"/>
    <n v="17.600000000000001"/>
    <n v="0"/>
    <x v="258"/>
    <n v="38.966062469999997"/>
    <n v="5135551.1017739475"/>
  </r>
  <r>
    <d v="2015-09-17T00:00:00"/>
    <x v="0"/>
    <x v="8"/>
    <x v="0"/>
    <x v="37"/>
    <s v="Y"/>
    <s v="N"/>
    <n v="9"/>
    <n v="14.3"/>
    <n v="12.4"/>
    <n v="0.4"/>
    <x v="259"/>
    <n v="40.639264369999999"/>
    <n v="5325803.02719195"/>
  </r>
  <r>
    <d v="2015-09-18T00:00:00"/>
    <x v="1"/>
    <x v="8"/>
    <x v="0"/>
    <x v="37"/>
    <s v="N"/>
    <s v="N"/>
    <n v="10.5"/>
    <n v="14.7"/>
    <n v="8.1"/>
    <n v="0"/>
    <x v="260"/>
    <n v="40.630081019999999"/>
    <n v="5312975.6830966771"/>
  </r>
  <r>
    <d v="2015-09-19T00:00:00"/>
    <x v="2"/>
    <x v="8"/>
    <x v="0"/>
    <x v="37"/>
    <s v="N"/>
    <s v="N"/>
    <n v="6.5"/>
    <n v="21.3"/>
    <n v="17"/>
    <n v="0"/>
    <x v="261"/>
    <n v="47.826712030000003"/>
    <n v="5374631.2657370362"/>
  </r>
  <r>
    <d v="2015-09-20T00:00:00"/>
    <x v="3"/>
    <x v="8"/>
    <x v="0"/>
    <x v="37"/>
    <s v="N"/>
    <s v="N"/>
    <n v="8.5"/>
    <n v="22.9"/>
    <n v="17.3"/>
    <n v="0"/>
    <x v="262"/>
    <n v="32.857727840000003"/>
    <n v="3407639.6322289724"/>
  </r>
  <r>
    <d v="2015-09-21T00:00:00"/>
    <x v="4"/>
    <x v="8"/>
    <x v="0"/>
    <x v="38"/>
    <s v="N"/>
    <s v="N"/>
    <n v="14"/>
    <n v="18.100000000000001"/>
    <n v="6.7"/>
    <n v="0"/>
    <x v="263"/>
    <n v="44.955977410000003"/>
    <n v="5399064.981775322"/>
  </r>
  <r>
    <d v="2015-09-22T00:00:00"/>
    <x v="5"/>
    <x v="8"/>
    <x v="0"/>
    <x v="38"/>
    <s v="N"/>
    <s v="N"/>
    <n v="7.6"/>
    <n v="12.7"/>
    <n v="17.399999999999999"/>
    <n v="4.4000000000000004"/>
    <x v="264"/>
    <n v="99.476166710000001"/>
    <n v="12708587.128271887"/>
  </r>
  <r>
    <d v="2015-09-23T00:00:00"/>
    <x v="6"/>
    <x v="8"/>
    <x v="0"/>
    <x v="38"/>
    <s v="N"/>
    <s v="N"/>
    <n v="8.5"/>
    <n v="12.6"/>
    <n v="20.3"/>
    <n v="0"/>
    <x v="265"/>
    <n v="49.768610670000001"/>
    <n v="6562823.9456960093"/>
  </r>
  <r>
    <d v="2015-09-24T00:00:00"/>
    <x v="0"/>
    <x v="8"/>
    <x v="0"/>
    <x v="38"/>
    <s v="N"/>
    <s v="N"/>
    <n v="5.0999999999999996"/>
    <n v="14.3"/>
    <n v="18.2"/>
    <n v="0"/>
    <x v="266"/>
    <n v="54.980526810000001"/>
    <n v="7199019.6017502267"/>
  </r>
  <r>
    <d v="2015-09-25T00:00:00"/>
    <x v="1"/>
    <x v="8"/>
    <x v="0"/>
    <x v="38"/>
    <s v="N"/>
    <s v="N"/>
    <n v="5.8"/>
    <n v="19.100000000000001"/>
    <n v="20.2"/>
    <n v="0"/>
    <x v="267"/>
    <n v="51.081001790000002"/>
    <n v="6348292.2457892848"/>
  </r>
  <r>
    <d v="2015-09-26T00:00:00"/>
    <x v="2"/>
    <x v="8"/>
    <x v="0"/>
    <x v="38"/>
    <s v="N"/>
    <s v="N"/>
    <n v="6.6"/>
    <n v="17.899999999999999"/>
    <n v="20.100000000000001"/>
    <n v="0"/>
    <x v="268"/>
    <n v="48.78936994"/>
    <n v="5418766.4898074307"/>
  </r>
  <r>
    <d v="2015-09-27T00:00:00"/>
    <x v="3"/>
    <x v="8"/>
    <x v="0"/>
    <x v="38"/>
    <s v="N"/>
    <s v="N"/>
    <n v="9.8000000000000007"/>
    <n v="20.2"/>
    <n v="19.600000000000001"/>
    <n v="0"/>
    <x v="269"/>
    <n v="43.931613710000001"/>
    <n v="4675721.3830341836"/>
  </r>
  <r>
    <d v="2015-09-28T00:00:00"/>
    <x v="4"/>
    <x v="8"/>
    <x v="0"/>
    <x v="39"/>
    <s v="N"/>
    <s v="N"/>
    <n v="8.3000000000000007"/>
    <n v="21.4"/>
    <n v="13.6"/>
    <n v="0"/>
    <x v="270"/>
    <n v="42.026015379999997"/>
    <n v="5118630.617823476"/>
  </r>
  <r>
    <d v="2015-09-29T00:00:00"/>
    <x v="5"/>
    <x v="8"/>
    <x v="0"/>
    <x v="39"/>
    <s v="N"/>
    <s v="N"/>
    <n v="9"/>
    <n v="16.899999999999999"/>
    <n v="13.5"/>
    <n v="0"/>
    <x v="271"/>
    <n v="37.640101250000001"/>
    <n v="4768692.1795447506"/>
  </r>
  <r>
    <d v="2015-09-30T00:00:00"/>
    <x v="6"/>
    <x v="8"/>
    <x v="0"/>
    <x v="39"/>
    <s v="N"/>
    <s v="N"/>
    <n v="11.5"/>
    <n v="15.9"/>
    <n v="16.8"/>
    <n v="0"/>
    <x v="272"/>
    <n v="41.98096898"/>
    <n v="5442465.0848735804"/>
  </r>
  <r>
    <d v="2015-10-01T00:00:00"/>
    <x v="0"/>
    <x v="9"/>
    <x v="0"/>
    <x v="39"/>
    <s v="N"/>
    <s v="N"/>
    <n v="6"/>
    <n v="21.6"/>
    <n v="21.7"/>
    <n v="0"/>
    <x v="273"/>
    <n v="34.809762990000003"/>
    <n v="4328817.332436081"/>
  </r>
  <r>
    <d v="2015-10-02T00:00:00"/>
    <x v="1"/>
    <x v="9"/>
    <x v="0"/>
    <x v="39"/>
    <s v="N"/>
    <s v="Y"/>
    <n v="9.9"/>
    <n v="28.6"/>
    <n v="21.7"/>
    <n v="0"/>
    <x v="274"/>
    <n v="38.306983930000001"/>
    <n v="4119691.8342805901"/>
  </r>
  <r>
    <d v="2015-10-03T00:00:00"/>
    <x v="2"/>
    <x v="9"/>
    <x v="0"/>
    <x v="39"/>
    <s v="N"/>
    <s v="N"/>
    <n v="16.3"/>
    <n v="31.3"/>
    <n v="22.2"/>
    <n v="0"/>
    <x v="275"/>
    <n v="30.78069241"/>
    <n v="3096493.0244420054"/>
  </r>
  <r>
    <d v="2015-10-04T00:00:00"/>
    <x v="3"/>
    <x v="9"/>
    <x v="0"/>
    <x v="39"/>
    <s v="N"/>
    <s v="N"/>
    <n v="13.9"/>
    <n v="24.9"/>
    <n v="22.2"/>
    <n v="0"/>
    <x v="276"/>
    <n v="36.56069849"/>
    <n v="3796056.3762343912"/>
  </r>
  <r>
    <d v="2015-10-05T00:00:00"/>
    <x v="4"/>
    <x v="9"/>
    <x v="0"/>
    <x v="40"/>
    <s v="N"/>
    <s v="N"/>
    <n v="12.7"/>
    <n v="34.4"/>
    <n v="22"/>
    <n v="0"/>
    <x v="277"/>
    <n v="38.972005189999997"/>
    <n v="4879095.1234013746"/>
  </r>
  <r>
    <d v="2015-10-06T00:00:00"/>
    <x v="5"/>
    <x v="9"/>
    <x v="0"/>
    <x v="40"/>
    <s v="Y"/>
    <s v="N"/>
    <n v="15.5"/>
    <n v="35.799999999999997"/>
    <n v="18.899999999999999"/>
    <n v="0"/>
    <x v="278"/>
    <n v="36.244451439999999"/>
    <n v="4611209.2143446021"/>
  </r>
  <r>
    <d v="2015-10-07T00:00:00"/>
    <x v="6"/>
    <x v="9"/>
    <x v="0"/>
    <x v="40"/>
    <s v="Y"/>
    <s v="N"/>
    <n v="11.8"/>
    <n v="16.2"/>
    <n v="23.6"/>
    <n v="0"/>
    <x v="279"/>
    <n v="31.596406630000001"/>
    <n v="3705713.9336307319"/>
  </r>
  <r>
    <d v="2015-10-08T00:00:00"/>
    <x v="0"/>
    <x v="9"/>
    <x v="0"/>
    <x v="40"/>
    <s v="Y"/>
    <s v="N"/>
    <n v="7.6"/>
    <n v="18.600000000000001"/>
    <n v="23.3"/>
    <n v="0"/>
    <x v="280"/>
    <n v="36.140982370000003"/>
    <n v="4413584.6538260402"/>
  </r>
  <r>
    <d v="2015-10-09T00:00:00"/>
    <x v="1"/>
    <x v="9"/>
    <x v="0"/>
    <x v="40"/>
    <s v="Y"/>
    <s v="N"/>
    <n v="10.9"/>
    <n v="29.9"/>
    <n v="22"/>
    <n v="0"/>
    <x v="281"/>
    <n v="41.415074920000002"/>
    <n v="5259296.429658683"/>
  </r>
  <r>
    <d v="2015-10-10T00:00:00"/>
    <x v="2"/>
    <x v="9"/>
    <x v="0"/>
    <x v="40"/>
    <s v="Y"/>
    <s v="N"/>
    <n v="17.5"/>
    <n v="29.2"/>
    <n v="11.9"/>
    <n v="0"/>
    <x v="282"/>
    <n v="34.803176860000001"/>
    <n v="3919005.6397643494"/>
  </r>
  <r>
    <d v="2015-10-11T00:00:00"/>
    <x v="3"/>
    <x v="9"/>
    <x v="0"/>
    <x v="40"/>
    <s v="Y"/>
    <s v="N"/>
    <n v="16.899999999999999"/>
    <n v="19.2"/>
    <n v="19.600000000000001"/>
    <n v="0.4"/>
    <x v="283"/>
    <n v="29.90281083"/>
    <n v="3151048.6114637083"/>
  </r>
  <r>
    <d v="2015-10-12T00:00:00"/>
    <x v="4"/>
    <x v="9"/>
    <x v="0"/>
    <x v="41"/>
    <s v="Y"/>
    <s v="N"/>
    <n v="11.3"/>
    <n v="16.100000000000001"/>
    <n v="13.4"/>
    <n v="0.6"/>
    <x v="284"/>
    <n v="36.353623810000002"/>
    <n v="4395742.5926390793"/>
  </r>
  <r>
    <d v="2015-10-13T00:00:00"/>
    <x v="5"/>
    <x v="9"/>
    <x v="0"/>
    <x v="41"/>
    <s v="Y"/>
    <s v="N"/>
    <n v="7.9"/>
    <n v="17.600000000000001"/>
    <n v="24.3"/>
    <n v="0.4"/>
    <x v="285"/>
    <n v="41.49816809"/>
    <n v="5097235.7557985745"/>
  </r>
  <r>
    <d v="2015-10-14T00:00:00"/>
    <x v="6"/>
    <x v="9"/>
    <x v="0"/>
    <x v="41"/>
    <s v="Y"/>
    <s v="N"/>
    <n v="11.2"/>
    <n v="28.6"/>
    <n v="24.4"/>
    <n v="0"/>
    <x v="286"/>
    <n v="45.563440200000002"/>
    <n v="5782875.1516146399"/>
  </r>
  <r>
    <d v="2015-10-15T00:00:00"/>
    <x v="0"/>
    <x v="9"/>
    <x v="0"/>
    <x v="41"/>
    <s v="Y"/>
    <s v="N"/>
    <n v="14.4"/>
    <n v="34"/>
    <n v="22.2"/>
    <n v="0"/>
    <x v="287"/>
    <n v="39.066948680000003"/>
    <n v="5088875.1898278119"/>
  </r>
  <r>
    <d v="2015-10-16T00:00:00"/>
    <x v="1"/>
    <x v="9"/>
    <x v="0"/>
    <x v="41"/>
    <s v="Y"/>
    <s v="N"/>
    <n v="17"/>
    <n v="23.8"/>
    <n v="8.4"/>
    <n v="0"/>
    <x v="288"/>
    <n v="43.80436083"/>
    <n v="5431126.1677375548"/>
  </r>
  <r>
    <d v="2015-10-17T00:00:00"/>
    <x v="2"/>
    <x v="9"/>
    <x v="0"/>
    <x v="41"/>
    <s v="Y"/>
    <s v="N"/>
    <n v="11.5"/>
    <n v="20.5"/>
    <n v="20.399999999999999"/>
    <n v="0"/>
    <x v="289"/>
    <n v="29.673610060000001"/>
    <n v="3113246.7104504309"/>
  </r>
  <r>
    <d v="2015-10-18T00:00:00"/>
    <x v="3"/>
    <x v="9"/>
    <x v="0"/>
    <x v="41"/>
    <s v="Y"/>
    <s v="N"/>
    <n v="12.6"/>
    <n v="17.7"/>
    <n v="24.2"/>
    <n v="0"/>
    <x v="290"/>
    <n v="29.120867570000001"/>
    <n v="2935734.0663015428"/>
  </r>
  <r>
    <d v="2015-10-19T00:00:00"/>
    <x v="4"/>
    <x v="9"/>
    <x v="0"/>
    <x v="42"/>
    <s v="Y"/>
    <s v="N"/>
    <n v="8.3000000000000007"/>
    <n v="26.7"/>
    <n v="25.8"/>
    <n v="0"/>
    <x v="291"/>
    <n v="43.510676320000002"/>
    <n v="5255872.1460744003"/>
  </r>
  <r>
    <d v="2015-10-20T00:00:00"/>
    <x v="5"/>
    <x v="9"/>
    <x v="0"/>
    <x v="42"/>
    <s v="Y"/>
    <s v="N"/>
    <n v="12.9"/>
    <n v="31.8"/>
    <n v="14.4"/>
    <n v="0"/>
    <x v="292"/>
    <n v="43.332869199999998"/>
    <n v="5488345.7816319084"/>
  </r>
  <r>
    <d v="2015-10-21T00:00:00"/>
    <x v="6"/>
    <x v="9"/>
    <x v="0"/>
    <x v="42"/>
    <s v="Y"/>
    <s v="N"/>
    <n v="17.600000000000001"/>
    <n v="18.3"/>
    <n v="7.3"/>
    <n v="2.4"/>
    <x v="293"/>
    <n v="39.681894030000002"/>
    <n v="4855829.1271392563"/>
  </r>
  <r>
    <d v="2015-10-22T00:00:00"/>
    <x v="0"/>
    <x v="9"/>
    <x v="0"/>
    <x v="42"/>
    <s v="Y"/>
    <s v="N"/>
    <n v="11.4"/>
    <n v="16.7"/>
    <n v="8.5"/>
    <n v="7"/>
    <x v="294"/>
    <n v="44.033046460000001"/>
    <n v="5348766.3676923942"/>
  </r>
  <r>
    <d v="2015-10-23T00:00:00"/>
    <x v="1"/>
    <x v="9"/>
    <x v="0"/>
    <x v="42"/>
    <s v="Y"/>
    <s v="N"/>
    <n v="11.8"/>
    <n v="16.399999999999999"/>
    <n v="21"/>
    <n v="0"/>
    <x v="295"/>
    <n v="48.169896799999997"/>
    <n v="5800652.6915837592"/>
  </r>
  <r>
    <d v="2015-10-24T00:00:00"/>
    <x v="2"/>
    <x v="9"/>
    <x v="0"/>
    <x v="42"/>
    <s v="Y"/>
    <s v="N"/>
    <n v="9.1999999999999993"/>
    <n v="19.5"/>
    <n v="25.1"/>
    <n v="0"/>
    <x v="296"/>
    <n v="32.192051970000001"/>
    <n v="3438530.6128331693"/>
  </r>
  <r>
    <d v="2015-10-25T00:00:00"/>
    <x v="3"/>
    <x v="9"/>
    <x v="0"/>
    <x v="42"/>
    <s v="Y"/>
    <s v="N"/>
    <n v="10.199999999999999"/>
    <n v="31.3"/>
    <n v="20.100000000000001"/>
    <n v="0"/>
    <x v="297"/>
    <n v="17.4659695"/>
    <n v="1786414.9066377773"/>
  </r>
  <r>
    <d v="2015-10-26T00:00:00"/>
    <x v="4"/>
    <x v="9"/>
    <x v="0"/>
    <x v="43"/>
    <s v="Y"/>
    <s v="N"/>
    <n v="14"/>
    <n v="15.9"/>
    <n v="14.5"/>
    <n v="0.2"/>
    <x v="298"/>
    <n v="29.398516279999999"/>
    <n v="3389570.727030695"/>
  </r>
  <r>
    <d v="2015-10-27T00:00:00"/>
    <x v="5"/>
    <x v="9"/>
    <x v="0"/>
    <x v="43"/>
    <s v="Y"/>
    <s v="N"/>
    <n v="10.4"/>
    <n v="23.3"/>
    <n v="28.1"/>
    <n v="0.2"/>
    <x v="299"/>
    <n v="31.32939962"/>
    <n v="3653621.1120425635"/>
  </r>
  <r>
    <d v="2015-10-28T00:00:00"/>
    <x v="6"/>
    <x v="9"/>
    <x v="0"/>
    <x v="43"/>
    <s v="Y"/>
    <s v="N"/>
    <n v="10.1"/>
    <n v="26.8"/>
    <n v="27.6"/>
    <n v="0"/>
    <x v="300"/>
    <n v="39.51380992"/>
    <n v="4855749.7603011075"/>
  </r>
  <r>
    <d v="2015-10-29T00:00:00"/>
    <x v="0"/>
    <x v="9"/>
    <x v="0"/>
    <x v="43"/>
    <s v="Y"/>
    <s v="N"/>
    <n v="13.7"/>
    <n v="26.1"/>
    <n v="26.8"/>
    <n v="0"/>
    <x v="301"/>
    <n v="62.320128279999999"/>
    <n v="7741589.2445181012"/>
  </r>
  <r>
    <d v="2015-10-30T00:00:00"/>
    <x v="1"/>
    <x v="9"/>
    <x v="0"/>
    <x v="43"/>
    <s v="Y"/>
    <s v="N"/>
    <n v="12.6"/>
    <n v="27.4"/>
    <n v="22.6"/>
    <n v="0"/>
    <x v="302"/>
    <n v="35.875550349999997"/>
    <n v="4350160.5325234393"/>
  </r>
  <r>
    <d v="2015-10-31T00:00:00"/>
    <x v="2"/>
    <x v="9"/>
    <x v="0"/>
    <x v="43"/>
    <s v="Y"/>
    <s v="N"/>
    <n v="15.7"/>
    <n v="25.9"/>
    <n v="13.5"/>
    <n v="1"/>
    <x v="303"/>
    <n v="18.374790109999999"/>
    <n v="1954222.1374764785"/>
  </r>
  <r>
    <d v="2015-11-01T00:00:00"/>
    <x v="3"/>
    <x v="10"/>
    <x v="0"/>
    <x v="43"/>
    <s v="Y"/>
    <s v="N"/>
    <n v="16.399999999999999"/>
    <n v="26"/>
    <n v="10"/>
    <n v="4.4000000000000004"/>
    <x v="304"/>
    <n v="14.68483973"/>
    <n v="1521784.728101796"/>
  </r>
  <r>
    <d v="2015-11-02T00:00:00"/>
    <x v="4"/>
    <x v="10"/>
    <x v="0"/>
    <x v="44"/>
    <s v="Y"/>
    <s v="N"/>
    <n v="14.5"/>
    <n v="16"/>
    <n v="8.1999999999999993"/>
    <n v="0"/>
    <x v="305"/>
    <n v="25.017848959999998"/>
    <n v="2846824.8143940796"/>
  </r>
  <r>
    <d v="2015-11-03T00:00:00"/>
    <x v="5"/>
    <x v="10"/>
    <x v="0"/>
    <x v="44"/>
    <s v="Y"/>
    <s v="Y"/>
    <n v="8"/>
    <n v="17.899999999999999"/>
    <n v="25.4"/>
    <n v="0.2"/>
    <x v="306"/>
    <n v="14.15794771"/>
    <n v="1441180.4667721998"/>
  </r>
  <r>
    <d v="2015-11-04T00:00:00"/>
    <x v="6"/>
    <x v="10"/>
    <x v="0"/>
    <x v="44"/>
    <s v="Y"/>
    <s v="N"/>
    <n v="10.9"/>
    <n v="27.2"/>
    <n v="19.600000000000001"/>
    <n v="0"/>
    <x v="307"/>
    <n v="29.237633089999999"/>
    <n v="3513718.6614202"/>
  </r>
  <r>
    <d v="2015-11-05T00:00:00"/>
    <x v="0"/>
    <x v="10"/>
    <x v="0"/>
    <x v="44"/>
    <s v="Y"/>
    <s v="N"/>
    <n v="16.2"/>
    <n v="24.7"/>
    <n v="16.399999999999999"/>
    <n v="12.2"/>
    <x v="308"/>
    <n v="34.576790760000002"/>
    <n v="4356173.0621063039"/>
  </r>
  <r>
    <d v="2015-11-06T00:00:00"/>
    <x v="1"/>
    <x v="10"/>
    <x v="0"/>
    <x v="44"/>
    <s v="Y"/>
    <s v="N"/>
    <n v="16.600000000000001"/>
    <n v="18.7"/>
    <n v="3.7"/>
    <n v="17.600000000000001"/>
    <x v="309"/>
    <n v="30.642866869999999"/>
    <n v="3692636.5982464692"/>
  </r>
  <r>
    <d v="2015-11-07T00:00:00"/>
    <x v="2"/>
    <x v="10"/>
    <x v="0"/>
    <x v="44"/>
    <s v="Y"/>
    <s v="N"/>
    <n v="11.9"/>
    <n v="16.8"/>
    <n v="25.2"/>
    <n v="1.2"/>
    <x v="310"/>
    <n v="18.27265483"/>
    <n v="1905285.8818665857"/>
  </r>
  <r>
    <d v="2015-11-08T00:00:00"/>
    <x v="3"/>
    <x v="10"/>
    <x v="0"/>
    <x v="44"/>
    <s v="Y"/>
    <s v="N"/>
    <n v="8.5"/>
    <n v="24.8"/>
    <n v="25.1"/>
    <n v="0"/>
    <x v="311"/>
    <n v="21.095360379999999"/>
    <n v="2189552.5330269723"/>
  </r>
  <r>
    <d v="2015-11-09T00:00:00"/>
    <x v="4"/>
    <x v="10"/>
    <x v="0"/>
    <x v="45"/>
    <s v="Y"/>
    <s v="N"/>
    <n v="13.6"/>
    <n v="33.1"/>
    <n v="26.4"/>
    <n v="0"/>
    <x v="312"/>
    <n v="35.054800229999998"/>
    <n v="4460187.6919199852"/>
  </r>
  <r>
    <d v="2015-11-10T00:00:00"/>
    <x v="5"/>
    <x v="10"/>
    <x v="0"/>
    <x v="45"/>
    <s v="Y"/>
    <s v="N"/>
    <n v="15.2"/>
    <n v="16.399999999999999"/>
    <n v="5.3"/>
    <n v="0"/>
    <x v="313"/>
    <n v="32.067076479999997"/>
    <n v="3899910.6190495742"/>
  </r>
  <r>
    <d v="2015-11-11T00:00:00"/>
    <x v="6"/>
    <x v="10"/>
    <x v="0"/>
    <x v="45"/>
    <s v="Y"/>
    <s v="N"/>
    <n v="11.5"/>
    <n v="20.100000000000001"/>
    <n v="16"/>
    <n v="2"/>
    <x v="314"/>
    <n v="35.224103849999999"/>
    <n v="4282076.1281760829"/>
  </r>
  <r>
    <d v="2015-11-12T00:00:00"/>
    <x v="0"/>
    <x v="10"/>
    <x v="0"/>
    <x v="45"/>
    <s v="Y"/>
    <s v="N"/>
    <n v="13.7"/>
    <n v="21.2"/>
    <n v="19.2"/>
    <n v="0"/>
    <x v="315"/>
    <n v="38.485258739999999"/>
    <n v="4763519.0581848985"/>
  </r>
  <r>
    <d v="2015-11-13T00:00:00"/>
    <x v="1"/>
    <x v="10"/>
    <x v="0"/>
    <x v="45"/>
    <s v="Y"/>
    <s v="N"/>
    <n v="13.5"/>
    <n v="18.2"/>
    <n v="26.1"/>
    <n v="0.4"/>
    <x v="316"/>
    <n v="32.823096649999997"/>
    <n v="3842881.7111002402"/>
  </r>
  <r>
    <d v="2015-11-14T00:00:00"/>
    <x v="2"/>
    <x v="10"/>
    <x v="0"/>
    <x v="45"/>
    <s v="Y"/>
    <s v="N"/>
    <n v="12.1"/>
    <n v="18.3"/>
    <n v="27.5"/>
    <n v="0.2"/>
    <x v="317"/>
    <n v="33.560938610000001"/>
    <n v="3478478.3543680771"/>
  </r>
  <r>
    <d v="2015-11-15T00:00:00"/>
    <x v="3"/>
    <x v="10"/>
    <x v="0"/>
    <x v="45"/>
    <s v="Y"/>
    <s v="N"/>
    <n v="13"/>
    <n v="18.5"/>
    <n v="27.6"/>
    <n v="0.2"/>
    <x v="318"/>
    <n v="28.298071060000002"/>
    <n v="2823066.7884542188"/>
  </r>
  <r>
    <d v="2015-11-16T00:00:00"/>
    <x v="4"/>
    <x v="10"/>
    <x v="0"/>
    <x v="46"/>
    <s v="Y"/>
    <s v="N"/>
    <n v="11.4"/>
    <n v="26.3"/>
    <n v="29.4"/>
    <n v="0.2"/>
    <x v="319"/>
    <n v="39.127373740000003"/>
    <n v="4873597.0945922723"/>
  </r>
  <r>
    <d v="2015-11-17T00:00:00"/>
    <x v="5"/>
    <x v="10"/>
    <x v="0"/>
    <x v="46"/>
    <s v="Y"/>
    <s v="N"/>
    <n v="15.7"/>
    <n v="33.299999999999997"/>
    <n v="24"/>
    <n v="0"/>
    <x v="320"/>
    <n v="36.024547249999998"/>
    <n v="4735145.7445439501"/>
  </r>
  <r>
    <d v="2015-11-18T00:00:00"/>
    <x v="6"/>
    <x v="10"/>
    <x v="0"/>
    <x v="46"/>
    <s v="Y"/>
    <s v="N"/>
    <n v="14.7"/>
    <n v="29.5"/>
    <n v="29.2"/>
    <n v="0"/>
    <x v="321"/>
    <n v="60.680238269999997"/>
    <n v="8031257.3893292034"/>
  </r>
  <r>
    <d v="2015-11-19T00:00:00"/>
    <x v="0"/>
    <x v="10"/>
    <x v="0"/>
    <x v="46"/>
    <s v="Y"/>
    <s v="N"/>
    <n v="15.6"/>
    <n v="31.5"/>
    <n v="20.6"/>
    <n v="0"/>
    <x v="322"/>
    <n v="78.290968070000005"/>
    <n v="10813447.123024749"/>
  </r>
  <r>
    <d v="2015-11-20T00:00:00"/>
    <x v="1"/>
    <x v="10"/>
    <x v="0"/>
    <x v="46"/>
    <s v="Y"/>
    <s v="N"/>
    <n v="15.4"/>
    <n v="19.100000000000001"/>
    <n v="6.4"/>
    <n v="0.4"/>
    <x v="323"/>
    <n v="38.026497679999999"/>
    <n v="4692952.1798350709"/>
  </r>
  <r>
    <d v="2015-11-21T00:00:00"/>
    <x v="2"/>
    <x v="10"/>
    <x v="0"/>
    <x v="46"/>
    <s v="Y"/>
    <s v="N"/>
    <n v="12.2"/>
    <n v="17.5"/>
    <n v="20.9"/>
    <n v="3.6"/>
    <x v="324"/>
    <n v="27.413622409999999"/>
    <n v="2813950.9088475509"/>
  </r>
  <r>
    <d v="2015-11-22T00:00:00"/>
    <x v="3"/>
    <x v="10"/>
    <x v="0"/>
    <x v="46"/>
    <s v="Y"/>
    <s v="N"/>
    <n v="13.5"/>
    <n v="20"/>
    <n v="27.3"/>
    <n v="0"/>
    <x v="325"/>
    <n v="32.34590077"/>
    <n v="3190005.1342966473"/>
  </r>
  <r>
    <d v="2015-11-23T00:00:00"/>
    <x v="4"/>
    <x v="10"/>
    <x v="0"/>
    <x v="47"/>
    <s v="Y"/>
    <s v="N"/>
    <n v="13.8"/>
    <n v="20.7"/>
    <n v="27.3"/>
    <n v="0"/>
    <x v="326"/>
    <n v="41.368772450000002"/>
    <n v="4732869.9101519715"/>
  </r>
  <r>
    <d v="2015-11-24T00:00:00"/>
    <x v="5"/>
    <x v="10"/>
    <x v="0"/>
    <x v="47"/>
    <s v="Y"/>
    <s v="N"/>
    <n v="13.6"/>
    <n v="24.5"/>
    <n v="30"/>
    <n v="0"/>
    <x v="327"/>
    <n v="48.52152976"/>
    <n v="5768933.5583520168"/>
  </r>
  <r>
    <d v="2015-11-25T00:00:00"/>
    <x v="6"/>
    <x v="10"/>
    <x v="0"/>
    <x v="47"/>
    <s v="Y"/>
    <s v="N"/>
    <n v="13.5"/>
    <n v="33.299999999999997"/>
    <n v="9.3000000000000007"/>
    <n v="0"/>
    <x v="328"/>
    <n v="60.69203392"/>
    <n v="7570049.1123034405"/>
  </r>
  <r>
    <d v="2015-11-26T00:00:00"/>
    <x v="0"/>
    <x v="10"/>
    <x v="0"/>
    <x v="47"/>
    <s v="Y"/>
    <s v="N"/>
    <n v="10.8"/>
    <n v="17.399999999999999"/>
    <n v="23.3"/>
    <n v="0"/>
    <x v="329"/>
    <n v="30.494174109999999"/>
    <n v="3443010.137893016"/>
  </r>
  <r>
    <d v="2015-11-27T00:00:00"/>
    <x v="1"/>
    <x v="10"/>
    <x v="0"/>
    <x v="47"/>
    <s v="Y"/>
    <s v="N"/>
    <n v="9"/>
    <n v="18.2"/>
    <n v="16.8"/>
    <n v="0.4"/>
    <x v="330"/>
    <n v="40.366545459999998"/>
    <n v="4742779.259753597"/>
  </r>
  <r>
    <d v="2015-11-28T00:00:00"/>
    <x v="2"/>
    <x v="10"/>
    <x v="0"/>
    <x v="47"/>
    <s v="Y"/>
    <s v="N"/>
    <n v="12"/>
    <n v="20.100000000000001"/>
    <n v="27.1"/>
    <n v="0"/>
    <x v="331"/>
    <n v="43.326660840000002"/>
    <n v="4549784.4301681044"/>
  </r>
  <r>
    <d v="2015-11-29T00:00:00"/>
    <x v="3"/>
    <x v="10"/>
    <x v="0"/>
    <x v="47"/>
    <s v="Y"/>
    <s v="N"/>
    <n v="12.6"/>
    <n v="20.3"/>
    <n v="23.4"/>
    <n v="0"/>
    <x v="332"/>
    <n v="39.12126473"/>
    <n v="3996727.3816165668"/>
  </r>
  <r>
    <d v="2015-11-30T00:00:00"/>
    <x v="4"/>
    <x v="10"/>
    <x v="0"/>
    <x v="48"/>
    <s v="Y"/>
    <s v="N"/>
    <n v="10"/>
    <n v="32.200000000000003"/>
    <n v="26.6"/>
    <n v="0"/>
    <x v="333"/>
    <n v="45.57726057"/>
    <n v="5581045.625880776"/>
  </r>
  <r>
    <d v="2015-12-01T00:00:00"/>
    <x v="5"/>
    <x v="11"/>
    <x v="0"/>
    <x v="48"/>
    <s v="Y"/>
    <s v="N"/>
    <n v="14.5"/>
    <n v="24.6"/>
    <n v="24.4"/>
    <n v="1.8"/>
    <x v="334"/>
    <n v="37.920958990000003"/>
    <n v="4441136.6231084242"/>
  </r>
  <r>
    <d v="2015-12-02T00:00:00"/>
    <x v="6"/>
    <x v="11"/>
    <x v="0"/>
    <x v="48"/>
    <s v="Y"/>
    <s v="N"/>
    <n v="9.1999999999999993"/>
    <n v="17.5"/>
    <n v="32.4"/>
    <n v="0"/>
    <x v="335"/>
    <n v="37.470820799999998"/>
    <n v="4317767.3646366"/>
  </r>
  <r>
    <d v="2015-12-03T00:00:00"/>
    <x v="0"/>
    <x v="11"/>
    <x v="0"/>
    <x v="48"/>
    <s v="Y"/>
    <s v="N"/>
    <n v="12.2"/>
    <n v="21.3"/>
    <n v="30.1"/>
    <n v="0"/>
    <x v="336"/>
    <n v="43.34422421"/>
    <n v="5274967.1634280793"/>
  </r>
  <r>
    <d v="2015-12-04T00:00:00"/>
    <x v="1"/>
    <x v="11"/>
    <x v="0"/>
    <x v="48"/>
    <s v="Y"/>
    <s v="N"/>
    <n v="11.3"/>
    <n v="30.8"/>
    <n v="32.200000000000003"/>
    <n v="0"/>
    <x v="337"/>
    <n v="66.533894050000001"/>
    <n v="8592753.9463943057"/>
  </r>
  <r>
    <d v="2015-12-05T00:00:00"/>
    <x v="2"/>
    <x v="11"/>
    <x v="0"/>
    <x v="48"/>
    <s v="Y"/>
    <s v="N"/>
    <n v="15.5"/>
    <n v="25.3"/>
    <n v="27.9"/>
    <n v="0"/>
    <x v="338"/>
    <n v="36.906868619999997"/>
    <n v="4266655.6382180629"/>
  </r>
  <r>
    <d v="2015-12-06T00:00:00"/>
    <x v="3"/>
    <x v="11"/>
    <x v="0"/>
    <x v="48"/>
    <s v="Y"/>
    <s v="N"/>
    <n v="15.3"/>
    <n v="29.8"/>
    <n v="13.5"/>
    <n v="0"/>
    <x v="339"/>
    <n v="36.78833221"/>
    <n v="4121223.5844415906"/>
  </r>
  <r>
    <d v="2015-12-07T00:00:00"/>
    <x v="4"/>
    <x v="11"/>
    <x v="0"/>
    <x v="49"/>
    <s v="Y"/>
    <s v="N"/>
    <n v="18.100000000000001"/>
    <n v="27.3"/>
    <n v="8.6999999999999993"/>
    <n v="0"/>
    <x v="340"/>
    <n v="53.369098719999997"/>
    <n v="6887796.9347731546"/>
  </r>
  <r>
    <d v="2015-12-08T00:00:00"/>
    <x v="5"/>
    <x v="11"/>
    <x v="0"/>
    <x v="49"/>
    <s v="Y"/>
    <s v="N"/>
    <n v="20.3"/>
    <n v="35.4"/>
    <n v="19.8"/>
    <n v="0.8"/>
    <x v="341"/>
    <n v="57.534246680000003"/>
    <n v="7870737.3019884797"/>
  </r>
  <r>
    <d v="2015-12-09T00:00:00"/>
    <x v="6"/>
    <x v="11"/>
    <x v="0"/>
    <x v="49"/>
    <s v="Y"/>
    <s v="N"/>
    <n v="15.4"/>
    <n v="24.6"/>
    <n v="27"/>
    <n v="0"/>
    <x v="342"/>
    <n v="49.73700573"/>
    <n v="6265122.9215195645"/>
  </r>
  <r>
    <d v="2015-12-10T00:00:00"/>
    <x v="0"/>
    <x v="11"/>
    <x v="0"/>
    <x v="49"/>
    <s v="Y"/>
    <s v="N"/>
    <n v="13.1"/>
    <n v="26"/>
    <n v="32"/>
    <n v="0"/>
    <x v="343"/>
    <n v="50.806013669999999"/>
    <n v="6391777.3107584566"/>
  </r>
  <r>
    <d v="2015-12-11T00:00:00"/>
    <x v="1"/>
    <x v="11"/>
    <x v="0"/>
    <x v="49"/>
    <s v="Y"/>
    <s v="N"/>
    <n v="14.2"/>
    <n v="19.2"/>
    <n v="13"/>
    <n v="0"/>
    <x v="344"/>
    <n v="32.020129189999999"/>
    <n v="3733476.9394710734"/>
  </r>
  <r>
    <d v="2015-12-12T00:00:00"/>
    <x v="2"/>
    <x v="11"/>
    <x v="0"/>
    <x v="49"/>
    <s v="Y"/>
    <s v="N"/>
    <n v="10.1"/>
    <n v="18.3"/>
    <n v="27.9"/>
    <n v="2"/>
    <x v="345"/>
    <n v="34.142897920000003"/>
    <n v="3623907.0409190278"/>
  </r>
  <r>
    <d v="2015-12-13T00:00:00"/>
    <x v="3"/>
    <x v="11"/>
    <x v="0"/>
    <x v="49"/>
    <s v="Y"/>
    <s v="N"/>
    <n v="10.3"/>
    <n v="28.3"/>
    <n v="28.6"/>
    <n v="0"/>
    <x v="346"/>
    <n v="40.306829550000003"/>
    <n v="4241024.7496091183"/>
  </r>
  <r>
    <d v="2015-12-14T00:00:00"/>
    <x v="4"/>
    <x v="11"/>
    <x v="0"/>
    <x v="50"/>
    <s v="Y"/>
    <s v="N"/>
    <n v="11.9"/>
    <n v="22.7"/>
    <n v="31.6"/>
    <n v="0"/>
    <x v="347"/>
    <n v="51.747829520000003"/>
    <n v="6509098.6662600199"/>
  </r>
  <r>
    <d v="2015-12-15T00:00:00"/>
    <x v="5"/>
    <x v="11"/>
    <x v="0"/>
    <x v="50"/>
    <s v="Y"/>
    <s v="N"/>
    <n v="14.4"/>
    <n v="24.6"/>
    <n v="30.3"/>
    <n v="0"/>
    <x v="348"/>
    <n v="51.660830169999997"/>
    <n v="6668246.1567934593"/>
  </r>
  <r>
    <d v="2015-12-16T00:00:00"/>
    <x v="6"/>
    <x v="11"/>
    <x v="0"/>
    <x v="50"/>
    <s v="Y"/>
    <s v="N"/>
    <n v="15.6"/>
    <n v="27.5"/>
    <n v="32.5"/>
    <n v="0"/>
    <x v="349"/>
    <n v="78.645919989999996"/>
    <n v="10690346.195914298"/>
  </r>
  <r>
    <d v="2015-12-17T00:00:00"/>
    <x v="0"/>
    <x v="11"/>
    <x v="0"/>
    <x v="50"/>
    <s v="Y"/>
    <s v="N"/>
    <n v="16.899999999999999"/>
    <n v="37.200000000000003"/>
    <n v="33.1"/>
    <n v="0"/>
    <x v="350"/>
    <n v="188.0861252"/>
    <n v="28657986.978060756"/>
  </r>
  <r>
    <d v="2015-12-18T00:00:00"/>
    <x v="1"/>
    <x v="11"/>
    <x v="0"/>
    <x v="50"/>
    <s v="N"/>
    <s v="N"/>
    <n v="19.399999999999999"/>
    <n v="35.4"/>
    <n v="31.2"/>
    <n v="0"/>
    <x v="351"/>
    <n v="81.192486250000002"/>
    <n v="12832707.098097764"/>
  </r>
  <r>
    <d v="2015-12-19T00:00:00"/>
    <x v="2"/>
    <x v="11"/>
    <x v="0"/>
    <x v="50"/>
    <s v="N"/>
    <s v="N"/>
    <n v="19.2"/>
    <n v="41.2"/>
    <n v="20.5"/>
    <n v="0"/>
    <x v="352"/>
    <n v="69.328820820000004"/>
    <n v="10740759.939368211"/>
  </r>
  <r>
    <d v="2015-12-20T00:00:00"/>
    <x v="3"/>
    <x v="11"/>
    <x v="0"/>
    <x v="50"/>
    <s v="N"/>
    <s v="N"/>
    <n v="25.9"/>
    <n v="37.799999999999997"/>
    <n v="10.4"/>
    <n v="0"/>
    <x v="353"/>
    <n v="54.649804289999999"/>
    <n v="7291433.1776702181"/>
  </r>
  <r>
    <d v="2015-12-21T00:00:00"/>
    <x v="4"/>
    <x v="11"/>
    <x v="0"/>
    <x v="51"/>
    <s v="N"/>
    <s v="N"/>
    <n v="15"/>
    <n v="20.2"/>
    <n v="25.4"/>
    <n v="6"/>
    <x v="354"/>
    <n v="49.621251919999999"/>
    <n v="5647008.1314627435"/>
  </r>
  <r>
    <d v="2015-12-22T00:00:00"/>
    <x v="5"/>
    <x v="11"/>
    <x v="0"/>
    <x v="51"/>
    <s v="N"/>
    <s v="N"/>
    <n v="12"/>
    <n v="22.8"/>
    <n v="32.9"/>
    <n v="0"/>
    <x v="355"/>
    <n v="37.53130427"/>
    <n v="4484146.9688884886"/>
  </r>
  <r>
    <d v="2015-12-23T00:00:00"/>
    <x v="6"/>
    <x v="11"/>
    <x v="0"/>
    <x v="51"/>
    <s v="N"/>
    <s v="N"/>
    <n v="15.1"/>
    <n v="26"/>
    <n v="32.4"/>
    <n v="0"/>
    <x v="356"/>
    <n v="39.138220830000002"/>
    <n v="4953063.7615943858"/>
  </r>
  <r>
    <d v="2015-12-24T00:00:00"/>
    <x v="0"/>
    <x v="11"/>
    <x v="0"/>
    <x v="51"/>
    <s v="N"/>
    <s v="N"/>
    <n v="16.7"/>
    <n v="34.6"/>
    <n v="32.799999999999997"/>
    <n v="0.4"/>
    <x v="357"/>
    <n v="50.81827517"/>
    <n v="6839288.6317729028"/>
  </r>
  <r>
    <d v="2015-12-25T00:00:00"/>
    <x v="1"/>
    <x v="11"/>
    <x v="0"/>
    <x v="51"/>
    <s v="N"/>
    <s v="Y"/>
    <n v="21.7"/>
    <n v="34.1"/>
    <n v="33.299999999999997"/>
    <n v="0"/>
    <x v="358"/>
    <n v="22.115586239999999"/>
    <n v="2652772.7522549084"/>
  </r>
  <r>
    <d v="2015-12-26T00:00:00"/>
    <x v="2"/>
    <x v="11"/>
    <x v="0"/>
    <x v="51"/>
    <s v="N"/>
    <s v="Y"/>
    <n v="12.7"/>
    <n v="20"/>
    <n v="19.2"/>
    <n v="30.6"/>
    <x v="359"/>
    <n v="14.96710809"/>
    <n v="1423271.6248992565"/>
  </r>
  <r>
    <d v="2015-12-27T00:00:00"/>
    <x v="3"/>
    <x v="11"/>
    <x v="0"/>
    <x v="51"/>
    <s v="N"/>
    <s v="N"/>
    <n v="11.9"/>
    <n v="19.399999999999999"/>
    <n v="27.6"/>
    <n v="5.2"/>
    <x v="360"/>
    <n v="19.823183589999999"/>
    <n v="1910854.5927670347"/>
  </r>
  <r>
    <d v="2015-12-28T00:00:00"/>
    <x v="4"/>
    <x v="11"/>
    <x v="0"/>
    <x v="52"/>
    <s v="N"/>
    <s v="Y"/>
    <n v="12.8"/>
    <n v="20.8"/>
    <n v="33.200000000000003"/>
    <n v="0"/>
    <x v="361"/>
    <n v="20.097539919999999"/>
    <n v="2010727.5168337247"/>
  </r>
  <r>
    <d v="2015-12-29T00:00:00"/>
    <x v="5"/>
    <x v="11"/>
    <x v="0"/>
    <x v="52"/>
    <s v="N"/>
    <s v="N"/>
    <n v="12.4"/>
    <n v="23.9"/>
    <n v="33"/>
    <n v="0"/>
    <x v="362"/>
    <n v="27.33170157"/>
    <n v="3051517.2443046374"/>
  </r>
  <r>
    <d v="2015-12-30T00:00:00"/>
    <x v="6"/>
    <x v="11"/>
    <x v="0"/>
    <x v="52"/>
    <s v="N"/>
    <s v="N"/>
    <n v="13.9"/>
    <n v="34.700000000000003"/>
    <n v="32.799999999999997"/>
    <n v="0"/>
    <x v="363"/>
    <n v="43.826874789999998"/>
    <n v="5634038.3246321762"/>
  </r>
  <r>
    <d v="2015-12-31T00:00:00"/>
    <x v="0"/>
    <x v="11"/>
    <x v="0"/>
    <x v="52"/>
    <s v="N"/>
    <s v="N"/>
    <n v="19.7"/>
    <n v="39.700000000000003"/>
    <n v="29.6"/>
    <n v="0"/>
    <x v="364"/>
    <n v="101.99155880000001"/>
    <n v="14939094.755063998"/>
  </r>
  <r>
    <d v="2016-01-01T00:00:00"/>
    <x v="1"/>
    <x v="0"/>
    <x v="1"/>
    <x v="52"/>
    <s v="N"/>
    <s v="Y"/>
    <n v="19.8"/>
    <n v="24.2"/>
    <n v="22"/>
    <n v="0"/>
    <x v="365"/>
    <n v="32.527673360000001"/>
    <n v="3774541.3047922584"/>
  </r>
  <r>
    <d v="2016-01-02T00:00:00"/>
    <x v="2"/>
    <x v="0"/>
    <x v="1"/>
    <x v="52"/>
    <s v="N"/>
    <s v="N"/>
    <n v="17.100000000000001"/>
    <n v="27.6"/>
    <n v="25.1"/>
    <n v="0"/>
    <x v="366"/>
    <n v="21.894560760000001"/>
    <n v="2181193.9445516067"/>
  </r>
  <r>
    <d v="2016-01-03T00:00:00"/>
    <x v="3"/>
    <x v="0"/>
    <x v="1"/>
    <x v="52"/>
    <s v="N"/>
    <s v="N"/>
    <n v="17.5"/>
    <n v="27.1"/>
    <n v="25.7"/>
    <n v="0"/>
    <x v="367"/>
    <n v="19.895384799999999"/>
    <n v="1942912.551475036"/>
  </r>
  <r>
    <d v="2016-01-04T00:00:00"/>
    <x v="4"/>
    <x v="0"/>
    <x v="1"/>
    <x v="0"/>
    <s v="N"/>
    <s v="N"/>
    <n v="16.3"/>
    <n v="26"/>
    <n v="15.3"/>
    <n v="0"/>
    <x v="368"/>
    <n v="25.443479239999998"/>
    <n v="2822508.888008696"/>
  </r>
  <r>
    <d v="2016-01-05T00:00:00"/>
    <x v="5"/>
    <x v="0"/>
    <x v="1"/>
    <x v="0"/>
    <s v="N"/>
    <s v="N"/>
    <n v="17.100000000000001"/>
    <n v="25.7"/>
    <n v="25.8"/>
    <n v="0"/>
    <x v="369"/>
    <n v="29.917187370000001"/>
    <n v="3526445.9788326849"/>
  </r>
  <r>
    <d v="2016-01-06T00:00:00"/>
    <x v="6"/>
    <x v="0"/>
    <x v="1"/>
    <x v="0"/>
    <s v="N"/>
    <s v="N"/>
    <n v="17.3"/>
    <n v="25.7"/>
    <n v="18.100000000000001"/>
    <n v="0"/>
    <x v="370"/>
    <n v="31.790252049999999"/>
    <n v="3657921.986297993"/>
  </r>
  <r>
    <d v="2016-01-07T00:00:00"/>
    <x v="0"/>
    <x v="0"/>
    <x v="1"/>
    <x v="0"/>
    <s v="N"/>
    <s v="N"/>
    <n v="16.3"/>
    <n v="21.3"/>
    <n v="30.4"/>
    <n v="0"/>
    <x v="371"/>
    <n v="34.445069169999996"/>
    <n v="3871374.153477713"/>
  </r>
  <r>
    <d v="2016-01-08T00:00:00"/>
    <x v="1"/>
    <x v="0"/>
    <x v="1"/>
    <x v="0"/>
    <s v="N"/>
    <s v="N"/>
    <n v="16.2"/>
    <n v="20.6"/>
    <n v="25.4"/>
    <n v="0"/>
    <x v="372"/>
    <n v="36.888156160000001"/>
    <n v="4127029.9426289662"/>
  </r>
  <r>
    <d v="2016-01-09T00:00:00"/>
    <x v="2"/>
    <x v="0"/>
    <x v="1"/>
    <x v="0"/>
    <s v="N"/>
    <s v="N"/>
    <n v="16.8"/>
    <n v="21.4"/>
    <n v="21.3"/>
    <n v="0"/>
    <x v="373"/>
    <n v="41.987823249999998"/>
    <n v="4428988.753593659"/>
  </r>
  <r>
    <d v="2016-01-10T00:00:00"/>
    <x v="3"/>
    <x v="0"/>
    <x v="1"/>
    <x v="0"/>
    <s v="N"/>
    <s v="N"/>
    <n v="15.7"/>
    <n v="31.5"/>
    <n v="31.3"/>
    <n v="0"/>
    <x v="374"/>
    <n v="44.479787029999997"/>
    <n v="5028401.8935235888"/>
  </r>
  <r>
    <d v="2016-01-11T00:00:00"/>
    <x v="4"/>
    <x v="0"/>
    <x v="1"/>
    <x v="1"/>
    <s v="N"/>
    <s v="N"/>
    <n v="17.2"/>
    <n v="36.4"/>
    <n v="15.8"/>
    <n v="0"/>
    <x v="375"/>
    <n v="88.116100790000004"/>
    <n v="12436097.142663637"/>
  </r>
  <r>
    <d v="2016-01-12T00:00:00"/>
    <x v="5"/>
    <x v="0"/>
    <x v="1"/>
    <x v="1"/>
    <s v="N"/>
    <s v="N"/>
    <n v="17.100000000000001"/>
    <n v="24.8"/>
    <n v="29.1"/>
    <n v="0.8"/>
    <x v="376"/>
    <n v="62.53997502"/>
    <n v="8443278.7469473705"/>
  </r>
  <r>
    <d v="2016-01-13T00:00:00"/>
    <x v="6"/>
    <x v="0"/>
    <x v="1"/>
    <x v="1"/>
    <s v="N"/>
    <s v="N"/>
    <n v="16.8"/>
    <n v="42.2"/>
    <n v="25"/>
    <n v="0.2"/>
    <x v="377"/>
    <n v="545.73781959999997"/>
    <n v="87324095.182352066"/>
  </r>
  <r>
    <d v="2016-01-14T00:00:00"/>
    <x v="0"/>
    <x v="0"/>
    <x v="1"/>
    <x v="1"/>
    <s v="N"/>
    <s v="N"/>
    <n v="16.100000000000001"/>
    <n v="18.100000000000001"/>
    <n v="3.9"/>
    <n v="0.4"/>
    <x v="378"/>
    <n v="36.37140419"/>
    <n v="4378983.7632796438"/>
  </r>
  <r>
    <d v="2016-01-15T00:00:00"/>
    <x v="1"/>
    <x v="0"/>
    <x v="1"/>
    <x v="1"/>
    <s v="N"/>
    <s v="N"/>
    <n v="13.6"/>
    <n v="19.2"/>
    <n v="19.7"/>
    <n v="1"/>
    <x v="379"/>
    <n v="30.203903069999999"/>
    <n v="3420434.6603425052"/>
  </r>
  <r>
    <d v="2016-01-16T00:00:00"/>
    <x v="2"/>
    <x v="0"/>
    <x v="1"/>
    <x v="1"/>
    <s v="N"/>
    <s v="N"/>
    <n v="11.9"/>
    <n v="22.3"/>
    <n v="32.6"/>
    <n v="0"/>
    <x v="380"/>
    <n v="23.67497011"/>
    <n v="2439614.9946999787"/>
  </r>
  <r>
    <d v="2016-01-17T00:00:00"/>
    <x v="3"/>
    <x v="0"/>
    <x v="1"/>
    <x v="1"/>
    <s v="N"/>
    <s v="N"/>
    <n v="14.9"/>
    <n v="32.700000000000003"/>
    <n v="31.5"/>
    <n v="0"/>
    <x v="381"/>
    <n v="29.153261950000001"/>
    <n v="3326301.7694374868"/>
  </r>
  <r>
    <d v="2016-01-18T00:00:00"/>
    <x v="4"/>
    <x v="0"/>
    <x v="1"/>
    <x v="2"/>
    <s v="N"/>
    <s v="N"/>
    <n v="18.600000000000001"/>
    <n v="35.299999999999997"/>
    <n v="30.4"/>
    <n v="0"/>
    <x v="382"/>
    <n v="43.409358019999999"/>
    <n v="6416666.4689167812"/>
  </r>
  <r>
    <d v="2016-01-19T00:00:00"/>
    <x v="5"/>
    <x v="0"/>
    <x v="1"/>
    <x v="2"/>
    <s v="N"/>
    <s v="N"/>
    <n v="17.899999999999999"/>
    <n v="30.9"/>
    <n v="27.2"/>
    <n v="0"/>
    <x v="383"/>
    <n v="49.257935250000003"/>
    <n v="7320338.4988090424"/>
  </r>
  <r>
    <d v="2016-01-20T00:00:00"/>
    <x v="6"/>
    <x v="0"/>
    <x v="1"/>
    <x v="2"/>
    <s v="N"/>
    <s v="N"/>
    <n v="19.3"/>
    <n v="29.1"/>
    <n v="18.600000000000001"/>
    <n v="1"/>
    <x v="384"/>
    <n v="53.300398770000001"/>
    <n v="7593788.2963640429"/>
  </r>
  <r>
    <d v="2016-01-21T00:00:00"/>
    <x v="0"/>
    <x v="0"/>
    <x v="1"/>
    <x v="2"/>
    <s v="N"/>
    <s v="N"/>
    <n v="19"/>
    <n v="26.7"/>
    <n v="14.9"/>
    <n v="0.8"/>
    <x v="385"/>
    <n v="55.470089539999996"/>
    <n v="7735338.100458066"/>
  </r>
  <r>
    <d v="2016-01-22T00:00:00"/>
    <x v="1"/>
    <x v="0"/>
    <x v="1"/>
    <x v="2"/>
    <s v="N"/>
    <s v="N"/>
    <n v="17.5"/>
    <n v="22.8"/>
    <n v="6.5"/>
    <n v="1.6"/>
    <x v="386"/>
    <n v="42.337732770000002"/>
    <n v="5467290.9537345124"/>
  </r>
  <r>
    <d v="2016-01-23T00:00:00"/>
    <x v="2"/>
    <x v="0"/>
    <x v="1"/>
    <x v="2"/>
    <s v="N"/>
    <s v="N"/>
    <n v="17.3"/>
    <n v="21.9"/>
    <n v="23.2"/>
    <n v="7"/>
    <x v="387"/>
    <n v="26.975023329999999"/>
    <n v="2915941.8907977236"/>
  </r>
  <r>
    <d v="2016-01-24T00:00:00"/>
    <x v="3"/>
    <x v="0"/>
    <x v="1"/>
    <x v="2"/>
    <s v="N"/>
    <s v="N"/>
    <n v="16.2"/>
    <n v="22.2"/>
    <n v="23.4"/>
    <n v="5.2"/>
    <x v="388"/>
    <n v="26.412209069999999"/>
    <n v="2730924.6926644412"/>
  </r>
  <r>
    <d v="2016-01-25T00:00:00"/>
    <x v="4"/>
    <x v="0"/>
    <x v="1"/>
    <x v="3"/>
    <s v="N"/>
    <s v="N"/>
    <n v="16.7"/>
    <n v="20.9"/>
    <n v="25.7"/>
    <n v="0.4"/>
    <x v="389"/>
    <n v="27.59659014"/>
    <n v="3108744.8406349444"/>
  </r>
  <r>
    <d v="2016-01-26T00:00:00"/>
    <x v="5"/>
    <x v="0"/>
    <x v="1"/>
    <x v="3"/>
    <s v="N"/>
    <s v="Y"/>
    <n v="16.5"/>
    <n v="29.4"/>
    <n v="28.7"/>
    <n v="0"/>
    <x v="390"/>
    <n v="25.276693940000001"/>
    <n v="2784298.9913844415"/>
  </r>
  <r>
    <d v="2016-01-27T00:00:00"/>
    <x v="6"/>
    <x v="0"/>
    <x v="1"/>
    <x v="3"/>
    <s v="N"/>
    <s v="N"/>
    <n v="19.3"/>
    <n v="29.5"/>
    <n v="22.2"/>
    <n v="0"/>
    <x v="391"/>
    <n v="32.759849449999997"/>
    <n v="4380582.6953498302"/>
  </r>
  <r>
    <d v="2016-01-28T00:00:00"/>
    <x v="0"/>
    <x v="0"/>
    <x v="1"/>
    <x v="3"/>
    <s v="Y"/>
    <s v="N"/>
    <n v="20.3"/>
    <n v="27.5"/>
    <n v="19"/>
    <n v="3.6"/>
    <x v="392"/>
    <n v="33.324968159999997"/>
    <n v="4471205.3127826117"/>
  </r>
  <r>
    <d v="2016-01-29T00:00:00"/>
    <x v="1"/>
    <x v="0"/>
    <x v="1"/>
    <x v="3"/>
    <s v="Y"/>
    <s v="N"/>
    <n v="14.4"/>
    <n v="18.3"/>
    <n v="14.3"/>
    <n v="14.2"/>
    <x v="393"/>
    <n v="32.693847210000001"/>
    <n v="4041456.7885720646"/>
  </r>
  <r>
    <d v="2016-01-30T00:00:00"/>
    <x v="2"/>
    <x v="0"/>
    <x v="1"/>
    <x v="3"/>
    <s v="Y"/>
    <s v="N"/>
    <n v="12.3"/>
    <n v="22.4"/>
    <n v="24"/>
    <n v="1.2"/>
    <x v="394"/>
    <n v="23.84687233"/>
    <n v="2565430.9055600241"/>
  </r>
  <r>
    <d v="2016-01-31T00:00:00"/>
    <x v="3"/>
    <x v="0"/>
    <x v="1"/>
    <x v="3"/>
    <s v="Y"/>
    <s v="N"/>
    <n v="13.9"/>
    <n v="21.8"/>
    <n v="26.3"/>
    <n v="10.6"/>
    <x v="395"/>
    <n v="23.47662571"/>
    <n v="2377704.4350898014"/>
  </r>
  <r>
    <d v="2016-02-01T00:00:00"/>
    <x v="4"/>
    <x v="1"/>
    <x v="1"/>
    <x v="4"/>
    <s v="Y"/>
    <s v="N"/>
    <n v="12.5"/>
    <n v="23.6"/>
    <n v="29.4"/>
    <n v="0"/>
    <x v="396"/>
    <n v="31.58876665"/>
    <n v="3852025.6547804517"/>
  </r>
  <r>
    <d v="2016-02-02T00:00:00"/>
    <x v="5"/>
    <x v="1"/>
    <x v="1"/>
    <x v="4"/>
    <s v="Y"/>
    <s v="N"/>
    <n v="15.4"/>
    <n v="31.5"/>
    <n v="25.5"/>
    <n v="0"/>
    <x v="397"/>
    <n v="35.64081616"/>
    <n v="4775482.8407887444"/>
  </r>
  <r>
    <d v="2016-02-03T00:00:00"/>
    <x v="6"/>
    <x v="1"/>
    <x v="1"/>
    <x v="4"/>
    <s v="Y"/>
    <s v="N"/>
    <n v="18.100000000000001"/>
    <n v="21"/>
    <n v="11"/>
    <n v="0.6"/>
    <x v="398"/>
    <n v="27.876043979999999"/>
    <n v="3417448.9768050103"/>
  </r>
  <r>
    <d v="2016-02-04T00:00:00"/>
    <x v="0"/>
    <x v="1"/>
    <x v="1"/>
    <x v="4"/>
    <s v="Y"/>
    <s v="N"/>
    <n v="17.3"/>
    <n v="20.9"/>
    <n v="21.7"/>
    <n v="2.4"/>
    <x v="399"/>
    <n v="22.3923782"/>
    <n v="2685285.1487546107"/>
  </r>
  <r>
    <d v="2016-02-05T00:00:00"/>
    <x v="1"/>
    <x v="1"/>
    <x v="1"/>
    <x v="4"/>
    <s v="Y"/>
    <s v="N"/>
    <n v="15.3"/>
    <n v="29.4"/>
    <n v="29"/>
    <n v="0"/>
    <x v="400"/>
    <n v="26.854502199999999"/>
    <n v="3392544.03290221"/>
  </r>
  <r>
    <d v="2016-02-06T00:00:00"/>
    <x v="2"/>
    <x v="1"/>
    <x v="1"/>
    <x v="4"/>
    <s v="Y"/>
    <s v="N"/>
    <n v="16.5"/>
    <n v="32.6"/>
    <n v="28.8"/>
    <n v="0"/>
    <x v="401"/>
    <n v="28.72453436"/>
    <n v="3554287.9953486635"/>
  </r>
  <r>
    <d v="2016-02-07T00:00:00"/>
    <x v="3"/>
    <x v="1"/>
    <x v="1"/>
    <x v="4"/>
    <s v="Y"/>
    <s v="N"/>
    <n v="19.100000000000001"/>
    <n v="27.7"/>
    <n v="28.5"/>
    <n v="0"/>
    <x v="402"/>
    <n v="33.49284634"/>
    <n v="4167742.9563697753"/>
  </r>
  <r>
    <d v="2016-02-08T00:00:00"/>
    <x v="4"/>
    <x v="1"/>
    <x v="1"/>
    <x v="5"/>
    <s v="Y"/>
    <s v="N"/>
    <n v="19.2"/>
    <n v="22.9"/>
    <n v="23.3"/>
    <n v="0"/>
    <x v="403"/>
    <n v="33.908603100000001"/>
    <n v="4385305.5425493978"/>
  </r>
  <r>
    <d v="2016-02-09T00:00:00"/>
    <x v="5"/>
    <x v="1"/>
    <x v="1"/>
    <x v="5"/>
    <s v="Y"/>
    <s v="N"/>
    <n v="17.399999999999999"/>
    <n v="22.7"/>
    <n v="27.7"/>
    <n v="0"/>
    <x v="404"/>
    <n v="38.705675849999999"/>
    <n v="5080943.0315094506"/>
  </r>
  <r>
    <d v="2016-02-10T00:00:00"/>
    <x v="6"/>
    <x v="1"/>
    <x v="1"/>
    <x v="5"/>
    <s v="Y"/>
    <s v="N"/>
    <n v="17.399999999999999"/>
    <n v="23.3"/>
    <n v="25.3"/>
    <n v="0"/>
    <x v="405"/>
    <n v="41.376079619999999"/>
    <n v="5472607.3778196983"/>
  </r>
  <r>
    <d v="2016-02-11T00:00:00"/>
    <x v="0"/>
    <x v="1"/>
    <x v="1"/>
    <x v="5"/>
    <s v="Y"/>
    <s v="N"/>
    <n v="18"/>
    <n v="23.8"/>
    <n v="27.6"/>
    <n v="0"/>
    <x v="406"/>
    <n v="34.389933720000002"/>
    <n v="4505211.6551687988"/>
  </r>
  <r>
    <d v="2016-02-12T00:00:00"/>
    <x v="1"/>
    <x v="1"/>
    <x v="1"/>
    <x v="5"/>
    <s v="Y"/>
    <s v="N"/>
    <n v="16.7"/>
    <n v="24.9"/>
    <n v="27.9"/>
    <n v="0"/>
    <x v="407"/>
    <n v="40.626650689999998"/>
    <n v="5437695.1874614079"/>
  </r>
  <r>
    <d v="2016-02-13T00:00:00"/>
    <x v="2"/>
    <x v="1"/>
    <x v="1"/>
    <x v="5"/>
    <s v="Y"/>
    <s v="N"/>
    <n v="17.7"/>
    <n v="30.3"/>
    <n v="23.4"/>
    <n v="0"/>
    <x v="408"/>
    <n v="32.231397960000002"/>
    <n v="3894841.9683294105"/>
  </r>
  <r>
    <d v="2016-02-14T00:00:00"/>
    <x v="3"/>
    <x v="1"/>
    <x v="1"/>
    <x v="5"/>
    <s v="Y"/>
    <s v="N"/>
    <n v="16.399999999999999"/>
    <n v="24.5"/>
    <n v="22.9"/>
    <n v="0"/>
    <x v="409"/>
    <n v="26.267269679999998"/>
    <n v="2741376.6393267345"/>
  </r>
  <r>
    <d v="2016-02-15T00:00:00"/>
    <x v="4"/>
    <x v="1"/>
    <x v="1"/>
    <x v="6"/>
    <s v="Y"/>
    <s v="N"/>
    <n v="14"/>
    <n v="26.1"/>
    <n v="25.4"/>
    <n v="0"/>
    <x v="410"/>
    <n v="32.56207053"/>
    <n v="3935560.113140312"/>
  </r>
  <r>
    <d v="2016-02-16T00:00:00"/>
    <x v="5"/>
    <x v="1"/>
    <x v="1"/>
    <x v="6"/>
    <s v="Y"/>
    <s v="N"/>
    <n v="13.7"/>
    <n v="18.399999999999999"/>
    <n v="14.5"/>
    <n v="3.6"/>
    <x v="411"/>
    <n v="29.585353430000001"/>
    <n v="3463321.6787100304"/>
  </r>
  <r>
    <d v="2016-02-17T00:00:00"/>
    <x v="6"/>
    <x v="1"/>
    <x v="1"/>
    <x v="6"/>
    <s v="Y"/>
    <s v="N"/>
    <n v="12.7"/>
    <n v="21.1"/>
    <n v="16.2"/>
    <n v="0.6"/>
    <x v="412"/>
    <n v="32.504514059999998"/>
    <n v="3883697.522968967"/>
  </r>
  <r>
    <d v="2016-02-18T00:00:00"/>
    <x v="0"/>
    <x v="1"/>
    <x v="1"/>
    <x v="6"/>
    <s v="Y"/>
    <s v="N"/>
    <n v="15.5"/>
    <n v="22.6"/>
    <n v="20.6"/>
    <n v="1.2"/>
    <x v="413"/>
    <n v="47.404309140000002"/>
    <n v="5971245.1663081506"/>
  </r>
  <r>
    <d v="2016-02-19T00:00:00"/>
    <x v="1"/>
    <x v="1"/>
    <x v="1"/>
    <x v="6"/>
    <s v="Y"/>
    <s v="N"/>
    <n v="15.8"/>
    <n v="22"/>
    <n v="11.2"/>
    <n v="0.2"/>
    <x v="414"/>
    <n v="43.694896810000003"/>
    <n v="5374107.8921906054"/>
  </r>
  <r>
    <d v="2016-02-20T00:00:00"/>
    <x v="2"/>
    <x v="1"/>
    <x v="1"/>
    <x v="6"/>
    <s v="Y"/>
    <s v="N"/>
    <n v="15.8"/>
    <n v="20.8"/>
    <n v="23.8"/>
    <n v="0"/>
    <x v="415"/>
    <n v="26.30452433"/>
    <n v="2785957.1525269044"/>
  </r>
  <r>
    <d v="2016-02-21T00:00:00"/>
    <x v="3"/>
    <x v="1"/>
    <x v="1"/>
    <x v="6"/>
    <s v="Y"/>
    <s v="N"/>
    <n v="12.6"/>
    <n v="24.7"/>
    <n v="26.5"/>
    <n v="0"/>
    <x v="416"/>
    <n v="24.60568176"/>
    <n v="2654568.1060128645"/>
  </r>
  <r>
    <d v="2016-02-22T00:00:00"/>
    <x v="4"/>
    <x v="1"/>
    <x v="1"/>
    <x v="7"/>
    <s v="Y"/>
    <s v="N"/>
    <n v="15.6"/>
    <n v="29.5"/>
    <n v="8.4"/>
    <n v="0"/>
    <x v="417"/>
    <n v="55.280231450000002"/>
    <n v="7215580.7365493709"/>
  </r>
  <r>
    <d v="2016-02-23T00:00:00"/>
    <x v="5"/>
    <x v="1"/>
    <x v="1"/>
    <x v="7"/>
    <s v="Y"/>
    <s v="N"/>
    <n v="18.100000000000001"/>
    <n v="39.4"/>
    <n v="19.399999999999999"/>
    <n v="0"/>
    <x v="418"/>
    <n v="66.960656470000004"/>
    <n v="10507789.633243149"/>
  </r>
  <r>
    <d v="2016-02-24T00:00:00"/>
    <x v="6"/>
    <x v="1"/>
    <x v="1"/>
    <x v="7"/>
    <s v="Y"/>
    <s v="N"/>
    <n v="22.4"/>
    <n v="25.6"/>
    <n v="15.8"/>
    <n v="0"/>
    <x v="419"/>
    <n v="72.240699939999999"/>
    <n v="11010885.224045336"/>
  </r>
  <r>
    <d v="2016-02-25T00:00:00"/>
    <x v="0"/>
    <x v="1"/>
    <x v="1"/>
    <x v="7"/>
    <s v="Y"/>
    <s v="N"/>
    <n v="19.600000000000001"/>
    <n v="26.4"/>
    <n v="13.8"/>
    <n v="0.4"/>
    <x v="420"/>
    <n v="43.386786059999999"/>
    <n v="5990190.326289922"/>
  </r>
  <r>
    <d v="2016-02-26T00:00:00"/>
    <x v="1"/>
    <x v="1"/>
    <x v="1"/>
    <x v="7"/>
    <s v="Y"/>
    <s v="N"/>
    <n v="15.5"/>
    <n v="23.5"/>
    <n v="19.3"/>
    <n v="0"/>
    <x v="421"/>
    <n v="35.552542870000003"/>
    <n v="4357886.1839178335"/>
  </r>
  <r>
    <d v="2016-02-27T00:00:00"/>
    <x v="2"/>
    <x v="1"/>
    <x v="1"/>
    <x v="7"/>
    <s v="Y"/>
    <s v="N"/>
    <n v="17.7"/>
    <n v="22.2"/>
    <n v="17.7"/>
    <n v="0"/>
    <x v="422"/>
    <n v="32.105705630000003"/>
    <n v="3549152.1976610795"/>
  </r>
  <r>
    <d v="2016-02-28T00:00:00"/>
    <x v="3"/>
    <x v="1"/>
    <x v="1"/>
    <x v="7"/>
    <s v="Y"/>
    <s v="N"/>
    <n v="17.7"/>
    <n v="22.7"/>
    <n v="21.5"/>
    <n v="0"/>
    <x v="423"/>
    <n v="30.398442679999999"/>
    <n v="3215607.6075991197"/>
  </r>
  <r>
    <d v="2016-02-29T00:00:00"/>
    <x v="4"/>
    <x v="1"/>
    <x v="1"/>
    <x v="8"/>
    <s v="Y"/>
    <s v="N"/>
    <n v="15"/>
    <n v="23.7"/>
    <n v="18.2"/>
    <n v="0"/>
    <x v="424"/>
    <n v="41.258079010000003"/>
    <n v="5173766.4085003212"/>
  </r>
  <r>
    <d v="2016-03-01T00:00:00"/>
    <x v="5"/>
    <x v="2"/>
    <x v="1"/>
    <x v="8"/>
    <s v="Y"/>
    <s v="N"/>
    <n v="17.3"/>
    <n v="33.700000000000003"/>
    <n v="23.4"/>
    <n v="0"/>
    <x v="425"/>
    <n v="96.287619219999996"/>
    <n v="13696200.824224675"/>
  </r>
  <r>
    <d v="2016-03-02T00:00:00"/>
    <x v="6"/>
    <x v="2"/>
    <x v="1"/>
    <x v="8"/>
    <s v="Y"/>
    <s v="N"/>
    <n v="17.600000000000001"/>
    <n v="34.700000000000003"/>
    <n v="22.6"/>
    <n v="0"/>
    <x v="426"/>
    <n v="53.911071139999997"/>
    <n v="7826969.963097197"/>
  </r>
  <r>
    <d v="2016-03-03T00:00:00"/>
    <x v="0"/>
    <x v="2"/>
    <x v="1"/>
    <x v="8"/>
    <s v="Y"/>
    <s v="N"/>
    <n v="17.399999999999999"/>
    <n v="23.9"/>
    <n v="21.8"/>
    <n v="0.2"/>
    <x v="427"/>
    <n v="49.552162510000002"/>
    <n v="6750298.8363467613"/>
  </r>
  <r>
    <d v="2016-03-04T00:00:00"/>
    <x v="1"/>
    <x v="2"/>
    <x v="1"/>
    <x v="8"/>
    <s v="Y"/>
    <s v="N"/>
    <n v="16.5"/>
    <n v="33"/>
    <n v="21.2"/>
    <n v="0.2"/>
    <x v="428"/>
    <n v="43.227417260000003"/>
    <n v="6457163.3202575985"/>
  </r>
  <r>
    <d v="2016-03-05T00:00:00"/>
    <x v="2"/>
    <x v="2"/>
    <x v="1"/>
    <x v="8"/>
    <s v="Y"/>
    <s v="N"/>
    <n v="20.399999999999999"/>
    <n v="23.7"/>
    <n v="11.4"/>
    <n v="1.2"/>
    <x v="429"/>
    <n v="37.425385800000001"/>
    <n v="4666657.9951701276"/>
  </r>
  <r>
    <d v="2016-03-06T00:00:00"/>
    <x v="3"/>
    <x v="2"/>
    <x v="1"/>
    <x v="8"/>
    <s v="Y"/>
    <s v="N"/>
    <n v="17.399999999999999"/>
    <n v="25.2"/>
    <n v="21.3"/>
    <n v="0"/>
    <x v="430"/>
    <n v="41.320647800000003"/>
    <n v="4863768.7452100106"/>
  </r>
  <r>
    <d v="2016-03-07T00:00:00"/>
    <x v="4"/>
    <x v="2"/>
    <x v="1"/>
    <x v="9"/>
    <s v="Y"/>
    <s v="N"/>
    <n v="18.600000000000001"/>
    <n v="24.9"/>
    <n v="7.9"/>
    <n v="3.2"/>
    <x v="431"/>
    <n v="41.149502560000002"/>
    <n v="5409753.3023900129"/>
  </r>
  <r>
    <d v="2016-03-08T00:00:00"/>
    <x v="5"/>
    <x v="2"/>
    <x v="1"/>
    <x v="9"/>
    <s v="Y"/>
    <s v="N"/>
    <n v="19.899999999999999"/>
    <n v="38.9"/>
    <n v="20.8"/>
    <n v="0.6"/>
    <x v="432"/>
    <n v="253.0320323"/>
    <n v="40557243.09268599"/>
  </r>
  <r>
    <d v="2016-03-09T00:00:00"/>
    <x v="6"/>
    <x v="2"/>
    <x v="1"/>
    <x v="9"/>
    <s v="Y"/>
    <s v="N"/>
    <n v="20.8"/>
    <n v="28.5"/>
    <n v="10.8"/>
    <n v="0"/>
    <x v="433"/>
    <n v="66.411603389999996"/>
    <n v="10134352.567161033"/>
  </r>
  <r>
    <d v="2016-03-10T00:00:00"/>
    <x v="0"/>
    <x v="2"/>
    <x v="1"/>
    <x v="9"/>
    <s v="Y"/>
    <s v="N"/>
    <n v="18.100000000000001"/>
    <n v="22.1"/>
    <n v="3.9"/>
    <n v="0.6"/>
    <x v="434"/>
    <n v="46.521612349999998"/>
    <n v="6309991.6888289563"/>
  </r>
  <r>
    <d v="2016-03-11T00:00:00"/>
    <x v="1"/>
    <x v="2"/>
    <x v="1"/>
    <x v="9"/>
    <s v="Y"/>
    <s v="N"/>
    <n v="18.8"/>
    <n v="26.1"/>
    <n v="19.600000000000001"/>
    <n v="8.4"/>
    <x v="435"/>
    <n v="49.793533140000001"/>
    <n v="7041520.123196559"/>
  </r>
  <r>
    <d v="2016-03-12T00:00:00"/>
    <x v="2"/>
    <x v="2"/>
    <x v="1"/>
    <x v="9"/>
    <s v="Y"/>
    <s v="N"/>
    <n v="18.7"/>
    <n v="22.3"/>
    <n v="7"/>
    <n v="0.2"/>
    <x v="436"/>
    <n v="37.321013860000001"/>
    <n v="4466980.3262688648"/>
  </r>
  <r>
    <d v="2016-03-13T00:00:00"/>
    <x v="3"/>
    <x v="2"/>
    <x v="1"/>
    <x v="9"/>
    <s v="Y"/>
    <s v="N"/>
    <n v="17.7"/>
    <n v="23.2"/>
    <n v="13.8"/>
    <n v="0"/>
    <x v="437"/>
    <n v="30.086962100000001"/>
    <n v="3349570.0575474021"/>
  </r>
  <r>
    <d v="2016-03-14T00:00:00"/>
    <x v="4"/>
    <x v="2"/>
    <x v="1"/>
    <x v="10"/>
    <s v="Y"/>
    <s v="Y"/>
    <n v="18.399999999999999"/>
    <n v="21.3"/>
    <n v="10.6"/>
    <n v="0"/>
    <x v="438"/>
    <n v="24.794429990000001"/>
    <n v="2613049.5206112145"/>
  </r>
  <r>
    <d v="2016-03-15T00:00:00"/>
    <x v="5"/>
    <x v="2"/>
    <x v="1"/>
    <x v="10"/>
    <s v="Y"/>
    <s v="N"/>
    <n v="15.1"/>
    <n v="26.8"/>
    <n v="20.7"/>
    <n v="0"/>
    <x v="439"/>
    <n v="28.46012769"/>
    <n v="3502701.1861165059"/>
  </r>
  <r>
    <d v="2016-03-16T00:00:00"/>
    <x v="6"/>
    <x v="2"/>
    <x v="1"/>
    <x v="10"/>
    <s v="Y"/>
    <s v="N"/>
    <n v="15.3"/>
    <n v="31.4"/>
    <n v="18.899999999999999"/>
    <n v="0"/>
    <x v="440"/>
    <n v="54.353055810000001"/>
    <n v="7340251.0986329513"/>
  </r>
  <r>
    <d v="2016-03-17T00:00:00"/>
    <x v="0"/>
    <x v="2"/>
    <x v="1"/>
    <x v="10"/>
    <s v="Y"/>
    <s v="N"/>
    <n v="18.3"/>
    <n v="32.5"/>
    <n v="19.600000000000001"/>
    <n v="0"/>
    <x v="441"/>
    <n v="49.491101499999999"/>
    <n v="7086373.7175127072"/>
  </r>
  <r>
    <d v="2016-03-18T00:00:00"/>
    <x v="1"/>
    <x v="2"/>
    <x v="1"/>
    <x v="10"/>
    <s v="Y"/>
    <s v="N"/>
    <n v="15.2"/>
    <n v="19.5"/>
    <n v="6.7"/>
    <n v="13.4"/>
    <x v="442"/>
    <n v="33.972023620000002"/>
    <n v="4015143.9594811867"/>
  </r>
  <r>
    <d v="2016-03-19T00:00:00"/>
    <x v="2"/>
    <x v="2"/>
    <x v="1"/>
    <x v="10"/>
    <s v="Y"/>
    <s v="N"/>
    <n v="12"/>
    <n v="18.8"/>
    <n v="10.7"/>
    <n v="5.8"/>
    <x v="443"/>
    <n v="48.717489980000003"/>
    <n v="5138920.5847993186"/>
  </r>
  <r>
    <d v="2016-03-20T00:00:00"/>
    <x v="3"/>
    <x v="2"/>
    <x v="1"/>
    <x v="10"/>
    <s v="Y"/>
    <s v="N"/>
    <n v="10.1"/>
    <n v="23.3"/>
    <n v="19"/>
    <n v="0.2"/>
    <x v="444"/>
    <n v="47.175064120000002"/>
    <n v="4736096.2177671269"/>
  </r>
  <r>
    <d v="2016-03-21T00:00:00"/>
    <x v="4"/>
    <x v="2"/>
    <x v="1"/>
    <x v="11"/>
    <s v="Y"/>
    <s v="N"/>
    <n v="11.2"/>
    <n v="23.5"/>
    <n v="19.7"/>
    <n v="0"/>
    <x v="445"/>
    <n v="49.676549350000002"/>
    <n v="5851734.325965385"/>
  </r>
  <r>
    <d v="2016-03-22T00:00:00"/>
    <x v="5"/>
    <x v="2"/>
    <x v="1"/>
    <x v="11"/>
    <s v="Y"/>
    <s v="N"/>
    <n v="11.4"/>
    <n v="24.3"/>
    <n v="21.1"/>
    <n v="0"/>
    <x v="446"/>
    <n v="56.872748209999997"/>
    <n v="7056853.6321091866"/>
  </r>
  <r>
    <d v="2016-03-23T00:00:00"/>
    <x v="6"/>
    <x v="2"/>
    <x v="1"/>
    <x v="11"/>
    <s v="Y"/>
    <s v="N"/>
    <n v="13.7"/>
    <n v="28.8"/>
    <n v="12.7"/>
    <n v="0"/>
    <x v="447"/>
    <n v="44.262191379999997"/>
    <n v="5580351.1307034045"/>
  </r>
  <r>
    <d v="2016-03-24T00:00:00"/>
    <x v="0"/>
    <x v="2"/>
    <x v="1"/>
    <x v="11"/>
    <s v="N"/>
    <s v="N"/>
    <n v="16.3"/>
    <n v="21.2"/>
    <n v="10.4"/>
    <n v="0"/>
    <x v="448"/>
    <n v="42.354944320000001"/>
    <n v="5297448.5151003934"/>
  </r>
  <r>
    <d v="2016-03-25T00:00:00"/>
    <x v="1"/>
    <x v="2"/>
    <x v="1"/>
    <x v="11"/>
    <s v="N"/>
    <s v="Y"/>
    <n v="15.9"/>
    <n v="20.399999999999999"/>
    <n v="14.4"/>
    <n v="0"/>
    <x v="449"/>
    <n v="30.221855479999999"/>
    <n v="3074798.4739865772"/>
  </r>
  <r>
    <d v="2016-03-26T00:00:00"/>
    <x v="2"/>
    <x v="2"/>
    <x v="1"/>
    <x v="11"/>
    <s v="N"/>
    <s v="Y"/>
    <n v="14.1"/>
    <n v="20.2"/>
    <n v="8.1999999999999993"/>
    <n v="0.4"/>
    <x v="450"/>
    <n v="30.539497430000001"/>
    <n v="3137223.1649197652"/>
  </r>
  <r>
    <d v="2016-03-27T00:00:00"/>
    <x v="3"/>
    <x v="2"/>
    <x v="1"/>
    <x v="11"/>
    <s v="N"/>
    <s v="Y"/>
    <n v="14.3"/>
    <n v="19.899999999999999"/>
    <n v="14"/>
    <n v="1"/>
    <x v="451"/>
    <n v="25.861035210000001"/>
    <n v="2542777.1063557505"/>
  </r>
  <r>
    <d v="2016-03-28T00:00:00"/>
    <x v="4"/>
    <x v="2"/>
    <x v="1"/>
    <x v="12"/>
    <s v="N"/>
    <s v="Y"/>
    <n v="9.4"/>
    <n v="19.2"/>
    <n v="13"/>
    <n v="0.2"/>
    <x v="452"/>
    <n v="27.58617697"/>
    <n v="2834385.8906658022"/>
  </r>
  <r>
    <d v="2016-03-29T00:00:00"/>
    <x v="5"/>
    <x v="2"/>
    <x v="1"/>
    <x v="12"/>
    <s v="N"/>
    <s v="N"/>
    <n v="14.5"/>
    <n v="17.899999999999999"/>
    <n v="5.7"/>
    <n v="0"/>
    <x v="453"/>
    <n v="31.070951350000001"/>
    <n v="3675107.2358530257"/>
  </r>
  <r>
    <d v="2016-03-30T00:00:00"/>
    <x v="6"/>
    <x v="2"/>
    <x v="1"/>
    <x v="12"/>
    <s v="N"/>
    <s v="N"/>
    <n v="15.5"/>
    <n v="18.7"/>
    <n v="8.5"/>
    <n v="0"/>
    <x v="454"/>
    <n v="29.062513819999999"/>
    <n v="3563796.8603054024"/>
  </r>
  <r>
    <d v="2016-03-31T00:00:00"/>
    <x v="0"/>
    <x v="2"/>
    <x v="1"/>
    <x v="12"/>
    <s v="N"/>
    <s v="N"/>
    <n v="11.3"/>
    <n v="22.7"/>
    <n v="17.100000000000001"/>
    <n v="0"/>
    <x v="455"/>
    <n v="21.90202897"/>
    <n v="2693176.7502177935"/>
  </r>
  <r>
    <d v="2016-04-01T00:00:00"/>
    <x v="1"/>
    <x v="3"/>
    <x v="1"/>
    <x v="12"/>
    <s v="N"/>
    <s v="N"/>
    <n v="13.1"/>
    <n v="26.5"/>
    <n v="16.7"/>
    <n v="0"/>
    <x v="456"/>
    <n v="14.49079665"/>
    <n v="1685592.65160264"/>
  </r>
  <r>
    <d v="2016-04-02T00:00:00"/>
    <x v="2"/>
    <x v="3"/>
    <x v="1"/>
    <x v="12"/>
    <s v="N"/>
    <s v="N"/>
    <n v="15.5"/>
    <n v="19.5"/>
    <n v="8.3000000000000007"/>
    <n v="0"/>
    <x v="457"/>
    <n v="13.56898646"/>
    <n v="1395335.7853249712"/>
  </r>
  <r>
    <d v="2016-04-03T00:00:00"/>
    <x v="3"/>
    <x v="3"/>
    <x v="1"/>
    <x v="12"/>
    <s v="N"/>
    <s v="N"/>
    <n v="11.3"/>
    <n v="18.8"/>
    <n v="15.4"/>
    <n v="0"/>
    <x v="458"/>
    <n v="15.80399954"/>
    <n v="1613335.4890413599"/>
  </r>
  <r>
    <d v="2016-04-04T00:00:00"/>
    <x v="4"/>
    <x v="3"/>
    <x v="1"/>
    <x v="13"/>
    <s v="N"/>
    <s v="N"/>
    <n v="9.6999999999999993"/>
    <n v="21.2"/>
    <n v="18.399999999999999"/>
    <n v="0"/>
    <x v="459"/>
    <n v="38.468550309999998"/>
    <n v="4633372.8164724279"/>
  </r>
  <r>
    <d v="2016-04-05T00:00:00"/>
    <x v="5"/>
    <x v="3"/>
    <x v="1"/>
    <x v="13"/>
    <s v="N"/>
    <s v="N"/>
    <n v="12.3"/>
    <n v="29"/>
    <n v="17.100000000000001"/>
    <n v="0"/>
    <x v="460"/>
    <n v="21.423208150000001"/>
    <n v="2578738.0226775655"/>
  </r>
  <r>
    <d v="2016-04-06T00:00:00"/>
    <x v="6"/>
    <x v="3"/>
    <x v="1"/>
    <x v="13"/>
    <s v="N"/>
    <s v="N"/>
    <n v="13.6"/>
    <n v="15.6"/>
    <n v="3.9"/>
    <n v="12.8"/>
    <x v="461"/>
    <n v="45.520804550000001"/>
    <n v="5720013.4274399187"/>
  </r>
  <r>
    <d v="2016-04-07T00:00:00"/>
    <x v="0"/>
    <x v="3"/>
    <x v="1"/>
    <x v="13"/>
    <s v="N"/>
    <s v="N"/>
    <n v="8.3000000000000007"/>
    <n v="18.399999999999999"/>
    <n v="13.1"/>
    <n v="6.8"/>
    <x v="462"/>
    <n v="52.131968520000001"/>
    <n v="6551076.7636783719"/>
  </r>
  <r>
    <d v="2016-04-08T00:00:00"/>
    <x v="1"/>
    <x v="3"/>
    <x v="1"/>
    <x v="13"/>
    <s v="N"/>
    <s v="N"/>
    <n v="11.9"/>
    <n v="20"/>
    <n v="9.6"/>
    <n v="0"/>
    <x v="463"/>
    <n v="75.357810740000005"/>
    <n v="9364480.4010793455"/>
  </r>
  <r>
    <d v="2016-04-09T00:00:00"/>
    <x v="2"/>
    <x v="3"/>
    <x v="1"/>
    <x v="13"/>
    <s v="N"/>
    <s v="N"/>
    <n v="10.4"/>
    <n v="22.3"/>
    <n v="13"/>
    <n v="0"/>
    <x v="464"/>
    <n v="73.139144529999996"/>
    <n v="7975450.7013593959"/>
  </r>
  <r>
    <d v="2016-04-10T00:00:00"/>
    <x v="3"/>
    <x v="3"/>
    <x v="1"/>
    <x v="13"/>
    <s v="N"/>
    <s v="N"/>
    <n v="13.6"/>
    <n v="23.5"/>
    <n v="9.6"/>
    <n v="0"/>
    <x v="465"/>
    <n v="35.120545749999998"/>
    <n v="3506623.0069970335"/>
  </r>
  <r>
    <d v="2016-04-11T00:00:00"/>
    <x v="4"/>
    <x v="3"/>
    <x v="1"/>
    <x v="14"/>
    <s v="N"/>
    <s v="N"/>
    <n v="14.5"/>
    <n v="20.100000000000001"/>
    <n v="14.1"/>
    <n v="0"/>
    <x v="466"/>
    <n v="62.306510809999999"/>
    <n v="7390424.7847498944"/>
  </r>
  <r>
    <d v="2016-04-12T00:00:00"/>
    <x v="5"/>
    <x v="3"/>
    <x v="1"/>
    <x v="14"/>
    <s v="Y"/>
    <s v="N"/>
    <n v="14"/>
    <n v="18.7"/>
    <n v="13.5"/>
    <n v="0.2"/>
    <x v="467"/>
    <n v="62.964552500000003"/>
    <n v="7795563.1689799"/>
  </r>
  <r>
    <d v="2016-04-13T00:00:00"/>
    <x v="6"/>
    <x v="3"/>
    <x v="1"/>
    <x v="14"/>
    <s v="Y"/>
    <s v="N"/>
    <n v="11.3"/>
    <n v="20"/>
    <n v="12.6"/>
    <n v="0.2"/>
    <x v="468"/>
    <n v="77.21022318"/>
    <n v="9627082.5298620835"/>
  </r>
  <r>
    <d v="2016-04-14T00:00:00"/>
    <x v="0"/>
    <x v="3"/>
    <x v="1"/>
    <x v="14"/>
    <s v="Y"/>
    <s v="N"/>
    <n v="11.6"/>
    <n v="27"/>
    <n v="12.7"/>
    <n v="0"/>
    <x v="469"/>
    <n v="92.925207040000004"/>
    <n v="11756810.309632218"/>
  </r>
  <r>
    <d v="2016-04-15T00:00:00"/>
    <x v="1"/>
    <x v="3"/>
    <x v="1"/>
    <x v="14"/>
    <s v="Y"/>
    <s v="N"/>
    <n v="13.4"/>
    <n v="27"/>
    <n v="15.9"/>
    <n v="0"/>
    <x v="470"/>
    <n v="81.717847939999999"/>
    <n v="10191971.346080991"/>
  </r>
  <r>
    <d v="2016-04-16T00:00:00"/>
    <x v="2"/>
    <x v="3"/>
    <x v="1"/>
    <x v="14"/>
    <s v="Y"/>
    <s v="N"/>
    <n v="14"/>
    <n v="20.3"/>
    <n v="8.3000000000000007"/>
    <n v="0"/>
    <x v="471"/>
    <n v="51.528968560000003"/>
    <n v="5592231.0384286605"/>
  </r>
  <r>
    <d v="2016-04-17T00:00:00"/>
    <x v="3"/>
    <x v="3"/>
    <x v="1"/>
    <x v="14"/>
    <s v="Y"/>
    <s v="N"/>
    <n v="13.1"/>
    <n v="19.8"/>
    <n v="14.7"/>
    <n v="0"/>
    <x v="472"/>
    <n v="39.129443080000001"/>
    <n v="3933538.3295402192"/>
  </r>
  <r>
    <d v="2016-04-18T00:00:00"/>
    <x v="4"/>
    <x v="3"/>
    <x v="1"/>
    <x v="15"/>
    <s v="Y"/>
    <s v="N"/>
    <n v="9.8000000000000007"/>
    <n v="25"/>
    <n v="15"/>
    <n v="0"/>
    <x v="473"/>
    <n v="61.629114919999999"/>
    <n v="7607610.110713955"/>
  </r>
  <r>
    <d v="2016-04-19T00:00:00"/>
    <x v="5"/>
    <x v="3"/>
    <x v="1"/>
    <x v="15"/>
    <s v="Y"/>
    <s v="N"/>
    <n v="13.6"/>
    <n v="27.4"/>
    <n v="14.5"/>
    <n v="0"/>
    <x v="474"/>
    <n v="54.57119179"/>
    <n v="6922161.677974687"/>
  </r>
  <r>
    <d v="2016-04-20T00:00:00"/>
    <x v="6"/>
    <x v="3"/>
    <x v="1"/>
    <x v="15"/>
    <s v="Y"/>
    <s v="N"/>
    <n v="15.3"/>
    <n v="28"/>
    <n v="14"/>
    <n v="0"/>
    <x v="475"/>
    <n v="40.053662299999999"/>
    <n v="5014910.1767341057"/>
  </r>
  <r>
    <d v="2016-04-21T00:00:00"/>
    <x v="0"/>
    <x v="3"/>
    <x v="1"/>
    <x v="15"/>
    <s v="Y"/>
    <s v="N"/>
    <n v="17.100000000000001"/>
    <n v="24.2"/>
    <n v="5.6"/>
    <n v="0.4"/>
    <x v="476"/>
    <n v="55.740468579999998"/>
    <n v="6996216.9770157207"/>
  </r>
  <r>
    <d v="2016-04-22T00:00:00"/>
    <x v="1"/>
    <x v="3"/>
    <x v="1"/>
    <x v="15"/>
    <s v="Y"/>
    <s v="N"/>
    <n v="14.6"/>
    <n v="16.7"/>
    <n v="7.9"/>
    <n v="21.6"/>
    <x v="477"/>
    <n v="52.296555179999999"/>
    <n v="6282087.3448916497"/>
  </r>
  <r>
    <d v="2016-04-23T00:00:00"/>
    <x v="2"/>
    <x v="3"/>
    <x v="1"/>
    <x v="15"/>
    <s v="Y"/>
    <s v="N"/>
    <n v="12.3"/>
    <n v="18.600000000000001"/>
    <n v="8.5"/>
    <n v="0"/>
    <x v="478"/>
    <n v="36.734526199999998"/>
    <n v="3995751.9855746184"/>
  </r>
  <r>
    <d v="2016-04-24T00:00:00"/>
    <x v="3"/>
    <x v="3"/>
    <x v="1"/>
    <x v="15"/>
    <s v="Y"/>
    <s v="N"/>
    <n v="9.1"/>
    <n v="20"/>
    <n v="14.8"/>
    <n v="0"/>
    <x v="479"/>
    <n v="30.68045485"/>
    <n v="3241153.2017910578"/>
  </r>
  <r>
    <d v="2016-04-25T00:00:00"/>
    <x v="4"/>
    <x v="3"/>
    <x v="1"/>
    <x v="16"/>
    <s v="Y"/>
    <s v="Y"/>
    <n v="9.9"/>
    <n v="25"/>
    <n v="14.8"/>
    <n v="0"/>
    <x v="480"/>
    <n v="39.087861220000001"/>
    <n v="4067968.8961074706"/>
  </r>
  <r>
    <d v="2016-04-26T00:00:00"/>
    <x v="5"/>
    <x v="3"/>
    <x v="1"/>
    <x v="16"/>
    <s v="Y"/>
    <s v="N"/>
    <n v="11.3"/>
    <n v="25.6"/>
    <n v="14.6"/>
    <n v="0"/>
    <x v="481"/>
    <n v="56.436415140000001"/>
    <n v="6627760.8150122482"/>
  </r>
  <r>
    <d v="2016-04-27T00:00:00"/>
    <x v="6"/>
    <x v="3"/>
    <x v="1"/>
    <x v="16"/>
    <s v="Y"/>
    <s v="N"/>
    <n v="13"/>
    <n v="25.4"/>
    <n v="13.5"/>
    <n v="0"/>
    <x v="482"/>
    <n v="19.411138099999999"/>
    <n v="2300831.3157001496"/>
  </r>
  <r>
    <d v="2016-04-28T00:00:00"/>
    <x v="0"/>
    <x v="3"/>
    <x v="1"/>
    <x v="16"/>
    <s v="Y"/>
    <s v="N"/>
    <n v="19.8"/>
    <n v="24.9"/>
    <n v="5.3"/>
    <n v="0"/>
    <x v="483"/>
    <n v="60.581978929999998"/>
    <n v="7684643.4929732885"/>
  </r>
  <r>
    <d v="2016-04-29T00:00:00"/>
    <x v="1"/>
    <x v="3"/>
    <x v="1"/>
    <x v="16"/>
    <s v="Y"/>
    <s v="N"/>
    <n v="16.899999999999999"/>
    <n v="20.6"/>
    <n v="3.7"/>
    <n v="0.4"/>
    <x v="484"/>
    <n v="51.748341770000003"/>
    <n v="6316098.8336800104"/>
  </r>
  <r>
    <d v="2016-04-30T00:00:00"/>
    <x v="2"/>
    <x v="3"/>
    <x v="1"/>
    <x v="16"/>
    <s v="Y"/>
    <s v="N"/>
    <n v="16.399999999999999"/>
    <n v="24.1"/>
    <n v="12.7"/>
    <n v="6.2"/>
    <x v="485"/>
    <n v="27.107906180000001"/>
    <n v="2805809.1152026053"/>
  </r>
  <r>
    <d v="2016-05-01T00:00:00"/>
    <x v="3"/>
    <x v="4"/>
    <x v="1"/>
    <x v="16"/>
    <s v="Y"/>
    <s v="N"/>
    <n v="14.4"/>
    <n v="17"/>
    <n v="9"/>
    <n v="9.8000000000000007"/>
    <x v="486"/>
    <n v="31.87421762"/>
    <n v="3151516.571448687"/>
  </r>
  <r>
    <d v="2016-05-02T00:00:00"/>
    <x v="4"/>
    <x v="4"/>
    <x v="1"/>
    <x v="17"/>
    <s v="Y"/>
    <s v="N"/>
    <n v="9"/>
    <n v="18.399999999999999"/>
    <n v="12.3"/>
    <n v="0.4"/>
    <x v="487"/>
    <n v="37.348517579999999"/>
    <n v="4368642.2823810959"/>
  </r>
  <r>
    <d v="2016-05-03T00:00:00"/>
    <x v="5"/>
    <x v="4"/>
    <x v="1"/>
    <x v="17"/>
    <s v="Y"/>
    <s v="N"/>
    <n v="12.3"/>
    <n v="20.100000000000001"/>
    <n v="8.8000000000000007"/>
    <n v="0"/>
    <x v="488"/>
    <n v="22.24291908"/>
    <n v="2647228.6694861106"/>
  </r>
  <r>
    <d v="2016-05-04T00:00:00"/>
    <x v="6"/>
    <x v="4"/>
    <x v="1"/>
    <x v="17"/>
    <s v="Y"/>
    <s v="N"/>
    <n v="9.8000000000000007"/>
    <n v="18.2"/>
    <n v="11.8"/>
    <n v="0.2"/>
    <x v="489"/>
    <n v="47.753842599999999"/>
    <n v="5946556.0842258809"/>
  </r>
  <r>
    <d v="2016-05-05T00:00:00"/>
    <x v="0"/>
    <x v="4"/>
    <x v="1"/>
    <x v="17"/>
    <s v="Y"/>
    <s v="N"/>
    <n v="12.6"/>
    <n v="20.5"/>
    <n v="12.3"/>
    <n v="0"/>
    <x v="490"/>
    <n v="27.232252970000001"/>
    <n v="3218635.9408041532"/>
  </r>
  <r>
    <d v="2016-05-06T00:00:00"/>
    <x v="1"/>
    <x v="4"/>
    <x v="1"/>
    <x v="17"/>
    <s v="Y"/>
    <s v="N"/>
    <n v="15.9"/>
    <n v="24.7"/>
    <n v="13.2"/>
    <n v="0"/>
    <x v="491"/>
    <n v="64.317056579999999"/>
    <n v="7745144.8518782863"/>
  </r>
  <r>
    <d v="2016-05-07T00:00:00"/>
    <x v="2"/>
    <x v="4"/>
    <x v="1"/>
    <x v="17"/>
    <s v="Y"/>
    <s v="N"/>
    <n v="11.4"/>
    <n v="25.7"/>
    <n v="12.6"/>
    <n v="0"/>
    <x v="492"/>
    <n v="46.627024280000001"/>
    <n v="4944919.0202380996"/>
  </r>
  <r>
    <d v="2016-05-08T00:00:00"/>
    <x v="3"/>
    <x v="4"/>
    <x v="1"/>
    <x v="17"/>
    <s v="Y"/>
    <s v="N"/>
    <n v="15.5"/>
    <n v="20.399999999999999"/>
    <n v="3.5"/>
    <n v="5.4"/>
    <x v="493"/>
    <n v="59.14011232"/>
    <n v="6120249.3628912894"/>
  </r>
  <r>
    <d v="2016-05-09T00:00:00"/>
    <x v="4"/>
    <x v="4"/>
    <x v="1"/>
    <x v="18"/>
    <s v="Y"/>
    <s v="N"/>
    <n v="15.4"/>
    <n v="22.2"/>
    <n v="6.7"/>
    <n v="0.8"/>
    <x v="494"/>
    <n v="100.8140427"/>
    <n v="12075620.458544465"/>
  </r>
  <r>
    <d v="2016-05-10T00:00:00"/>
    <x v="5"/>
    <x v="4"/>
    <x v="1"/>
    <x v="18"/>
    <s v="Y"/>
    <s v="N"/>
    <n v="13.7"/>
    <n v="17.2"/>
    <n v="7.6"/>
    <n v="12"/>
    <x v="495"/>
    <n v="36.980106599999999"/>
    <n v="4423260.0730264084"/>
  </r>
  <r>
    <d v="2016-05-11T00:00:00"/>
    <x v="6"/>
    <x v="4"/>
    <x v="1"/>
    <x v="18"/>
    <s v="Y"/>
    <s v="N"/>
    <n v="12.2"/>
    <n v="17.399999999999999"/>
    <n v="6.3"/>
    <n v="0.2"/>
    <x v="496"/>
    <n v="59.849881660000001"/>
    <n v="7398419.7292494252"/>
  </r>
  <r>
    <d v="2016-05-12T00:00:00"/>
    <x v="0"/>
    <x v="4"/>
    <x v="1"/>
    <x v="18"/>
    <s v="Y"/>
    <s v="N"/>
    <n v="14.1"/>
    <n v="21.4"/>
    <n v="6.1"/>
    <n v="0.2"/>
    <x v="497"/>
    <n v="53.796096839999997"/>
    <n v="6492840.8278414449"/>
  </r>
  <r>
    <d v="2016-05-13T00:00:00"/>
    <x v="1"/>
    <x v="4"/>
    <x v="1"/>
    <x v="18"/>
    <s v="Y"/>
    <s v="N"/>
    <n v="15.9"/>
    <n v="21.6"/>
    <n v="9.9"/>
    <n v="0"/>
    <x v="498"/>
    <n v="52.36555156"/>
    <n v="6221031.19091661"/>
  </r>
  <r>
    <d v="2016-05-14T00:00:00"/>
    <x v="2"/>
    <x v="4"/>
    <x v="1"/>
    <x v="18"/>
    <s v="Y"/>
    <s v="N"/>
    <n v="14.5"/>
    <n v="21.7"/>
    <n v="12.6"/>
    <n v="0"/>
    <x v="499"/>
    <n v="28.278767370000001"/>
    <n v="2882907.0769081833"/>
  </r>
  <r>
    <d v="2016-05-15T00:00:00"/>
    <x v="3"/>
    <x v="4"/>
    <x v="1"/>
    <x v="18"/>
    <s v="Y"/>
    <s v="N"/>
    <n v="15"/>
    <n v="22"/>
    <n v="6.7"/>
    <n v="0"/>
    <x v="500"/>
    <n v="37.076541059999997"/>
    <n v="3696442.9015142769"/>
  </r>
  <r>
    <d v="2016-05-16T00:00:00"/>
    <x v="4"/>
    <x v="4"/>
    <x v="1"/>
    <x v="19"/>
    <s v="Y"/>
    <s v="N"/>
    <n v="7.7"/>
    <n v="19.600000000000001"/>
    <n v="8.9"/>
    <n v="0"/>
    <x v="501"/>
    <n v="41.916763160000002"/>
    <n v="5079586.3254055167"/>
  </r>
  <r>
    <d v="2016-05-17T00:00:00"/>
    <x v="5"/>
    <x v="4"/>
    <x v="1"/>
    <x v="19"/>
    <s v="Y"/>
    <s v="N"/>
    <n v="11.4"/>
    <n v="17.100000000000001"/>
    <n v="5.4"/>
    <n v="0.2"/>
    <x v="502"/>
    <n v="68.333326549999995"/>
    <n v="8487641.8324462026"/>
  </r>
  <r>
    <d v="2016-05-18T00:00:00"/>
    <x v="6"/>
    <x v="4"/>
    <x v="1"/>
    <x v="19"/>
    <s v="Y"/>
    <s v="N"/>
    <n v="13"/>
    <n v="19.3"/>
    <n v="7.2"/>
    <n v="0"/>
    <x v="503"/>
    <n v="70.588827640000005"/>
    <n v="8777877.0712872222"/>
  </r>
  <r>
    <d v="2016-05-19T00:00:00"/>
    <x v="0"/>
    <x v="4"/>
    <x v="1"/>
    <x v="19"/>
    <s v="Y"/>
    <s v="N"/>
    <n v="14.6"/>
    <n v="18.399999999999999"/>
    <n v="2.2000000000000002"/>
    <n v="0"/>
    <x v="504"/>
    <n v="44.40335829"/>
    <n v="5523435.4213835839"/>
  </r>
  <r>
    <d v="2016-05-20T00:00:00"/>
    <x v="1"/>
    <x v="4"/>
    <x v="1"/>
    <x v="19"/>
    <s v="Y"/>
    <s v="N"/>
    <n v="11.6"/>
    <n v="17.399999999999999"/>
    <n v="8.3000000000000007"/>
    <n v="1.8"/>
    <x v="505"/>
    <n v="79.795907400000004"/>
    <n v="10190403.383079216"/>
  </r>
  <r>
    <d v="2016-05-21T00:00:00"/>
    <x v="2"/>
    <x v="4"/>
    <x v="1"/>
    <x v="19"/>
    <s v="Y"/>
    <s v="N"/>
    <n v="8.1"/>
    <n v="18.5"/>
    <n v="8.9"/>
    <n v="0"/>
    <x v="506"/>
    <n v="45.745271420000002"/>
    <n v="5138876.4915488278"/>
  </r>
  <r>
    <d v="2016-05-22T00:00:00"/>
    <x v="3"/>
    <x v="4"/>
    <x v="1"/>
    <x v="19"/>
    <s v="Y"/>
    <s v="N"/>
    <n v="9.1999999999999993"/>
    <n v="22.2"/>
    <n v="8.5"/>
    <n v="0"/>
    <x v="507"/>
    <n v="24.192652460000001"/>
    <n v="2458432.6664796909"/>
  </r>
  <r>
    <d v="2016-05-23T00:00:00"/>
    <x v="4"/>
    <x v="4"/>
    <x v="1"/>
    <x v="20"/>
    <s v="Y"/>
    <s v="N"/>
    <n v="12.8"/>
    <n v="17.2"/>
    <n v="7.1"/>
    <n v="2.2000000000000002"/>
    <x v="508"/>
    <n v="10.80151908"/>
    <n v="1311568.1894079335"/>
  </r>
  <r>
    <d v="2016-05-24T00:00:00"/>
    <x v="5"/>
    <x v="4"/>
    <x v="1"/>
    <x v="20"/>
    <s v="Y"/>
    <s v="N"/>
    <n v="10.7"/>
    <n v="15.8"/>
    <n v="7.3"/>
    <n v="1.8"/>
    <x v="509"/>
    <n v="45.213847149999999"/>
    <n v="5964448.1722474955"/>
  </r>
  <r>
    <d v="2016-05-25T00:00:00"/>
    <x v="6"/>
    <x v="4"/>
    <x v="1"/>
    <x v="20"/>
    <s v="Y"/>
    <s v="N"/>
    <n v="7.6"/>
    <n v="15.6"/>
    <n v="4.9000000000000004"/>
    <n v="0"/>
    <x v="510"/>
    <n v="66.258534830000002"/>
    <n v="8757393.8614078406"/>
  </r>
  <r>
    <d v="2016-05-26T00:00:00"/>
    <x v="0"/>
    <x v="4"/>
    <x v="1"/>
    <x v="20"/>
    <s v="Y"/>
    <s v="N"/>
    <n v="10.3"/>
    <n v="12.5"/>
    <n v="3.1"/>
    <n v="12.4"/>
    <x v="511"/>
    <n v="99.424833129999996"/>
    <n v="13629243.122189388"/>
  </r>
  <r>
    <d v="2016-05-27T00:00:00"/>
    <x v="1"/>
    <x v="4"/>
    <x v="1"/>
    <x v="20"/>
    <s v="Y"/>
    <s v="N"/>
    <n v="9.1999999999999993"/>
    <n v="14.4"/>
    <n v="8"/>
    <n v="4.8"/>
    <x v="512"/>
    <n v="68.193428539999999"/>
    <n v="9159579.0211328752"/>
  </r>
  <r>
    <d v="2016-05-28T00:00:00"/>
    <x v="2"/>
    <x v="4"/>
    <x v="1"/>
    <x v="20"/>
    <s v="Y"/>
    <s v="N"/>
    <n v="5.7"/>
    <n v="13.2"/>
    <n v="6.2"/>
    <n v="0.6"/>
    <x v="513"/>
    <n v="81.990134580000003"/>
    <n v="9833797.9434130322"/>
  </r>
  <r>
    <d v="2016-05-29T00:00:00"/>
    <x v="3"/>
    <x v="4"/>
    <x v="1"/>
    <x v="20"/>
    <s v="Y"/>
    <s v="N"/>
    <n v="8.6999999999999993"/>
    <n v="13.9"/>
    <n v="6.5"/>
    <n v="4.2"/>
    <x v="514"/>
    <n v="68.715474040000004"/>
    <n v="8160097.5681564892"/>
  </r>
  <r>
    <d v="2016-05-30T00:00:00"/>
    <x v="4"/>
    <x v="4"/>
    <x v="1"/>
    <x v="21"/>
    <s v="Y"/>
    <s v="N"/>
    <n v="7.2"/>
    <n v="15.4"/>
    <n v="9.5"/>
    <n v="0"/>
    <x v="515"/>
    <n v="115.7846736"/>
    <n v="15629073.170912087"/>
  </r>
  <r>
    <d v="2016-05-31T00:00:00"/>
    <x v="5"/>
    <x v="4"/>
    <x v="1"/>
    <x v="21"/>
    <s v="Y"/>
    <s v="N"/>
    <n v="3.6"/>
    <n v="17.399999999999999"/>
    <n v="9.5"/>
    <n v="0"/>
    <x v="516"/>
    <n v="156.46472259999999"/>
    <n v="21967983.452193588"/>
  </r>
  <r>
    <d v="2016-06-01T00:00:00"/>
    <x v="6"/>
    <x v="5"/>
    <x v="1"/>
    <x v="21"/>
    <s v="Y"/>
    <s v="N"/>
    <n v="4.8"/>
    <n v="17"/>
    <n v="8.1999999999999993"/>
    <n v="0"/>
    <x v="517"/>
    <n v="168.85275920000001"/>
    <n v="23841170.400826778"/>
  </r>
  <r>
    <d v="2016-06-02T00:00:00"/>
    <x v="0"/>
    <x v="5"/>
    <x v="1"/>
    <x v="21"/>
    <s v="Y"/>
    <s v="N"/>
    <n v="4.8"/>
    <n v="12.8"/>
    <n v="9.1999999999999993"/>
    <n v="0"/>
    <x v="518"/>
    <n v="180.9103503"/>
    <n v="25561286.524383768"/>
  </r>
  <r>
    <d v="2016-06-03T00:00:00"/>
    <x v="1"/>
    <x v="5"/>
    <x v="1"/>
    <x v="21"/>
    <s v="Y"/>
    <s v="N"/>
    <n v="6.8"/>
    <n v="14.1"/>
    <n v="8.5"/>
    <n v="0"/>
    <x v="519"/>
    <n v="175.85462989999999"/>
    <n v="24218216.908868924"/>
  </r>
  <r>
    <d v="2016-06-04T00:00:00"/>
    <x v="2"/>
    <x v="5"/>
    <x v="1"/>
    <x v="21"/>
    <s v="Y"/>
    <s v="N"/>
    <n v="9.8000000000000007"/>
    <n v="13.4"/>
    <n v="3.7"/>
    <n v="6.2"/>
    <x v="520"/>
    <n v="126.74997190000001"/>
    <n v="15560375.377822328"/>
  </r>
  <r>
    <d v="2016-06-05T00:00:00"/>
    <x v="3"/>
    <x v="5"/>
    <x v="1"/>
    <x v="21"/>
    <s v="Y"/>
    <s v="N"/>
    <n v="10.5"/>
    <n v="14.1"/>
    <n v="3.3"/>
    <n v="3.4"/>
    <x v="521"/>
    <n v="122.7887776"/>
    <n v="14249982.063001167"/>
  </r>
  <r>
    <d v="2016-06-06T00:00:00"/>
    <x v="4"/>
    <x v="5"/>
    <x v="1"/>
    <x v="22"/>
    <s v="Y"/>
    <s v="N"/>
    <n v="8.9"/>
    <n v="14.5"/>
    <n v="7.1"/>
    <n v="1.4"/>
    <x v="522"/>
    <n v="107.44561210000001"/>
    <n v="14486865.555268036"/>
  </r>
  <r>
    <d v="2016-06-07T00:00:00"/>
    <x v="5"/>
    <x v="5"/>
    <x v="1"/>
    <x v="22"/>
    <s v="Y"/>
    <s v="N"/>
    <n v="10.5"/>
    <n v="15.3"/>
    <n v="4.7"/>
    <n v="0"/>
    <x v="523"/>
    <n v="88.326962910000006"/>
    <n v="11951168.485135276"/>
  </r>
  <r>
    <d v="2016-06-08T00:00:00"/>
    <x v="6"/>
    <x v="5"/>
    <x v="1"/>
    <x v="22"/>
    <s v="Y"/>
    <s v="N"/>
    <n v="9.6999999999999993"/>
    <n v="14.7"/>
    <n v="4.7"/>
    <n v="1.2"/>
    <x v="524"/>
    <n v="91.315660199999996"/>
    <n v="12538129.140820371"/>
  </r>
  <r>
    <d v="2016-06-09T00:00:00"/>
    <x v="0"/>
    <x v="5"/>
    <x v="1"/>
    <x v="22"/>
    <s v="Y"/>
    <s v="N"/>
    <n v="10.8"/>
    <n v="17.5"/>
    <n v="6"/>
    <n v="1.4"/>
    <x v="525"/>
    <n v="50.238971939999999"/>
    <n v="6674714.8958629016"/>
  </r>
  <r>
    <d v="2016-06-10T00:00:00"/>
    <x v="1"/>
    <x v="5"/>
    <x v="1"/>
    <x v="22"/>
    <s v="Y"/>
    <s v="N"/>
    <n v="10.4"/>
    <n v="15.8"/>
    <n v="6.6"/>
    <n v="0"/>
    <x v="526"/>
    <n v="47.425798780000001"/>
    <n v="6270141.8551913928"/>
  </r>
  <r>
    <d v="2016-06-11T00:00:00"/>
    <x v="2"/>
    <x v="5"/>
    <x v="1"/>
    <x v="22"/>
    <s v="Y"/>
    <s v="N"/>
    <n v="9"/>
    <n v="13.5"/>
    <n v="6.5"/>
    <n v="3"/>
    <x v="527"/>
    <n v="55.590969579999999"/>
    <n v="6712800.2538106591"/>
  </r>
  <r>
    <d v="2016-06-12T00:00:00"/>
    <x v="3"/>
    <x v="5"/>
    <x v="1"/>
    <x v="22"/>
    <s v="Y"/>
    <s v="N"/>
    <n v="5"/>
    <n v="13.8"/>
    <n v="7.3"/>
    <n v="0.6"/>
    <x v="528"/>
    <n v="77.215287989999993"/>
    <n v="9479839.0459229238"/>
  </r>
  <r>
    <d v="2016-06-13T00:00:00"/>
    <x v="4"/>
    <x v="5"/>
    <x v="1"/>
    <x v="23"/>
    <s v="Y"/>
    <s v="Y"/>
    <n v="3.8"/>
    <n v="13.4"/>
    <n v="9"/>
    <n v="0"/>
    <x v="529"/>
    <n v="95.064774630000002"/>
    <n v="11608069.682506679"/>
  </r>
  <r>
    <d v="2016-06-14T00:00:00"/>
    <x v="5"/>
    <x v="5"/>
    <x v="1"/>
    <x v="23"/>
    <s v="Y"/>
    <s v="N"/>
    <n v="8.6"/>
    <n v="15.6"/>
    <n v="8.3000000000000007"/>
    <n v="0"/>
    <x v="530"/>
    <n v="90.845109260000001"/>
    <n v="12579009.772056345"/>
  </r>
  <r>
    <d v="2016-06-15T00:00:00"/>
    <x v="6"/>
    <x v="5"/>
    <x v="1"/>
    <x v="23"/>
    <s v="Y"/>
    <s v="N"/>
    <n v="6"/>
    <n v="17.899999999999999"/>
    <n v="9.1999999999999993"/>
    <n v="0"/>
    <x v="531"/>
    <n v="92.416245849999996"/>
    <n v="13021873.23083345"/>
  </r>
  <r>
    <d v="2016-06-16T00:00:00"/>
    <x v="0"/>
    <x v="5"/>
    <x v="1"/>
    <x v="23"/>
    <s v="Y"/>
    <s v="N"/>
    <n v="7.8"/>
    <n v="14.3"/>
    <n v="5.0999999999999996"/>
    <n v="0"/>
    <x v="532"/>
    <n v="89.929148949999998"/>
    <n v="12656733.190681526"/>
  </r>
  <r>
    <d v="2016-06-17T00:00:00"/>
    <x v="1"/>
    <x v="5"/>
    <x v="1"/>
    <x v="23"/>
    <s v="Y"/>
    <s v="N"/>
    <n v="9.3000000000000007"/>
    <n v="15.1"/>
    <n v="3.5"/>
    <n v="4.2"/>
    <x v="533"/>
    <n v="99.573674510000004"/>
    <n v="13743468.229997925"/>
  </r>
  <r>
    <d v="2016-06-18T00:00:00"/>
    <x v="2"/>
    <x v="5"/>
    <x v="1"/>
    <x v="23"/>
    <s v="Y"/>
    <s v="N"/>
    <n v="10"/>
    <n v="12.7"/>
    <n v="5.3"/>
    <n v="8.6"/>
    <x v="534"/>
    <n v="62.934016130000003"/>
    <n v="7751090.9373960439"/>
  </r>
  <r>
    <d v="2016-06-19T00:00:00"/>
    <x v="3"/>
    <x v="5"/>
    <x v="1"/>
    <x v="23"/>
    <s v="Y"/>
    <s v="N"/>
    <n v="7.3"/>
    <n v="13.5"/>
    <n v="7.2"/>
    <n v="0.4"/>
    <x v="535"/>
    <n v="79.384821770000002"/>
    <n v="9499359.6411373317"/>
  </r>
  <r>
    <d v="2016-06-20T00:00:00"/>
    <x v="4"/>
    <x v="5"/>
    <x v="1"/>
    <x v="24"/>
    <s v="Y"/>
    <s v="N"/>
    <n v="9.1"/>
    <n v="13.2"/>
    <n v="3.4"/>
    <n v="3.6"/>
    <x v="536"/>
    <n v="114.875078"/>
    <n v="15443244.321563968"/>
  </r>
  <r>
    <d v="2016-06-21T00:00:00"/>
    <x v="5"/>
    <x v="5"/>
    <x v="1"/>
    <x v="24"/>
    <s v="Y"/>
    <s v="N"/>
    <n v="10.4"/>
    <n v="14.7"/>
    <n v="7"/>
    <n v="3.2"/>
    <x v="537"/>
    <n v="62.154764110000002"/>
    <n v="8546983.3462809045"/>
  </r>
  <r>
    <d v="2016-06-22T00:00:00"/>
    <x v="6"/>
    <x v="5"/>
    <x v="1"/>
    <x v="24"/>
    <s v="Y"/>
    <s v="N"/>
    <n v="11.2"/>
    <n v="15.4"/>
    <n v="6.6"/>
    <n v="0"/>
    <x v="538"/>
    <n v="58.759038580000002"/>
    <n v="7862739.9758315356"/>
  </r>
  <r>
    <d v="2016-06-23T00:00:00"/>
    <x v="0"/>
    <x v="5"/>
    <x v="1"/>
    <x v="24"/>
    <s v="Y"/>
    <s v="N"/>
    <n v="10.4"/>
    <n v="14.8"/>
    <n v="7.2"/>
    <n v="0.6"/>
    <x v="539"/>
    <n v="78.318980190000005"/>
    <n v="10709337.742775502"/>
  </r>
  <r>
    <d v="2016-06-24T00:00:00"/>
    <x v="1"/>
    <x v="5"/>
    <x v="1"/>
    <x v="24"/>
    <s v="N"/>
    <s v="N"/>
    <n v="6.9"/>
    <n v="10.7"/>
    <n v="5.8"/>
    <n v="13.8"/>
    <x v="540"/>
    <n v="67.938496200000003"/>
    <n v="9827872.7999281567"/>
  </r>
  <r>
    <d v="2016-06-25T00:00:00"/>
    <x v="2"/>
    <x v="5"/>
    <x v="1"/>
    <x v="24"/>
    <s v="N"/>
    <s v="N"/>
    <n v="5.6"/>
    <n v="12.7"/>
    <n v="8.8000000000000007"/>
    <n v="2"/>
    <x v="541"/>
    <n v="99.763250799999994"/>
    <n v="13141896.330198416"/>
  </r>
  <r>
    <d v="2016-06-26T00:00:00"/>
    <x v="3"/>
    <x v="5"/>
    <x v="1"/>
    <x v="24"/>
    <s v="N"/>
    <s v="N"/>
    <n v="3"/>
    <n v="11.1"/>
    <n v="7.7"/>
    <n v="0.2"/>
    <x v="542"/>
    <n v="120.4411006"/>
    <n v="15230491.98880206"/>
  </r>
  <r>
    <d v="2016-06-27T00:00:00"/>
    <x v="4"/>
    <x v="5"/>
    <x v="1"/>
    <x v="25"/>
    <s v="N"/>
    <s v="N"/>
    <n v="4.8"/>
    <n v="10.6"/>
    <n v="4.7"/>
    <n v="0.2"/>
    <x v="543"/>
    <n v="127.3466076"/>
    <n v="18928799.116930962"/>
  </r>
  <r>
    <d v="2016-06-28T00:00:00"/>
    <x v="5"/>
    <x v="5"/>
    <x v="1"/>
    <x v="25"/>
    <s v="N"/>
    <s v="N"/>
    <n v="5"/>
    <n v="17"/>
    <n v="7.8"/>
    <n v="0.2"/>
    <x v="544"/>
    <n v="110.28039029999999"/>
    <n v="15675950.546504792"/>
  </r>
  <r>
    <d v="2016-06-29T00:00:00"/>
    <x v="6"/>
    <x v="5"/>
    <x v="1"/>
    <x v="25"/>
    <s v="N"/>
    <s v="N"/>
    <n v="8.9"/>
    <n v="15.8"/>
    <n v="8.9"/>
    <n v="0.2"/>
    <x v="545"/>
    <n v="80.125243080000004"/>
    <n v="10902799.271998253"/>
  </r>
  <r>
    <d v="2016-06-30T00:00:00"/>
    <x v="0"/>
    <x v="5"/>
    <x v="1"/>
    <x v="25"/>
    <s v="N"/>
    <s v="N"/>
    <n v="10.3"/>
    <n v="11.7"/>
    <n v="5.6"/>
    <n v="0"/>
    <x v="546"/>
    <n v="115.1178955"/>
    <n v="16240655.41558093"/>
  </r>
  <r>
    <d v="2016-07-01T00:00:00"/>
    <x v="1"/>
    <x v="6"/>
    <x v="1"/>
    <x v="25"/>
    <s v="N"/>
    <s v="N"/>
    <n v="7.3"/>
    <n v="14.1"/>
    <n v="7.1"/>
    <n v="6.4"/>
    <x v="547"/>
    <n v="117.7120479"/>
    <n v="16088496.022894649"/>
  </r>
  <r>
    <d v="2016-07-02T00:00:00"/>
    <x v="2"/>
    <x v="6"/>
    <x v="1"/>
    <x v="25"/>
    <s v="N"/>
    <s v="N"/>
    <n v="9.9"/>
    <n v="16.5"/>
    <n v="6.7"/>
    <n v="0.2"/>
    <x v="548"/>
    <n v="90.456523779999998"/>
    <n v="10735702.719717676"/>
  </r>
  <r>
    <d v="2016-07-03T00:00:00"/>
    <x v="3"/>
    <x v="6"/>
    <x v="1"/>
    <x v="25"/>
    <s v="N"/>
    <s v="N"/>
    <n v="10.9"/>
    <n v="16.7"/>
    <n v="7.8"/>
    <n v="0"/>
    <x v="549"/>
    <n v="68.597089170000004"/>
    <n v="7721041.7504396345"/>
  </r>
  <r>
    <d v="2016-07-04T00:00:00"/>
    <x v="4"/>
    <x v="6"/>
    <x v="1"/>
    <x v="26"/>
    <s v="N"/>
    <s v="N"/>
    <n v="10.4"/>
    <n v="12.7"/>
    <n v="3.6"/>
    <n v="0"/>
    <x v="550"/>
    <n v="124.1368856"/>
    <n v="16846895.432084173"/>
  </r>
  <r>
    <d v="2016-07-05T00:00:00"/>
    <x v="5"/>
    <x v="6"/>
    <x v="1"/>
    <x v="26"/>
    <s v="N"/>
    <s v="N"/>
    <n v="8.1999999999999993"/>
    <n v="12.8"/>
    <n v="1.8"/>
    <n v="0.6"/>
    <x v="551"/>
    <n v="147.1876919"/>
    <n v="20959791.528466962"/>
  </r>
  <r>
    <d v="2016-07-06T00:00:00"/>
    <x v="6"/>
    <x v="6"/>
    <x v="1"/>
    <x v="26"/>
    <s v="N"/>
    <s v="N"/>
    <n v="9.8000000000000007"/>
    <n v="13"/>
    <n v="4.5999999999999996"/>
    <n v="22.6"/>
    <x v="552"/>
    <n v="116.6821116"/>
    <n v="15641948.237450201"/>
  </r>
  <r>
    <d v="2016-07-07T00:00:00"/>
    <x v="0"/>
    <x v="6"/>
    <x v="1"/>
    <x v="26"/>
    <s v="N"/>
    <s v="N"/>
    <n v="10.5"/>
    <n v="13.7"/>
    <n v="4.0999999999999996"/>
    <n v="3.8"/>
    <x v="553"/>
    <n v="176.91203619999999"/>
    <n v="24549737.40044323"/>
  </r>
  <r>
    <d v="2016-07-08T00:00:00"/>
    <x v="1"/>
    <x v="6"/>
    <x v="1"/>
    <x v="26"/>
    <s v="N"/>
    <s v="N"/>
    <n v="9.6999999999999993"/>
    <n v="15.3"/>
    <n v="7.4"/>
    <n v="0.8"/>
    <x v="554"/>
    <n v="114.84420299999999"/>
    <n v="15698059.850280147"/>
  </r>
  <r>
    <d v="2016-07-09T00:00:00"/>
    <x v="2"/>
    <x v="6"/>
    <x v="1"/>
    <x v="26"/>
    <s v="N"/>
    <s v="N"/>
    <n v="5.3"/>
    <n v="15.2"/>
    <n v="9.5"/>
    <n v="0.2"/>
    <x v="555"/>
    <n v="105.54857610000001"/>
    <n v="12915930.177269114"/>
  </r>
  <r>
    <d v="2016-07-10T00:00:00"/>
    <x v="3"/>
    <x v="6"/>
    <x v="1"/>
    <x v="26"/>
    <s v="N"/>
    <s v="N"/>
    <n v="6.5"/>
    <n v="14.2"/>
    <n v="3.6"/>
    <n v="0"/>
    <x v="556"/>
    <n v="36.167212329999998"/>
    <n v="4311791.0380167756"/>
  </r>
  <r>
    <d v="2016-07-11T00:00:00"/>
    <x v="4"/>
    <x v="6"/>
    <x v="1"/>
    <x v="27"/>
    <s v="N"/>
    <s v="N"/>
    <n v="8.3000000000000007"/>
    <n v="16"/>
    <n v="7.6"/>
    <n v="3.6"/>
    <x v="557"/>
    <n v="44.858080039999997"/>
    <n v="5751125.4749482842"/>
  </r>
  <r>
    <d v="2016-07-12T00:00:00"/>
    <x v="5"/>
    <x v="6"/>
    <x v="1"/>
    <x v="27"/>
    <s v="Y"/>
    <s v="N"/>
    <n v="10.7"/>
    <n v="13.7"/>
    <n v="8.1"/>
    <n v="0"/>
    <x v="558"/>
    <n v="49.159485719999999"/>
    <n v="6763469.950428756"/>
  </r>
  <r>
    <d v="2016-07-13T00:00:00"/>
    <x v="6"/>
    <x v="6"/>
    <x v="1"/>
    <x v="27"/>
    <s v="Y"/>
    <s v="N"/>
    <n v="4.5"/>
    <n v="12"/>
    <n v="9"/>
    <n v="0.4"/>
    <x v="559"/>
    <n v="65.914964920000003"/>
    <n v="9605673.1457526404"/>
  </r>
  <r>
    <d v="2016-07-14T00:00:00"/>
    <x v="0"/>
    <x v="6"/>
    <x v="1"/>
    <x v="27"/>
    <s v="Y"/>
    <s v="N"/>
    <n v="6.6"/>
    <n v="14"/>
    <n v="7.8"/>
    <n v="1"/>
    <x v="560"/>
    <n v="76.117452619999995"/>
    <n v="10968806.937703956"/>
  </r>
  <r>
    <d v="2016-07-15T00:00:00"/>
    <x v="1"/>
    <x v="6"/>
    <x v="1"/>
    <x v="27"/>
    <s v="Y"/>
    <s v="N"/>
    <n v="8.8000000000000007"/>
    <n v="14.1"/>
    <n v="7.2"/>
    <n v="0"/>
    <x v="561"/>
    <n v="79.507600479999994"/>
    <n v="11223837.510820087"/>
  </r>
  <r>
    <d v="2016-07-16T00:00:00"/>
    <x v="2"/>
    <x v="6"/>
    <x v="1"/>
    <x v="27"/>
    <s v="Y"/>
    <s v="N"/>
    <n v="7.8"/>
    <n v="13.7"/>
    <n v="10.199999999999999"/>
    <n v="0"/>
    <x v="562"/>
    <n v="73.694418769999999"/>
    <n v="8891905.9285322446"/>
  </r>
  <r>
    <d v="2016-07-17T00:00:00"/>
    <x v="3"/>
    <x v="6"/>
    <x v="1"/>
    <x v="27"/>
    <s v="Y"/>
    <s v="N"/>
    <n v="3.1"/>
    <n v="16.100000000000001"/>
    <n v="10.3"/>
    <n v="0"/>
    <x v="563"/>
    <n v="48.788405300000001"/>
    <n v="5533489.4508660622"/>
  </r>
  <r>
    <d v="2016-07-18T00:00:00"/>
    <x v="4"/>
    <x v="6"/>
    <x v="1"/>
    <x v="28"/>
    <s v="Y"/>
    <s v="N"/>
    <n v="9.6"/>
    <n v="17.7"/>
    <n v="8.8000000000000007"/>
    <n v="0"/>
    <x v="564"/>
    <n v="43.891518699999999"/>
    <n v="5590331.7206356805"/>
  </r>
  <r>
    <d v="2016-07-19T00:00:00"/>
    <x v="5"/>
    <x v="6"/>
    <x v="1"/>
    <x v="28"/>
    <s v="Y"/>
    <s v="N"/>
    <n v="12.6"/>
    <n v="16"/>
    <n v="5.7"/>
    <n v="0"/>
    <x v="565"/>
    <n v="49.453789790000002"/>
    <n v="6776556.3800336095"/>
  </r>
  <r>
    <d v="2016-07-20T00:00:00"/>
    <x v="6"/>
    <x v="6"/>
    <x v="1"/>
    <x v="28"/>
    <s v="Y"/>
    <s v="N"/>
    <n v="9.8000000000000007"/>
    <n v="16.100000000000001"/>
    <n v="9.1999999999999993"/>
    <n v="1.8"/>
    <x v="566"/>
    <n v="52.331551939999997"/>
    <n v="7161580.2094062716"/>
  </r>
  <r>
    <d v="2016-07-21T00:00:00"/>
    <x v="0"/>
    <x v="6"/>
    <x v="1"/>
    <x v="28"/>
    <s v="Y"/>
    <s v="N"/>
    <n v="6.9"/>
    <n v="18.100000000000001"/>
    <n v="7.4"/>
    <n v="1.8"/>
    <x v="567"/>
    <n v="44.92653284"/>
    <n v="6115719.7517272849"/>
  </r>
  <r>
    <d v="2016-07-22T00:00:00"/>
    <x v="1"/>
    <x v="6"/>
    <x v="1"/>
    <x v="28"/>
    <s v="Y"/>
    <s v="N"/>
    <n v="9.1999999999999993"/>
    <n v="18.3"/>
    <n v="5.0999999999999996"/>
    <n v="7.8"/>
    <x v="568"/>
    <n v="21.091718870000001"/>
    <n v="2716145.5761314635"/>
  </r>
  <r>
    <d v="2016-07-23T00:00:00"/>
    <x v="2"/>
    <x v="6"/>
    <x v="1"/>
    <x v="28"/>
    <s v="Y"/>
    <s v="N"/>
    <n v="7.5"/>
    <n v="11.6"/>
    <n v="9"/>
    <n v="2.8"/>
    <x v="569"/>
    <n v="62.709286929999998"/>
    <n v="7518127.0493038241"/>
  </r>
  <r>
    <d v="2016-07-24T00:00:00"/>
    <x v="3"/>
    <x v="6"/>
    <x v="1"/>
    <x v="28"/>
    <s v="Y"/>
    <s v="N"/>
    <n v="4.7"/>
    <n v="11.4"/>
    <n v="10.3"/>
    <n v="0.8"/>
    <x v="570"/>
    <n v="52.227008529999999"/>
    <n v="6273868.8921174994"/>
  </r>
  <r>
    <d v="2016-07-25T00:00:00"/>
    <x v="4"/>
    <x v="6"/>
    <x v="1"/>
    <x v="29"/>
    <s v="Y"/>
    <s v="N"/>
    <n v="6.3"/>
    <n v="14.3"/>
    <n v="7.5"/>
    <n v="0"/>
    <x v="571"/>
    <n v="37.980186609999997"/>
    <n v="5246379.2146042371"/>
  </r>
  <r>
    <d v="2016-07-26T00:00:00"/>
    <x v="5"/>
    <x v="6"/>
    <x v="1"/>
    <x v="29"/>
    <s v="Y"/>
    <s v="N"/>
    <n v="6.5"/>
    <n v="11"/>
    <n v="7.2"/>
    <n v="4.8"/>
    <x v="572"/>
    <n v="47.971245959999997"/>
    <n v="7026141.6396911126"/>
  </r>
  <r>
    <d v="2016-07-27T00:00:00"/>
    <x v="6"/>
    <x v="6"/>
    <x v="1"/>
    <x v="29"/>
    <s v="Y"/>
    <s v="N"/>
    <n v="7.5"/>
    <n v="12.9"/>
    <n v="6.9"/>
    <n v="0.4"/>
    <x v="573"/>
    <n v="36.397462779999998"/>
    <n v="5212471.7273454191"/>
  </r>
  <r>
    <d v="2016-07-28T00:00:00"/>
    <x v="0"/>
    <x v="6"/>
    <x v="1"/>
    <x v="29"/>
    <s v="Y"/>
    <s v="N"/>
    <n v="6.9"/>
    <n v="15.2"/>
    <n v="6.3"/>
    <n v="0"/>
    <x v="574"/>
    <n v="41.561898749999997"/>
    <n v="5915988.6217794567"/>
  </r>
  <r>
    <d v="2016-07-29T00:00:00"/>
    <x v="1"/>
    <x v="6"/>
    <x v="1"/>
    <x v="29"/>
    <s v="Y"/>
    <s v="N"/>
    <n v="10.199999999999999"/>
    <n v="15.3"/>
    <n v="5"/>
    <n v="0"/>
    <x v="575"/>
    <n v="33.869681919999998"/>
    <n v="4735758.1642224248"/>
  </r>
  <r>
    <d v="2016-07-30T00:00:00"/>
    <x v="2"/>
    <x v="6"/>
    <x v="1"/>
    <x v="29"/>
    <s v="Y"/>
    <s v="N"/>
    <n v="9.1"/>
    <n v="13.8"/>
    <n v="8.5"/>
    <n v="2.4"/>
    <x v="576"/>
    <n v="24.849528429999999"/>
    <n v="3020423.7761073499"/>
  </r>
  <r>
    <d v="2016-07-31T00:00:00"/>
    <x v="3"/>
    <x v="6"/>
    <x v="1"/>
    <x v="29"/>
    <s v="Y"/>
    <s v="N"/>
    <n v="10.3"/>
    <n v="17"/>
    <n v="11.3"/>
    <n v="2"/>
    <x v="577"/>
    <n v="33.778252090000002"/>
    <n v="3866977.5354258753"/>
  </r>
  <r>
    <d v="2016-08-01T00:00:00"/>
    <x v="4"/>
    <x v="7"/>
    <x v="1"/>
    <x v="30"/>
    <s v="Y"/>
    <s v="N"/>
    <n v="11.2"/>
    <n v="14.4"/>
    <n v="5.2"/>
    <n v="2.8"/>
    <x v="578"/>
    <n v="45.979129370000003"/>
    <n v="6342124.0828858977"/>
  </r>
  <r>
    <d v="2016-08-02T00:00:00"/>
    <x v="5"/>
    <x v="7"/>
    <x v="1"/>
    <x v="30"/>
    <s v="Y"/>
    <s v="N"/>
    <n v="8.5"/>
    <n v="13.4"/>
    <n v="11.2"/>
    <n v="14.4"/>
    <x v="579"/>
    <n v="48.597990580000001"/>
    <n v="6672586.2372380802"/>
  </r>
  <r>
    <d v="2016-08-03T00:00:00"/>
    <x v="6"/>
    <x v="7"/>
    <x v="1"/>
    <x v="30"/>
    <s v="Y"/>
    <s v="N"/>
    <n v="8.6999999999999993"/>
    <n v="12.8"/>
    <n v="8.4"/>
    <n v="2.8"/>
    <x v="580"/>
    <n v="58.029549359999997"/>
    <n v="8177681.6460377118"/>
  </r>
  <r>
    <d v="2016-08-04T00:00:00"/>
    <x v="0"/>
    <x v="7"/>
    <x v="1"/>
    <x v="30"/>
    <s v="Y"/>
    <s v="N"/>
    <n v="4.9000000000000004"/>
    <n v="14.6"/>
    <n v="11.1"/>
    <n v="0.8"/>
    <x v="581"/>
    <n v="51.565282189999998"/>
    <n v="7356896.6736234073"/>
  </r>
  <r>
    <d v="2016-08-05T00:00:00"/>
    <x v="1"/>
    <x v="7"/>
    <x v="1"/>
    <x v="30"/>
    <s v="Y"/>
    <s v="N"/>
    <n v="3.4"/>
    <n v="14.6"/>
    <n v="8.6999999999999993"/>
    <n v="0"/>
    <x v="582"/>
    <n v="70.203116499999993"/>
    <n v="10213944.789729943"/>
  </r>
  <r>
    <d v="2016-08-06T00:00:00"/>
    <x v="2"/>
    <x v="7"/>
    <x v="1"/>
    <x v="30"/>
    <s v="Y"/>
    <s v="N"/>
    <n v="5.8"/>
    <n v="14.4"/>
    <n v="7"/>
    <n v="0"/>
    <x v="583"/>
    <n v="54.398078300000002"/>
    <n v="7121094.4038355388"/>
  </r>
  <r>
    <d v="2016-08-07T00:00:00"/>
    <x v="3"/>
    <x v="7"/>
    <x v="1"/>
    <x v="30"/>
    <s v="Y"/>
    <s v="N"/>
    <n v="7.6"/>
    <n v="16.600000000000001"/>
    <n v="10.4"/>
    <n v="0"/>
    <x v="584"/>
    <n v="32.884789920000003"/>
    <n v="3958647.4979448076"/>
  </r>
  <r>
    <d v="2016-08-08T00:00:00"/>
    <x v="4"/>
    <x v="7"/>
    <x v="1"/>
    <x v="31"/>
    <s v="Y"/>
    <s v="N"/>
    <n v="5"/>
    <n v="14.2"/>
    <n v="8"/>
    <n v="0"/>
    <x v="585"/>
    <n v="35.117820729999998"/>
    <n v="4864044.681048709"/>
  </r>
  <r>
    <d v="2016-08-09T00:00:00"/>
    <x v="5"/>
    <x v="7"/>
    <x v="1"/>
    <x v="31"/>
    <s v="Y"/>
    <s v="N"/>
    <n v="9.6999999999999993"/>
    <n v="18.899999999999999"/>
    <n v="7.8"/>
    <n v="0"/>
    <x v="586"/>
    <n v="29.293519740000001"/>
    <n v="3890751.6703801211"/>
  </r>
  <r>
    <d v="2016-08-10T00:00:00"/>
    <x v="6"/>
    <x v="7"/>
    <x v="1"/>
    <x v="31"/>
    <s v="Y"/>
    <s v="N"/>
    <n v="9.6"/>
    <n v="15.3"/>
    <n v="11.3"/>
    <n v="0"/>
    <x v="587"/>
    <n v="22.419440789999999"/>
    <n v="2928352.6992519693"/>
  </r>
  <r>
    <d v="2016-08-11T00:00:00"/>
    <x v="0"/>
    <x v="7"/>
    <x v="1"/>
    <x v="31"/>
    <s v="Y"/>
    <s v="N"/>
    <n v="6.8"/>
    <n v="15.7"/>
    <n v="10.3"/>
    <n v="8.1999999999999993"/>
    <x v="588"/>
    <n v="39.806463620000002"/>
    <n v="5507956.6807576083"/>
  </r>
  <r>
    <d v="2016-08-12T00:00:00"/>
    <x v="1"/>
    <x v="7"/>
    <x v="1"/>
    <x v="31"/>
    <s v="Y"/>
    <s v="N"/>
    <n v="7.7"/>
    <n v="14.1"/>
    <n v="11.7"/>
    <n v="0"/>
    <x v="589"/>
    <n v="41.092200069999997"/>
    <n v="5542748.9382159971"/>
  </r>
  <r>
    <d v="2016-08-13T00:00:00"/>
    <x v="2"/>
    <x v="7"/>
    <x v="1"/>
    <x v="31"/>
    <s v="Y"/>
    <s v="N"/>
    <n v="7.9"/>
    <n v="15.1"/>
    <n v="9.5"/>
    <n v="1.6"/>
    <x v="590"/>
    <n v="38.810956079999997"/>
    <n v="4672171.7576422039"/>
  </r>
  <r>
    <d v="2016-08-14T00:00:00"/>
    <x v="3"/>
    <x v="7"/>
    <x v="1"/>
    <x v="31"/>
    <s v="Y"/>
    <s v="N"/>
    <n v="8.5"/>
    <n v="18.7"/>
    <n v="11.6"/>
    <n v="0.2"/>
    <x v="591"/>
    <n v="33.061160000000001"/>
    <n v="3738101.2165441997"/>
  </r>
  <r>
    <d v="2016-08-15T00:00:00"/>
    <x v="4"/>
    <x v="7"/>
    <x v="1"/>
    <x v="32"/>
    <s v="Y"/>
    <s v="N"/>
    <n v="10.199999999999999"/>
    <n v="18.100000000000001"/>
    <n v="13.4"/>
    <n v="0"/>
    <x v="592"/>
    <n v="39.838938429999999"/>
    <n v="5095648.8201728035"/>
  </r>
  <r>
    <d v="2016-08-16T00:00:00"/>
    <x v="5"/>
    <x v="7"/>
    <x v="1"/>
    <x v="32"/>
    <s v="Y"/>
    <s v="N"/>
    <n v="10"/>
    <n v="18.2"/>
    <n v="13.5"/>
    <n v="0"/>
    <x v="593"/>
    <n v="24.453904470000001"/>
    <n v="3056129.4010677417"/>
  </r>
  <r>
    <d v="2016-08-17T00:00:00"/>
    <x v="6"/>
    <x v="7"/>
    <x v="1"/>
    <x v="32"/>
    <s v="Y"/>
    <s v="N"/>
    <n v="12.5"/>
    <n v="15.6"/>
    <n v="9.6"/>
    <n v="0.4"/>
    <x v="594"/>
    <n v="40.89160699"/>
    <n v="5420641.3103549276"/>
  </r>
  <r>
    <d v="2016-08-18T00:00:00"/>
    <x v="0"/>
    <x v="7"/>
    <x v="1"/>
    <x v="32"/>
    <s v="Y"/>
    <s v="N"/>
    <n v="7.1"/>
    <n v="21.6"/>
    <n v="13.1"/>
    <n v="0"/>
    <x v="595"/>
    <n v="27.471093289999999"/>
    <n v="3390880.8020599713"/>
  </r>
  <r>
    <d v="2016-08-19T00:00:00"/>
    <x v="1"/>
    <x v="7"/>
    <x v="1"/>
    <x v="32"/>
    <s v="Y"/>
    <s v="N"/>
    <n v="15.3"/>
    <n v="16.399999999999999"/>
    <n v="2.7"/>
    <n v="0.2"/>
    <x v="596"/>
    <n v="27.60134081"/>
    <n v="3659102.574833089"/>
  </r>
  <r>
    <d v="2016-08-20T00:00:00"/>
    <x v="2"/>
    <x v="7"/>
    <x v="1"/>
    <x v="32"/>
    <s v="Y"/>
    <s v="N"/>
    <n v="6.9"/>
    <n v="13.6"/>
    <n v="9.6999999999999993"/>
    <n v="9.4"/>
    <x v="597"/>
    <n v="25.002466940000001"/>
    <n v="3026600.1281688963"/>
  </r>
  <r>
    <d v="2016-08-21T00:00:00"/>
    <x v="3"/>
    <x v="7"/>
    <x v="1"/>
    <x v="32"/>
    <s v="Y"/>
    <s v="N"/>
    <n v="9.5"/>
    <n v="14.8"/>
    <n v="7"/>
    <n v="1.2"/>
    <x v="598"/>
    <n v="38.913255630000002"/>
    <n v="4635290.3918586588"/>
  </r>
  <r>
    <d v="2016-08-22T00:00:00"/>
    <x v="4"/>
    <x v="7"/>
    <x v="1"/>
    <x v="33"/>
    <s v="Y"/>
    <s v="N"/>
    <n v="7.8"/>
    <n v="16"/>
    <n v="8.6999999999999993"/>
    <n v="5.6"/>
    <x v="599"/>
    <n v="59.995340669999997"/>
    <n v="8351561.4049563445"/>
  </r>
  <r>
    <d v="2016-08-23T00:00:00"/>
    <x v="5"/>
    <x v="7"/>
    <x v="1"/>
    <x v="33"/>
    <s v="Y"/>
    <s v="N"/>
    <n v="7"/>
    <n v="13.4"/>
    <n v="14.2"/>
    <n v="11"/>
    <x v="600"/>
    <n v="73.189593709999997"/>
    <n v="10147033.815895947"/>
  </r>
  <r>
    <d v="2016-08-24T00:00:00"/>
    <x v="6"/>
    <x v="7"/>
    <x v="1"/>
    <x v="33"/>
    <s v="Y"/>
    <s v="N"/>
    <n v="3.7"/>
    <n v="12.7"/>
    <n v="14"/>
    <n v="0"/>
    <x v="601"/>
    <n v="114.0039598"/>
    <n v="16088557.448043643"/>
  </r>
  <r>
    <d v="2016-08-25T00:00:00"/>
    <x v="0"/>
    <x v="7"/>
    <x v="1"/>
    <x v="33"/>
    <s v="Y"/>
    <s v="N"/>
    <n v="6.5"/>
    <n v="13"/>
    <n v="13.5"/>
    <n v="1.2"/>
    <x v="602"/>
    <n v="74.663055139999997"/>
    <n v="10432222.582957737"/>
  </r>
  <r>
    <d v="2016-08-26T00:00:00"/>
    <x v="1"/>
    <x v="7"/>
    <x v="1"/>
    <x v="33"/>
    <s v="Y"/>
    <s v="N"/>
    <n v="7.2"/>
    <n v="14.4"/>
    <n v="8.8000000000000007"/>
    <n v="0.6"/>
    <x v="603"/>
    <n v="67.627753299999995"/>
    <n v="9462512.098861549"/>
  </r>
  <r>
    <d v="2016-08-27T00:00:00"/>
    <x v="2"/>
    <x v="7"/>
    <x v="1"/>
    <x v="33"/>
    <s v="Y"/>
    <s v="N"/>
    <n v="9.3000000000000007"/>
    <n v="16.3"/>
    <n v="11.7"/>
    <n v="0"/>
    <x v="604"/>
    <n v="31.80817961"/>
    <n v="3803406.4583060443"/>
  </r>
  <r>
    <d v="2016-08-28T00:00:00"/>
    <x v="3"/>
    <x v="7"/>
    <x v="1"/>
    <x v="33"/>
    <s v="Y"/>
    <s v="N"/>
    <n v="10.5"/>
    <n v="19"/>
    <n v="12.2"/>
    <n v="0"/>
    <x v="605"/>
    <n v="29.447681029999998"/>
    <n v="3381548.6233013975"/>
  </r>
  <r>
    <d v="2016-08-29T00:00:00"/>
    <x v="4"/>
    <x v="7"/>
    <x v="1"/>
    <x v="34"/>
    <s v="Y"/>
    <s v="N"/>
    <n v="8.6999999999999993"/>
    <n v="20.399999999999999"/>
    <n v="14.2"/>
    <n v="0"/>
    <x v="606"/>
    <n v="39.142378899999997"/>
    <n v="4894977.2015809407"/>
  </r>
  <r>
    <d v="2016-08-30T00:00:00"/>
    <x v="5"/>
    <x v="7"/>
    <x v="1"/>
    <x v="34"/>
    <s v="Y"/>
    <s v="N"/>
    <n v="10.199999999999999"/>
    <n v="16.8"/>
    <n v="5.2"/>
    <n v="0"/>
    <x v="607"/>
    <n v="53.186931000000001"/>
    <n v="7113669.0496376399"/>
  </r>
  <r>
    <d v="2016-08-31T00:00:00"/>
    <x v="6"/>
    <x v="7"/>
    <x v="1"/>
    <x v="34"/>
    <s v="Y"/>
    <s v="N"/>
    <n v="12.8"/>
    <n v="20.2"/>
    <n v="10.1"/>
    <n v="0.8"/>
    <x v="608"/>
    <n v="32.559017400000002"/>
    <n v="4194710.5640477315"/>
  </r>
  <r>
    <d v="2016-09-01T00:00:00"/>
    <x v="0"/>
    <x v="8"/>
    <x v="1"/>
    <x v="34"/>
    <s v="Y"/>
    <s v="N"/>
    <n v="11.6"/>
    <n v="15.5"/>
    <n v="8.8000000000000007"/>
    <n v="0"/>
    <x v="609"/>
    <n v="46.808787860000002"/>
    <n v="6283900.2585035572"/>
  </r>
  <r>
    <d v="2016-09-02T00:00:00"/>
    <x v="1"/>
    <x v="8"/>
    <x v="1"/>
    <x v="34"/>
    <s v="Y"/>
    <s v="N"/>
    <n v="9.6"/>
    <n v="15"/>
    <n v="9.6"/>
    <n v="0.4"/>
    <x v="610"/>
    <n v="52.636792880000002"/>
    <n v="7120353.9902139269"/>
  </r>
  <r>
    <d v="2016-09-03T00:00:00"/>
    <x v="2"/>
    <x v="8"/>
    <x v="1"/>
    <x v="34"/>
    <s v="Y"/>
    <s v="N"/>
    <n v="10"/>
    <n v="15.7"/>
    <n v="12.9"/>
    <n v="0.2"/>
    <x v="611"/>
    <n v="35.270782859999997"/>
    <n v="4183889.3935876056"/>
  </r>
  <r>
    <d v="2016-09-04T00:00:00"/>
    <x v="3"/>
    <x v="8"/>
    <x v="1"/>
    <x v="34"/>
    <s v="Y"/>
    <s v="N"/>
    <n v="10.1"/>
    <n v="16.899999999999999"/>
    <n v="10"/>
    <n v="0.2"/>
    <x v="612"/>
    <n v="24.51210764"/>
    <n v="2720500.9010935784"/>
  </r>
  <r>
    <d v="2016-09-05T00:00:00"/>
    <x v="4"/>
    <x v="8"/>
    <x v="1"/>
    <x v="35"/>
    <s v="Y"/>
    <s v="N"/>
    <n v="12.8"/>
    <n v="18.399999999999999"/>
    <n v="11.7"/>
    <n v="0"/>
    <x v="613"/>
    <n v="38.212469630000001"/>
    <n v="4863523.2153209988"/>
  </r>
  <r>
    <d v="2016-09-06T00:00:00"/>
    <x v="5"/>
    <x v="8"/>
    <x v="1"/>
    <x v="35"/>
    <s v="Y"/>
    <s v="N"/>
    <n v="9.1999999999999993"/>
    <n v="21.5"/>
    <n v="15.8"/>
    <n v="0"/>
    <x v="614"/>
    <n v="28.692645949999999"/>
    <n v="3716913.214470672"/>
  </r>
  <r>
    <d v="2016-09-07T00:00:00"/>
    <x v="6"/>
    <x v="8"/>
    <x v="1"/>
    <x v="35"/>
    <s v="Y"/>
    <s v="N"/>
    <n v="9.6"/>
    <n v="21"/>
    <n v="16.7"/>
    <n v="0"/>
    <x v="615"/>
    <n v="24.182421389999998"/>
    <n v="2981862.3179851575"/>
  </r>
  <r>
    <d v="2016-09-08T00:00:00"/>
    <x v="0"/>
    <x v="8"/>
    <x v="1"/>
    <x v="35"/>
    <s v="Y"/>
    <s v="N"/>
    <n v="13.1"/>
    <n v="23.3"/>
    <n v="16"/>
    <n v="0"/>
    <x v="616"/>
    <n v="12.50431916"/>
    <n v="1472045.339256722"/>
  </r>
  <r>
    <d v="2016-09-09T00:00:00"/>
    <x v="1"/>
    <x v="8"/>
    <x v="1"/>
    <x v="35"/>
    <s v="Y"/>
    <s v="N"/>
    <n v="16"/>
    <n v="16.7"/>
    <n v="5.9"/>
    <n v="0.6"/>
    <x v="617"/>
    <n v="23.40099927"/>
    <n v="2935248.2980391984"/>
  </r>
  <r>
    <d v="2016-09-10T00:00:00"/>
    <x v="2"/>
    <x v="8"/>
    <x v="1"/>
    <x v="35"/>
    <s v="Y"/>
    <s v="N"/>
    <n v="11.5"/>
    <n v="14.3"/>
    <n v="7.9"/>
    <n v="9.4"/>
    <x v="618"/>
    <n v="38.559908849999999"/>
    <n v="4296074.9319055052"/>
  </r>
  <r>
    <d v="2016-09-11T00:00:00"/>
    <x v="3"/>
    <x v="8"/>
    <x v="1"/>
    <x v="35"/>
    <s v="Y"/>
    <s v="N"/>
    <n v="7.3"/>
    <n v="17"/>
    <n v="11.8"/>
    <n v="1.2"/>
    <x v="619"/>
    <n v="50.347882009999999"/>
    <n v="5494223.4491358818"/>
  </r>
  <r>
    <d v="2016-09-12T00:00:00"/>
    <x v="4"/>
    <x v="8"/>
    <x v="1"/>
    <x v="36"/>
    <s v="Y"/>
    <s v="N"/>
    <n v="9.9"/>
    <n v="13.6"/>
    <n v="7"/>
    <n v="1.6"/>
    <x v="620"/>
    <n v="68.177203239999997"/>
    <n v="8928982.8663499877"/>
  </r>
  <r>
    <d v="2016-09-13T00:00:00"/>
    <x v="5"/>
    <x v="8"/>
    <x v="1"/>
    <x v="36"/>
    <s v="Y"/>
    <s v="N"/>
    <n v="9.6"/>
    <n v="14.6"/>
    <n v="2.8"/>
    <n v="9"/>
    <x v="621"/>
    <n v="62.068475560000003"/>
    <n v="8361874.6480569122"/>
  </r>
  <r>
    <d v="2016-09-14T00:00:00"/>
    <x v="6"/>
    <x v="8"/>
    <x v="1"/>
    <x v="36"/>
    <s v="Y"/>
    <s v="N"/>
    <n v="10.5"/>
    <n v="16.100000000000001"/>
    <n v="13.2"/>
    <n v="20.6"/>
    <x v="622"/>
    <n v="54.840524199999997"/>
    <n v="7164962.7463912955"/>
  </r>
  <r>
    <d v="2016-09-15T00:00:00"/>
    <x v="0"/>
    <x v="8"/>
    <x v="1"/>
    <x v="36"/>
    <s v="Y"/>
    <s v="N"/>
    <n v="8.6999999999999993"/>
    <n v="14.6"/>
    <n v="6.9"/>
    <n v="2"/>
    <x v="623"/>
    <n v="42.819917580000002"/>
    <n v="5747908.0853966316"/>
  </r>
  <r>
    <d v="2016-09-16T00:00:00"/>
    <x v="1"/>
    <x v="8"/>
    <x v="1"/>
    <x v="36"/>
    <s v="N"/>
    <s v="N"/>
    <n v="9"/>
    <n v="15.7"/>
    <n v="12.5"/>
    <n v="13.4"/>
    <x v="624"/>
    <n v="47.043747310000001"/>
    <n v="6197265.9477290083"/>
  </r>
  <r>
    <d v="2016-09-17T00:00:00"/>
    <x v="2"/>
    <x v="8"/>
    <x v="1"/>
    <x v="36"/>
    <s v="N"/>
    <s v="N"/>
    <n v="11.1"/>
    <n v="19.8"/>
    <n v="18.8"/>
    <n v="0"/>
    <x v="625"/>
    <n v="36.028691260000002"/>
    <n v="3844605.0711566205"/>
  </r>
  <r>
    <d v="2016-09-18T00:00:00"/>
    <x v="3"/>
    <x v="8"/>
    <x v="1"/>
    <x v="36"/>
    <s v="N"/>
    <s v="N"/>
    <n v="10.8"/>
    <n v="12.5"/>
    <n v="5.5"/>
    <n v="0.4"/>
    <x v="626"/>
    <n v="48.344866349999997"/>
    <n v="5333145.8020753684"/>
  </r>
  <r>
    <d v="2016-09-19T00:00:00"/>
    <x v="4"/>
    <x v="8"/>
    <x v="1"/>
    <x v="37"/>
    <s v="N"/>
    <s v="N"/>
    <n v="8.5"/>
    <n v="16.3"/>
    <n v="16.2"/>
    <n v="0.2"/>
    <x v="627"/>
    <n v="56.44254935"/>
    <n v="7190277.8840752915"/>
  </r>
  <r>
    <d v="2016-09-20T00:00:00"/>
    <x v="5"/>
    <x v="8"/>
    <x v="1"/>
    <x v="37"/>
    <s v="N"/>
    <s v="N"/>
    <n v="9.1"/>
    <n v="18.8"/>
    <n v="18.5"/>
    <n v="0"/>
    <x v="628"/>
    <n v="43.177379569999999"/>
    <n v="5296323.256675248"/>
  </r>
  <r>
    <d v="2016-09-21T00:00:00"/>
    <x v="6"/>
    <x v="8"/>
    <x v="1"/>
    <x v="37"/>
    <s v="N"/>
    <s v="N"/>
    <n v="10.9"/>
    <n v="15.2"/>
    <n v="8.8000000000000007"/>
    <n v="1.2"/>
    <x v="629"/>
    <n v="52.28283459"/>
    <n v="6650824.6237404365"/>
  </r>
  <r>
    <d v="2016-09-22T00:00:00"/>
    <x v="0"/>
    <x v="8"/>
    <x v="1"/>
    <x v="37"/>
    <s v="N"/>
    <s v="N"/>
    <n v="9.6"/>
    <n v="13.4"/>
    <n v="9.9"/>
    <n v="1.2"/>
    <x v="630"/>
    <n v="55.701872710000004"/>
    <n v="7316849.8322041919"/>
  </r>
  <r>
    <d v="2016-09-23T00:00:00"/>
    <x v="1"/>
    <x v="8"/>
    <x v="1"/>
    <x v="37"/>
    <s v="N"/>
    <s v="N"/>
    <n v="9.8000000000000007"/>
    <n v="16.5"/>
    <n v="16.5"/>
    <n v="0.6"/>
    <x v="631"/>
    <n v="46.538703269999999"/>
    <n v="5929981.5823058058"/>
  </r>
  <r>
    <d v="2016-09-24T00:00:00"/>
    <x v="2"/>
    <x v="8"/>
    <x v="1"/>
    <x v="37"/>
    <s v="N"/>
    <s v="N"/>
    <n v="10"/>
    <n v="20.100000000000001"/>
    <n v="18.399999999999999"/>
    <n v="0"/>
    <x v="632"/>
    <n v="43.556599820000002"/>
    <n v="4650811.4804452704"/>
  </r>
  <r>
    <d v="2016-09-25T00:00:00"/>
    <x v="3"/>
    <x v="8"/>
    <x v="1"/>
    <x v="37"/>
    <s v="N"/>
    <s v="N"/>
    <n v="9.5"/>
    <n v="14.7"/>
    <n v="17.100000000000001"/>
    <n v="5.8"/>
    <x v="633"/>
    <n v="37.698479470000002"/>
    <n v="3993458.5513926758"/>
  </r>
  <r>
    <d v="2016-09-26T00:00:00"/>
    <x v="4"/>
    <x v="8"/>
    <x v="1"/>
    <x v="38"/>
    <s v="N"/>
    <s v="N"/>
    <n v="8.1"/>
    <n v="16.899999999999999"/>
    <n v="13.6"/>
    <n v="0.6"/>
    <x v="634"/>
    <n v="47.67147027"/>
    <n v="5927622.6853619618"/>
  </r>
  <r>
    <d v="2016-09-27T00:00:00"/>
    <x v="5"/>
    <x v="8"/>
    <x v="1"/>
    <x v="38"/>
    <s v="N"/>
    <s v="N"/>
    <n v="7.4"/>
    <n v="14.8"/>
    <n v="13.4"/>
    <n v="12.6"/>
    <x v="635"/>
    <n v="49.794504430000003"/>
    <n v="6318363.4198822519"/>
  </r>
  <r>
    <d v="2016-09-28T00:00:00"/>
    <x v="6"/>
    <x v="8"/>
    <x v="1"/>
    <x v="38"/>
    <s v="N"/>
    <s v="N"/>
    <n v="7.5"/>
    <n v="19.3"/>
    <n v="19.600000000000001"/>
    <n v="2.2000000000000002"/>
    <x v="636"/>
    <n v="32.431714720000002"/>
    <n v="3928883.3242536401"/>
  </r>
  <r>
    <d v="2016-09-29T00:00:00"/>
    <x v="0"/>
    <x v="8"/>
    <x v="1"/>
    <x v="38"/>
    <s v="N"/>
    <s v="N"/>
    <n v="12.5"/>
    <n v="16.7"/>
    <n v="16.2"/>
    <n v="1.8"/>
    <x v="637"/>
    <n v="37.596001049999998"/>
    <n v="4618987.9190414147"/>
  </r>
  <r>
    <d v="2016-09-30T00:00:00"/>
    <x v="1"/>
    <x v="8"/>
    <x v="1"/>
    <x v="38"/>
    <s v="N"/>
    <s v="Y"/>
    <n v="9.3000000000000007"/>
    <n v="16.399999999999999"/>
    <n v="16.600000000000001"/>
    <n v="2"/>
    <x v="638"/>
    <n v="33.063692619999998"/>
    <n v="3750737.8514819602"/>
  </r>
  <r>
    <d v="2016-10-01T00:00:00"/>
    <x v="2"/>
    <x v="9"/>
    <x v="1"/>
    <x v="38"/>
    <s v="N"/>
    <s v="N"/>
    <n v="11.6"/>
    <n v="18.600000000000001"/>
    <n v="11.9"/>
    <n v="1.6"/>
    <x v="639"/>
    <n v="20.48609587"/>
    <n v="2236697.7595673962"/>
  </r>
  <r>
    <d v="2016-10-02T00:00:00"/>
    <x v="3"/>
    <x v="9"/>
    <x v="1"/>
    <x v="38"/>
    <s v="N"/>
    <s v="N"/>
    <n v="12.1"/>
    <n v="24"/>
    <n v="18.7"/>
    <n v="0"/>
    <x v="640"/>
    <n v="13.656870189999999"/>
    <n v="1338276.7245477566"/>
  </r>
  <r>
    <d v="2016-10-03T00:00:00"/>
    <x v="4"/>
    <x v="9"/>
    <x v="1"/>
    <x v="39"/>
    <s v="N"/>
    <s v="N"/>
    <n v="11.1"/>
    <n v="15.9"/>
    <n v="13.7"/>
    <n v="9.1999999999999993"/>
    <x v="641"/>
    <n v="21.601743630000001"/>
    <n v="2502324.5963730062"/>
  </r>
  <r>
    <d v="2016-10-04T00:00:00"/>
    <x v="5"/>
    <x v="9"/>
    <x v="1"/>
    <x v="39"/>
    <s v="Y"/>
    <s v="N"/>
    <n v="10.6"/>
    <n v="17.100000000000001"/>
    <n v="13.2"/>
    <n v="2"/>
    <x v="642"/>
    <n v="23.001781319999999"/>
    <n v="2854278.8530547004"/>
  </r>
  <r>
    <d v="2016-10-05T00:00:00"/>
    <x v="6"/>
    <x v="9"/>
    <x v="1"/>
    <x v="39"/>
    <s v="Y"/>
    <s v="N"/>
    <n v="8"/>
    <n v="17.100000000000001"/>
    <n v="7.5"/>
    <n v="2.8"/>
    <x v="643"/>
    <n v="41.115132719999998"/>
    <n v="5285695.0615438567"/>
  </r>
  <r>
    <d v="2016-10-06T00:00:00"/>
    <x v="0"/>
    <x v="9"/>
    <x v="1"/>
    <x v="39"/>
    <s v="Y"/>
    <s v="N"/>
    <n v="9.6999999999999993"/>
    <n v="27.2"/>
    <n v="22.6"/>
    <n v="0"/>
    <x v="644"/>
    <n v="30.189572800000001"/>
    <n v="3498927.410743712"/>
  </r>
  <r>
    <d v="2016-10-07T00:00:00"/>
    <x v="1"/>
    <x v="9"/>
    <x v="1"/>
    <x v="39"/>
    <s v="Y"/>
    <s v="N"/>
    <n v="14.1"/>
    <n v="22.5"/>
    <n v="7.8"/>
    <n v="0"/>
    <x v="645"/>
    <n v="37.339104300000002"/>
    <n v="4338719.1598932389"/>
  </r>
  <r>
    <d v="2016-10-08T00:00:00"/>
    <x v="2"/>
    <x v="9"/>
    <x v="1"/>
    <x v="39"/>
    <s v="Y"/>
    <s v="N"/>
    <n v="9.6999999999999993"/>
    <n v="16.899999999999999"/>
    <n v="23"/>
    <n v="0"/>
    <x v="646"/>
    <n v="35.210343819999999"/>
    <n v="3566835.11698246"/>
  </r>
  <r>
    <d v="2016-10-09T00:00:00"/>
    <x v="3"/>
    <x v="9"/>
    <x v="1"/>
    <x v="39"/>
    <s v="Y"/>
    <s v="N"/>
    <n v="9.5"/>
    <n v="22"/>
    <n v="14.1"/>
    <n v="0"/>
    <x v="647"/>
    <n v="15.90301462"/>
    <n v="1510057.3947098192"/>
  </r>
  <r>
    <d v="2016-10-10T00:00:00"/>
    <x v="4"/>
    <x v="9"/>
    <x v="1"/>
    <x v="40"/>
    <s v="Y"/>
    <s v="N"/>
    <n v="13"/>
    <n v="16.8"/>
    <n v="18.399999999999999"/>
    <n v="0.8"/>
    <x v="648"/>
    <n v="27.654717770000001"/>
    <n v="3230940.2233155109"/>
  </r>
  <r>
    <d v="2016-10-11T00:00:00"/>
    <x v="5"/>
    <x v="9"/>
    <x v="1"/>
    <x v="40"/>
    <s v="Y"/>
    <s v="N"/>
    <n v="7.5"/>
    <n v="15.1"/>
    <n v="16.7"/>
    <n v="1.4"/>
    <x v="649"/>
    <n v="38.199945730000003"/>
    <n v="4762227.5583859496"/>
  </r>
  <r>
    <d v="2016-10-12T00:00:00"/>
    <x v="6"/>
    <x v="9"/>
    <x v="1"/>
    <x v="40"/>
    <s v="Y"/>
    <s v="N"/>
    <n v="10.199999999999999"/>
    <n v="15.4"/>
    <n v="12.9"/>
    <n v="0"/>
    <x v="650"/>
    <n v="44.770645539999997"/>
    <n v="5758055.695384142"/>
  </r>
  <r>
    <d v="2016-10-13T00:00:00"/>
    <x v="0"/>
    <x v="9"/>
    <x v="1"/>
    <x v="40"/>
    <s v="Y"/>
    <s v="N"/>
    <n v="6.8"/>
    <n v="14.6"/>
    <n v="22.8"/>
    <n v="4.2"/>
    <x v="651"/>
    <n v="58.353085180000001"/>
    <n v="7483360.9897637228"/>
  </r>
  <r>
    <d v="2016-10-14T00:00:00"/>
    <x v="1"/>
    <x v="9"/>
    <x v="1"/>
    <x v="40"/>
    <s v="Y"/>
    <s v="N"/>
    <n v="5.2"/>
    <n v="22.7"/>
    <n v="24.5"/>
    <n v="0.2"/>
    <x v="652"/>
    <n v="43.966506600000002"/>
    <n v="5352108.1386803016"/>
  </r>
  <r>
    <d v="2016-10-15T00:00:00"/>
    <x v="2"/>
    <x v="9"/>
    <x v="1"/>
    <x v="40"/>
    <s v="Y"/>
    <s v="N"/>
    <n v="9.4"/>
    <n v="24.8"/>
    <n v="21.8"/>
    <n v="0"/>
    <x v="653"/>
    <n v="12.698328739999999"/>
    <n v="1243007.4640618188"/>
  </r>
  <r>
    <d v="2016-10-16T00:00:00"/>
    <x v="3"/>
    <x v="9"/>
    <x v="1"/>
    <x v="40"/>
    <s v="Y"/>
    <s v="N"/>
    <n v="17.399999999999999"/>
    <n v="23.1"/>
    <n v="8"/>
    <n v="0"/>
    <x v="306"/>
    <n v="22.029095420000001"/>
    <n v="2242408.4811064"/>
  </r>
  <r>
    <d v="2016-10-17T00:00:00"/>
    <x v="4"/>
    <x v="9"/>
    <x v="1"/>
    <x v="41"/>
    <s v="Y"/>
    <s v="N"/>
    <n v="9.8000000000000007"/>
    <n v="18.899999999999999"/>
    <n v="14.8"/>
    <n v="9.8000000000000007"/>
    <x v="654"/>
    <n v="29.59668164"/>
    <n v="3434483.1400648658"/>
  </r>
  <r>
    <d v="2016-10-18T00:00:00"/>
    <x v="5"/>
    <x v="9"/>
    <x v="1"/>
    <x v="41"/>
    <s v="Y"/>
    <s v="N"/>
    <n v="9.6"/>
    <n v="16.600000000000001"/>
    <n v="16.5"/>
    <n v="1"/>
    <x v="655"/>
    <n v="36.721212710000003"/>
    <n v="4526456.442031743"/>
  </r>
  <r>
    <d v="2016-10-19T00:00:00"/>
    <x v="6"/>
    <x v="9"/>
    <x v="1"/>
    <x v="41"/>
    <s v="Y"/>
    <s v="N"/>
    <n v="7.5"/>
    <n v="16.5"/>
    <n v="22.1"/>
    <n v="2.6"/>
    <x v="656"/>
    <n v="60.68302782"/>
    <n v="7668031.4921270916"/>
  </r>
  <r>
    <d v="2016-10-20T00:00:00"/>
    <x v="0"/>
    <x v="9"/>
    <x v="1"/>
    <x v="41"/>
    <s v="Y"/>
    <s v="N"/>
    <n v="6.8"/>
    <n v="21.8"/>
    <n v="25.6"/>
    <n v="0"/>
    <x v="657"/>
    <n v="27.425826229999998"/>
    <n v="3150326.7696936065"/>
  </r>
  <r>
    <d v="2016-10-21T00:00:00"/>
    <x v="1"/>
    <x v="9"/>
    <x v="1"/>
    <x v="41"/>
    <s v="Y"/>
    <s v="N"/>
    <n v="14.8"/>
    <n v="17.600000000000001"/>
    <n v="1.9"/>
    <n v="0"/>
    <x v="658"/>
    <n v="43.244732259999999"/>
    <n v="5318033.2744221939"/>
  </r>
  <r>
    <d v="2016-10-22T00:00:00"/>
    <x v="2"/>
    <x v="9"/>
    <x v="1"/>
    <x v="41"/>
    <s v="Y"/>
    <s v="N"/>
    <n v="6.9"/>
    <n v="13.2"/>
    <n v="16.899999999999999"/>
    <n v="16.399999999999999"/>
    <x v="659"/>
    <n v="38.711130760000003"/>
    <n v="4420199.3033703389"/>
  </r>
  <r>
    <d v="2016-10-23T00:00:00"/>
    <x v="3"/>
    <x v="9"/>
    <x v="1"/>
    <x v="41"/>
    <s v="Y"/>
    <s v="N"/>
    <n v="7.9"/>
    <n v="14.1"/>
    <n v="18.7"/>
    <n v="8.8000000000000007"/>
    <x v="660"/>
    <n v="40.91855691"/>
    <n v="4553785.2799569899"/>
  </r>
  <r>
    <d v="2016-10-24T00:00:00"/>
    <x v="4"/>
    <x v="9"/>
    <x v="1"/>
    <x v="42"/>
    <s v="Y"/>
    <s v="N"/>
    <n v="9.4"/>
    <n v="17.100000000000001"/>
    <n v="20.3"/>
    <n v="0.4"/>
    <x v="661"/>
    <n v="66.513366149999996"/>
    <n v="8332140.3523159139"/>
  </r>
  <r>
    <d v="2016-10-25T00:00:00"/>
    <x v="5"/>
    <x v="9"/>
    <x v="1"/>
    <x v="42"/>
    <s v="Y"/>
    <s v="N"/>
    <n v="9.6"/>
    <n v="25.7"/>
    <n v="23.1"/>
    <n v="0.2"/>
    <x v="662"/>
    <n v="37.022146409999998"/>
    <n v="4336713.3290365553"/>
  </r>
  <r>
    <d v="2016-10-26T00:00:00"/>
    <x v="6"/>
    <x v="9"/>
    <x v="1"/>
    <x v="42"/>
    <s v="Y"/>
    <s v="N"/>
    <n v="16.5"/>
    <n v="18.5"/>
    <n v="9"/>
    <n v="0"/>
    <x v="663"/>
    <n v="55.416352840000002"/>
    <n v="6738927.476567572"/>
  </r>
  <r>
    <d v="2016-10-27T00:00:00"/>
    <x v="0"/>
    <x v="9"/>
    <x v="1"/>
    <x v="42"/>
    <s v="Y"/>
    <s v="N"/>
    <n v="10.1"/>
    <n v="15.4"/>
    <n v="25.8"/>
    <n v="0.2"/>
    <x v="664"/>
    <n v="43.480540499999996"/>
    <n v="5223857.7933834139"/>
  </r>
  <r>
    <d v="2016-10-28T00:00:00"/>
    <x v="1"/>
    <x v="9"/>
    <x v="1"/>
    <x v="42"/>
    <s v="Y"/>
    <s v="N"/>
    <n v="6.3"/>
    <n v="16.600000000000001"/>
    <n v="26.5"/>
    <n v="0"/>
    <x v="665"/>
    <n v="54.509745119999998"/>
    <n v="6531396.3621974355"/>
  </r>
  <r>
    <d v="2016-10-29T00:00:00"/>
    <x v="2"/>
    <x v="9"/>
    <x v="1"/>
    <x v="42"/>
    <s v="Y"/>
    <s v="N"/>
    <n v="9.3000000000000007"/>
    <n v="25.6"/>
    <n v="25.8"/>
    <n v="0"/>
    <x v="666"/>
    <n v="21.28564824"/>
    <n v="2217775.210766905"/>
  </r>
  <r>
    <d v="2016-10-30T00:00:00"/>
    <x v="3"/>
    <x v="9"/>
    <x v="1"/>
    <x v="42"/>
    <s v="Y"/>
    <s v="N"/>
    <n v="12.7"/>
    <n v="28"/>
    <n v="19.5"/>
    <n v="0"/>
    <x v="667"/>
    <n v="6.8691345049999999"/>
    <n v="647936.05796096858"/>
  </r>
  <r>
    <d v="2016-10-31T00:00:00"/>
    <x v="4"/>
    <x v="9"/>
    <x v="1"/>
    <x v="43"/>
    <s v="Y"/>
    <s v="N"/>
    <n v="7.9"/>
    <n v="17.5"/>
    <n v="19"/>
    <n v="1.8"/>
    <x v="668"/>
    <n v="19.08090112"/>
    <n v="2111519.8036278016"/>
  </r>
  <r>
    <d v="2016-11-01T00:00:00"/>
    <x v="5"/>
    <x v="10"/>
    <x v="1"/>
    <x v="43"/>
    <s v="Y"/>
    <s v="Y"/>
    <n v="9.4"/>
    <n v="18.399999999999999"/>
    <n v="17.7"/>
    <n v="0.4"/>
    <x v="669"/>
    <n v="17.418201960000001"/>
    <n v="1828496.8267753718"/>
  </r>
  <r>
    <d v="2016-11-02T00:00:00"/>
    <x v="6"/>
    <x v="10"/>
    <x v="1"/>
    <x v="43"/>
    <s v="Y"/>
    <s v="N"/>
    <n v="9.6999999999999993"/>
    <n v="18.5"/>
    <n v="13.3"/>
    <n v="0.4"/>
    <x v="670"/>
    <n v="46.645669009999999"/>
    <n v="5593024.6868961649"/>
  </r>
  <r>
    <d v="2016-11-03T00:00:00"/>
    <x v="0"/>
    <x v="10"/>
    <x v="1"/>
    <x v="43"/>
    <s v="Y"/>
    <s v="N"/>
    <n v="10"/>
    <n v="19.100000000000001"/>
    <n v="28"/>
    <n v="0"/>
    <x v="671"/>
    <n v="60.221047589999998"/>
    <n v="7146883.0742569864"/>
  </r>
  <r>
    <d v="2016-11-04T00:00:00"/>
    <x v="1"/>
    <x v="10"/>
    <x v="1"/>
    <x v="43"/>
    <s v="Y"/>
    <s v="N"/>
    <n v="10.199999999999999"/>
    <n v="29.2"/>
    <n v="24.9"/>
    <n v="0"/>
    <x v="672"/>
    <n v="25.952350200000001"/>
    <n v="2949912.4247230473"/>
  </r>
  <r>
    <d v="2016-11-05T00:00:00"/>
    <x v="2"/>
    <x v="10"/>
    <x v="1"/>
    <x v="43"/>
    <s v="Y"/>
    <s v="N"/>
    <n v="10"/>
    <n v="16.8"/>
    <n v="10.8"/>
    <n v="0"/>
    <x v="673"/>
    <n v="15.26468717"/>
    <n v="1554109.2492930775"/>
  </r>
  <r>
    <d v="2016-11-06T00:00:00"/>
    <x v="3"/>
    <x v="10"/>
    <x v="1"/>
    <x v="43"/>
    <s v="Y"/>
    <s v="N"/>
    <n v="11.5"/>
    <n v="21.4"/>
    <n v="25.2"/>
    <n v="0"/>
    <x v="674"/>
    <n v="24.15876196"/>
    <n v="2341827.7786854529"/>
  </r>
  <r>
    <d v="2016-11-07T00:00:00"/>
    <x v="4"/>
    <x v="10"/>
    <x v="1"/>
    <x v="44"/>
    <s v="Y"/>
    <s v="N"/>
    <n v="14.6"/>
    <n v="25.9"/>
    <n v="15.9"/>
    <n v="0"/>
    <x v="675"/>
    <n v="30.36705791"/>
    <n v="3529573.4656789894"/>
  </r>
  <r>
    <d v="2016-11-08T00:00:00"/>
    <x v="5"/>
    <x v="10"/>
    <x v="1"/>
    <x v="44"/>
    <s v="Y"/>
    <s v="N"/>
    <n v="11"/>
    <n v="18.2"/>
    <n v="28.9"/>
    <n v="0.2"/>
    <x v="676"/>
    <n v="53.922003029999999"/>
    <n v="6351720.5085076224"/>
  </r>
  <r>
    <d v="2016-11-09T00:00:00"/>
    <x v="6"/>
    <x v="10"/>
    <x v="1"/>
    <x v="44"/>
    <s v="Y"/>
    <s v="N"/>
    <n v="9.1999999999999993"/>
    <n v="17.399999999999999"/>
    <n v="22"/>
    <n v="0"/>
    <x v="677"/>
    <n v="55.662203390000002"/>
    <n v="6798086.9633774804"/>
  </r>
  <r>
    <d v="2016-11-10T00:00:00"/>
    <x v="0"/>
    <x v="10"/>
    <x v="1"/>
    <x v="44"/>
    <s v="Y"/>
    <s v="N"/>
    <n v="11.9"/>
    <n v="17.5"/>
    <n v="20.3"/>
    <n v="0"/>
    <x v="678"/>
    <n v="48.706971459999998"/>
    <n v="5973156.5527205132"/>
  </r>
  <r>
    <d v="2016-11-11T00:00:00"/>
    <x v="1"/>
    <x v="10"/>
    <x v="1"/>
    <x v="44"/>
    <s v="Y"/>
    <s v="N"/>
    <n v="8.4"/>
    <n v="23.8"/>
    <n v="29.1"/>
    <n v="0"/>
    <x v="679"/>
    <n v="26.823982910000002"/>
    <n v="3163992.9954081052"/>
  </r>
  <r>
    <d v="2016-11-12T00:00:00"/>
    <x v="2"/>
    <x v="10"/>
    <x v="1"/>
    <x v="44"/>
    <s v="Y"/>
    <s v="N"/>
    <n v="13.2"/>
    <n v="25.5"/>
    <n v="17"/>
    <n v="2"/>
    <x v="680"/>
    <n v="10.832116259999999"/>
    <n v="1082207.7054650232"/>
  </r>
  <r>
    <d v="2016-11-13T00:00:00"/>
    <x v="3"/>
    <x v="10"/>
    <x v="1"/>
    <x v="44"/>
    <s v="Y"/>
    <s v="N"/>
    <n v="11.7"/>
    <n v="19"/>
    <n v="9.6999999999999993"/>
    <n v="2"/>
    <x v="681"/>
    <n v="10.725641830000001"/>
    <n v="1038305.6785718428"/>
  </r>
  <r>
    <d v="2016-11-14T00:00:00"/>
    <x v="4"/>
    <x v="10"/>
    <x v="1"/>
    <x v="45"/>
    <s v="Y"/>
    <s v="N"/>
    <n v="11.5"/>
    <n v="15.9"/>
    <n v="14.8"/>
    <n v="8.6"/>
    <x v="682"/>
    <n v="39.499737830000001"/>
    <n v="4614246.7990477839"/>
  </r>
  <r>
    <d v="2016-11-15T00:00:00"/>
    <x v="5"/>
    <x v="10"/>
    <x v="1"/>
    <x v="45"/>
    <s v="Y"/>
    <s v="N"/>
    <n v="11"/>
    <n v="19.2"/>
    <n v="17.100000000000001"/>
    <n v="0"/>
    <x v="683"/>
    <n v="26.908387489999999"/>
    <n v="3226466.0779370689"/>
  </r>
  <r>
    <d v="2016-11-16T00:00:00"/>
    <x v="6"/>
    <x v="10"/>
    <x v="1"/>
    <x v="45"/>
    <s v="Y"/>
    <s v="N"/>
    <n v="11.9"/>
    <n v="21.6"/>
    <n v="25.8"/>
    <n v="0"/>
    <x v="684"/>
    <n v="35.630684420000001"/>
    <n v="4352169.0954170376"/>
  </r>
  <r>
    <d v="2016-11-17T00:00:00"/>
    <x v="0"/>
    <x v="10"/>
    <x v="1"/>
    <x v="45"/>
    <s v="Y"/>
    <s v="N"/>
    <n v="12"/>
    <n v="31.4"/>
    <n v="28.8"/>
    <n v="0"/>
    <x v="685"/>
    <n v="28.55507656"/>
    <n v="3496987.3138682214"/>
  </r>
  <r>
    <d v="2016-11-18T00:00:00"/>
    <x v="1"/>
    <x v="10"/>
    <x v="1"/>
    <x v="45"/>
    <s v="Y"/>
    <s v="N"/>
    <n v="15.3"/>
    <n v="18.899999999999999"/>
    <n v="15.6"/>
    <n v="0"/>
    <x v="686"/>
    <n v="31.775799320000001"/>
    <n v="3858886.4340100861"/>
  </r>
  <r>
    <d v="2016-11-19T00:00:00"/>
    <x v="2"/>
    <x v="10"/>
    <x v="1"/>
    <x v="45"/>
    <s v="Y"/>
    <s v="N"/>
    <n v="11.7"/>
    <n v="19.399999999999999"/>
    <n v="29.9"/>
    <n v="0"/>
    <x v="687"/>
    <n v="24.655993039999998"/>
    <n v="2634948.9921952398"/>
  </r>
  <r>
    <d v="2016-11-20T00:00:00"/>
    <x v="3"/>
    <x v="10"/>
    <x v="1"/>
    <x v="45"/>
    <s v="Y"/>
    <s v="N"/>
    <n v="11.9"/>
    <n v="33.299999999999997"/>
    <n v="22.1"/>
    <n v="0"/>
    <x v="688"/>
    <n v="43.08594969"/>
    <n v="4829863.2221427662"/>
  </r>
  <r>
    <d v="2016-11-21T00:00:00"/>
    <x v="4"/>
    <x v="10"/>
    <x v="1"/>
    <x v="46"/>
    <s v="Y"/>
    <s v="N"/>
    <n v="17.899999999999999"/>
    <n v="35"/>
    <n v="19.8"/>
    <n v="0"/>
    <x v="689"/>
    <n v="51.0352654"/>
    <n v="7077663.2346787015"/>
  </r>
  <r>
    <d v="2016-11-22T00:00:00"/>
    <x v="5"/>
    <x v="10"/>
    <x v="1"/>
    <x v="46"/>
    <s v="Y"/>
    <s v="N"/>
    <n v="14.5"/>
    <n v="14.9"/>
    <n v="1.5"/>
    <n v="8.6"/>
    <x v="690"/>
    <n v="37.021291779999999"/>
    <n v="4687551.5566383414"/>
  </r>
  <r>
    <d v="2016-11-23T00:00:00"/>
    <x v="6"/>
    <x v="10"/>
    <x v="1"/>
    <x v="46"/>
    <s v="Y"/>
    <s v="N"/>
    <n v="11"/>
    <n v="16.8"/>
    <n v="16.899999999999999"/>
    <n v="5.4"/>
    <x v="691"/>
    <n v="41.912267790000001"/>
    <n v="4950635.578209688"/>
  </r>
  <r>
    <d v="2016-11-24T00:00:00"/>
    <x v="0"/>
    <x v="10"/>
    <x v="1"/>
    <x v="46"/>
    <s v="Y"/>
    <s v="N"/>
    <n v="10.3"/>
    <n v="17"/>
    <n v="21.6"/>
    <n v="2.2000000000000002"/>
    <x v="692"/>
    <n v="38.059403269999997"/>
    <n v="4578871.4309819415"/>
  </r>
  <r>
    <d v="2016-11-25T00:00:00"/>
    <x v="1"/>
    <x v="10"/>
    <x v="1"/>
    <x v="46"/>
    <s v="Y"/>
    <s v="N"/>
    <n v="10.9"/>
    <n v="17.899999999999999"/>
    <n v="15.7"/>
    <n v="0.8"/>
    <x v="693"/>
    <n v="27.61649096"/>
    <n v="3203832.3360779523"/>
  </r>
  <r>
    <d v="2016-11-26T00:00:00"/>
    <x v="2"/>
    <x v="10"/>
    <x v="1"/>
    <x v="46"/>
    <s v="Y"/>
    <s v="N"/>
    <n v="12.2"/>
    <n v="17.399999999999999"/>
    <n v="18.8"/>
    <n v="0"/>
    <x v="694"/>
    <n v="23.790582969999999"/>
    <n v="2490875.3454410629"/>
  </r>
  <r>
    <d v="2016-11-27T00:00:00"/>
    <x v="3"/>
    <x v="10"/>
    <x v="1"/>
    <x v="46"/>
    <s v="Y"/>
    <s v="N"/>
    <n v="11.6"/>
    <n v="16.3"/>
    <n v="10.1"/>
    <n v="0.4"/>
    <x v="695"/>
    <n v="37.00394515"/>
    <n v="3801004.5414683348"/>
  </r>
  <r>
    <d v="2016-11-28T00:00:00"/>
    <x v="4"/>
    <x v="10"/>
    <x v="1"/>
    <x v="47"/>
    <s v="Y"/>
    <s v="N"/>
    <n v="12.2"/>
    <n v="19.600000000000001"/>
    <n v="24.4"/>
    <n v="0.2"/>
    <x v="696"/>
    <n v="65.392779020000006"/>
    <n v="7759923.7105155578"/>
  </r>
  <r>
    <d v="2016-11-29T00:00:00"/>
    <x v="5"/>
    <x v="10"/>
    <x v="1"/>
    <x v="47"/>
    <s v="Y"/>
    <s v="N"/>
    <n v="10.4"/>
    <n v="20"/>
    <n v="31"/>
    <n v="0.2"/>
    <x v="697"/>
    <n v="63.429964150000004"/>
    <n v="7558896.1808852563"/>
  </r>
  <r>
    <d v="2016-11-30T00:00:00"/>
    <x v="6"/>
    <x v="10"/>
    <x v="1"/>
    <x v="47"/>
    <s v="Y"/>
    <s v="N"/>
    <n v="13.3"/>
    <n v="18.899999999999999"/>
    <n v="9.6"/>
    <n v="0"/>
    <x v="698"/>
    <n v="76.02598021"/>
    <n v="9204282.2014123928"/>
  </r>
  <r>
    <d v="2016-12-01T00:00:00"/>
    <x v="0"/>
    <x v="11"/>
    <x v="1"/>
    <x v="47"/>
    <s v="Y"/>
    <s v="N"/>
    <n v="12.9"/>
    <n v="21.9"/>
    <n v="28"/>
    <n v="0"/>
    <x v="699"/>
    <n v="56.012306840000001"/>
    <n v="6330736.0885302974"/>
  </r>
  <r>
    <d v="2016-12-02T00:00:00"/>
    <x v="1"/>
    <x v="11"/>
    <x v="1"/>
    <x v="47"/>
    <s v="Y"/>
    <s v="N"/>
    <n v="13"/>
    <n v="21.6"/>
    <n v="29.7"/>
    <n v="0"/>
    <x v="700"/>
    <n v="41.499436780000003"/>
    <n v="4536650.1622160971"/>
  </r>
  <r>
    <d v="2016-12-03T00:00:00"/>
    <x v="2"/>
    <x v="11"/>
    <x v="1"/>
    <x v="47"/>
    <s v="Y"/>
    <s v="N"/>
    <n v="9.9"/>
    <n v="23.9"/>
    <n v="31.2"/>
    <n v="0"/>
    <x v="701"/>
    <n v="29.20305213"/>
    <n v="2888167.108115674"/>
  </r>
  <r>
    <d v="2016-12-04T00:00:00"/>
    <x v="3"/>
    <x v="11"/>
    <x v="1"/>
    <x v="47"/>
    <s v="Y"/>
    <s v="N"/>
    <n v="12.7"/>
    <n v="31.7"/>
    <n v="14.1"/>
    <n v="0"/>
    <x v="702"/>
    <n v="43.732741949999998"/>
    <n v="4255211.5355221014"/>
  </r>
  <r>
    <d v="2016-12-05T00:00:00"/>
    <x v="4"/>
    <x v="11"/>
    <x v="1"/>
    <x v="48"/>
    <s v="Y"/>
    <s v="N"/>
    <n v="16.899999999999999"/>
    <n v="21.5"/>
    <n v="21.6"/>
    <n v="2.4"/>
    <x v="703"/>
    <n v="25.294384869999998"/>
    <n v="2774035.1886928999"/>
  </r>
  <r>
    <d v="2016-12-06T00:00:00"/>
    <x v="5"/>
    <x v="11"/>
    <x v="1"/>
    <x v="48"/>
    <s v="Y"/>
    <s v="N"/>
    <n v="12.8"/>
    <n v="20.8"/>
    <n v="24.2"/>
    <n v="0"/>
    <x v="704"/>
    <n v="48.412487810000002"/>
    <n v="5384827.0988799483"/>
  </r>
  <r>
    <d v="2016-12-07T00:00:00"/>
    <x v="6"/>
    <x v="11"/>
    <x v="1"/>
    <x v="48"/>
    <s v="Y"/>
    <s v="N"/>
    <n v="10.5"/>
    <n v="28.3"/>
    <n v="30.8"/>
    <n v="0"/>
    <x v="705"/>
    <n v="44.722059059999999"/>
    <n v="5041879.0720710047"/>
  </r>
  <r>
    <d v="2016-12-08T00:00:00"/>
    <x v="0"/>
    <x v="11"/>
    <x v="1"/>
    <x v="48"/>
    <s v="Y"/>
    <s v="N"/>
    <n v="15.4"/>
    <n v="23.2"/>
    <n v="11.6"/>
    <n v="2.2000000000000002"/>
    <x v="706"/>
    <n v="25.853861729999998"/>
    <n v="2726177.2551299743"/>
  </r>
  <r>
    <d v="2016-12-09T00:00:00"/>
    <x v="1"/>
    <x v="11"/>
    <x v="1"/>
    <x v="48"/>
    <s v="Y"/>
    <s v="N"/>
    <n v="10"/>
    <n v="17.3"/>
    <n v="23.2"/>
    <n v="6.6"/>
    <x v="707"/>
    <n v="25.118195310000001"/>
    <n v="2654091.2498734179"/>
  </r>
  <r>
    <d v="2016-12-10T00:00:00"/>
    <x v="2"/>
    <x v="11"/>
    <x v="1"/>
    <x v="48"/>
    <s v="Y"/>
    <s v="N"/>
    <n v="11.2"/>
    <n v="18.8"/>
    <n v="24.2"/>
    <n v="0.2"/>
    <x v="708"/>
    <n v="19.31166859"/>
    <n v="1904572.0842763104"/>
  </r>
  <r>
    <d v="2016-12-11T00:00:00"/>
    <x v="3"/>
    <x v="11"/>
    <x v="1"/>
    <x v="48"/>
    <s v="Y"/>
    <s v="N"/>
    <n v="12.9"/>
    <n v="19.3"/>
    <n v="27"/>
    <n v="1"/>
    <x v="709"/>
    <n v="16.396687880000002"/>
    <n v="1535930.0591539375"/>
  </r>
  <r>
    <d v="2016-12-12T00:00:00"/>
    <x v="4"/>
    <x v="11"/>
    <x v="1"/>
    <x v="49"/>
    <s v="Y"/>
    <s v="N"/>
    <n v="10.7"/>
    <n v="32.799999999999997"/>
    <n v="30"/>
    <n v="0"/>
    <x v="710"/>
    <n v="45.157572940000001"/>
    <n v="5436525.1735796239"/>
  </r>
  <r>
    <d v="2016-12-13T00:00:00"/>
    <x v="5"/>
    <x v="11"/>
    <x v="1"/>
    <x v="49"/>
    <s v="Y"/>
    <s v="N"/>
    <n v="16.5"/>
    <n v="36.299999999999997"/>
    <n v="14.1"/>
    <n v="0"/>
    <x v="711"/>
    <n v="44.693023539999999"/>
    <n v="5757875.9661470409"/>
  </r>
  <r>
    <d v="2016-12-14T00:00:00"/>
    <x v="6"/>
    <x v="11"/>
    <x v="1"/>
    <x v="49"/>
    <s v="Y"/>
    <s v="N"/>
    <n v="15.7"/>
    <n v="19.3"/>
    <n v="21.3"/>
    <n v="0"/>
    <x v="712"/>
    <n v="19.919106330000002"/>
    <n v="2219461.8227239326"/>
  </r>
  <r>
    <d v="2016-12-15T00:00:00"/>
    <x v="0"/>
    <x v="11"/>
    <x v="1"/>
    <x v="49"/>
    <s v="Y"/>
    <s v="N"/>
    <n v="11.7"/>
    <n v="18.600000000000001"/>
    <n v="30.8"/>
    <n v="0"/>
    <x v="713"/>
    <n v="31.145308459999999"/>
    <n v="3334801.6797401654"/>
  </r>
  <r>
    <d v="2016-12-16T00:00:00"/>
    <x v="1"/>
    <x v="11"/>
    <x v="1"/>
    <x v="49"/>
    <s v="Y"/>
    <s v="N"/>
    <n v="9.6999999999999993"/>
    <n v="25.5"/>
    <n v="20.5"/>
    <n v="0"/>
    <x v="714"/>
    <n v="48.856884800000003"/>
    <n v="5554933.0194034884"/>
  </r>
  <r>
    <d v="2016-12-17T00:00:00"/>
    <x v="2"/>
    <x v="11"/>
    <x v="1"/>
    <x v="49"/>
    <s v="Y"/>
    <s v="N"/>
    <n v="15.1"/>
    <n v="20.9"/>
    <n v="22.5"/>
    <n v="0"/>
    <x v="715"/>
    <n v="23.576231230000001"/>
    <n v="2127223.9317802005"/>
  </r>
  <r>
    <d v="2016-12-18T00:00:00"/>
    <x v="3"/>
    <x v="11"/>
    <x v="1"/>
    <x v="49"/>
    <s v="Y"/>
    <s v="N"/>
    <n v="10"/>
    <n v="17.5"/>
    <n v="30.3"/>
    <n v="0"/>
    <x v="716"/>
    <n v="26.49359939"/>
    <n v="2408561.8661002382"/>
  </r>
  <r>
    <d v="2016-12-19T00:00:00"/>
    <x v="4"/>
    <x v="11"/>
    <x v="1"/>
    <x v="50"/>
    <s v="Y"/>
    <s v="N"/>
    <n v="8.8000000000000007"/>
    <n v="30.2"/>
    <n v="29.3"/>
    <n v="0"/>
    <x v="717"/>
    <n v="28.684832369999999"/>
    <n v="3134113.5336200725"/>
  </r>
  <r>
    <d v="2016-12-20T00:00:00"/>
    <x v="5"/>
    <x v="11"/>
    <x v="1"/>
    <x v="50"/>
    <s v="N"/>
    <s v="N"/>
    <n v="14.4"/>
    <n v="21.5"/>
    <n v="26"/>
    <n v="3"/>
    <x v="718"/>
    <n v="16.129856849999999"/>
    <n v="1717043.5046528468"/>
  </r>
  <r>
    <d v="2016-12-21T00:00:00"/>
    <x v="6"/>
    <x v="11"/>
    <x v="1"/>
    <x v="50"/>
    <s v="N"/>
    <s v="N"/>
    <n v="13.5"/>
    <n v="19.899999999999999"/>
    <n v="28.8"/>
    <n v="0.2"/>
    <x v="719"/>
    <n v="21.34587505"/>
    <n v="2228285.4369907253"/>
  </r>
  <r>
    <d v="2016-12-22T00:00:00"/>
    <x v="0"/>
    <x v="11"/>
    <x v="1"/>
    <x v="50"/>
    <s v="N"/>
    <s v="N"/>
    <n v="14.6"/>
    <n v="20"/>
    <n v="29.6"/>
    <n v="0"/>
    <x v="720"/>
    <n v="20.97623583"/>
    <n v="2213270.50054621"/>
  </r>
  <r>
    <d v="2016-12-23T00:00:00"/>
    <x v="1"/>
    <x v="11"/>
    <x v="1"/>
    <x v="50"/>
    <s v="N"/>
    <s v="N"/>
    <n v="12.5"/>
    <n v="26.3"/>
    <n v="28.7"/>
    <n v="0"/>
    <x v="721"/>
    <n v="24.329345190000002"/>
    <n v="2730919.0007731351"/>
  </r>
  <r>
    <d v="2016-12-24T00:00:00"/>
    <x v="2"/>
    <x v="11"/>
    <x v="1"/>
    <x v="50"/>
    <s v="N"/>
    <s v="N"/>
    <n v="16.2"/>
    <n v="34.9"/>
    <n v="26.3"/>
    <n v="0.8"/>
    <x v="722"/>
    <n v="34.693111190000003"/>
    <n v="3984291.3248654618"/>
  </r>
  <r>
    <d v="2016-12-25T00:00:00"/>
    <x v="3"/>
    <x v="11"/>
    <x v="1"/>
    <x v="50"/>
    <s v="N"/>
    <s v="N"/>
    <n v="16.399999999999999"/>
    <n v="36.299999999999997"/>
    <n v="32.299999999999997"/>
    <n v="0.2"/>
    <x v="723"/>
    <n v="28.64742992"/>
    <n v="3279218.8781456463"/>
  </r>
  <r>
    <d v="2016-12-26T00:00:00"/>
    <x v="4"/>
    <x v="11"/>
    <x v="1"/>
    <x v="51"/>
    <s v="N"/>
    <s v="Y"/>
    <n v="25.4"/>
    <n v="29.3"/>
    <n v="10.199999999999999"/>
    <n v="0"/>
    <x v="724"/>
    <n v="22.910355590000002"/>
    <n v="2435023.2491226997"/>
  </r>
  <r>
    <d v="2016-12-27T00:00:00"/>
    <x v="5"/>
    <x v="11"/>
    <x v="1"/>
    <x v="51"/>
    <s v="N"/>
    <s v="Y"/>
    <n v="18"/>
    <n v="29.8"/>
    <n v="5.8"/>
    <n v="1.6"/>
    <x v="725"/>
    <n v="23.813537400000001"/>
    <n v="2374243.7321384819"/>
  </r>
  <r>
    <d v="2016-12-28T00:00:00"/>
    <x v="6"/>
    <x v="11"/>
    <x v="1"/>
    <x v="51"/>
    <s v="N"/>
    <s v="N"/>
    <n v="20.3"/>
    <n v="38.200000000000003"/>
    <n v="15.1"/>
    <n v="1"/>
    <x v="726"/>
    <n v="40.282509820000001"/>
    <n v="4982685.4340703664"/>
  </r>
  <r>
    <d v="2016-12-29T00:00:00"/>
    <x v="0"/>
    <x v="11"/>
    <x v="1"/>
    <x v="51"/>
    <s v="N"/>
    <s v="N"/>
    <n v="27"/>
    <n v="33.5"/>
    <n v="15.7"/>
    <n v="0"/>
    <x v="727"/>
    <n v="47.145005580000003"/>
    <n v="6391533.0317656174"/>
  </r>
  <r>
    <d v="2016-12-30T00:00:00"/>
    <x v="1"/>
    <x v="11"/>
    <x v="1"/>
    <x v="51"/>
    <s v="N"/>
    <s v="N"/>
    <n v="20.100000000000001"/>
    <n v="27.8"/>
    <n v="28.8"/>
    <n v="20.399999999999999"/>
    <x v="728"/>
    <n v="24.065077649999999"/>
    <n v="2698701.8467630995"/>
  </r>
  <r>
    <d v="2016-12-31T00:00:00"/>
    <x v="2"/>
    <x v="11"/>
    <x v="1"/>
    <x v="51"/>
    <s v="N"/>
    <s v="N"/>
    <n v="17.3"/>
    <n v="23.8"/>
    <n v="30.8"/>
    <n v="0"/>
    <x v="729"/>
    <n v="17.59822922"/>
    <n v="1684645.9265065428"/>
  </r>
  <r>
    <d v="2017-01-01T00:00:00"/>
    <x v="3"/>
    <x v="0"/>
    <x v="2"/>
    <x v="51"/>
    <s v="N"/>
    <s v="Y"/>
    <n v="16.8"/>
    <n v="21.1"/>
    <n v="8.5"/>
    <n v="0"/>
    <x v="730"/>
    <n v="25.846761099999998"/>
    <n v="2310781.7304036594"/>
  </r>
  <r>
    <d v="2017-01-02T00:00:00"/>
    <x v="4"/>
    <x v="0"/>
    <x v="2"/>
    <x v="0"/>
    <s v="N"/>
    <s v="Y"/>
    <n v="14.8"/>
    <n v="17.8"/>
    <n v="7.8"/>
    <n v="0.4"/>
    <x v="731"/>
    <n v="30.618702880000001"/>
    <n v="2648746.5208305139"/>
  </r>
  <r>
    <d v="2017-01-03T00:00:00"/>
    <x v="5"/>
    <x v="0"/>
    <x v="2"/>
    <x v="0"/>
    <s v="N"/>
    <s v="N"/>
    <n v="14.6"/>
    <n v="19.5"/>
    <n v="25.9"/>
    <n v="0.4"/>
    <x v="732"/>
    <n v="28.68695469"/>
    <n v="2798835.4191564037"/>
  </r>
  <r>
    <d v="2017-01-04T00:00:00"/>
    <x v="6"/>
    <x v="0"/>
    <x v="2"/>
    <x v="0"/>
    <s v="N"/>
    <s v="N"/>
    <n v="13.3"/>
    <n v="29.3"/>
    <n v="31.6"/>
    <n v="0"/>
    <x v="733"/>
    <n v="56.972780710000002"/>
    <n v="6643413.3608309245"/>
  </r>
  <r>
    <d v="2017-01-05T00:00:00"/>
    <x v="0"/>
    <x v="0"/>
    <x v="2"/>
    <x v="0"/>
    <s v="N"/>
    <s v="N"/>
    <n v="18.5"/>
    <n v="31.7"/>
    <n v="29.7"/>
    <n v="0"/>
    <x v="734"/>
    <n v="73.458259870000006"/>
    <n v="9408522.5381193217"/>
  </r>
  <r>
    <d v="2017-01-06T00:00:00"/>
    <x v="1"/>
    <x v="0"/>
    <x v="2"/>
    <x v="0"/>
    <s v="N"/>
    <s v="N"/>
    <n v="18.3"/>
    <n v="35.200000000000003"/>
    <n v="30.1"/>
    <n v="0"/>
    <x v="735"/>
    <n v="97.699200840000003"/>
    <n v="13317254.477011336"/>
  </r>
  <r>
    <d v="2017-01-07T00:00:00"/>
    <x v="2"/>
    <x v="0"/>
    <x v="2"/>
    <x v="0"/>
    <s v="N"/>
    <s v="N"/>
    <n v="20.9"/>
    <n v="36.700000000000003"/>
    <n v="28.5"/>
    <n v="0"/>
    <x v="736"/>
    <n v="77.602997990000006"/>
    <n v="10472914.14580041"/>
  </r>
  <r>
    <d v="2017-01-08T00:00:00"/>
    <x v="3"/>
    <x v="0"/>
    <x v="2"/>
    <x v="0"/>
    <s v="N"/>
    <s v="N"/>
    <n v="28"/>
    <n v="33.1"/>
    <n v="29.3"/>
    <n v="0"/>
    <x v="737"/>
    <n v="69.224810730000002"/>
    <n v="8499216.3176174778"/>
  </r>
  <r>
    <d v="2017-01-09T00:00:00"/>
    <x v="4"/>
    <x v="0"/>
    <x v="2"/>
    <x v="1"/>
    <s v="N"/>
    <s v="N"/>
    <n v="18.5"/>
    <n v="24.4"/>
    <n v="14.3"/>
    <n v="0"/>
    <x v="738"/>
    <n v="68.099525220000004"/>
    <n v="7913981.3438713886"/>
  </r>
  <r>
    <d v="2017-01-10T00:00:00"/>
    <x v="5"/>
    <x v="0"/>
    <x v="2"/>
    <x v="1"/>
    <s v="N"/>
    <s v="N"/>
    <n v="17.7"/>
    <n v="26.2"/>
    <n v="28.6"/>
    <n v="0"/>
    <x v="739"/>
    <n v="72.813056849999995"/>
    <n v="8764239.700985292"/>
  </r>
  <r>
    <d v="2017-01-11T00:00:00"/>
    <x v="6"/>
    <x v="0"/>
    <x v="2"/>
    <x v="1"/>
    <s v="N"/>
    <s v="N"/>
    <n v="16.600000000000001"/>
    <n v="24.3"/>
    <n v="25.9"/>
    <n v="0"/>
    <x v="740"/>
    <n v="65.744510939999998"/>
    <n v="7336814.9099061536"/>
  </r>
  <r>
    <d v="2017-01-12T00:00:00"/>
    <x v="0"/>
    <x v="0"/>
    <x v="2"/>
    <x v="1"/>
    <s v="N"/>
    <s v="N"/>
    <n v="14.9"/>
    <n v="26.5"/>
    <n v="30.7"/>
    <n v="0"/>
    <x v="741"/>
    <n v="70.490405460000005"/>
    <n v="8373128.4451883407"/>
  </r>
  <r>
    <d v="2017-01-13T00:00:00"/>
    <x v="1"/>
    <x v="0"/>
    <x v="2"/>
    <x v="1"/>
    <s v="N"/>
    <s v="N"/>
    <n v="17.5"/>
    <n v="28.8"/>
    <n v="1.3"/>
    <n v="1.4"/>
    <x v="742"/>
    <n v="70.012194559999998"/>
    <n v="7795275.0127362879"/>
  </r>
  <r>
    <d v="2017-01-14T00:00:00"/>
    <x v="2"/>
    <x v="0"/>
    <x v="2"/>
    <x v="1"/>
    <s v="N"/>
    <s v="N"/>
    <n v="15.2"/>
    <n v="23.5"/>
    <n v="16.5"/>
    <n v="2.6"/>
    <x v="743"/>
    <n v="42.294834850000001"/>
    <n v="3764097.5565823815"/>
  </r>
  <r>
    <d v="2017-01-15T00:00:00"/>
    <x v="3"/>
    <x v="0"/>
    <x v="2"/>
    <x v="1"/>
    <s v="N"/>
    <s v="N"/>
    <n v="15.2"/>
    <n v="21.5"/>
    <n v="22.7"/>
    <n v="0"/>
    <x v="744"/>
    <n v="55.444296340000001"/>
    <n v="5006287.2937239604"/>
  </r>
  <r>
    <d v="2017-01-16T00:00:00"/>
    <x v="4"/>
    <x v="0"/>
    <x v="2"/>
    <x v="2"/>
    <s v="N"/>
    <s v="N"/>
    <n v="12.2"/>
    <n v="32.700000000000003"/>
    <n v="30.5"/>
    <n v="0"/>
    <x v="745"/>
    <n v="108.1670628"/>
    <n v="13080502.828057675"/>
  </r>
  <r>
    <d v="2017-01-17T00:00:00"/>
    <x v="5"/>
    <x v="0"/>
    <x v="2"/>
    <x v="2"/>
    <s v="N"/>
    <s v="N"/>
    <n v="16.399999999999999"/>
    <n v="37.799999999999997"/>
    <n v="25.5"/>
    <n v="0"/>
    <x v="746"/>
    <n v="129.23765750000001"/>
    <n v="18160171.923404876"/>
  </r>
  <r>
    <d v="2017-01-18T00:00:00"/>
    <x v="6"/>
    <x v="0"/>
    <x v="2"/>
    <x v="2"/>
    <s v="N"/>
    <s v="N"/>
    <n v="15.6"/>
    <n v="20.8"/>
    <n v="27.5"/>
    <n v="0"/>
    <x v="747"/>
    <n v="75.16561944"/>
    <n v="8359270.0115086446"/>
  </r>
  <r>
    <d v="2017-01-19T00:00:00"/>
    <x v="0"/>
    <x v="0"/>
    <x v="2"/>
    <x v="2"/>
    <s v="N"/>
    <s v="N"/>
    <n v="11"/>
    <n v="23.4"/>
    <n v="29.7"/>
    <n v="0"/>
    <x v="748"/>
    <n v="62.885130349999997"/>
    <n v="7066490.7654632935"/>
  </r>
  <r>
    <d v="2017-01-20T00:00:00"/>
    <x v="1"/>
    <x v="0"/>
    <x v="2"/>
    <x v="2"/>
    <s v="N"/>
    <s v="N"/>
    <n v="16.100000000000001"/>
    <n v="20.8"/>
    <n v="13.2"/>
    <n v="22.6"/>
    <x v="749"/>
    <n v="38.993116039999997"/>
    <n v="4208826.6762939673"/>
  </r>
  <r>
    <d v="2017-01-21T00:00:00"/>
    <x v="2"/>
    <x v="0"/>
    <x v="2"/>
    <x v="2"/>
    <s v="N"/>
    <s v="N"/>
    <n v="15.3"/>
    <n v="22.6"/>
    <n v="25.1"/>
    <n v="0.6"/>
    <x v="750"/>
    <n v="46.479114430000003"/>
    <n v="4498205.4689589804"/>
  </r>
  <r>
    <d v="2017-01-22T00:00:00"/>
    <x v="3"/>
    <x v="0"/>
    <x v="2"/>
    <x v="2"/>
    <s v="N"/>
    <s v="N"/>
    <n v="12.7"/>
    <n v="29.6"/>
    <n v="30.3"/>
    <n v="0"/>
    <x v="751"/>
    <n v="60.78453185"/>
    <n v="6278532.1578827789"/>
  </r>
  <r>
    <d v="2017-01-23T00:00:00"/>
    <x v="4"/>
    <x v="0"/>
    <x v="2"/>
    <x v="3"/>
    <s v="N"/>
    <s v="N"/>
    <n v="17.8"/>
    <n v="36.700000000000003"/>
    <n v="19.2"/>
    <n v="0"/>
    <x v="752"/>
    <n v="79.114397690000004"/>
    <n v="11181400.405614953"/>
  </r>
  <r>
    <d v="2017-01-24T00:00:00"/>
    <x v="5"/>
    <x v="0"/>
    <x v="2"/>
    <x v="3"/>
    <s v="N"/>
    <s v="N"/>
    <n v="19.100000000000001"/>
    <n v="22"/>
    <n v="27.6"/>
    <n v="0.6"/>
    <x v="753"/>
    <n v="59.817182150000001"/>
    <n v="6918704.1269467445"/>
  </r>
  <r>
    <d v="2017-01-25T00:00:00"/>
    <x v="6"/>
    <x v="0"/>
    <x v="2"/>
    <x v="3"/>
    <s v="N"/>
    <s v="N"/>
    <n v="13.5"/>
    <n v="21.1"/>
    <n v="29.8"/>
    <n v="0"/>
    <x v="754"/>
    <n v="58.875132450000002"/>
    <n v="6590288.0385159152"/>
  </r>
  <r>
    <d v="2017-01-26T00:00:00"/>
    <x v="0"/>
    <x v="0"/>
    <x v="2"/>
    <x v="3"/>
    <s v="N"/>
    <s v="Y"/>
    <n v="16.399999999999999"/>
    <n v="21.2"/>
    <n v="16.899999999999999"/>
    <n v="0"/>
    <x v="755"/>
    <n v="37.844897750000001"/>
    <n v="3731130.7398663652"/>
  </r>
  <r>
    <d v="2017-01-27T00:00:00"/>
    <x v="1"/>
    <x v="0"/>
    <x v="2"/>
    <x v="3"/>
    <s v="N"/>
    <s v="N"/>
    <n v="17"/>
    <n v="23.6"/>
    <n v="29.3"/>
    <n v="0"/>
    <x v="756"/>
    <n v="69.657181960000003"/>
    <n v="7837395.6327546882"/>
  </r>
  <r>
    <d v="2017-01-28T00:00:00"/>
    <x v="2"/>
    <x v="0"/>
    <x v="2"/>
    <x v="3"/>
    <s v="N"/>
    <s v="N"/>
    <n v="15"/>
    <n v="29.2"/>
    <n v="29.2"/>
    <n v="0"/>
    <x v="757"/>
    <n v="74.062542859999994"/>
    <n v="8023678.8964286754"/>
  </r>
  <r>
    <d v="2017-01-29T00:00:00"/>
    <x v="3"/>
    <x v="0"/>
    <x v="2"/>
    <x v="3"/>
    <s v="N"/>
    <s v="N"/>
    <n v="15.1"/>
    <n v="27"/>
    <n v="29.4"/>
    <n v="0"/>
    <x v="758"/>
    <n v="76.586887250000004"/>
    <n v="8349546.8683896055"/>
  </r>
  <r>
    <d v="2017-01-30T00:00:00"/>
    <x v="4"/>
    <x v="0"/>
    <x v="2"/>
    <x v="4"/>
    <s v="N"/>
    <s v="N"/>
    <n v="17.8"/>
    <n v="30"/>
    <n v="3.7"/>
    <n v="0"/>
    <x v="759"/>
    <n v="96.168584289999998"/>
    <n v="11953077.519570677"/>
  </r>
  <r>
    <d v="2017-01-31T00:00:00"/>
    <x v="5"/>
    <x v="0"/>
    <x v="2"/>
    <x v="4"/>
    <s v="Y"/>
    <s v="N"/>
    <n v="16.5"/>
    <n v="22.1"/>
    <n v="26.8"/>
    <n v="3"/>
    <x v="760"/>
    <n v="58.791267060000003"/>
    <n v="6635359.3621054506"/>
  </r>
  <r>
    <d v="2017-02-01T00:00:00"/>
    <x v="6"/>
    <x v="1"/>
    <x v="2"/>
    <x v="4"/>
    <s v="Y"/>
    <s v="N"/>
    <n v="14.3"/>
    <n v="20.6"/>
    <n v="9.3000000000000007"/>
    <n v="0"/>
    <x v="761"/>
    <n v="66.863303090000002"/>
    <n v="7631358.1817822261"/>
  </r>
  <r>
    <d v="2017-02-02T00:00:00"/>
    <x v="0"/>
    <x v="1"/>
    <x v="2"/>
    <x v="4"/>
    <s v="Y"/>
    <s v="N"/>
    <n v="14.2"/>
    <n v="24.1"/>
    <n v="28.2"/>
    <n v="0"/>
    <x v="762"/>
    <n v="82.468013690000006"/>
    <n v="9126674.8734223079"/>
  </r>
  <r>
    <d v="2017-02-03T00:00:00"/>
    <x v="1"/>
    <x v="1"/>
    <x v="2"/>
    <x v="4"/>
    <s v="Y"/>
    <s v="N"/>
    <n v="15.4"/>
    <n v="27.6"/>
    <n v="28.1"/>
    <n v="0"/>
    <x v="763"/>
    <n v="87.111014569999995"/>
    <n v="10231386.403249573"/>
  </r>
  <r>
    <d v="2017-02-04T00:00:00"/>
    <x v="2"/>
    <x v="1"/>
    <x v="2"/>
    <x v="4"/>
    <s v="Y"/>
    <s v="N"/>
    <n v="14.6"/>
    <n v="35.9"/>
    <n v="27.3"/>
    <n v="0"/>
    <x v="764"/>
    <n v="80.817312549999997"/>
    <n v="9484857.190299334"/>
  </r>
  <r>
    <d v="2017-02-05T00:00:00"/>
    <x v="3"/>
    <x v="1"/>
    <x v="2"/>
    <x v="4"/>
    <s v="Y"/>
    <s v="N"/>
    <n v="18.5"/>
    <n v="30.7"/>
    <n v="9.3000000000000007"/>
    <n v="0"/>
    <x v="765"/>
    <n v="113.87036519999999"/>
    <n v="12569497.706587229"/>
  </r>
  <r>
    <d v="2017-02-06T00:00:00"/>
    <x v="4"/>
    <x v="1"/>
    <x v="2"/>
    <x v="5"/>
    <s v="Y"/>
    <s v="N"/>
    <n v="15.1"/>
    <n v="18"/>
    <n v="3.9"/>
    <n v="32.4"/>
    <x v="766"/>
    <n v="92.101795850000002"/>
    <n v="10017117.496106314"/>
  </r>
  <r>
    <d v="2017-02-07T00:00:00"/>
    <x v="5"/>
    <x v="1"/>
    <x v="2"/>
    <x v="5"/>
    <s v="Y"/>
    <s v="N"/>
    <n v="15.4"/>
    <n v="27.6"/>
    <n v="27.9"/>
    <n v="0"/>
    <x v="767"/>
    <n v="69.069610850000004"/>
    <n v="7704287.5494263386"/>
  </r>
  <r>
    <d v="2017-02-08T00:00:00"/>
    <x v="6"/>
    <x v="1"/>
    <x v="2"/>
    <x v="5"/>
    <s v="Y"/>
    <s v="N"/>
    <n v="16.5"/>
    <n v="36"/>
    <n v="27.7"/>
    <n v="0"/>
    <x v="768"/>
    <n v="135.0612793"/>
    <n v="19207558.853535239"/>
  </r>
  <r>
    <d v="2017-02-09T00:00:00"/>
    <x v="0"/>
    <x v="1"/>
    <x v="2"/>
    <x v="5"/>
    <s v="Y"/>
    <s v="N"/>
    <n v="20.3"/>
    <n v="36"/>
    <n v="24.4"/>
    <n v="0"/>
    <x v="769"/>
    <n v="156.69956149999999"/>
    <n v="24297929.592922512"/>
  </r>
  <r>
    <d v="2017-02-10T00:00:00"/>
    <x v="1"/>
    <x v="1"/>
    <x v="2"/>
    <x v="5"/>
    <s v="Y"/>
    <s v="N"/>
    <n v="18.7"/>
    <n v="27.1"/>
    <n v="21.3"/>
    <n v="0"/>
    <x v="770"/>
    <n v="213.33943170000001"/>
    <n v="29610145.614202805"/>
  </r>
  <r>
    <d v="2017-02-11T00:00:00"/>
    <x v="2"/>
    <x v="1"/>
    <x v="2"/>
    <x v="5"/>
    <s v="Y"/>
    <s v="N"/>
    <n v="18.5"/>
    <n v="24.6"/>
    <n v="21"/>
    <n v="0"/>
    <x v="771"/>
    <n v="97.608005399999996"/>
    <n v="10930487.048790952"/>
  </r>
  <r>
    <d v="2017-02-12T00:00:00"/>
    <x v="3"/>
    <x v="1"/>
    <x v="2"/>
    <x v="5"/>
    <s v="Y"/>
    <s v="N"/>
    <n v="15.1"/>
    <n v="19.899999999999999"/>
    <n v="12.6"/>
    <n v="2"/>
    <x v="772"/>
    <n v="19.865113940000001"/>
    <n v="1768057.7157689109"/>
  </r>
  <r>
    <d v="2017-02-13T00:00:00"/>
    <x v="4"/>
    <x v="1"/>
    <x v="2"/>
    <x v="6"/>
    <s v="Y"/>
    <s v="N"/>
    <n v="14"/>
    <n v="21"/>
    <n v="20.5"/>
    <n v="0"/>
    <x v="773"/>
    <n v="69.041327929999994"/>
    <n v="7238576.234832352"/>
  </r>
  <r>
    <d v="2017-02-14T00:00:00"/>
    <x v="5"/>
    <x v="1"/>
    <x v="2"/>
    <x v="6"/>
    <s v="Y"/>
    <s v="N"/>
    <n v="14.5"/>
    <n v="19.5"/>
    <n v="15.6"/>
    <n v="0.6"/>
    <x v="774"/>
    <n v="90.69389262"/>
    <n v="10122621.971690692"/>
  </r>
  <r>
    <d v="2017-02-15T00:00:00"/>
    <x v="6"/>
    <x v="1"/>
    <x v="2"/>
    <x v="6"/>
    <s v="Y"/>
    <s v="N"/>
    <n v="10"/>
    <n v="31.5"/>
    <n v="26"/>
    <n v="0"/>
    <x v="775"/>
    <n v="79.044379649999996"/>
    <n v="9192813.1362234131"/>
  </r>
  <r>
    <d v="2017-02-16T00:00:00"/>
    <x v="0"/>
    <x v="1"/>
    <x v="2"/>
    <x v="6"/>
    <s v="Y"/>
    <s v="N"/>
    <n v="14.9"/>
    <n v="23.6"/>
    <n v="23.2"/>
    <n v="0"/>
    <x v="776"/>
    <n v="112.88703289999999"/>
    <n v="13540527.53860571"/>
  </r>
  <r>
    <d v="2017-02-17T00:00:00"/>
    <x v="1"/>
    <x v="1"/>
    <x v="2"/>
    <x v="6"/>
    <s v="Y"/>
    <s v="N"/>
    <n v="13.7"/>
    <n v="25.5"/>
    <n v="18.399999999999999"/>
    <n v="0"/>
    <x v="777"/>
    <n v="93.732609629999999"/>
    <n v="10487363.949083891"/>
  </r>
  <r>
    <d v="2017-02-18T00:00:00"/>
    <x v="2"/>
    <x v="1"/>
    <x v="2"/>
    <x v="6"/>
    <s v="Y"/>
    <s v="N"/>
    <n v="13.3"/>
    <n v="18.899999999999999"/>
    <n v="16.100000000000001"/>
    <n v="0"/>
    <x v="778"/>
    <n v="49.818158859999997"/>
    <n v="4763779.2410253808"/>
  </r>
  <r>
    <d v="2017-02-19T00:00:00"/>
    <x v="3"/>
    <x v="1"/>
    <x v="2"/>
    <x v="6"/>
    <s v="Y"/>
    <s v="N"/>
    <n v="11.7"/>
    <n v="17.3"/>
    <n v="9.9"/>
    <n v="0"/>
    <x v="779"/>
    <n v="53.12020553"/>
    <n v="4848813.6887835376"/>
  </r>
  <r>
    <d v="2017-02-20T00:00:00"/>
    <x v="4"/>
    <x v="1"/>
    <x v="2"/>
    <x v="7"/>
    <s v="Y"/>
    <s v="N"/>
    <n v="11.6"/>
    <n v="20.3"/>
    <n v="22.4"/>
    <n v="3.6"/>
    <x v="780"/>
    <n v="93.726701410000004"/>
    <n v="9873345.5268275309"/>
  </r>
  <r>
    <d v="2017-02-21T00:00:00"/>
    <x v="5"/>
    <x v="1"/>
    <x v="2"/>
    <x v="7"/>
    <s v="Y"/>
    <s v="N"/>
    <n v="10.1"/>
    <n v="24"/>
    <n v="25"/>
    <n v="0.2"/>
    <x v="781"/>
    <n v="103.2484286"/>
    <n v="11600112.728400042"/>
  </r>
  <r>
    <d v="2017-02-22T00:00:00"/>
    <x v="6"/>
    <x v="1"/>
    <x v="2"/>
    <x v="7"/>
    <s v="Y"/>
    <s v="N"/>
    <n v="12.8"/>
    <n v="33.299999999999997"/>
    <n v="23.1"/>
    <n v="0"/>
    <x v="782"/>
    <n v="78.057835249999997"/>
    <n v="9108582.0651544929"/>
  </r>
  <r>
    <d v="2017-02-23T00:00:00"/>
    <x v="0"/>
    <x v="1"/>
    <x v="2"/>
    <x v="7"/>
    <s v="Y"/>
    <s v="N"/>
    <n v="15.9"/>
    <n v="25"/>
    <n v="23.5"/>
    <n v="0"/>
    <x v="783"/>
    <n v="102.3617733"/>
    <n v="12073436.55500311"/>
  </r>
  <r>
    <d v="2017-02-24T00:00:00"/>
    <x v="1"/>
    <x v="1"/>
    <x v="2"/>
    <x v="7"/>
    <s v="Y"/>
    <s v="N"/>
    <n v="15.8"/>
    <n v="20"/>
    <n v="13.2"/>
    <n v="1.4"/>
    <x v="784"/>
    <n v="98.210797409999998"/>
    <n v="10923939.854731543"/>
  </r>
  <r>
    <d v="2017-02-25T00:00:00"/>
    <x v="2"/>
    <x v="1"/>
    <x v="2"/>
    <x v="7"/>
    <s v="Y"/>
    <s v="N"/>
    <n v="13.7"/>
    <n v="19.399999999999999"/>
    <n v="23.9"/>
    <n v="0"/>
    <x v="785"/>
    <n v="45.609290440000002"/>
    <n v="4335021.8955680886"/>
  </r>
  <r>
    <d v="2017-02-26T00:00:00"/>
    <x v="3"/>
    <x v="1"/>
    <x v="2"/>
    <x v="7"/>
    <s v="Y"/>
    <s v="N"/>
    <n v="13.2"/>
    <n v="29.8"/>
    <n v="24.2"/>
    <n v="0"/>
    <x v="786"/>
    <n v="56.026420170000002"/>
    <n v="5630409.5512325549"/>
  </r>
  <r>
    <d v="2017-02-27T00:00:00"/>
    <x v="4"/>
    <x v="1"/>
    <x v="2"/>
    <x v="8"/>
    <s v="Y"/>
    <s v="N"/>
    <n v="15.6"/>
    <n v="33.1"/>
    <n v="23.9"/>
    <n v="0"/>
    <x v="787"/>
    <n v="96.550071590000002"/>
    <n v="12656823.711038582"/>
  </r>
  <r>
    <d v="2017-02-28T00:00:00"/>
    <x v="5"/>
    <x v="1"/>
    <x v="2"/>
    <x v="8"/>
    <s v="Y"/>
    <s v="N"/>
    <n v="17.3"/>
    <n v="33.6"/>
    <n v="23.6"/>
    <n v="0"/>
    <x v="788"/>
    <n v="99.945639459999995"/>
    <n v="14009130.41900955"/>
  </r>
  <r>
    <d v="2017-03-01T00:00:00"/>
    <x v="6"/>
    <x v="2"/>
    <x v="2"/>
    <x v="8"/>
    <s v="Y"/>
    <s v="N"/>
    <n v="16.600000000000001"/>
    <n v="30.5"/>
    <n v="23.7"/>
    <n v="0"/>
    <x v="789"/>
    <n v="86.003999010000001"/>
    <n v="11807658.451960949"/>
  </r>
  <r>
    <d v="2017-03-02T00:00:00"/>
    <x v="0"/>
    <x v="2"/>
    <x v="2"/>
    <x v="8"/>
    <s v="Y"/>
    <s v="N"/>
    <n v="17.7"/>
    <n v="23.3"/>
    <n v="22"/>
    <n v="0"/>
    <x v="790"/>
    <n v="85.498445459999999"/>
    <n v="10912446.60146868"/>
  </r>
  <r>
    <d v="2017-03-03T00:00:00"/>
    <x v="1"/>
    <x v="2"/>
    <x v="2"/>
    <x v="8"/>
    <s v="Y"/>
    <s v="N"/>
    <n v="18.100000000000001"/>
    <n v="28.6"/>
    <n v="18.100000000000001"/>
    <n v="0"/>
    <x v="791"/>
    <n v="73.929299439999994"/>
    <n v="9190249.539354654"/>
  </r>
  <r>
    <d v="2017-03-04T00:00:00"/>
    <x v="2"/>
    <x v="2"/>
    <x v="2"/>
    <x v="8"/>
    <s v="Y"/>
    <s v="N"/>
    <n v="16.100000000000001"/>
    <n v="27.4"/>
    <n v="23"/>
    <n v="0"/>
    <x v="792"/>
    <n v="77.595643690000003"/>
    <n v="9007557.9971811585"/>
  </r>
  <r>
    <d v="2017-03-05T00:00:00"/>
    <x v="3"/>
    <x v="2"/>
    <x v="2"/>
    <x v="8"/>
    <s v="Y"/>
    <s v="N"/>
    <n v="17.600000000000001"/>
    <n v="25.4"/>
    <n v="16.8"/>
    <n v="0.2"/>
    <x v="793"/>
    <n v="45.460745699999997"/>
    <n v="4706961.0582472142"/>
  </r>
  <r>
    <d v="2017-03-06T00:00:00"/>
    <x v="4"/>
    <x v="2"/>
    <x v="2"/>
    <x v="9"/>
    <s v="Y"/>
    <s v="N"/>
    <n v="17.7"/>
    <n v="27.4"/>
    <n v="22.3"/>
    <n v="0"/>
    <x v="794"/>
    <n v="56.634147380000002"/>
    <n v="6594924.9821548695"/>
  </r>
  <r>
    <d v="2017-03-07T00:00:00"/>
    <x v="5"/>
    <x v="2"/>
    <x v="2"/>
    <x v="9"/>
    <s v="Y"/>
    <s v="N"/>
    <n v="15"/>
    <n v="28.2"/>
    <n v="22.4"/>
    <n v="0"/>
    <x v="795"/>
    <n v="57.516139000000003"/>
    <n v="6782962.2458329406"/>
  </r>
  <r>
    <d v="2017-03-08T00:00:00"/>
    <x v="6"/>
    <x v="2"/>
    <x v="2"/>
    <x v="9"/>
    <s v="Y"/>
    <s v="N"/>
    <n v="14.2"/>
    <n v="31.5"/>
    <n v="22.1"/>
    <n v="0"/>
    <x v="796"/>
    <n v="73.923132069999994"/>
    <n v="9193876.4867419321"/>
  </r>
  <r>
    <d v="2017-03-09T00:00:00"/>
    <x v="0"/>
    <x v="2"/>
    <x v="2"/>
    <x v="9"/>
    <s v="Y"/>
    <s v="N"/>
    <n v="15"/>
    <n v="32.299999999999997"/>
    <n v="21.1"/>
    <n v="0"/>
    <x v="797"/>
    <n v="83.889686549999993"/>
    <n v="10876234.943942586"/>
  </r>
  <r>
    <d v="2017-03-10T00:00:00"/>
    <x v="1"/>
    <x v="2"/>
    <x v="2"/>
    <x v="9"/>
    <s v="Y"/>
    <s v="N"/>
    <n v="18.5"/>
    <n v="23.8"/>
    <n v="19.399999999999999"/>
    <n v="0"/>
    <x v="798"/>
    <n v="82.034537619999995"/>
    <n v="10282707.305106841"/>
  </r>
  <r>
    <d v="2017-03-11T00:00:00"/>
    <x v="2"/>
    <x v="2"/>
    <x v="2"/>
    <x v="9"/>
    <s v="Y"/>
    <s v="N"/>
    <n v="18"/>
    <n v="26.4"/>
    <n v="13.9"/>
    <n v="0"/>
    <x v="799"/>
    <n v="50.762326090000002"/>
    <n v="5523794.3932935726"/>
  </r>
  <r>
    <d v="2017-03-12T00:00:00"/>
    <x v="3"/>
    <x v="2"/>
    <x v="2"/>
    <x v="9"/>
    <s v="Y"/>
    <s v="N"/>
    <n v="17.899999999999999"/>
    <n v="27.1"/>
    <n v="19.600000000000001"/>
    <n v="0"/>
    <x v="800"/>
    <n v="42.480560560000001"/>
    <n v="4359249.3480714057"/>
  </r>
  <r>
    <d v="2017-03-13T00:00:00"/>
    <x v="4"/>
    <x v="2"/>
    <x v="2"/>
    <x v="10"/>
    <s v="Y"/>
    <s v="Y"/>
    <n v="15.7"/>
    <n v="24.3"/>
    <n v="20.7"/>
    <n v="0.2"/>
    <x v="801"/>
    <n v="66.843722060000005"/>
    <n v="6983090.1155139338"/>
  </r>
  <r>
    <d v="2017-03-14T00:00:00"/>
    <x v="5"/>
    <x v="2"/>
    <x v="2"/>
    <x v="10"/>
    <s v="Y"/>
    <s v="N"/>
    <n v="18.8"/>
    <n v="32.700000000000003"/>
    <n v="20.8"/>
    <n v="0"/>
    <x v="802"/>
    <n v="101.4423563"/>
    <n v="13514940.435029795"/>
  </r>
  <r>
    <d v="2017-03-15T00:00:00"/>
    <x v="6"/>
    <x v="2"/>
    <x v="2"/>
    <x v="10"/>
    <s v="Y"/>
    <s v="N"/>
    <n v="20.8"/>
    <n v="33.200000000000003"/>
    <n v="18.899999999999999"/>
    <n v="0"/>
    <x v="803"/>
    <n v="102.0122176"/>
    <n v="14248335.636828896"/>
  </r>
  <r>
    <d v="2017-03-16T00:00:00"/>
    <x v="0"/>
    <x v="2"/>
    <x v="2"/>
    <x v="10"/>
    <s v="Y"/>
    <s v="N"/>
    <n v="21.7"/>
    <n v="23"/>
    <n v="4.8"/>
    <n v="1.8"/>
    <x v="804"/>
    <n v="87.894020850000004"/>
    <n v="10921357.257387079"/>
  </r>
  <r>
    <d v="2017-03-17T00:00:00"/>
    <x v="1"/>
    <x v="2"/>
    <x v="2"/>
    <x v="10"/>
    <s v="Y"/>
    <s v="N"/>
    <n v="15.8"/>
    <n v="22.1"/>
    <n v="20.100000000000001"/>
    <n v="0"/>
    <x v="805"/>
    <n v="70.74607288"/>
    <n v="7896115.9922380261"/>
  </r>
  <r>
    <d v="2017-03-18T00:00:00"/>
    <x v="2"/>
    <x v="2"/>
    <x v="2"/>
    <x v="10"/>
    <s v="Y"/>
    <s v="N"/>
    <n v="12.4"/>
    <n v="30.8"/>
    <n v="19.899999999999999"/>
    <n v="0"/>
    <x v="806"/>
    <n v="68.877097030000002"/>
    <n v="7420252.2642746139"/>
  </r>
  <r>
    <d v="2017-03-19T00:00:00"/>
    <x v="3"/>
    <x v="2"/>
    <x v="2"/>
    <x v="10"/>
    <s v="Y"/>
    <s v="N"/>
    <n v="14.5"/>
    <n v="33.5"/>
    <n v="19.7"/>
    <n v="0"/>
    <x v="807"/>
    <n v="121.12201020000001"/>
    <n v="13758711.824696966"/>
  </r>
  <r>
    <d v="2017-03-20T00:00:00"/>
    <x v="4"/>
    <x v="2"/>
    <x v="2"/>
    <x v="11"/>
    <s v="Y"/>
    <s v="N"/>
    <n v="19.3"/>
    <n v="28"/>
    <n v="11.3"/>
    <n v="0"/>
    <x v="808"/>
    <n v="184.82347909999999"/>
    <n v="24393184.82274491"/>
  </r>
  <r>
    <d v="2017-03-21T00:00:00"/>
    <x v="5"/>
    <x v="2"/>
    <x v="2"/>
    <x v="11"/>
    <s v="Y"/>
    <s v="N"/>
    <n v="19.899999999999999"/>
    <n v="26.1"/>
    <n v="6.1"/>
    <n v="4.4000000000000004"/>
    <x v="809"/>
    <n v="112.9036926"/>
    <n v="14409374.977922799"/>
  </r>
  <r>
    <d v="2017-03-22T00:00:00"/>
    <x v="6"/>
    <x v="2"/>
    <x v="2"/>
    <x v="11"/>
    <s v="Y"/>
    <s v="N"/>
    <n v="17.8"/>
    <n v="21.8"/>
    <n v="7.3"/>
    <n v="9.1999999999999993"/>
    <x v="810"/>
    <n v="77.000286310000007"/>
    <n v="8831653.3287176955"/>
  </r>
  <r>
    <d v="2017-03-23T00:00:00"/>
    <x v="0"/>
    <x v="2"/>
    <x v="2"/>
    <x v="11"/>
    <s v="Y"/>
    <s v="N"/>
    <n v="16.2"/>
    <n v="25.1"/>
    <n v="17.2"/>
    <n v="0"/>
    <x v="811"/>
    <n v="97.823059580000006"/>
    <n v="10920265.46928931"/>
  </r>
  <r>
    <d v="2017-03-24T00:00:00"/>
    <x v="1"/>
    <x v="2"/>
    <x v="2"/>
    <x v="11"/>
    <s v="Y"/>
    <s v="N"/>
    <n v="13.9"/>
    <n v="24.7"/>
    <n v="16.100000000000001"/>
    <n v="0"/>
    <x v="812"/>
    <n v="118.4496111"/>
    <n v="13670436.631002652"/>
  </r>
  <r>
    <d v="2017-03-25T00:00:00"/>
    <x v="2"/>
    <x v="2"/>
    <x v="2"/>
    <x v="11"/>
    <s v="Y"/>
    <s v="N"/>
    <n v="15.3"/>
    <n v="29.7"/>
    <n v="13.5"/>
    <n v="0"/>
    <x v="813"/>
    <n v="138.79475579999999"/>
    <n v="14915714.450907683"/>
  </r>
  <r>
    <d v="2017-03-26T00:00:00"/>
    <x v="3"/>
    <x v="2"/>
    <x v="2"/>
    <x v="11"/>
    <s v="Y"/>
    <s v="N"/>
    <n v="19.3"/>
    <n v="26.7"/>
    <n v="14.6"/>
    <n v="0"/>
    <x v="814"/>
    <n v="147.4805929"/>
    <n v="15365870.241717391"/>
  </r>
  <r>
    <d v="2017-03-27T00:00:00"/>
    <x v="4"/>
    <x v="2"/>
    <x v="2"/>
    <x v="12"/>
    <s v="Y"/>
    <s v="N"/>
    <n v="19.3"/>
    <n v="31.9"/>
    <n v="7.6"/>
    <n v="0"/>
    <x v="815"/>
    <n v="118.5621993"/>
    <n v="13781340.443717947"/>
  </r>
  <r>
    <d v="2017-03-28T00:00:00"/>
    <x v="5"/>
    <x v="2"/>
    <x v="2"/>
    <x v="12"/>
    <s v="Y"/>
    <s v="N"/>
    <n v="11.9"/>
    <n v="24.3"/>
    <n v="17.8"/>
    <n v="4.2"/>
    <x v="816"/>
    <n v="121.90563229999999"/>
    <n v="13535545.023525093"/>
  </r>
  <r>
    <d v="2017-03-29T00:00:00"/>
    <x v="6"/>
    <x v="2"/>
    <x v="2"/>
    <x v="12"/>
    <s v="Y"/>
    <s v="N"/>
    <n v="13.9"/>
    <n v="27.2"/>
    <n v="14.7"/>
    <n v="0.2"/>
    <x v="817"/>
    <n v="133.7982653"/>
    <n v="14669685.96091955"/>
  </r>
  <r>
    <d v="2017-03-30T00:00:00"/>
    <x v="0"/>
    <x v="2"/>
    <x v="2"/>
    <x v="12"/>
    <s v="Y"/>
    <s v="N"/>
    <n v="10.199999999999999"/>
    <n v="17.899999999999999"/>
    <n v="13"/>
    <n v="3.4"/>
    <x v="818"/>
    <n v="115.1902122"/>
    <n v="12382011.315074814"/>
  </r>
  <r>
    <d v="2017-03-31T00:00:00"/>
    <x v="1"/>
    <x v="2"/>
    <x v="2"/>
    <x v="12"/>
    <s v="N"/>
    <s v="N"/>
    <n v="10.1"/>
    <n v="17.899999999999999"/>
    <n v="12.3"/>
    <n v="2.8"/>
    <x v="819"/>
    <n v="145.21906050000001"/>
    <n v="16070267.251720823"/>
  </r>
  <r>
    <d v="2017-04-01T00:00:00"/>
    <x v="2"/>
    <x v="3"/>
    <x v="2"/>
    <x v="12"/>
    <s v="N"/>
    <s v="N"/>
    <n v="10"/>
    <n v="19"/>
    <n v="13.5"/>
    <n v="0"/>
    <x v="820"/>
    <n v="99.249181780000001"/>
    <n v="9667095.1047687326"/>
  </r>
  <r>
    <d v="2017-04-02T00:00:00"/>
    <x v="3"/>
    <x v="3"/>
    <x v="2"/>
    <x v="12"/>
    <s v="N"/>
    <s v="N"/>
    <n v="11.7"/>
    <n v="18.2"/>
    <n v="10.1"/>
    <n v="0.4"/>
    <x v="821"/>
    <n v="92.915735170000005"/>
    <n v="8778408.738650931"/>
  </r>
  <r>
    <d v="2017-04-03T00:00:00"/>
    <x v="4"/>
    <x v="3"/>
    <x v="2"/>
    <x v="13"/>
    <s v="N"/>
    <s v="N"/>
    <n v="8.1999999999999993"/>
    <n v="21.5"/>
    <n v="16.8"/>
    <n v="0"/>
    <x v="822"/>
    <n v="106.4521598"/>
    <n v="11485711.669004895"/>
  </r>
  <r>
    <d v="2017-04-04T00:00:00"/>
    <x v="5"/>
    <x v="3"/>
    <x v="2"/>
    <x v="13"/>
    <s v="N"/>
    <s v="N"/>
    <n v="10"/>
    <n v="24.4"/>
    <n v="16.399999999999999"/>
    <n v="0"/>
    <x v="823"/>
    <n v="122.6614787"/>
    <n v="13877756.560351329"/>
  </r>
  <r>
    <d v="2017-04-05T00:00:00"/>
    <x v="6"/>
    <x v="3"/>
    <x v="2"/>
    <x v="13"/>
    <s v="N"/>
    <s v="N"/>
    <n v="11"/>
    <n v="25.4"/>
    <n v="15.8"/>
    <n v="0"/>
    <x v="824"/>
    <n v="142.28042669999999"/>
    <n v="16247194.003449045"/>
  </r>
  <r>
    <d v="2017-04-06T00:00:00"/>
    <x v="0"/>
    <x v="3"/>
    <x v="2"/>
    <x v="13"/>
    <s v="N"/>
    <s v="N"/>
    <n v="12"/>
    <n v="26.6"/>
    <n v="13.5"/>
    <n v="0"/>
    <x v="825"/>
    <n v="126.18198750000001"/>
    <n v="14487875.744293688"/>
  </r>
  <r>
    <d v="2017-04-07T00:00:00"/>
    <x v="1"/>
    <x v="3"/>
    <x v="2"/>
    <x v="13"/>
    <s v="N"/>
    <s v="N"/>
    <n v="12.7"/>
    <n v="26.2"/>
    <n v="15.6"/>
    <n v="0"/>
    <x v="826"/>
    <n v="101.330421"/>
    <n v="11162561.710620524"/>
  </r>
  <r>
    <d v="2017-04-08T00:00:00"/>
    <x v="2"/>
    <x v="3"/>
    <x v="2"/>
    <x v="13"/>
    <s v="N"/>
    <s v="N"/>
    <n v="18.600000000000001"/>
    <n v="28.1"/>
    <n v="13.8"/>
    <n v="0"/>
    <x v="827"/>
    <n v="95.867977690000004"/>
    <n v="9499053.6437394507"/>
  </r>
  <r>
    <d v="2017-04-09T00:00:00"/>
    <x v="3"/>
    <x v="3"/>
    <x v="2"/>
    <x v="13"/>
    <s v="N"/>
    <s v="N"/>
    <n v="11.7"/>
    <n v="15.2"/>
    <n v="6.5"/>
    <n v="10.6"/>
    <x v="828"/>
    <n v="74.591633180000002"/>
    <n v="7163921.8017520765"/>
  </r>
  <r>
    <d v="2017-04-10T00:00:00"/>
    <x v="4"/>
    <x v="3"/>
    <x v="2"/>
    <x v="14"/>
    <s v="N"/>
    <s v="N"/>
    <n v="9"/>
    <n v="17"/>
    <n v="3"/>
    <n v="25.4"/>
    <x v="829"/>
    <n v="111.8004887"/>
    <n v="12665548.112383777"/>
  </r>
  <r>
    <d v="2017-04-11T00:00:00"/>
    <x v="5"/>
    <x v="3"/>
    <x v="2"/>
    <x v="14"/>
    <s v="N"/>
    <s v="N"/>
    <n v="12.3"/>
    <n v="18.5"/>
    <n v="13.5"/>
    <n v="15.4"/>
    <x v="830"/>
    <n v="130.03687339999999"/>
    <n v="14845004.916053429"/>
  </r>
  <r>
    <d v="2017-04-12T00:00:00"/>
    <x v="6"/>
    <x v="3"/>
    <x v="2"/>
    <x v="14"/>
    <s v="N"/>
    <s v="N"/>
    <n v="10.8"/>
    <n v="19.3"/>
    <n v="14"/>
    <n v="0"/>
    <x v="831"/>
    <n v="126.572879"/>
    <n v="14471836.060479604"/>
  </r>
  <r>
    <d v="2017-04-13T00:00:00"/>
    <x v="0"/>
    <x v="3"/>
    <x v="2"/>
    <x v="14"/>
    <s v="N"/>
    <s v="N"/>
    <n v="10.9"/>
    <n v="22.2"/>
    <n v="13.9"/>
    <n v="0"/>
    <x v="832"/>
    <n v="117.53565020000001"/>
    <n v="13246743.20924506"/>
  </r>
  <r>
    <d v="2017-04-14T00:00:00"/>
    <x v="1"/>
    <x v="3"/>
    <x v="2"/>
    <x v="14"/>
    <s v="N"/>
    <s v="Y"/>
    <n v="13"/>
    <n v="17.899999999999999"/>
    <n v="8.9"/>
    <n v="0"/>
    <x v="833"/>
    <n v="109.7650221"/>
    <n v="10695109.69699466"/>
  </r>
  <r>
    <d v="2017-04-15T00:00:00"/>
    <x v="2"/>
    <x v="3"/>
    <x v="2"/>
    <x v="14"/>
    <s v="N"/>
    <s v="Y"/>
    <n v="11.8"/>
    <n v="17.3"/>
    <n v="9.6999999999999993"/>
    <n v="0"/>
    <x v="834"/>
    <n v="116.78284910000001"/>
    <n v="11632572.599376788"/>
  </r>
  <r>
    <d v="2017-04-16T00:00:00"/>
    <x v="3"/>
    <x v="3"/>
    <x v="2"/>
    <x v="14"/>
    <s v="N"/>
    <s v="Y"/>
    <n v="9.9"/>
    <n v="22.6"/>
    <n v="10.1"/>
    <n v="0"/>
    <x v="835"/>
    <n v="95.646407010000004"/>
    <n v="9238940.2952971626"/>
  </r>
  <r>
    <d v="2017-04-17T00:00:00"/>
    <x v="4"/>
    <x v="3"/>
    <x v="2"/>
    <x v="15"/>
    <s v="N"/>
    <s v="Y"/>
    <n v="11.1"/>
    <n v="18.3"/>
    <n v="10.9"/>
    <n v="0"/>
    <x v="836"/>
    <n v="104.57818949999999"/>
    <n v="10452118.915781301"/>
  </r>
  <r>
    <d v="2017-04-18T00:00:00"/>
    <x v="5"/>
    <x v="3"/>
    <x v="2"/>
    <x v="15"/>
    <s v="N"/>
    <s v="N"/>
    <n v="9.5"/>
    <n v="20.399999999999999"/>
    <n v="13.7"/>
    <n v="0"/>
    <x v="837"/>
    <n v="112.8247059"/>
    <n v="12631309.693358032"/>
  </r>
  <r>
    <d v="2017-04-19T00:00:00"/>
    <x v="6"/>
    <x v="3"/>
    <x v="2"/>
    <x v="15"/>
    <s v="Y"/>
    <s v="N"/>
    <n v="13"/>
    <n v="26.9"/>
    <n v="12.7"/>
    <n v="0"/>
    <x v="838"/>
    <n v="101.3145524"/>
    <n v="11594130.393562227"/>
  </r>
  <r>
    <d v="2017-04-20T00:00:00"/>
    <x v="0"/>
    <x v="3"/>
    <x v="2"/>
    <x v="15"/>
    <s v="Y"/>
    <s v="N"/>
    <n v="14.6"/>
    <n v="26.5"/>
    <n v="12.4"/>
    <n v="0"/>
    <x v="839"/>
    <n v="104.07810310000001"/>
    <n v="11741746.052439708"/>
  </r>
  <r>
    <d v="2017-04-21T00:00:00"/>
    <x v="1"/>
    <x v="3"/>
    <x v="2"/>
    <x v="15"/>
    <s v="Y"/>
    <s v="N"/>
    <n v="16.5"/>
    <n v="20.9"/>
    <n v="3.6"/>
    <n v="9.4"/>
    <x v="840"/>
    <n v="133.2265993"/>
    <n v="15257435.224738292"/>
  </r>
  <r>
    <d v="2017-04-22T00:00:00"/>
    <x v="2"/>
    <x v="3"/>
    <x v="2"/>
    <x v="15"/>
    <s v="Y"/>
    <s v="N"/>
    <n v="16.899999999999999"/>
    <n v="22.5"/>
    <n v="11.8"/>
    <n v="4.5999999999999996"/>
    <x v="841"/>
    <n v="111.6671228"/>
    <n v="11449051.43328752"/>
  </r>
  <r>
    <d v="2017-04-23T00:00:00"/>
    <x v="3"/>
    <x v="3"/>
    <x v="2"/>
    <x v="15"/>
    <s v="Y"/>
    <s v="N"/>
    <n v="14.4"/>
    <n v="21.8"/>
    <n v="11.9"/>
    <n v="0"/>
    <x v="842"/>
    <n v="90.726651050000001"/>
    <n v="8832835.1001816429"/>
  </r>
  <r>
    <d v="2017-04-24T00:00:00"/>
    <x v="4"/>
    <x v="3"/>
    <x v="2"/>
    <x v="16"/>
    <s v="Y"/>
    <s v="N"/>
    <n v="15.9"/>
    <n v="24.7"/>
    <n v="9.9"/>
    <n v="0"/>
    <x v="843"/>
    <n v="113.2589368"/>
    <n v="12392998.429626292"/>
  </r>
  <r>
    <d v="2017-04-25T00:00:00"/>
    <x v="5"/>
    <x v="3"/>
    <x v="2"/>
    <x v="16"/>
    <s v="Y"/>
    <s v="Y"/>
    <n v="16.2"/>
    <n v="17.7"/>
    <n v="5.8"/>
    <n v="21.6"/>
    <x v="844"/>
    <n v="86.790072550000005"/>
    <n v="8813422.0780107249"/>
  </r>
  <r>
    <d v="2017-04-26T00:00:00"/>
    <x v="6"/>
    <x v="3"/>
    <x v="2"/>
    <x v="16"/>
    <s v="Y"/>
    <s v="N"/>
    <n v="10.1"/>
    <n v="14.5"/>
    <n v="6.4"/>
    <n v="20"/>
    <x v="845"/>
    <n v="100.69868460000001"/>
    <n v="11761127.539034728"/>
  </r>
  <r>
    <d v="2017-04-27T00:00:00"/>
    <x v="0"/>
    <x v="3"/>
    <x v="2"/>
    <x v="16"/>
    <s v="Y"/>
    <s v="N"/>
    <n v="8.3000000000000007"/>
    <n v="15.6"/>
    <n v="7.1"/>
    <n v="15.4"/>
    <x v="846"/>
    <n v="145.68273490000001"/>
    <n v="18404031.429031599"/>
  </r>
  <r>
    <d v="2017-04-28T00:00:00"/>
    <x v="1"/>
    <x v="3"/>
    <x v="2"/>
    <x v="16"/>
    <s v="Y"/>
    <s v="N"/>
    <n v="9.4"/>
    <n v="19.8"/>
    <n v="6"/>
    <n v="0.4"/>
    <x v="847"/>
    <n v="120.8095221"/>
    <n v="14514562.176991599"/>
  </r>
  <r>
    <d v="2017-04-29T00:00:00"/>
    <x v="2"/>
    <x v="3"/>
    <x v="2"/>
    <x v="16"/>
    <s v="Y"/>
    <s v="N"/>
    <n v="14.9"/>
    <n v="18.100000000000001"/>
    <n v="7.9"/>
    <n v="0.2"/>
    <x v="848"/>
    <n v="100.81967"/>
    <n v="10572358.915863501"/>
  </r>
  <r>
    <d v="2017-04-30T00:00:00"/>
    <x v="3"/>
    <x v="3"/>
    <x v="2"/>
    <x v="16"/>
    <s v="Y"/>
    <s v="N"/>
    <n v="13.6"/>
    <n v="17.8"/>
    <n v="7.3"/>
    <n v="0"/>
    <x v="849"/>
    <n v="109.5772954"/>
    <n v="11369360.48537544"/>
  </r>
  <r>
    <d v="2017-05-01T00:00:00"/>
    <x v="4"/>
    <x v="4"/>
    <x v="2"/>
    <x v="17"/>
    <s v="Y"/>
    <s v="N"/>
    <n v="13.6"/>
    <n v="20.399999999999999"/>
    <n v="8.6999999999999993"/>
    <n v="0"/>
    <x v="850"/>
    <n v="99.159474029999998"/>
    <n v="11413629.787867462"/>
  </r>
  <r>
    <d v="2017-05-02T00:00:00"/>
    <x v="5"/>
    <x v="4"/>
    <x v="2"/>
    <x v="17"/>
    <s v="Y"/>
    <s v="N"/>
    <n v="10.4"/>
    <n v="15.2"/>
    <n v="9.4"/>
    <n v="2.4"/>
    <x v="851"/>
    <n v="109.9227693"/>
    <n v="13269727.214929752"/>
  </r>
  <r>
    <d v="2017-05-03T00:00:00"/>
    <x v="6"/>
    <x v="4"/>
    <x v="2"/>
    <x v="17"/>
    <s v="Y"/>
    <s v="N"/>
    <n v="7.4"/>
    <n v="15.3"/>
    <n v="10.8"/>
    <n v="0.8"/>
    <x v="852"/>
    <n v="128.63995560000001"/>
    <n v="16619824.948477844"/>
  </r>
  <r>
    <d v="2017-05-04T00:00:00"/>
    <x v="0"/>
    <x v="4"/>
    <x v="2"/>
    <x v="17"/>
    <s v="Y"/>
    <s v="N"/>
    <n v="5.8"/>
    <n v="16.899999999999999"/>
    <n v="12"/>
    <n v="0"/>
    <x v="853"/>
    <n v="123.4720662"/>
    <n v="15713061.318215311"/>
  </r>
  <r>
    <d v="2017-05-05T00:00:00"/>
    <x v="1"/>
    <x v="4"/>
    <x v="2"/>
    <x v="17"/>
    <s v="Y"/>
    <s v="N"/>
    <n v="6.2"/>
    <n v="20.5"/>
    <n v="10.6"/>
    <n v="0"/>
    <x v="854"/>
    <n v="108.2886014"/>
    <n v="13335782.953521539"/>
  </r>
  <r>
    <d v="2017-05-06T00:00:00"/>
    <x v="2"/>
    <x v="4"/>
    <x v="2"/>
    <x v="17"/>
    <s v="Y"/>
    <s v="N"/>
    <n v="9.6"/>
    <n v="20"/>
    <n v="6.1"/>
    <n v="0.2"/>
    <x v="855"/>
    <n v="81.778327349999998"/>
    <n v="8587793.2144884653"/>
  </r>
  <r>
    <d v="2017-05-07T00:00:00"/>
    <x v="3"/>
    <x v="4"/>
    <x v="2"/>
    <x v="17"/>
    <s v="Y"/>
    <s v="N"/>
    <n v="8.9"/>
    <n v="14.8"/>
    <n v="9.4"/>
    <n v="1.4"/>
    <x v="856"/>
    <n v="104.9084029"/>
    <n v="11269687.616717804"/>
  </r>
  <r>
    <d v="2017-05-08T00:00:00"/>
    <x v="4"/>
    <x v="4"/>
    <x v="2"/>
    <x v="18"/>
    <s v="Y"/>
    <s v="N"/>
    <n v="10.1"/>
    <n v="15.8"/>
    <n v="7.2"/>
    <n v="1.8"/>
    <x v="857"/>
    <n v="132.9735336"/>
    <n v="16735818.894682871"/>
  </r>
  <r>
    <d v="2017-05-09T00:00:00"/>
    <x v="5"/>
    <x v="4"/>
    <x v="2"/>
    <x v="18"/>
    <s v="Y"/>
    <s v="N"/>
    <n v="10.9"/>
    <n v="15.9"/>
    <n v="7.3"/>
    <n v="1.6"/>
    <x v="858"/>
    <n v="138.99141549999999"/>
    <n v="17618650.512685005"/>
  </r>
  <r>
    <d v="2017-05-10T00:00:00"/>
    <x v="6"/>
    <x v="4"/>
    <x v="2"/>
    <x v="18"/>
    <s v="Y"/>
    <s v="N"/>
    <n v="8.1"/>
    <n v="17.7"/>
    <n v="11.3"/>
    <n v="0"/>
    <x v="859"/>
    <n v="149.62274859999999"/>
    <n v="18814721.740924422"/>
  </r>
  <r>
    <d v="2017-05-11T00:00:00"/>
    <x v="0"/>
    <x v="4"/>
    <x v="2"/>
    <x v="18"/>
    <s v="Y"/>
    <s v="N"/>
    <n v="6.1"/>
    <n v="16.5"/>
    <n v="8.6"/>
    <n v="0"/>
    <x v="860"/>
    <n v="170.29264480000001"/>
    <n v="21925711.033978224"/>
  </r>
  <r>
    <d v="2017-05-12T00:00:00"/>
    <x v="1"/>
    <x v="4"/>
    <x v="2"/>
    <x v="18"/>
    <s v="Y"/>
    <s v="N"/>
    <n v="5.9"/>
    <n v="19.5"/>
    <n v="9.9"/>
    <n v="0"/>
    <x v="861"/>
    <n v="129.30937700000001"/>
    <n v="15972682.175171001"/>
  </r>
  <r>
    <d v="2017-05-13T00:00:00"/>
    <x v="2"/>
    <x v="4"/>
    <x v="2"/>
    <x v="18"/>
    <s v="Y"/>
    <s v="N"/>
    <n v="8.4"/>
    <n v="15.6"/>
    <n v="10.1"/>
    <n v="0.2"/>
    <x v="862"/>
    <n v="130.31682979999999"/>
    <n v="14266750.309083115"/>
  </r>
  <r>
    <d v="2017-05-14T00:00:00"/>
    <x v="3"/>
    <x v="4"/>
    <x v="2"/>
    <x v="18"/>
    <s v="Y"/>
    <s v="N"/>
    <n v="6.4"/>
    <n v="15.1"/>
    <n v="7.7"/>
    <n v="0"/>
    <x v="863"/>
    <n v="126.9174946"/>
    <n v="13643253.724541038"/>
  </r>
  <r>
    <d v="2017-05-15T00:00:00"/>
    <x v="4"/>
    <x v="4"/>
    <x v="2"/>
    <x v="19"/>
    <s v="Y"/>
    <s v="N"/>
    <n v="6.3"/>
    <n v="16.899999999999999"/>
    <n v="8.1999999999999993"/>
    <n v="0"/>
    <x v="864"/>
    <n v="134.64203240000001"/>
    <n v="16947650.457680047"/>
  </r>
  <r>
    <d v="2017-05-16T00:00:00"/>
    <x v="5"/>
    <x v="4"/>
    <x v="2"/>
    <x v="19"/>
    <s v="Y"/>
    <s v="N"/>
    <n v="5.6"/>
    <n v="18.2"/>
    <n v="9"/>
    <n v="0"/>
    <x v="865"/>
    <n v="128.3149076"/>
    <n v="16401303.234590933"/>
  </r>
  <r>
    <d v="2017-05-17T00:00:00"/>
    <x v="6"/>
    <x v="4"/>
    <x v="2"/>
    <x v="19"/>
    <s v="Y"/>
    <s v="N"/>
    <n v="7.6"/>
    <n v="17"/>
    <n v="3.8"/>
    <n v="0"/>
    <x v="866"/>
    <n v="123.8345994"/>
    <n v="15488324.604511395"/>
  </r>
  <r>
    <d v="2017-05-18T00:00:00"/>
    <x v="0"/>
    <x v="4"/>
    <x v="2"/>
    <x v="19"/>
    <s v="Y"/>
    <s v="N"/>
    <n v="10.7"/>
    <n v="20.2"/>
    <n v="9.8000000000000007"/>
    <n v="0.8"/>
    <x v="867"/>
    <n v="107.8423351"/>
    <n v="13254953.171461847"/>
  </r>
  <r>
    <d v="2017-05-19T00:00:00"/>
    <x v="1"/>
    <x v="4"/>
    <x v="2"/>
    <x v="19"/>
    <s v="Y"/>
    <s v="N"/>
    <n v="10.199999999999999"/>
    <n v="17.8"/>
    <n v="2.5"/>
    <n v="0"/>
    <x v="868"/>
    <n v="96.440249769999994"/>
    <n v="11896044.647491666"/>
  </r>
  <r>
    <d v="2017-05-20T00:00:00"/>
    <x v="2"/>
    <x v="4"/>
    <x v="2"/>
    <x v="19"/>
    <s v="Y"/>
    <s v="N"/>
    <n v="10.199999999999999"/>
    <n v="19.3"/>
    <n v="9.8000000000000007"/>
    <n v="0"/>
    <x v="869"/>
    <n v="88.135879099999997"/>
    <n v="9616648.1080457475"/>
  </r>
  <r>
    <d v="2017-05-21T00:00:00"/>
    <x v="3"/>
    <x v="4"/>
    <x v="2"/>
    <x v="19"/>
    <s v="Y"/>
    <s v="N"/>
    <n v="10.8"/>
    <n v="18.7"/>
    <n v="6.8"/>
    <n v="0"/>
    <x v="870"/>
    <n v="76.782179819999996"/>
    <n v="8132166.5142446114"/>
  </r>
  <r>
    <d v="2017-05-22T00:00:00"/>
    <x v="4"/>
    <x v="4"/>
    <x v="2"/>
    <x v="20"/>
    <s v="Y"/>
    <s v="N"/>
    <n v="10.4"/>
    <n v="20.3"/>
    <n v="10.1"/>
    <n v="0"/>
    <x v="871"/>
    <n v="72.931488029999997"/>
    <n v="8281446.3145540506"/>
  </r>
  <r>
    <d v="2017-05-23T00:00:00"/>
    <x v="5"/>
    <x v="4"/>
    <x v="2"/>
    <x v="20"/>
    <s v="Y"/>
    <s v="N"/>
    <n v="12.8"/>
    <n v="19.3"/>
    <n v="7.4"/>
    <n v="0"/>
    <x v="872"/>
    <n v="96.837634640000005"/>
    <n v="11535996.753474383"/>
  </r>
  <r>
    <d v="2017-05-24T00:00:00"/>
    <x v="6"/>
    <x v="4"/>
    <x v="2"/>
    <x v="20"/>
    <s v="Y"/>
    <s v="N"/>
    <n v="11.7"/>
    <n v="17.100000000000001"/>
    <n v="8"/>
    <n v="0"/>
    <x v="873"/>
    <n v="103.2410383"/>
    <n v="12551216.410976451"/>
  </r>
  <r>
    <d v="2017-05-25T00:00:00"/>
    <x v="0"/>
    <x v="4"/>
    <x v="2"/>
    <x v="20"/>
    <s v="Y"/>
    <s v="N"/>
    <n v="13.7"/>
    <n v="18.5"/>
    <n v="5.7"/>
    <n v="0"/>
    <x v="874"/>
    <n v="108.51901340000001"/>
    <n v="13457446.107304402"/>
  </r>
  <r>
    <d v="2017-05-26T00:00:00"/>
    <x v="1"/>
    <x v="4"/>
    <x v="2"/>
    <x v="20"/>
    <s v="Y"/>
    <s v="N"/>
    <n v="13.1"/>
    <n v="18"/>
    <n v="8.1999999999999993"/>
    <n v="0"/>
    <x v="875"/>
    <n v="94.696229970000005"/>
    <n v="11660003.613944083"/>
  </r>
  <r>
    <d v="2017-05-27T00:00:00"/>
    <x v="2"/>
    <x v="4"/>
    <x v="2"/>
    <x v="20"/>
    <s v="Y"/>
    <s v="N"/>
    <n v="11.9"/>
    <n v="17.8"/>
    <n v="8.3000000000000007"/>
    <n v="0"/>
    <x v="876"/>
    <n v="60.860101950000001"/>
    <n v="6368624.7289226661"/>
  </r>
  <r>
    <d v="2017-05-28T00:00:00"/>
    <x v="3"/>
    <x v="4"/>
    <x v="2"/>
    <x v="20"/>
    <s v="Y"/>
    <s v="N"/>
    <n v="10.199999999999999"/>
    <n v="15.3"/>
    <n v="7.6"/>
    <n v="6.8"/>
    <x v="877"/>
    <n v="72.341641420000002"/>
    <n v="7959718.2517039618"/>
  </r>
  <r>
    <d v="2017-05-29T00:00:00"/>
    <x v="4"/>
    <x v="4"/>
    <x v="2"/>
    <x v="21"/>
    <s v="Y"/>
    <s v="N"/>
    <n v="7.7"/>
    <n v="14.8"/>
    <n v="8"/>
    <n v="1.4"/>
    <x v="878"/>
    <n v="96.084781000000007"/>
    <n v="12540610.885474101"/>
  </r>
  <r>
    <d v="2017-05-30T00:00:00"/>
    <x v="5"/>
    <x v="4"/>
    <x v="2"/>
    <x v="21"/>
    <s v="Y"/>
    <s v="N"/>
    <n v="9.3000000000000007"/>
    <n v="13.1"/>
    <n v="6.9"/>
    <n v="2.2000000000000002"/>
    <x v="879"/>
    <n v="95.714474339999995"/>
    <n v="12707281.41382733"/>
  </r>
  <r>
    <d v="2017-05-31T00:00:00"/>
    <x v="6"/>
    <x v="4"/>
    <x v="2"/>
    <x v="21"/>
    <s v="Y"/>
    <s v="N"/>
    <n v="6.7"/>
    <n v="13"/>
    <n v="8.5"/>
    <n v="5.4"/>
    <x v="880"/>
    <n v="120.64923159999999"/>
    <n v="16773958.585487122"/>
  </r>
  <r>
    <d v="2017-06-01T00:00:00"/>
    <x v="0"/>
    <x v="5"/>
    <x v="2"/>
    <x v="21"/>
    <s v="Y"/>
    <s v="N"/>
    <n v="7.9"/>
    <n v="13.9"/>
    <n v="4.7"/>
    <n v="0.4"/>
    <x v="881"/>
    <n v="113.3116143"/>
    <n v="15886598.232125109"/>
  </r>
  <r>
    <d v="2017-06-02T00:00:00"/>
    <x v="1"/>
    <x v="5"/>
    <x v="2"/>
    <x v="21"/>
    <s v="Y"/>
    <s v="N"/>
    <n v="8"/>
    <n v="14.7"/>
    <n v="7.3"/>
    <n v="0"/>
    <x v="882"/>
    <n v="96.837747410000006"/>
    <n v="13252904.229740888"/>
  </r>
  <r>
    <d v="2017-06-03T00:00:00"/>
    <x v="2"/>
    <x v="5"/>
    <x v="2"/>
    <x v="21"/>
    <s v="Y"/>
    <s v="N"/>
    <n v="9.9"/>
    <n v="14.3"/>
    <n v="8.3000000000000007"/>
    <n v="0"/>
    <x v="883"/>
    <n v="107.24572980000001"/>
    <n v="13101289.03261837"/>
  </r>
  <r>
    <d v="2017-06-04T00:00:00"/>
    <x v="3"/>
    <x v="5"/>
    <x v="2"/>
    <x v="21"/>
    <s v="Y"/>
    <s v="N"/>
    <n v="4.4000000000000004"/>
    <n v="15.8"/>
    <n v="9.3000000000000007"/>
    <n v="0"/>
    <x v="884"/>
    <n v="109.7429759"/>
    <n v="13054360.468059806"/>
  </r>
  <r>
    <d v="2017-06-05T00:00:00"/>
    <x v="4"/>
    <x v="5"/>
    <x v="2"/>
    <x v="22"/>
    <s v="Y"/>
    <s v="N"/>
    <n v="5.6"/>
    <n v="17.5"/>
    <n v="5"/>
    <n v="0"/>
    <x v="885"/>
    <n v="101.13227740000001"/>
    <n v="13438199.133604633"/>
  </r>
  <r>
    <d v="2017-06-06T00:00:00"/>
    <x v="5"/>
    <x v="5"/>
    <x v="2"/>
    <x v="22"/>
    <s v="Y"/>
    <s v="N"/>
    <n v="8.6999999999999993"/>
    <n v="13.9"/>
    <n v="6.3"/>
    <n v="6.4"/>
    <x v="886"/>
    <n v="97.892460380000003"/>
    <n v="13046571.647688122"/>
  </r>
  <r>
    <d v="2017-06-07T00:00:00"/>
    <x v="6"/>
    <x v="5"/>
    <x v="2"/>
    <x v="22"/>
    <s v="Y"/>
    <s v="N"/>
    <n v="5.9"/>
    <n v="14.3"/>
    <n v="9.1999999999999993"/>
    <n v="0"/>
    <x v="887"/>
    <n v="105.69616809999999"/>
    <n v="14386952.300639771"/>
  </r>
  <r>
    <d v="2017-06-08T00:00:00"/>
    <x v="0"/>
    <x v="5"/>
    <x v="2"/>
    <x v="22"/>
    <s v="Y"/>
    <s v="N"/>
    <n v="3.6"/>
    <n v="15"/>
    <n v="7.2"/>
    <n v="0"/>
    <x v="888"/>
    <n v="110.1268719"/>
    <n v="15363995.924600981"/>
  </r>
  <r>
    <d v="2017-06-09T00:00:00"/>
    <x v="1"/>
    <x v="5"/>
    <x v="2"/>
    <x v="22"/>
    <s v="Y"/>
    <s v="N"/>
    <n v="6.6"/>
    <n v="15"/>
    <n v="7.8"/>
    <n v="1.8"/>
    <x v="889"/>
    <n v="99.977135680000004"/>
    <n v="13096458.898919187"/>
  </r>
  <r>
    <d v="2017-06-10T00:00:00"/>
    <x v="2"/>
    <x v="5"/>
    <x v="2"/>
    <x v="22"/>
    <s v="Y"/>
    <s v="N"/>
    <n v="7"/>
    <n v="15.8"/>
    <n v="8.9"/>
    <n v="0"/>
    <x v="890"/>
    <n v="97.622124130000003"/>
    <n v="11782884.462486319"/>
  </r>
  <r>
    <d v="2017-06-11T00:00:00"/>
    <x v="3"/>
    <x v="5"/>
    <x v="2"/>
    <x v="22"/>
    <s v="Y"/>
    <s v="N"/>
    <n v="3.4"/>
    <n v="15.5"/>
    <n v="8.6"/>
    <n v="0.2"/>
    <x v="891"/>
    <n v="87.883388569999994"/>
    <n v="9963732.1615108643"/>
  </r>
  <r>
    <d v="2017-06-12T00:00:00"/>
    <x v="4"/>
    <x v="5"/>
    <x v="2"/>
    <x v="23"/>
    <s v="Y"/>
    <s v="Y"/>
    <n v="6"/>
    <n v="15.9"/>
    <n v="5.0999999999999996"/>
    <n v="0"/>
    <x v="892"/>
    <n v="101.70609880000001"/>
    <n v="11969962.142548479"/>
  </r>
  <r>
    <d v="2017-06-13T00:00:00"/>
    <x v="5"/>
    <x v="5"/>
    <x v="2"/>
    <x v="23"/>
    <s v="Y"/>
    <s v="N"/>
    <n v="8.8000000000000007"/>
    <n v="15.1"/>
    <n v="6.6"/>
    <n v="0"/>
    <x v="893"/>
    <n v="109.9512443"/>
    <n v="14863753.463133287"/>
  </r>
  <r>
    <d v="2017-06-14T00:00:00"/>
    <x v="6"/>
    <x v="5"/>
    <x v="2"/>
    <x v="23"/>
    <s v="Y"/>
    <s v="N"/>
    <n v="4"/>
    <n v="17.399999999999999"/>
    <n v="8.9"/>
    <n v="0"/>
    <x v="894"/>
    <n v="93.589782150000005"/>
    <n v="12751927.894992454"/>
  </r>
  <r>
    <d v="2017-06-15T00:00:00"/>
    <x v="0"/>
    <x v="5"/>
    <x v="2"/>
    <x v="23"/>
    <s v="Y"/>
    <s v="N"/>
    <n v="7.7"/>
    <n v="19"/>
    <n v="7.4"/>
    <n v="0"/>
    <x v="895"/>
    <n v="102.837272"/>
    <n v="13914217.636920361"/>
  </r>
  <r>
    <d v="2017-06-16T00:00:00"/>
    <x v="1"/>
    <x v="5"/>
    <x v="2"/>
    <x v="23"/>
    <s v="Y"/>
    <s v="N"/>
    <n v="6.6"/>
    <n v="17.100000000000001"/>
    <n v="8.9"/>
    <n v="0"/>
    <x v="896"/>
    <n v="107.362224"/>
    <n v="14522848.853268242"/>
  </r>
  <r>
    <d v="2017-06-17T00:00:00"/>
    <x v="2"/>
    <x v="5"/>
    <x v="2"/>
    <x v="23"/>
    <s v="Y"/>
    <s v="N"/>
    <n v="4.2"/>
    <n v="15.5"/>
    <n v="9.1999999999999993"/>
    <n v="0"/>
    <x v="897"/>
    <n v="104.2875868"/>
    <n v="12637432.108809423"/>
  </r>
  <r>
    <d v="2017-06-18T00:00:00"/>
    <x v="3"/>
    <x v="5"/>
    <x v="2"/>
    <x v="23"/>
    <s v="Y"/>
    <s v="N"/>
    <n v="5.4"/>
    <n v="16.3"/>
    <n v="7.9"/>
    <n v="0"/>
    <x v="898"/>
    <n v="93.616927630000006"/>
    <n v="10870117.977501007"/>
  </r>
  <r>
    <d v="2017-06-19T00:00:00"/>
    <x v="4"/>
    <x v="5"/>
    <x v="2"/>
    <x v="24"/>
    <s v="Y"/>
    <s v="N"/>
    <n v="7.1"/>
    <n v="16.100000000000001"/>
    <n v="6"/>
    <n v="0"/>
    <x v="899"/>
    <n v="95.96949334"/>
    <n v="12948754.906324571"/>
  </r>
  <r>
    <d v="2017-06-20T00:00:00"/>
    <x v="5"/>
    <x v="5"/>
    <x v="2"/>
    <x v="24"/>
    <s v="Y"/>
    <s v="N"/>
    <n v="6.4"/>
    <n v="15.8"/>
    <n v="9.1999999999999993"/>
    <n v="0"/>
    <x v="900"/>
    <n v="85.797832029999995"/>
    <n v="11325053.860528948"/>
  </r>
  <r>
    <d v="2017-06-21T00:00:00"/>
    <x v="6"/>
    <x v="5"/>
    <x v="2"/>
    <x v="24"/>
    <s v="Y"/>
    <s v="N"/>
    <n v="7.8"/>
    <n v="13.5"/>
    <n v="5"/>
    <n v="0.6"/>
    <x v="901"/>
    <n v="106.9667247"/>
    <n v="14955477.737223208"/>
  </r>
  <r>
    <d v="2017-06-22T00:00:00"/>
    <x v="0"/>
    <x v="5"/>
    <x v="2"/>
    <x v="24"/>
    <s v="Y"/>
    <s v="N"/>
    <n v="6.7"/>
    <n v="14.1"/>
    <n v="6.7"/>
    <n v="0.2"/>
    <x v="902"/>
    <n v="94.858967509999999"/>
    <n v="13313320.441704961"/>
  </r>
  <r>
    <d v="2017-06-23T00:00:00"/>
    <x v="1"/>
    <x v="5"/>
    <x v="2"/>
    <x v="24"/>
    <s v="Y"/>
    <s v="N"/>
    <n v="7.4"/>
    <n v="14.9"/>
    <n v="8.1999999999999993"/>
    <n v="0"/>
    <x v="903"/>
    <n v="80.269938710000005"/>
    <n v="10598005.89315735"/>
  </r>
  <r>
    <d v="2017-06-24T00:00:00"/>
    <x v="2"/>
    <x v="5"/>
    <x v="2"/>
    <x v="24"/>
    <s v="Y"/>
    <s v="N"/>
    <n v="8.3000000000000007"/>
    <n v="12.3"/>
    <n v="7.3"/>
    <n v="1.4"/>
    <x v="904"/>
    <n v="84.970944450000005"/>
    <n v="10399876.419625796"/>
  </r>
  <r>
    <d v="2017-06-25T00:00:00"/>
    <x v="3"/>
    <x v="5"/>
    <x v="2"/>
    <x v="24"/>
    <s v="Y"/>
    <s v="N"/>
    <n v="8.6"/>
    <n v="14.3"/>
    <n v="5.3"/>
    <n v="0"/>
    <x v="905"/>
    <n v="72.870515380000001"/>
    <n v="8606289.5109199435"/>
  </r>
  <r>
    <d v="2017-06-26T00:00:00"/>
    <x v="4"/>
    <x v="5"/>
    <x v="2"/>
    <x v="25"/>
    <s v="Y"/>
    <s v="N"/>
    <n v="8.8000000000000007"/>
    <n v="12.6"/>
    <n v="7.8"/>
    <n v="1.4"/>
    <x v="906"/>
    <n v="104.3154945"/>
    <n v="14399750.500667911"/>
  </r>
  <r>
    <d v="2017-06-27T00:00:00"/>
    <x v="5"/>
    <x v="5"/>
    <x v="2"/>
    <x v="25"/>
    <s v="Y"/>
    <s v="N"/>
    <n v="6"/>
    <n v="12.1"/>
    <n v="4.4000000000000004"/>
    <n v="0"/>
    <x v="907"/>
    <n v="100.1993406"/>
    <n v="14481473.025140177"/>
  </r>
  <r>
    <d v="2017-06-28T00:00:00"/>
    <x v="6"/>
    <x v="5"/>
    <x v="2"/>
    <x v="25"/>
    <s v="Y"/>
    <s v="N"/>
    <n v="6.8"/>
    <n v="14.1"/>
    <n v="5.4"/>
    <n v="0"/>
    <x v="908"/>
    <n v="98.538103219999996"/>
    <n v="13928547.619852601"/>
  </r>
  <r>
    <d v="2017-06-29T00:00:00"/>
    <x v="0"/>
    <x v="5"/>
    <x v="2"/>
    <x v="25"/>
    <s v="Y"/>
    <s v="N"/>
    <n v="9.1999999999999993"/>
    <n v="13.7"/>
    <n v="5"/>
    <n v="0"/>
    <x v="909"/>
    <n v="102.52503950000001"/>
    <n v="14161174.70740037"/>
  </r>
  <r>
    <d v="2017-06-30T00:00:00"/>
    <x v="1"/>
    <x v="5"/>
    <x v="2"/>
    <x v="25"/>
    <s v="N"/>
    <s v="N"/>
    <n v="7.1"/>
    <n v="12.3"/>
    <n v="8.4"/>
    <n v="4.4000000000000004"/>
    <x v="910"/>
    <n v="124.6840444"/>
    <n v="17365466.913944408"/>
  </r>
  <r>
    <d v="2017-07-01T00:00:00"/>
    <x v="2"/>
    <x v="6"/>
    <x v="2"/>
    <x v="25"/>
    <s v="N"/>
    <s v="N"/>
    <n v="1.1000000000000001"/>
    <n v="12.7"/>
    <n v="9.3000000000000007"/>
    <n v="0"/>
    <x v="911"/>
    <n v="114.7570772"/>
    <n v="14453596.4948014"/>
  </r>
  <r>
    <d v="2017-07-02T00:00:00"/>
    <x v="3"/>
    <x v="6"/>
    <x v="2"/>
    <x v="25"/>
    <s v="N"/>
    <s v="N"/>
    <n v="0.8"/>
    <n v="14.3"/>
    <n v="9.1999999999999993"/>
    <n v="0"/>
    <x v="912"/>
    <n v="110.1092823"/>
    <n v="13228248.396852136"/>
  </r>
  <r>
    <d v="2017-07-03T00:00:00"/>
    <x v="4"/>
    <x v="6"/>
    <x v="2"/>
    <x v="26"/>
    <s v="N"/>
    <s v="N"/>
    <n v="3.8"/>
    <n v="13.9"/>
    <n v="3.9"/>
    <n v="0"/>
    <x v="913"/>
    <n v="150.61276599999999"/>
    <n v="21050441.436075121"/>
  </r>
  <r>
    <d v="2017-07-04T00:00:00"/>
    <x v="5"/>
    <x v="6"/>
    <x v="2"/>
    <x v="26"/>
    <s v="N"/>
    <s v="N"/>
    <n v="9"/>
    <n v="16.2"/>
    <n v="6.4"/>
    <n v="3"/>
    <x v="914"/>
    <n v="132.54551810000001"/>
    <n v="17765049.944566973"/>
  </r>
  <r>
    <d v="2017-07-05T00:00:00"/>
    <x v="6"/>
    <x v="6"/>
    <x v="2"/>
    <x v="26"/>
    <s v="N"/>
    <s v="N"/>
    <n v="10.1"/>
    <n v="15.8"/>
    <n v="6.5"/>
    <n v="0"/>
    <x v="915"/>
    <n v="146.17612560000001"/>
    <n v="19599976.832073927"/>
  </r>
  <r>
    <d v="2017-07-06T00:00:00"/>
    <x v="0"/>
    <x v="6"/>
    <x v="2"/>
    <x v="26"/>
    <s v="N"/>
    <s v="N"/>
    <n v="4.8"/>
    <n v="15"/>
    <n v="8.6999999999999993"/>
    <n v="0"/>
    <x v="916"/>
    <n v="141.67937280000001"/>
    <n v="19537545.130498752"/>
  </r>
  <r>
    <d v="2017-07-07T00:00:00"/>
    <x v="1"/>
    <x v="6"/>
    <x v="2"/>
    <x v="26"/>
    <s v="N"/>
    <s v="N"/>
    <n v="8"/>
    <n v="14.2"/>
    <n v="9.4"/>
    <n v="0"/>
    <x v="917"/>
    <n v="131.26538149999999"/>
    <n v="17599809.009333704"/>
  </r>
  <r>
    <d v="2017-07-08T00:00:00"/>
    <x v="2"/>
    <x v="6"/>
    <x v="2"/>
    <x v="26"/>
    <s v="N"/>
    <s v="N"/>
    <n v="5.3"/>
    <n v="13.5"/>
    <n v="5.0999999999999996"/>
    <n v="0"/>
    <x v="918"/>
    <n v="129.135411"/>
    <n v="15972496.841705671"/>
  </r>
  <r>
    <d v="2017-07-09T00:00:00"/>
    <x v="3"/>
    <x v="6"/>
    <x v="2"/>
    <x v="26"/>
    <s v="N"/>
    <s v="N"/>
    <n v="7.3"/>
    <n v="14.6"/>
    <n v="7.3"/>
    <n v="0.8"/>
    <x v="919"/>
    <n v="115.1296024"/>
    <n v="13362405.626841672"/>
  </r>
  <r>
    <d v="2017-07-10T00:00:00"/>
    <x v="4"/>
    <x v="6"/>
    <x v="2"/>
    <x v="27"/>
    <s v="N"/>
    <s v="N"/>
    <n v="7"/>
    <n v="16"/>
    <n v="5.7"/>
    <n v="0"/>
    <x v="920"/>
    <n v="123.9739271"/>
    <n v="16504937.154203508"/>
  </r>
  <r>
    <d v="2017-07-11T00:00:00"/>
    <x v="5"/>
    <x v="6"/>
    <x v="2"/>
    <x v="27"/>
    <s v="N"/>
    <s v="N"/>
    <n v="6.9"/>
    <n v="14.3"/>
    <n v="9.6999999999999993"/>
    <n v="0.4"/>
    <x v="921"/>
    <n v="148.67949519999999"/>
    <n v="20421541.994716655"/>
  </r>
  <r>
    <d v="2017-07-12T00:00:00"/>
    <x v="6"/>
    <x v="6"/>
    <x v="2"/>
    <x v="27"/>
    <s v="N"/>
    <s v="N"/>
    <n v="3.2"/>
    <n v="15.1"/>
    <n v="9.8000000000000007"/>
    <n v="0"/>
    <x v="922"/>
    <n v="117.9532423"/>
    <n v="16295488.715320043"/>
  </r>
  <r>
    <d v="2017-07-13T00:00:00"/>
    <x v="0"/>
    <x v="6"/>
    <x v="2"/>
    <x v="27"/>
    <s v="N"/>
    <s v="N"/>
    <n v="4.8"/>
    <n v="13.3"/>
    <n v="5.5"/>
    <n v="0"/>
    <x v="923"/>
    <n v="106.14876340000001"/>
    <n v="14290000.224452529"/>
  </r>
  <r>
    <d v="2017-07-14T00:00:00"/>
    <x v="1"/>
    <x v="6"/>
    <x v="2"/>
    <x v="27"/>
    <s v="N"/>
    <s v="N"/>
    <n v="9.9"/>
    <n v="15.9"/>
    <n v="8.6"/>
    <n v="2"/>
    <x v="924"/>
    <n v="111.39498260000001"/>
    <n v="14635935.568128238"/>
  </r>
  <r>
    <d v="2017-07-15T00:00:00"/>
    <x v="2"/>
    <x v="6"/>
    <x v="2"/>
    <x v="27"/>
    <s v="N"/>
    <s v="N"/>
    <n v="4.5"/>
    <n v="12"/>
    <n v="9.4"/>
    <n v="0"/>
    <x v="925"/>
    <n v="136.10655170000001"/>
    <n v="16943454.788979635"/>
  </r>
  <r>
    <d v="2017-07-16T00:00:00"/>
    <x v="3"/>
    <x v="6"/>
    <x v="2"/>
    <x v="27"/>
    <s v="N"/>
    <s v="N"/>
    <n v="3"/>
    <n v="12.5"/>
    <n v="7.8"/>
    <n v="0"/>
    <x v="926"/>
    <n v="102.14913730000001"/>
    <n v="12250504.964424973"/>
  </r>
  <r>
    <d v="2017-07-17T00:00:00"/>
    <x v="4"/>
    <x v="6"/>
    <x v="2"/>
    <x v="28"/>
    <s v="N"/>
    <s v="N"/>
    <n v="5.7"/>
    <n v="15.3"/>
    <n v="6.3"/>
    <n v="0"/>
    <x v="927"/>
    <n v="99.851637530000005"/>
    <n v="13167259.702199047"/>
  </r>
  <r>
    <d v="2017-07-18T00:00:00"/>
    <x v="5"/>
    <x v="6"/>
    <x v="2"/>
    <x v="28"/>
    <s v="Y"/>
    <s v="N"/>
    <n v="9.6999999999999993"/>
    <n v="14.5"/>
    <n v="5.8"/>
    <n v="0.2"/>
    <x v="928"/>
    <n v="109.9969729"/>
    <n v="14972989.795593271"/>
  </r>
  <r>
    <d v="2017-07-19T00:00:00"/>
    <x v="6"/>
    <x v="6"/>
    <x v="2"/>
    <x v="28"/>
    <s v="Y"/>
    <s v="N"/>
    <n v="8.9"/>
    <n v="13.2"/>
    <n v="7.7"/>
    <n v="5"/>
    <x v="929"/>
    <n v="109.5605504"/>
    <n v="14670843.547605505"/>
  </r>
  <r>
    <d v="2017-07-20T00:00:00"/>
    <x v="0"/>
    <x v="6"/>
    <x v="2"/>
    <x v="28"/>
    <s v="Y"/>
    <s v="N"/>
    <n v="7.9"/>
    <n v="10.7"/>
    <n v="5.9"/>
    <n v="0.6"/>
    <x v="930"/>
    <n v="133.736501"/>
    <n v="18631673.156901293"/>
  </r>
  <r>
    <d v="2017-07-21T00:00:00"/>
    <x v="1"/>
    <x v="6"/>
    <x v="2"/>
    <x v="28"/>
    <s v="Y"/>
    <s v="N"/>
    <n v="3.3"/>
    <n v="13.8"/>
    <n v="10.3"/>
    <n v="4.2"/>
    <x v="931"/>
    <n v="130.19271090000001"/>
    <n v="18236600.116371956"/>
  </r>
  <r>
    <d v="2017-07-22T00:00:00"/>
    <x v="2"/>
    <x v="6"/>
    <x v="2"/>
    <x v="28"/>
    <s v="Y"/>
    <s v="N"/>
    <n v="5.4"/>
    <n v="12.4"/>
    <n v="7"/>
    <n v="0"/>
    <x v="932"/>
    <n v="91.656080619999997"/>
    <n v="11218441.214936621"/>
  </r>
  <r>
    <d v="2017-07-23T00:00:00"/>
    <x v="3"/>
    <x v="6"/>
    <x v="2"/>
    <x v="28"/>
    <s v="Y"/>
    <s v="N"/>
    <n v="8.4"/>
    <n v="14.1"/>
    <n v="5.4"/>
    <n v="0"/>
    <x v="933"/>
    <n v="107.89233230000001"/>
    <n v="12732122.206127079"/>
  </r>
  <r>
    <d v="2017-07-24T00:00:00"/>
    <x v="4"/>
    <x v="6"/>
    <x v="2"/>
    <x v="29"/>
    <s v="Y"/>
    <s v="N"/>
    <n v="8.1"/>
    <n v="16.100000000000001"/>
    <n v="8.3000000000000007"/>
    <n v="7"/>
    <x v="934"/>
    <n v="122.6544774"/>
    <n v="16721557.270083666"/>
  </r>
  <r>
    <d v="2017-07-25T00:00:00"/>
    <x v="5"/>
    <x v="6"/>
    <x v="2"/>
    <x v="29"/>
    <s v="Y"/>
    <s v="N"/>
    <n v="9.8000000000000007"/>
    <n v="17.2"/>
    <n v="9"/>
    <n v="0"/>
    <x v="935"/>
    <n v="113.0336114"/>
    <n v="14660376.31887562"/>
  </r>
  <r>
    <d v="2017-07-26T00:00:00"/>
    <x v="6"/>
    <x v="6"/>
    <x v="2"/>
    <x v="29"/>
    <s v="Y"/>
    <s v="N"/>
    <n v="10.9"/>
    <n v="15"/>
    <n v="8.6999999999999993"/>
    <n v="2.4"/>
    <x v="936"/>
    <n v="117.2808433"/>
    <n v="15621613.641360121"/>
  </r>
  <r>
    <d v="2017-07-27T00:00:00"/>
    <x v="0"/>
    <x v="6"/>
    <x v="2"/>
    <x v="29"/>
    <s v="Y"/>
    <s v="N"/>
    <n v="4.4000000000000004"/>
    <n v="14.2"/>
    <n v="8.6999999999999993"/>
    <n v="2"/>
    <x v="937"/>
    <n v="117.31547380000001"/>
    <n v="15955363.726879928"/>
  </r>
  <r>
    <d v="2017-07-28T00:00:00"/>
    <x v="1"/>
    <x v="6"/>
    <x v="2"/>
    <x v="29"/>
    <s v="Y"/>
    <s v="N"/>
    <n v="6.2"/>
    <n v="14.3"/>
    <n v="9.8000000000000007"/>
    <n v="2.8"/>
    <x v="938"/>
    <n v="111.3069682"/>
    <n v="14517996.041610811"/>
  </r>
  <r>
    <d v="2017-07-29T00:00:00"/>
    <x v="2"/>
    <x v="6"/>
    <x v="2"/>
    <x v="29"/>
    <s v="Y"/>
    <s v="N"/>
    <n v="9.6999999999999993"/>
    <n v="17.899999999999999"/>
    <n v="10.1"/>
    <n v="0"/>
    <x v="939"/>
    <n v="93.453100860000006"/>
    <n v="10404249.133323362"/>
  </r>
  <r>
    <d v="2017-07-30T00:00:00"/>
    <x v="3"/>
    <x v="6"/>
    <x v="2"/>
    <x v="29"/>
    <s v="Y"/>
    <s v="N"/>
    <n v="11.3"/>
    <n v="18.100000000000001"/>
    <n v="8.3000000000000007"/>
    <n v="0"/>
    <x v="940"/>
    <n v="91.416166270000005"/>
    <n v="9834596.4183289036"/>
  </r>
  <r>
    <d v="2017-07-31T00:00:00"/>
    <x v="4"/>
    <x v="6"/>
    <x v="2"/>
    <x v="30"/>
    <s v="Y"/>
    <s v="N"/>
    <n v="6.7"/>
    <n v="14.8"/>
    <n v="11.5"/>
    <n v="0"/>
    <x v="941"/>
    <n v="137.47669010000001"/>
    <n v="18184987.639154889"/>
  </r>
  <r>
    <d v="2017-08-01T00:00:00"/>
    <x v="5"/>
    <x v="7"/>
    <x v="2"/>
    <x v="30"/>
    <s v="Y"/>
    <s v="N"/>
    <n v="3.5"/>
    <n v="15.5"/>
    <n v="11.5"/>
    <n v="0"/>
    <x v="942"/>
    <n v="137.9754246"/>
    <n v="18987885.425551847"/>
  </r>
  <r>
    <d v="2017-08-02T00:00:00"/>
    <x v="6"/>
    <x v="7"/>
    <x v="2"/>
    <x v="30"/>
    <s v="Y"/>
    <s v="N"/>
    <n v="3.4"/>
    <n v="12.9"/>
    <n v="7.5"/>
    <n v="0"/>
    <x v="943"/>
    <n v="113.4923335"/>
    <n v="15971683.597203197"/>
  </r>
  <r>
    <d v="2017-08-03T00:00:00"/>
    <x v="0"/>
    <x v="7"/>
    <x v="2"/>
    <x v="30"/>
    <s v="Y"/>
    <s v="N"/>
    <n v="3.1"/>
    <n v="9"/>
    <n v="4.4000000000000004"/>
    <n v="0"/>
    <x v="944"/>
    <n v="169.23382710000001"/>
    <n v="25614458.671266153"/>
  </r>
  <r>
    <d v="2017-08-04T00:00:00"/>
    <x v="1"/>
    <x v="7"/>
    <x v="2"/>
    <x v="30"/>
    <s v="Y"/>
    <s v="N"/>
    <n v="4.3"/>
    <n v="12.1"/>
    <n v="7.2"/>
    <n v="6.6"/>
    <x v="945"/>
    <n v="110.3517269"/>
    <n v="15631089.824999874"/>
  </r>
  <r>
    <d v="2017-08-05T00:00:00"/>
    <x v="2"/>
    <x v="7"/>
    <x v="2"/>
    <x v="30"/>
    <s v="Y"/>
    <s v="N"/>
    <n v="8.8000000000000007"/>
    <n v="14.2"/>
    <n v="11.7"/>
    <n v="0"/>
    <x v="946"/>
    <n v="82.766673249999997"/>
    <n v="9658577.360418329"/>
  </r>
  <r>
    <d v="2017-08-06T00:00:00"/>
    <x v="3"/>
    <x v="7"/>
    <x v="2"/>
    <x v="30"/>
    <s v="Y"/>
    <s v="N"/>
    <n v="9"/>
    <n v="13"/>
    <n v="8.1999999999999993"/>
    <n v="0"/>
    <x v="947"/>
    <n v="86.202202409999998"/>
    <n v="10115926.723324247"/>
  </r>
  <r>
    <d v="2017-08-07T00:00:00"/>
    <x v="4"/>
    <x v="7"/>
    <x v="2"/>
    <x v="31"/>
    <s v="Y"/>
    <s v="N"/>
    <n v="7.7"/>
    <n v="12.3"/>
    <n v="7.3"/>
    <n v="4.2"/>
    <x v="948"/>
    <n v="111.4890145"/>
    <n v="15492867.432541035"/>
  </r>
  <r>
    <d v="2017-08-08T00:00:00"/>
    <x v="5"/>
    <x v="7"/>
    <x v="2"/>
    <x v="31"/>
    <s v="Y"/>
    <s v="N"/>
    <n v="7.9"/>
    <n v="15"/>
    <n v="7.5"/>
    <n v="2.2000000000000002"/>
    <x v="949"/>
    <n v="111.5513751"/>
    <n v="15517737.212258969"/>
  </r>
  <r>
    <d v="2017-08-09T00:00:00"/>
    <x v="6"/>
    <x v="7"/>
    <x v="2"/>
    <x v="31"/>
    <s v="Y"/>
    <s v="N"/>
    <n v="8.9"/>
    <n v="16.8"/>
    <n v="11.5"/>
    <n v="0"/>
    <x v="950"/>
    <n v="105.283102"/>
    <n v="13691475.19765125"/>
  </r>
  <r>
    <d v="2017-08-10T00:00:00"/>
    <x v="0"/>
    <x v="7"/>
    <x v="2"/>
    <x v="31"/>
    <s v="Y"/>
    <s v="N"/>
    <n v="11.4"/>
    <n v="18.8"/>
    <n v="8.4"/>
    <n v="0"/>
    <x v="951"/>
    <n v="86.916548329999998"/>
    <n v="10635276.168014335"/>
  </r>
  <r>
    <d v="2017-08-11T00:00:00"/>
    <x v="1"/>
    <x v="7"/>
    <x v="2"/>
    <x v="31"/>
    <s v="Y"/>
    <s v="N"/>
    <n v="10.3"/>
    <n v="16.399999999999999"/>
    <n v="9.3000000000000007"/>
    <n v="0"/>
    <x v="952"/>
    <n v="78.92563543"/>
    <n v="9696988.6495448835"/>
  </r>
  <r>
    <d v="2017-08-12T00:00:00"/>
    <x v="2"/>
    <x v="7"/>
    <x v="2"/>
    <x v="31"/>
    <s v="Y"/>
    <s v="N"/>
    <n v="10.3"/>
    <n v="17.899999999999999"/>
    <n v="9.9"/>
    <n v="2.8"/>
    <x v="953"/>
    <n v="77.123590930000006"/>
    <n v="8766596.1630380899"/>
  </r>
  <r>
    <d v="2017-08-13T00:00:00"/>
    <x v="3"/>
    <x v="7"/>
    <x v="2"/>
    <x v="31"/>
    <s v="Y"/>
    <s v="N"/>
    <n v="9.4"/>
    <n v="18.7"/>
    <n v="11.1"/>
    <n v="2"/>
    <x v="954"/>
    <n v="68.294171739999996"/>
    <n v="7257933.0522329342"/>
  </r>
  <r>
    <d v="2017-08-14T00:00:00"/>
    <x v="4"/>
    <x v="7"/>
    <x v="2"/>
    <x v="32"/>
    <s v="Y"/>
    <s v="N"/>
    <n v="12.3"/>
    <n v="20.100000000000001"/>
    <n v="12.6"/>
    <n v="0"/>
    <x v="955"/>
    <n v="101.399598"/>
    <n v="12323494.180350089"/>
  </r>
  <r>
    <d v="2017-08-15T00:00:00"/>
    <x v="5"/>
    <x v="7"/>
    <x v="2"/>
    <x v="32"/>
    <s v="Y"/>
    <s v="N"/>
    <n v="10.4"/>
    <n v="17.5"/>
    <n v="3.2"/>
    <n v="0.2"/>
    <x v="956"/>
    <n v="99.086174200000002"/>
    <n v="12603097.48087286"/>
  </r>
  <r>
    <d v="2017-08-16T00:00:00"/>
    <x v="6"/>
    <x v="7"/>
    <x v="2"/>
    <x v="32"/>
    <s v="Y"/>
    <s v="N"/>
    <n v="12.1"/>
    <n v="18.100000000000001"/>
    <n v="10.9"/>
    <n v="0.8"/>
    <x v="957"/>
    <n v="72.164817319999997"/>
    <n v="8764083.6620579809"/>
  </r>
  <r>
    <d v="2017-08-17T00:00:00"/>
    <x v="0"/>
    <x v="7"/>
    <x v="2"/>
    <x v="32"/>
    <s v="Y"/>
    <s v="N"/>
    <n v="9.3000000000000007"/>
    <n v="15.6"/>
    <n v="9.1"/>
    <n v="1.8"/>
    <x v="958"/>
    <n v="73.714560050000003"/>
    <n v="9525675.93356199"/>
  </r>
  <r>
    <d v="2017-08-18T00:00:00"/>
    <x v="1"/>
    <x v="7"/>
    <x v="2"/>
    <x v="32"/>
    <s v="Y"/>
    <s v="N"/>
    <n v="8"/>
    <n v="12.2"/>
    <n v="9.4"/>
    <n v="2.8"/>
    <x v="959"/>
    <n v="92.107544930000003"/>
    <n v="12302158.641872415"/>
  </r>
  <r>
    <d v="2017-08-19T00:00:00"/>
    <x v="2"/>
    <x v="7"/>
    <x v="2"/>
    <x v="32"/>
    <s v="Y"/>
    <s v="N"/>
    <n v="5.9"/>
    <n v="11.8"/>
    <n v="11.6"/>
    <n v="7.2"/>
    <x v="960"/>
    <n v="97.968935160000001"/>
    <n v="12231683.131782876"/>
  </r>
  <r>
    <d v="2017-08-20T00:00:00"/>
    <x v="3"/>
    <x v="7"/>
    <x v="2"/>
    <x v="32"/>
    <s v="Y"/>
    <s v="N"/>
    <n v="5.0999999999999996"/>
    <n v="13.3"/>
    <n v="13.9"/>
    <n v="2"/>
    <x v="961"/>
    <n v="92.815878290000001"/>
    <n v="11119248.939184317"/>
  </r>
  <r>
    <d v="2017-08-21T00:00:00"/>
    <x v="4"/>
    <x v="7"/>
    <x v="2"/>
    <x v="33"/>
    <s v="Y"/>
    <s v="N"/>
    <n v="6.8"/>
    <n v="12.7"/>
    <n v="7.9"/>
    <n v="0.6"/>
    <x v="962"/>
    <n v="108.906684"/>
    <n v="15291619.627911782"/>
  </r>
  <r>
    <d v="2017-08-22T00:00:00"/>
    <x v="5"/>
    <x v="7"/>
    <x v="2"/>
    <x v="33"/>
    <s v="Y"/>
    <s v="N"/>
    <n v="5.7"/>
    <n v="16.8"/>
    <n v="11.1"/>
    <n v="1.6"/>
    <x v="963"/>
    <n v="107.9380963"/>
    <n v="14443137.839640515"/>
  </r>
  <r>
    <d v="2017-08-23T00:00:00"/>
    <x v="6"/>
    <x v="7"/>
    <x v="2"/>
    <x v="33"/>
    <s v="Y"/>
    <s v="N"/>
    <n v="8.3000000000000007"/>
    <n v="18.100000000000001"/>
    <n v="9.6999999999999993"/>
    <n v="0"/>
    <x v="964"/>
    <n v="106.6475104"/>
    <n v="14190178.594740929"/>
  </r>
  <r>
    <d v="2017-08-24T00:00:00"/>
    <x v="0"/>
    <x v="7"/>
    <x v="2"/>
    <x v="33"/>
    <s v="Y"/>
    <s v="N"/>
    <n v="5.2"/>
    <n v="13.3"/>
    <n v="13"/>
    <n v="9.1999999999999993"/>
    <x v="965"/>
    <n v="118.9186938"/>
    <n v="16127746.118034372"/>
  </r>
  <r>
    <d v="2017-08-25T00:00:00"/>
    <x v="1"/>
    <x v="7"/>
    <x v="2"/>
    <x v="33"/>
    <s v="Y"/>
    <s v="N"/>
    <n v="4.9000000000000004"/>
    <n v="15"/>
    <n v="13.3"/>
    <n v="0.6"/>
    <x v="966"/>
    <n v="120.1723289"/>
    <n v="16063023.613836518"/>
  </r>
  <r>
    <d v="2017-08-26T00:00:00"/>
    <x v="2"/>
    <x v="7"/>
    <x v="2"/>
    <x v="33"/>
    <s v="Y"/>
    <s v="N"/>
    <n v="9.9"/>
    <n v="15.3"/>
    <n v="8.5"/>
    <n v="0"/>
    <x v="967"/>
    <n v="93.657541890000005"/>
    <n v="10999525.715483351"/>
  </r>
  <r>
    <d v="2017-08-27T00:00:00"/>
    <x v="3"/>
    <x v="7"/>
    <x v="2"/>
    <x v="33"/>
    <s v="Y"/>
    <s v="N"/>
    <n v="5.8"/>
    <n v="10.7"/>
    <n v="11.8"/>
    <n v="7.8"/>
    <x v="968"/>
    <n v="93.117477789999995"/>
    <n v="10725078.804260563"/>
  </r>
  <r>
    <d v="2017-08-28T00:00:00"/>
    <x v="4"/>
    <x v="7"/>
    <x v="2"/>
    <x v="34"/>
    <s v="Y"/>
    <s v="N"/>
    <n v="5.8"/>
    <n v="11.8"/>
    <n v="14.6"/>
    <n v="0.6"/>
    <x v="969"/>
    <n v="163.40926049999999"/>
    <n v="22781619.530930944"/>
  </r>
  <r>
    <d v="2017-08-29T00:00:00"/>
    <x v="5"/>
    <x v="7"/>
    <x v="2"/>
    <x v="34"/>
    <s v="Y"/>
    <s v="N"/>
    <n v="5.4"/>
    <n v="12.9"/>
    <n v="9.1"/>
    <n v="0"/>
    <x v="970"/>
    <n v="143.84804"/>
    <n v="20111975.618481603"/>
  </r>
  <r>
    <d v="2017-08-30T00:00:00"/>
    <x v="6"/>
    <x v="7"/>
    <x v="2"/>
    <x v="34"/>
    <s v="Y"/>
    <s v="N"/>
    <n v="7.7"/>
    <n v="13.8"/>
    <n v="12.3"/>
    <n v="0.6"/>
    <x v="971"/>
    <n v="118.29507649999999"/>
    <n v="16267165.861955071"/>
  </r>
  <r>
    <d v="2017-08-31T00:00:00"/>
    <x v="0"/>
    <x v="7"/>
    <x v="2"/>
    <x v="34"/>
    <s v="Y"/>
    <s v="N"/>
    <n v="4"/>
    <n v="16.7"/>
    <n v="15.9"/>
    <n v="0.2"/>
    <x v="972"/>
    <n v="115.4257008"/>
    <n v="15464995.678139305"/>
  </r>
  <r>
    <d v="2017-09-01T00:00:00"/>
    <x v="1"/>
    <x v="8"/>
    <x v="2"/>
    <x v="34"/>
    <s v="Y"/>
    <s v="N"/>
    <n v="3.7"/>
    <n v="17"/>
    <n v="14.4"/>
    <n v="0"/>
    <x v="973"/>
    <n v="102.27816319999999"/>
    <n v="13163959.019201759"/>
  </r>
  <r>
    <d v="2017-09-02T00:00:00"/>
    <x v="2"/>
    <x v="8"/>
    <x v="2"/>
    <x v="34"/>
    <s v="Y"/>
    <s v="N"/>
    <n v="7.3"/>
    <n v="18.399999999999999"/>
    <n v="6.3"/>
    <n v="0"/>
    <x v="974"/>
    <n v="89.329916780000005"/>
    <n v="10192375.11770487"/>
  </r>
  <r>
    <d v="2017-09-03T00:00:00"/>
    <x v="3"/>
    <x v="8"/>
    <x v="2"/>
    <x v="34"/>
    <s v="Y"/>
    <s v="N"/>
    <n v="13.4"/>
    <n v="17.2"/>
    <n v="6.3"/>
    <n v="0"/>
    <x v="975"/>
    <n v="67.073127529999994"/>
    <n v="6973212.7646610048"/>
  </r>
  <r>
    <d v="2017-09-04T00:00:00"/>
    <x v="4"/>
    <x v="8"/>
    <x v="2"/>
    <x v="35"/>
    <s v="Y"/>
    <s v="N"/>
    <n v="8.8000000000000007"/>
    <n v="13.7"/>
    <n v="13.4"/>
    <n v="0.4"/>
    <x v="976"/>
    <n v="93.826620980000001"/>
    <n v="12009906.472525133"/>
  </r>
  <r>
    <d v="2017-09-05T00:00:00"/>
    <x v="5"/>
    <x v="8"/>
    <x v="2"/>
    <x v="35"/>
    <s v="Y"/>
    <s v="N"/>
    <n v="6.5"/>
    <n v="13.3"/>
    <n v="11"/>
    <n v="0.2"/>
    <x v="977"/>
    <n v="95.602018139999998"/>
    <n v="13164079.543157594"/>
  </r>
  <r>
    <d v="2017-09-06T00:00:00"/>
    <x v="6"/>
    <x v="8"/>
    <x v="2"/>
    <x v="35"/>
    <s v="Y"/>
    <s v="N"/>
    <n v="6.7"/>
    <n v="15.1"/>
    <n v="11"/>
    <n v="4.8"/>
    <x v="978"/>
    <n v="101.0173763"/>
    <n v="13619157.116810303"/>
  </r>
  <r>
    <d v="2017-09-07T00:00:00"/>
    <x v="0"/>
    <x v="8"/>
    <x v="2"/>
    <x v="35"/>
    <s v="Y"/>
    <s v="N"/>
    <n v="7.9"/>
    <n v="15.2"/>
    <n v="9.5"/>
    <n v="0.8"/>
    <x v="979"/>
    <n v="93.025254910000001"/>
    <n v="12410101.109452086"/>
  </r>
  <r>
    <d v="2017-09-08T00:00:00"/>
    <x v="1"/>
    <x v="8"/>
    <x v="2"/>
    <x v="35"/>
    <s v="Y"/>
    <s v="N"/>
    <n v="8"/>
    <n v="13.5"/>
    <n v="13.1"/>
    <n v="3.2"/>
    <x v="980"/>
    <n v="102.4160808"/>
    <n v="13574544.839082481"/>
  </r>
  <r>
    <d v="2017-09-09T00:00:00"/>
    <x v="2"/>
    <x v="8"/>
    <x v="2"/>
    <x v="35"/>
    <s v="Y"/>
    <s v="N"/>
    <n v="7.1"/>
    <n v="14.9"/>
    <n v="15.9"/>
    <n v="1.2"/>
    <x v="981"/>
    <n v="96.910244129999995"/>
    <n v="11673227.515537459"/>
  </r>
  <r>
    <d v="2017-09-10T00:00:00"/>
    <x v="3"/>
    <x v="8"/>
    <x v="2"/>
    <x v="35"/>
    <s v="Y"/>
    <s v="N"/>
    <n v="5.3"/>
    <n v="16.100000000000001"/>
    <n v="12.3"/>
    <n v="0.2"/>
    <x v="982"/>
    <n v="91.883909369999998"/>
    <n v="10528431.843706189"/>
  </r>
  <r>
    <d v="2017-09-11T00:00:00"/>
    <x v="4"/>
    <x v="8"/>
    <x v="2"/>
    <x v="36"/>
    <s v="Y"/>
    <s v="N"/>
    <n v="8.1"/>
    <n v="18.100000000000001"/>
    <n v="7"/>
    <n v="0"/>
    <x v="983"/>
    <n v="86.68557783"/>
    <n v="11023720.847630605"/>
  </r>
  <r>
    <d v="2017-09-12T00:00:00"/>
    <x v="5"/>
    <x v="8"/>
    <x v="2"/>
    <x v="36"/>
    <s v="Y"/>
    <s v="N"/>
    <n v="12.2"/>
    <n v="19.899999999999999"/>
    <n v="3.5"/>
    <n v="0.2"/>
    <x v="984"/>
    <n v="94.772968660000004"/>
    <n v="12406434.583348067"/>
  </r>
  <r>
    <d v="2017-09-13T00:00:00"/>
    <x v="6"/>
    <x v="8"/>
    <x v="2"/>
    <x v="36"/>
    <s v="Y"/>
    <s v="N"/>
    <n v="13.3"/>
    <n v="16.399999999999999"/>
    <n v="8.1999999999999993"/>
    <n v="2"/>
    <x v="985"/>
    <n v="88.361935939999995"/>
    <n v="11238959.190090301"/>
  </r>
  <r>
    <d v="2017-09-14T00:00:00"/>
    <x v="0"/>
    <x v="8"/>
    <x v="2"/>
    <x v="36"/>
    <s v="Y"/>
    <s v="N"/>
    <n v="5.8"/>
    <n v="15.3"/>
    <n v="10.8"/>
    <n v="1.4"/>
    <x v="986"/>
    <n v="89.57361118"/>
    <n v="11822534.751960479"/>
  </r>
  <r>
    <d v="2017-09-15T00:00:00"/>
    <x v="1"/>
    <x v="8"/>
    <x v="2"/>
    <x v="36"/>
    <s v="Y"/>
    <s v="N"/>
    <n v="9.6"/>
    <n v="16.7"/>
    <n v="7"/>
    <n v="0"/>
    <x v="987"/>
    <n v="89.236201120000004"/>
    <n v="11490196.480313998"/>
  </r>
  <r>
    <d v="2017-09-16T00:00:00"/>
    <x v="2"/>
    <x v="8"/>
    <x v="2"/>
    <x v="36"/>
    <s v="Y"/>
    <s v="N"/>
    <n v="7.4"/>
    <n v="13.3"/>
    <n v="16.7"/>
    <n v="21.4"/>
    <x v="988"/>
    <n v="89.607587129999999"/>
    <n v="9973464.2354049217"/>
  </r>
  <r>
    <d v="2017-09-17T00:00:00"/>
    <x v="3"/>
    <x v="8"/>
    <x v="2"/>
    <x v="36"/>
    <s v="Y"/>
    <s v="N"/>
    <n v="4"/>
    <n v="18.100000000000001"/>
    <n v="19"/>
    <n v="0.2"/>
    <x v="989"/>
    <n v="75.509598890000007"/>
    <n v="7910838.6373097403"/>
  </r>
  <r>
    <d v="2017-09-18T00:00:00"/>
    <x v="4"/>
    <x v="8"/>
    <x v="2"/>
    <x v="37"/>
    <s v="Y"/>
    <s v="N"/>
    <n v="10.5"/>
    <n v="22"/>
    <n v="15.7"/>
    <n v="0"/>
    <x v="990"/>
    <n v="79.783447899999999"/>
    <n v="9184952.955653565"/>
  </r>
  <r>
    <d v="2017-09-19T00:00:00"/>
    <x v="5"/>
    <x v="8"/>
    <x v="2"/>
    <x v="37"/>
    <s v="Y"/>
    <s v="N"/>
    <n v="9"/>
    <n v="13.9"/>
    <n v="16.600000000000001"/>
    <n v="0.2"/>
    <x v="991"/>
    <n v="92.372768620000002"/>
    <n v="11457359.826238493"/>
  </r>
  <r>
    <d v="2017-09-20T00:00:00"/>
    <x v="6"/>
    <x v="8"/>
    <x v="2"/>
    <x v="37"/>
    <s v="Y"/>
    <s v="N"/>
    <n v="6"/>
    <n v="19.2"/>
    <n v="17.3"/>
    <n v="0"/>
    <x v="992"/>
    <n v="82.595610879999995"/>
    <n v="10197368.101187814"/>
  </r>
  <r>
    <d v="2017-09-21T00:00:00"/>
    <x v="0"/>
    <x v="8"/>
    <x v="2"/>
    <x v="37"/>
    <s v="Y"/>
    <s v="N"/>
    <n v="11.6"/>
    <n v="23.6"/>
    <n v="13"/>
    <n v="0"/>
    <x v="993"/>
    <n v="74.957769020000001"/>
    <n v="8943206.1747323684"/>
  </r>
  <r>
    <d v="2017-09-22T00:00:00"/>
    <x v="1"/>
    <x v="8"/>
    <x v="2"/>
    <x v="37"/>
    <s v="N"/>
    <s v="N"/>
    <n v="12.8"/>
    <n v="25.6"/>
    <n v="15.6"/>
    <n v="0"/>
    <x v="994"/>
    <n v="75.289119159999998"/>
    <n v="8779558.2966465503"/>
  </r>
  <r>
    <d v="2017-09-23T00:00:00"/>
    <x v="2"/>
    <x v="8"/>
    <x v="2"/>
    <x v="37"/>
    <s v="N"/>
    <s v="N"/>
    <n v="14.8"/>
    <n v="30.6"/>
    <n v="17.3"/>
    <n v="0"/>
    <x v="995"/>
    <n v="63.0173962"/>
    <n v="6365531.4999992978"/>
  </r>
  <r>
    <d v="2017-09-24T00:00:00"/>
    <x v="3"/>
    <x v="8"/>
    <x v="2"/>
    <x v="37"/>
    <s v="N"/>
    <s v="N"/>
    <n v="12.9"/>
    <n v="19.899999999999999"/>
    <n v="12"/>
    <n v="0.4"/>
    <x v="996"/>
    <n v="43.197347600000001"/>
    <n v="4000430.3339042244"/>
  </r>
  <r>
    <d v="2017-09-25T00:00:00"/>
    <x v="4"/>
    <x v="8"/>
    <x v="2"/>
    <x v="38"/>
    <s v="N"/>
    <s v="N"/>
    <n v="10.3"/>
    <n v="14.2"/>
    <n v="10.9"/>
    <n v="1.6"/>
    <x v="997"/>
    <n v="71.241065710000001"/>
    <n v="8486697.7456863299"/>
  </r>
  <r>
    <d v="2017-09-26T00:00:00"/>
    <x v="5"/>
    <x v="8"/>
    <x v="2"/>
    <x v="38"/>
    <s v="N"/>
    <s v="N"/>
    <n v="5"/>
    <n v="15.1"/>
    <n v="20.399999999999999"/>
    <n v="0.4"/>
    <x v="998"/>
    <n v="79.800225260000005"/>
    <n v="9931372.6462692656"/>
  </r>
  <r>
    <d v="2017-09-27T00:00:00"/>
    <x v="6"/>
    <x v="8"/>
    <x v="2"/>
    <x v="38"/>
    <s v="N"/>
    <s v="N"/>
    <n v="9.6"/>
    <n v="24.6"/>
    <n v="11.7"/>
    <n v="0"/>
    <x v="999"/>
    <n v="72.545509100000004"/>
    <n v="8634951.935340438"/>
  </r>
  <r>
    <d v="2017-09-28T00:00:00"/>
    <x v="0"/>
    <x v="8"/>
    <x v="2"/>
    <x v="38"/>
    <s v="N"/>
    <s v="N"/>
    <n v="10.4"/>
    <n v="18.5"/>
    <n v="12.8"/>
    <n v="0"/>
    <x v="1000"/>
    <n v="61.649556580000002"/>
    <n v="7191781.733210776"/>
  </r>
  <r>
    <d v="2017-09-29T00:00:00"/>
    <x v="1"/>
    <x v="8"/>
    <x v="2"/>
    <x v="38"/>
    <s v="N"/>
    <s v="Y"/>
    <n v="10.6"/>
    <n v="18.399999999999999"/>
    <n v="14.5"/>
    <n v="0"/>
    <x v="1001"/>
    <n v="42.634675649999998"/>
    <n v="4384859.3584178407"/>
  </r>
  <r>
    <d v="2017-09-30T00:00:00"/>
    <x v="2"/>
    <x v="8"/>
    <x v="2"/>
    <x v="38"/>
    <s v="N"/>
    <s v="N"/>
    <n v="11"/>
    <n v="15.4"/>
    <n v="16.100000000000001"/>
    <n v="1"/>
    <x v="1002"/>
    <n v="47.309943529999998"/>
    <n v="4764197.4175682245"/>
  </r>
  <r>
    <d v="2017-10-01T00:00:00"/>
    <x v="3"/>
    <x v="9"/>
    <x v="2"/>
    <x v="38"/>
    <s v="N"/>
    <s v="N"/>
    <n v="9.6999999999999993"/>
    <n v="17.2"/>
    <n v="9.1999999999999993"/>
    <n v="0"/>
    <x v="1003"/>
    <n v="58.989627579999997"/>
    <n v="6108773.5259988895"/>
  </r>
  <r>
    <d v="2017-10-02T00:00:00"/>
    <x v="4"/>
    <x v="9"/>
    <x v="2"/>
    <x v="39"/>
    <s v="N"/>
    <s v="N"/>
    <n v="9.5"/>
    <n v="16.399999999999999"/>
    <n v="16.399999999999999"/>
    <n v="0"/>
    <x v="1004"/>
    <n v="74.497158290000002"/>
    <n v="8882029.4830900226"/>
  </r>
  <r>
    <d v="2017-10-03T00:00:00"/>
    <x v="5"/>
    <x v="9"/>
    <x v="2"/>
    <x v="39"/>
    <s v="N"/>
    <s v="N"/>
    <n v="6.8"/>
    <n v="22.3"/>
    <n v="21.8"/>
    <n v="0"/>
    <x v="1005"/>
    <n v="79.059146049999995"/>
    <n v="9396686.6724644098"/>
  </r>
  <r>
    <d v="2017-10-04T00:00:00"/>
    <x v="6"/>
    <x v="9"/>
    <x v="2"/>
    <x v="39"/>
    <s v="N"/>
    <s v="N"/>
    <n v="8.5"/>
    <n v="20.8"/>
    <n v="21.6"/>
    <n v="0"/>
    <x v="1006"/>
    <n v="71.108733229999999"/>
    <n v="8149389.3505055225"/>
  </r>
  <r>
    <d v="2017-10-05T00:00:00"/>
    <x v="0"/>
    <x v="9"/>
    <x v="2"/>
    <x v="39"/>
    <s v="N"/>
    <s v="N"/>
    <n v="11.7"/>
    <n v="19.399999999999999"/>
    <n v="10.4"/>
    <n v="0"/>
    <x v="1007"/>
    <n v="65.315736259999994"/>
    <n v="7389468.3891658699"/>
  </r>
  <r>
    <d v="2017-10-06T00:00:00"/>
    <x v="1"/>
    <x v="9"/>
    <x v="2"/>
    <x v="39"/>
    <s v="N"/>
    <s v="N"/>
    <n v="10.1"/>
    <n v="15"/>
    <n v="16.8"/>
    <n v="2.4"/>
    <x v="1008"/>
    <n v="53.429039449999998"/>
    <n v="6323822.6403935952"/>
  </r>
  <r>
    <d v="2017-10-07T00:00:00"/>
    <x v="2"/>
    <x v="9"/>
    <x v="2"/>
    <x v="39"/>
    <s v="N"/>
    <s v="N"/>
    <n v="7.2"/>
    <n v="23.7"/>
    <n v="17.3"/>
    <n v="0.2"/>
    <x v="1009"/>
    <n v="38.89411226"/>
    <n v="3966211.3455980346"/>
  </r>
  <r>
    <d v="2017-10-08T00:00:00"/>
    <x v="3"/>
    <x v="9"/>
    <x v="2"/>
    <x v="39"/>
    <s v="N"/>
    <s v="N"/>
    <n v="11.1"/>
    <n v="25.3"/>
    <n v="19.5"/>
    <n v="0"/>
    <x v="1010"/>
    <n v="56.16035213"/>
    <n v="5450561.2626648005"/>
  </r>
  <r>
    <d v="2017-10-09T00:00:00"/>
    <x v="4"/>
    <x v="9"/>
    <x v="2"/>
    <x v="40"/>
    <s v="N"/>
    <s v="N"/>
    <n v="14"/>
    <n v="18.7"/>
    <n v="16.7"/>
    <n v="2.4"/>
    <x v="1011"/>
    <n v="68.87949682"/>
    <n v="7675405.2306625796"/>
  </r>
  <r>
    <d v="2017-10-10T00:00:00"/>
    <x v="5"/>
    <x v="9"/>
    <x v="2"/>
    <x v="40"/>
    <s v="Y"/>
    <s v="N"/>
    <n v="8"/>
    <n v="18.8"/>
    <n v="23.6"/>
    <n v="0.2"/>
    <x v="1012"/>
    <n v="77.452308540000004"/>
    <n v="9027564.1914193705"/>
  </r>
  <r>
    <d v="2017-10-11T00:00:00"/>
    <x v="6"/>
    <x v="9"/>
    <x v="2"/>
    <x v="40"/>
    <s v="Y"/>
    <s v="N"/>
    <n v="9.8000000000000007"/>
    <n v="25.6"/>
    <n v="7.5"/>
    <n v="0"/>
    <x v="1013"/>
    <n v="55.553221790000002"/>
    <n v="6340485.8612978365"/>
  </r>
  <r>
    <d v="2017-10-12T00:00:00"/>
    <x v="0"/>
    <x v="9"/>
    <x v="2"/>
    <x v="40"/>
    <s v="Y"/>
    <s v="N"/>
    <n v="10.5"/>
    <n v="19.2"/>
    <n v="15.6"/>
    <n v="10"/>
    <x v="1014"/>
    <n v="56.959277329999999"/>
    <n v="6490950.2317636479"/>
  </r>
  <r>
    <d v="2017-10-13T00:00:00"/>
    <x v="1"/>
    <x v="9"/>
    <x v="2"/>
    <x v="40"/>
    <s v="Y"/>
    <s v="N"/>
    <n v="13.1"/>
    <n v="16.7"/>
    <n v="12.5"/>
    <n v="0"/>
    <x v="1015"/>
    <n v="83.756746089999993"/>
    <n v="9803620.3399832342"/>
  </r>
  <r>
    <d v="2017-10-14T00:00:00"/>
    <x v="2"/>
    <x v="9"/>
    <x v="2"/>
    <x v="40"/>
    <s v="Y"/>
    <s v="N"/>
    <n v="8.1999999999999993"/>
    <n v="16.100000000000001"/>
    <n v="23.6"/>
    <n v="0"/>
    <x v="1016"/>
    <n v="85.403883269999994"/>
    <n v="8714370.1288617291"/>
  </r>
  <r>
    <d v="2017-10-15T00:00:00"/>
    <x v="3"/>
    <x v="9"/>
    <x v="2"/>
    <x v="40"/>
    <s v="Y"/>
    <s v="N"/>
    <n v="6.8"/>
    <n v="17.600000000000001"/>
    <n v="24.5"/>
    <n v="0"/>
    <x v="1017"/>
    <n v="71.602890579999993"/>
    <n v="7024874.7453784626"/>
  </r>
  <r>
    <d v="2017-10-16T00:00:00"/>
    <x v="4"/>
    <x v="9"/>
    <x v="2"/>
    <x v="41"/>
    <s v="Y"/>
    <s v="N"/>
    <n v="11.3"/>
    <n v="28.6"/>
    <n v="23.8"/>
    <n v="0"/>
    <x v="1018"/>
    <n v="84.013226709999998"/>
    <n v="9737754.2535005212"/>
  </r>
  <r>
    <d v="2017-10-17T00:00:00"/>
    <x v="5"/>
    <x v="9"/>
    <x v="2"/>
    <x v="41"/>
    <s v="Y"/>
    <s v="N"/>
    <n v="12.8"/>
    <n v="30.2"/>
    <n v="24.9"/>
    <n v="0"/>
    <x v="1019"/>
    <n v="76.51584579"/>
    <n v="8988333.2384373732"/>
  </r>
  <r>
    <d v="2017-10-18T00:00:00"/>
    <x v="6"/>
    <x v="9"/>
    <x v="2"/>
    <x v="41"/>
    <s v="Y"/>
    <s v="N"/>
    <n v="14.5"/>
    <n v="30.9"/>
    <n v="25.1"/>
    <n v="0"/>
    <x v="1020"/>
    <n v="92.334121359999997"/>
    <n v="11180470.986530457"/>
  </r>
  <r>
    <d v="2017-10-19T00:00:00"/>
    <x v="0"/>
    <x v="9"/>
    <x v="2"/>
    <x v="41"/>
    <s v="Y"/>
    <s v="N"/>
    <n v="21.7"/>
    <n v="25.6"/>
    <n v="9.8000000000000007"/>
    <n v="0"/>
    <x v="1021"/>
    <n v="80.376717099999993"/>
    <n v="9500622.4038625918"/>
  </r>
  <r>
    <d v="2017-10-20T00:00:00"/>
    <x v="1"/>
    <x v="9"/>
    <x v="2"/>
    <x v="41"/>
    <s v="Y"/>
    <s v="N"/>
    <n v="11.3"/>
    <n v="16.2"/>
    <n v="24"/>
    <n v="2.6"/>
    <x v="1022"/>
    <n v="72.715846839999998"/>
    <n v="7883318.7436562283"/>
  </r>
  <r>
    <d v="2017-10-21T00:00:00"/>
    <x v="2"/>
    <x v="9"/>
    <x v="2"/>
    <x v="41"/>
    <s v="Y"/>
    <s v="N"/>
    <n v="11"/>
    <n v="15.4"/>
    <n v="12.8"/>
    <n v="0"/>
    <x v="1023"/>
    <n v="73.108339409999999"/>
    <n v="7471378.026635875"/>
  </r>
  <r>
    <d v="2017-10-22T00:00:00"/>
    <x v="3"/>
    <x v="9"/>
    <x v="2"/>
    <x v="41"/>
    <s v="Y"/>
    <s v="N"/>
    <n v="11.1"/>
    <n v="16"/>
    <n v="13"/>
    <n v="0"/>
    <x v="1024"/>
    <n v="76.328222569999994"/>
    <n v="7676408.7252163719"/>
  </r>
  <r>
    <d v="2017-10-23T00:00:00"/>
    <x v="4"/>
    <x v="9"/>
    <x v="2"/>
    <x v="42"/>
    <s v="Y"/>
    <s v="N"/>
    <n v="11.9"/>
    <n v="19"/>
    <n v="21.8"/>
    <n v="0"/>
    <x v="1025"/>
    <n v="90.675665039999998"/>
    <n v="10477521.863621252"/>
  </r>
  <r>
    <d v="2017-10-24T00:00:00"/>
    <x v="5"/>
    <x v="9"/>
    <x v="2"/>
    <x v="42"/>
    <s v="Y"/>
    <s v="N"/>
    <n v="12.1"/>
    <n v="20.5"/>
    <n v="18.7"/>
    <n v="0.2"/>
    <x v="1026"/>
    <n v="91.93047541"/>
    <n v="10848743.901581477"/>
  </r>
  <r>
    <d v="2017-10-25T00:00:00"/>
    <x v="6"/>
    <x v="9"/>
    <x v="2"/>
    <x v="42"/>
    <s v="Y"/>
    <s v="N"/>
    <n v="13.3"/>
    <n v="18.5"/>
    <n v="12.5"/>
    <n v="11.4"/>
    <x v="1027"/>
    <n v="98.042415309999996"/>
    <n v="11354589.185569489"/>
  </r>
  <r>
    <d v="2017-10-26T00:00:00"/>
    <x v="0"/>
    <x v="9"/>
    <x v="2"/>
    <x v="42"/>
    <s v="Y"/>
    <s v="N"/>
    <n v="12.9"/>
    <n v="16.8"/>
    <n v="12.2"/>
    <n v="0.2"/>
    <x v="1028"/>
    <n v="89.911230680000003"/>
    <n v="10549594.439874094"/>
  </r>
  <r>
    <d v="2017-10-27T00:00:00"/>
    <x v="1"/>
    <x v="9"/>
    <x v="2"/>
    <x v="42"/>
    <s v="Y"/>
    <s v="N"/>
    <n v="10.3"/>
    <n v="27.4"/>
    <n v="26.1"/>
    <n v="0"/>
    <x v="1029"/>
    <n v="78.660882360000002"/>
    <n v="8859832.007987706"/>
  </r>
  <r>
    <d v="2017-10-28T00:00:00"/>
    <x v="2"/>
    <x v="9"/>
    <x v="2"/>
    <x v="42"/>
    <s v="Y"/>
    <s v="N"/>
    <n v="15"/>
    <n v="21.4"/>
    <n v="16.8"/>
    <n v="0.4"/>
    <x v="1030"/>
    <n v="81.094467010000002"/>
    <n v="8169977.2330656042"/>
  </r>
  <r>
    <d v="2017-10-29T00:00:00"/>
    <x v="3"/>
    <x v="9"/>
    <x v="2"/>
    <x v="42"/>
    <s v="Y"/>
    <s v="N"/>
    <n v="11.5"/>
    <n v="28.6"/>
    <n v="27.1"/>
    <n v="0"/>
    <x v="1031"/>
    <n v="61.462527489999999"/>
    <n v="5665797.405796933"/>
  </r>
  <r>
    <d v="2017-10-30T00:00:00"/>
    <x v="4"/>
    <x v="9"/>
    <x v="2"/>
    <x v="43"/>
    <s v="Y"/>
    <s v="N"/>
    <n v="8.8000000000000007"/>
    <n v="17"/>
    <n v="17"/>
    <n v="4.4000000000000004"/>
    <x v="1032"/>
    <n v="77.42179007"/>
    <n v="8688865.5583494343"/>
  </r>
  <r>
    <d v="2017-10-31T00:00:00"/>
    <x v="5"/>
    <x v="9"/>
    <x v="2"/>
    <x v="43"/>
    <s v="Y"/>
    <s v="N"/>
    <n v="8.1"/>
    <n v="16.399999999999999"/>
    <n v="24.8"/>
    <n v="6"/>
    <x v="1033"/>
    <n v="86.957257670000004"/>
    <n v="10102648.108754035"/>
  </r>
  <r>
    <d v="2017-11-01T00:00:00"/>
    <x v="6"/>
    <x v="10"/>
    <x v="2"/>
    <x v="43"/>
    <s v="Y"/>
    <s v="N"/>
    <n v="11.9"/>
    <n v="18"/>
    <n v="14.2"/>
    <n v="0.4"/>
    <x v="1034"/>
    <n v="87.027542560000001"/>
    <n v="10150204.17633675"/>
  </r>
  <r>
    <d v="2017-11-02T00:00:00"/>
    <x v="0"/>
    <x v="10"/>
    <x v="2"/>
    <x v="43"/>
    <s v="Y"/>
    <s v="N"/>
    <n v="11.3"/>
    <n v="17.399999999999999"/>
    <n v="17"/>
    <n v="1.4"/>
    <x v="1035"/>
    <n v="87.510162679999993"/>
    <n v="10542417.993537303"/>
  </r>
  <r>
    <d v="2017-11-03T00:00:00"/>
    <x v="1"/>
    <x v="10"/>
    <x v="2"/>
    <x v="43"/>
    <s v="Y"/>
    <s v="N"/>
    <n v="9.4"/>
    <n v="16.600000000000001"/>
    <n v="20.5"/>
    <n v="1.4"/>
    <x v="1036"/>
    <n v="76.925848950000002"/>
    <n v="8727391.030446155"/>
  </r>
  <r>
    <d v="2017-11-04T00:00:00"/>
    <x v="2"/>
    <x v="10"/>
    <x v="2"/>
    <x v="43"/>
    <s v="Y"/>
    <s v="N"/>
    <n v="8.3000000000000007"/>
    <n v="15.8"/>
    <n v="24.6"/>
    <n v="0.4"/>
    <x v="1037"/>
    <n v="78.734581890000001"/>
    <n v="8000285.0345271407"/>
  </r>
  <r>
    <d v="2017-11-05T00:00:00"/>
    <x v="3"/>
    <x v="10"/>
    <x v="2"/>
    <x v="43"/>
    <s v="Y"/>
    <s v="N"/>
    <n v="6.4"/>
    <n v="17.600000000000001"/>
    <n v="24.1"/>
    <n v="0"/>
    <x v="1038"/>
    <n v="77.636602679999996"/>
    <n v="7404060.3344256813"/>
  </r>
  <r>
    <d v="2017-11-06T00:00:00"/>
    <x v="4"/>
    <x v="10"/>
    <x v="2"/>
    <x v="44"/>
    <s v="Y"/>
    <s v="N"/>
    <n v="10.9"/>
    <n v="16.100000000000001"/>
    <n v="18.899999999999999"/>
    <n v="0"/>
    <x v="1039"/>
    <n v="80.934221030000003"/>
    <n v="8468373.3528455738"/>
  </r>
  <r>
    <d v="2017-11-07T00:00:00"/>
    <x v="5"/>
    <x v="10"/>
    <x v="2"/>
    <x v="44"/>
    <s v="Y"/>
    <s v="Y"/>
    <n v="10"/>
    <n v="15.8"/>
    <n v="18.8"/>
    <n v="3.4"/>
    <x v="1040"/>
    <n v="78.317766300000002"/>
    <n v="7878163.8513906589"/>
  </r>
  <r>
    <d v="2017-11-08T00:00:00"/>
    <x v="6"/>
    <x v="10"/>
    <x v="2"/>
    <x v="44"/>
    <s v="Y"/>
    <s v="N"/>
    <n v="12.1"/>
    <n v="16.899999999999999"/>
    <n v="25.4"/>
    <n v="0"/>
    <x v="1041"/>
    <n v="90.995755090000003"/>
    <n v="10167727.815187639"/>
  </r>
  <r>
    <d v="2017-11-09T00:00:00"/>
    <x v="0"/>
    <x v="10"/>
    <x v="2"/>
    <x v="44"/>
    <s v="Y"/>
    <s v="N"/>
    <n v="8.6999999999999993"/>
    <n v="21.8"/>
    <n v="28.8"/>
    <n v="0"/>
    <x v="1042"/>
    <n v="85.582594670000006"/>
    <n v="9717042.2359631471"/>
  </r>
  <r>
    <d v="2017-11-10T00:00:00"/>
    <x v="1"/>
    <x v="10"/>
    <x v="2"/>
    <x v="44"/>
    <s v="Y"/>
    <s v="N"/>
    <n v="12.1"/>
    <n v="27.2"/>
    <n v="23.7"/>
    <n v="0"/>
    <x v="1043"/>
    <n v="92.615536950000006"/>
    <n v="10665275.986928144"/>
  </r>
  <r>
    <d v="2017-11-11T00:00:00"/>
    <x v="2"/>
    <x v="10"/>
    <x v="2"/>
    <x v="44"/>
    <s v="Y"/>
    <s v="N"/>
    <n v="14.8"/>
    <n v="24.7"/>
    <n v="28.8"/>
    <n v="0"/>
    <x v="1044"/>
    <n v="83.494939239999994"/>
    <n v="8699700.5049265977"/>
  </r>
  <r>
    <d v="2017-11-12T00:00:00"/>
    <x v="3"/>
    <x v="10"/>
    <x v="2"/>
    <x v="44"/>
    <s v="Y"/>
    <s v="N"/>
    <n v="13.2"/>
    <n v="23.3"/>
    <n v="25"/>
    <n v="0"/>
    <x v="1045"/>
    <n v="73.950064819999994"/>
    <n v="7304361.0807959121"/>
  </r>
  <r>
    <d v="2017-11-13T00:00:00"/>
    <x v="4"/>
    <x v="10"/>
    <x v="2"/>
    <x v="45"/>
    <s v="Y"/>
    <s v="N"/>
    <n v="13.7"/>
    <n v="33"/>
    <n v="29.5"/>
    <n v="0"/>
    <x v="1046"/>
    <n v="102.5536814"/>
    <n v="12900826.496805375"/>
  </r>
  <r>
    <d v="2017-11-14T00:00:00"/>
    <x v="5"/>
    <x v="10"/>
    <x v="2"/>
    <x v="45"/>
    <s v="Y"/>
    <s v="N"/>
    <n v="18.2"/>
    <n v="33.9"/>
    <n v="29.5"/>
    <n v="0"/>
    <x v="1047"/>
    <n v="94.731684869999995"/>
    <n v="12828642.445076993"/>
  </r>
  <r>
    <d v="2017-11-15T00:00:00"/>
    <x v="6"/>
    <x v="10"/>
    <x v="2"/>
    <x v="45"/>
    <s v="Y"/>
    <s v="N"/>
    <n v="21.5"/>
    <n v="31.4"/>
    <n v="16.899999999999999"/>
    <n v="0"/>
    <x v="1048"/>
    <n v="90.97415977"/>
    <n v="11861670.370319439"/>
  </r>
  <r>
    <d v="2017-11-16T00:00:00"/>
    <x v="0"/>
    <x v="10"/>
    <x v="2"/>
    <x v="45"/>
    <s v="Y"/>
    <s v="N"/>
    <n v="18.100000000000001"/>
    <n v="21.3"/>
    <n v="4.8"/>
    <n v="3.6"/>
    <x v="1049"/>
    <n v="88.816107369999997"/>
    <n v="10366257.679233162"/>
  </r>
  <r>
    <d v="2017-11-17T00:00:00"/>
    <x v="1"/>
    <x v="10"/>
    <x v="2"/>
    <x v="45"/>
    <s v="Y"/>
    <s v="N"/>
    <n v="16.399999999999999"/>
    <n v="26.8"/>
    <n v="22.9"/>
    <n v="4.2"/>
    <x v="1050"/>
    <n v="99.446276760000003"/>
    <n v="11714534.720189311"/>
  </r>
  <r>
    <d v="2017-11-18T00:00:00"/>
    <x v="2"/>
    <x v="10"/>
    <x v="2"/>
    <x v="45"/>
    <s v="Y"/>
    <s v="N"/>
    <n v="16.100000000000001"/>
    <n v="28.1"/>
    <n v="20.100000000000001"/>
    <n v="0"/>
    <x v="1051"/>
    <n v="89.770277660000005"/>
    <n v="9581200.586410109"/>
  </r>
  <r>
    <d v="2017-11-19T00:00:00"/>
    <x v="3"/>
    <x v="10"/>
    <x v="2"/>
    <x v="45"/>
    <s v="Y"/>
    <s v="N"/>
    <n v="15.1"/>
    <n v="29.3"/>
    <n v="27.5"/>
    <n v="24.8"/>
    <x v="1052"/>
    <n v="81.881314270000004"/>
    <n v="8291038.2251482513"/>
  </r>
  <r>
    <d v="2017-11-20T00:00:00"/>
    <x v="4"/>
    <x v="10"/>
    <x v="2"/>
    <x v="46"/>
    <s v="Y"/>
    <s v="N"/>
    <n v="16.600000000000001"/>
    <n v="30.8"/>
    <n v="28.6"/>
    <n v="0"/>
    <x v="1053"/>
    <n v="131.30094130000001"/>
    <n v="16892951.957029551"/>
  </r>
  <r>
    <d v="2017-11-21T00:00:00"/>
    <x v="5"/>
    <x v="10"/>
    <x v="2"/>
    <x v="46"/>
    <s v="Y"/>
    <s v="N"/>
    <n v="17.8"/>
    <n v="32.9"/>
    <n v="29.5"/>
    <n v="0"/>
    <x v="1054"/>
    <n v="152.7547663"/>
    <n v="20950544.566420618"/>
  </r>
  <r>
    <d v="2017-11-22T00:00:00"/>
    <x v="6"/>
    <x v="10"/>
    <x v="2"/>
    <x v="46"/>
    <s v="Y"/>
    <s v="N"/>
    <n v="18.7"/>
    <n v="32.6"/>
    <n v="30.6"/>
    <n v="0"/>
    <x v="1055"/>
    <n v="116.8798367"/>
    <n v="16232534.700528575"/>
  </r>
  <r>
    <d v="2017-11-23T00:00:00"/>
    <x v="0"/>
    <x v="10"/>
    <x v="2"/>
    <x v="46"/>
    <s v="Y"/>
    <s v="N"/>
    <n v="16.2"/>
    <n v="31.9"/>
    <n v="18.899999999999999"/>
    <n v="0"/>
    <x v="1056"/>
    <n v="105.2716657"/>
    <n v="14228740.985584954"/>
  </r>
  <r>
    <d v="2017-11-24T00:00:00"/>
    <x v="1"/>
    <x v="10"/>
    <x v="2"/>
    <x v="46"/>
    <s v="Y"/>
    <s v="N"/>
    <n v="18.600000000000001"/>
    <n v="30.7"/>
    <n v="13.8"/>
    <n v="1"/>
    <x v="1057"/>
    <n v="116.56179090000001"/>
    <n v="15613602.255765263"/>
  </r>
  <r>
    <d v="2017-11-25T00:00:00"/>
    <x v="2"/>
    <x v="10"/>
    <x v="2"/>
    <x v="46"/>
    <s v="Y"/>
    <s v="N"/>
    <n v="19.3"/>
    <n v="32.5"/>
    <n v="17"/>
    <n v="0.4"/>
    <x v="1058"/>
    <n v="99.010420740000001"/>
    <n v="12002003.1028824"/>
  </r>
  <r>
    <d v="2017-11-26T00:00:00"/>
    <x v="3"/>
    <x v="10"/>
    <x v="2"/>
    <x v="46"/>
    <s v="Y"/>
    <s v="N"/>
    <n v="19.399999999999999"/>
    <n v="28.3"/>
    <m/>
    <n v="3.4"/>
    <x v="1059"/>
    <n v="83.114514119999996"/>
    <n v="9036033.3567838948"/>
  </r>
  <r>
    <d v="2017-11-27T00:00:00"/>
    <x v="4"/>
    <x v="10"/>
    <x v="2"/>
    <x v="47"/>
    <s v="Y"/>
    <s v="N"/>
    <n v="16.5"/>
    <n v="21.2"/>
    <n v="20.5"/>
    <n v="1.4"/>
    <x v="1060"/>
    <n v="84.608923149999995"/>
    <n v="9766323.8133259658"/>
  </r>
  <r>
    <d v="2017-11-28T00:00:00"/>
    <x v="5"/>
    <x v="10"/>
    <x v="2"/>
    <x v="47"/>
    <s v="Y"/>
    <s v="N"/>
    <n v="13.7"/>
    <n v="31"/>
    <n v="31.1"/>
    <n v="0.2"/>
    <x v="1061"/>
    <n v="130.50196869999999"/>
    <n v="16938955.869247887"/>
  </r>
  <r>
    <d v="2017-11-29T00:00:00"/>
    <x v="6"/>
    <x v="10"/>
    <x v="2"/>
    <x v="47"/>
    <s v="Y"/>
    <s v="N"/>
    <n v="18.5"/>
    <n v="35.799999999999997"/>
    <n v="28.3"/>
    <n v="0"/>
    <x v="1062"/>
    <n v="166.55264679999999"/>
    <n v="25271191.323978461"/>
  </r>
  <r>
    <d v="2017-11-30T00:00:00"/>
    <x v="0"/>
    <x v="10"/>
    <x v="2"/>
    <x v="47"/>
    <s v="Y"/>
    <s v="N"/>
    <n v="22.5"/>
    <n v="34.9"/>
    <n v="23.1"/>
    <n v="0"/>
    <x v="1063"/>
    <n v="131.4914339"/>
    <n v="20332827.456455156"/>
  </r>
  <r>
    <d v="2017-12-01T00:00:00"/>
    <x v="1"/>
    <x v="11"/>
    <x v="2"/>
    <x v="47"/>
    <s v="Y"/>
    <s v="N"/>
    <n v="21.5"/>
    <n v="23.5"/>
    <n v="1.6"/>
    <n v="1.8"/>
    <x v="1064"/>
    <n v="87.152295949999996"/>
    <n v="10906403.904545303"/>
  </r>
  <r>
    <d v="2017-12-02T00:00:00"/>
    <x v="2"/>
    <x v="11"/>
    <x v="2"/>
    <x v="47"/>
    <s v="Y"/>
    <s v="N"/>
    <n v="14.7"/>
    <n v="16.399999999999999"/>
    <n v="0.7"/>
    <n v="20.6"/>
    <x v="1065"/>
    <n v="66.255858649999993"/>
    <n v="6574848.4535630029"/>
  </r>
  <r>
    <d v="2017-12-03T00:00:00"/>
    <x v="3"/>
    <x v="11"/>
    <x v="2"/>
    <x v="47"/>
    <s v="Y"/>
    <s v="N"/>
    <n v="11.5"/>
    <n v="17.100000000000001"/>
    <n v="14.4"/>
    <n v="43.8"/>
    <x v="1066"/>
    <n v="67.758066369999995"/>
    <n v="6266788.0537989801"/>
  </r>
  <r>
    <d v="2017-12-04T00:00:00"/>
    <x v="4"/>
    <x v="11"/>
    <x v="2"/>
    <x v="48"/>
    <s v="Y"/>
    <s v="N"/>
    <n v="12.4"/>
    <n v="17.5"/>
    <n v="7.9"/>
    <n v="5.4"/>
    <x v="1067"/>
    <n v="84.041757820000001"/>
    <n v="9381243.5775801633"/>
  </r>
  <r>
    <d v="2017-12-05T00:00:00"/>
    <x v="5"/>
    <x v="11"/>
    <x v="2"/>
    <x v="48"/>
    <s v="Y"/>
    <s v="N"/>
    <n v="10.8"/>
    <n v="22.8"/>
    <n v="22.9"/>
    <n v="1.8"/>
    <x v="1068"/>
    <n v="82.842057909999994"/>
    <n v="9366427.5118674189"/>
  </r>
  <r>
    <d v="2017-12-06T00:00:00"/>
    <x v="6"/>
    <x v="11"/>
    <x v="2"/>
    <x v="48"/>
    <s v="Y"/>
    <s v="N"/>
    <n v="13.6"/>
    <n v="21.3"/>
    <n v="23.6"/>
    <n v="0"/>
    <x v="1069"/>
    <n v="89.564050550000005"/>
    <n v="10334180.487937223"/>
  </r>
  <r>
    <d v="2017-12-07T00:00:00"/>
    <x v="0"/>
    <x v="11"/>
    <x v="2"/>
    <x v="48"/>
    <s v="Y"/>
    <s v="N"/>
    <n v="11.6"/>
    <n v="21.9"/>
    <n v="19.8"/>
    <n v="0"/>
    <x v="1070"/>
    <n v="102.5919318"/>
    <n v="11873679.332978645"/>
  </r>
  <r>
    <d v="2017-12-08T00:00:00"/>
    <x v="1"/>
    <x v="11"/>
    <x v="2"/>
    <x v="48"/>
    <s v="Y"/>
    <s v="N"/>
    <n v="11.4"/>
    <n v="18.7"/>
    <n v="28.5"/>
    <n v="25.2"/>
    <x v="1071"/>
    <n v="87.467721979999993"/>
    <n v="9583704.4717339706"/>
  </r>
  <r>
    <d v="2017-12-09T00:00:00"/>
    <x v="2"/>
    <x v="11"/>
    <x v="2"/>
    <x v="48"/>
    <s v="Y"/>
    <s v="N"/>
    <n v="12.7"/>
    <n v="23"/>
    <n v="19.2"/>
    <n v="0"/>
    <x v="1072"/>
    <n v="82.980837530000002"/>
    <n v="8242884.8998750448"/>
  </r>
  <r>
    <d v="2017-12-10T00:00:00"/>
    <x v="3"/>
    <x v="11"/>
    <x v="2"/>
    <x v="48"/>
    <s v="Y"/>
    <s v="N"/>
    <n v="14.5"/>
    <n v="22.2"/>
    <n v="31.4"/>
    <n v="0"/>
    <x v="1073"/>
    <n v="81.089163600000006"/>
    <n v="7923628.4320656359"/>
  </r>
  <r>
    <d v="2017-12-11T00:00:00"/>
    <x v="4"/>
    <x v="11"/>
    <x v="2"/>
    <x v="49"/>
    <s v="Y"/>
    <s v="N"/>
    <n v="16.399999999999999"/>
    <n v="20.7"/>
    <n v="26.3"/>
    <n v="0"/>
    <x v="1074"/>
    <n v="97.605395759999993"/>
    <n v="11193404.842755014"/>
  </r>
  <r>
    <d v="2017-12-12T00:00:00"/>
    <x v="5"/>
    <x v="11"/>
    <x v="2"/>
    <x v="49"/>
    <s v="Y"/>
    <s v="N"/>
    <n v="15.8"/>
    <n v="26.4"/>
    <n v="31.3"/>
    <n v="0"/>
    <x v="1075"/>
    <n v="104.9958379"/>
    <n v="12803735.826987132"/>
  </r>
  <r>
    <d v="2017-12-13T00:00:00"/>
    <x v="6"/>
    <x v="11"/>
    <x v="2"/>
    <x v="49"/>
    <s v="Y"/>
    <s v="N"/>
    <n v="15.8"/>
    <n v="37.6"/>
    <n v="32"/>
    <n v="0"/>
    <x v="1076"/>
    <n v="94.498151980000003"/>
    <n v="13884905.942201778"/>
  </r>
  <r>
    <d v="2017-12-14T00:00:00"/>
    <x v="0"/>
    <x v="11"/>
    <x v="2"/>
    <x v="49"/>
    <s v="Y"/>
    <s v="N"/>
    <n v="20.5"/>
    <n v="23.1"/>
    <n v="21.7"/>
    <n v="0"/>
    <x v="1077"/>
    <n v="101.8652498"/>
    <n v="13169222.004996337"/>
  </r>
  <r>
    <d v="2017-12-15T00:00:00"/>
    <x v="1"/>
    <x v="11"/>
    <x v="2"/>
    <x v="49"/>
    <s v="Y"/>
    <s v="N"/>
    <n v="14.1"/>
    <n v="26.4"/>
    <n v="32.1"/>
    <n v="0"/>
    <x v="1078"/>
    <n v="105.4358596"/>
    <n v="12738871.791703878"/>
  </r>
  <r>
    <d v="2017-12-16T00:00:00"/>
    <x v="2"/>
    <x v="11"/>
    <x v="2"/>
    <x v="49"/>
    <s v="Y"/>
    <s v="N"/>
    <n v="13.8"/>
    <n v="24.6"/>
    <n v="31"/>
    <n v="0"/>
    <x v="1079"/>
    <n v="99.475416330000002"/>
    <n v="10957650.821564699"/>
  </r>
  <r>
    <d v="2017-12-17T00:00:00"/>
    <x v="3"/>
    <x v="11"/>
    <x v="2"/>
    <x v="49"/>
    <s v="Y"/>
    <s v="N"/>
    <n v="15.7"/>
    <n v="24.5"/>
    <n v="30.5"/>
    <n v="0"/>
    <x v="1080"/>
    <n v="82.049323279999996"/>
    <n v="8796740.968926914"/>
  </r>
  <r>
    <d v="2017-12-18T00:00:00"/>
    <x v="4"/>
    <x v="11"/>
    <x v="2"/>
    <x v="50"/>
    <s v="Y"/>
    <s v="N"/>
    <n v="17.100000000000001"/>
    <n v="33"/>
    <n v="22.1"/>
    <n v="0"/>
    <x v="1081"/>
    <n v="117.26538429999999"/>
    <n v="16293987.0372351"/>
  </r>
  <r>
    <d v="2017-12-19T00:00:00"/>
    <x v="5"/>
    <x v="11"/>
    <x v="2"/>
    <x v="50"/>
    <s v="Y"/>
    <s v="N"/>
    <n v="19.7"/>
    <n v="37.4"/>
    <n v="12.1"/>
    <n v="0"/>
    <x v="1082"/>
    <n v="106.4977263"/>
    <n v="15215372.223082887"/>
  </r>
  <r>
    <d v="2017-12-20T00:00:00"/>
    <x v="6"/>
    <x v="11"/>
    <x v="2"/>
    <x v="50"/>
    <s v="Y"/>
    <s v="N"/>
    <n v="15.8"/>
    <n v="24.5"/>
    <n v="19"/>
    <n v="20.6"/>
    <x v="1083"/>
    <n v="78.737600779999994"/>
    <n v="9048288.0814592522"/>
  </r>
  <r>
    <d v="2017-12-21T00:00:00"/>
    <x v="0"/>
    <x v="11"/>
    <x v="2"/>
    <x v="50"/>
    <s v="Y"/>
    <s v="N"/>
    <n v="12.3"/>
    <n v="23.7"/>
    <n v="31.9"/>
    <n v="0"/>
    <x v="1084"/>
    <n v="85.775431650000002"/>
    <n v="9818072.9185010754"/>
  </r>
  <r>
    <d v="2017-12-22T00:00:00"/>
    <x v="1"/>
    <x v="11"/>
    <x v="2"/>
    <x v="50"/>
    <s v="N"/>
    <s v="N"/>
    <n v="13.6"/>
    <n v="27.7"/>
    <n v="26.6"/>
    <n v="0"/>
    <x v="1085"/>
    <n v="81.598862999999994"/>
    <n v="9500456.8844657689"/>
  </r>
  <r>
    <d v="2017-12-23T00:00:00"/>
    <x v="2"/>
    <x v="11"/>
    <x v="2"/>
    <x v="50"/>
    <s v="N"/>
    <s v="N"/>
    <n v="14.7"/>
    <n v="30.2"/>
    <n v="21.2"/>
    <n v="0"/>
    <x v="1086"/>
    <n v="79.898848340000001"/>
    <n v="8738058.4488442428"/>
  </r>
  <r>
    <d v="2017-12-24T00:00:00"/>
    <x v="3"/>
    <x v="11"/>
    <x v="2"/>
    <x v="50"/>
    <s v="N"/>
    <s v="N"/>
    <n v="15.8"/>
    <n v="19.399999999999999"/>
    <n v="25.7"/>
    <n v="0.4"/>
    <x v="1087"/>
    <n v="58.939113859999999"/>
    <n v="5472863.9125803476"/>
  </r>
  <r>
    <d v="2017-12-25T00:00:00"/>
    <x v="4"/>
    <x v="11"/>
    <x v="2"/>
    <x v="51"/>
    <s v="N"/>
    <s v="Y"/>
    <n v="15.1"/>
    <n v="21.4"/>
    <n v="29"/>
    <n v="0"/>
    <x v="1088"/>
    <n v="44.900300629999997"/>
    <n v="3820763.019421956"/>
  </r>
  <r>
    <d v="2017-12-26T00:00:00"/>
    <x v="5"/>
    <x v="11"/>
    <x v="2"/>
    <x v="51"/>
    <s v="N"/>
    <s v="Y"/>
    <n v="12.5"/>
    <n v="30.5"/>
    <n v="31.9"/>
    <n v="0"/>
    <x v="1089"/>
    <n v="72.845242119999995"/>
    <n v="7185371.274914572"/>
  </r>
  <r>
    <d v="2017-12-27T00:00:00"/>
    <x v="6"/>
    <x v="11"/>
    <x v="2"/>
    <x v="51"/>
    <s v="N"/>
    <s v="N"/>
    <n v="17.3"/>
    <n v="34.5"/>
    <n v="30.6"/>
    <n v="0"/>
    <x v="1090"/>
    <n v="113.6548037"/>
    <n v="14633482.750162894"/>
  </r>
  <r>
    <d v="2017-12-28T00:00:00"/>
    <x v="0"/>
    <x v="11"/>
    <x v="2"/>
    <x v="51"/>
    <s v="N"/>
    <s v="N"/>
    <n v="24"/>
    <n v="32.799999999999997"/>
    <n v="13.5"/>
    <n v="0"/>
    <x v="1091"/>
    <n v="109.4926892"/>
    <n v="14310601.957117626"/>
  </r>
  <r>
    <d v="2017-12-29T00:00:00"/>
    <x v="1"/>
    <x v="11"/>
    <x v="2"/>
    <x v="51"/>
    <s v="N"/>
    <s v="N"/>
    <n v="18.600000000000001"/>
    <n v="24.4"/>
    <n v="9.3000000000000007"/>
    <n v="0.2"/>
    <x v="1092"/>
    <n v="93.834088929999993"/>
    <n v="10844597.54835196"/>
  </r>
  <r>
    <d v="2017-12-30T00:00:00"/>
    <x v="2"/>
    <x v="11"/>
    <x v="2"/>
    <x v="51"/>
    <s v="N"/>
    <s v="N"/>
    <n v="15.6"/>
    <n v="21.3"/>
    <n v="13.6"/>
    <n v="8.4"/>
    <x v="1093"/>
    <n v="59.475169020000003"/>
    <n v="5730966.324718955"/>
  </r>
  <r>
    <d v="2017-12-31T00:00:00"/>
    <x v="3"/>
    <x v="11"/>
    <x v="2"/>
    <x v="51"/>
    <s v="N"/>
    <s v="N"/>
    <n v="12"/>
    <n v="25.7"/>
    <n v="31.7"/>
    <n v="0.2"/>
    <x v="1094"/>
    <n v="61.49347092"/>
    <n v="5884954.6839100411"/>
  </r>
  <r>
    <d v="2018-01-01T00:00:00"/>
    <x v="4"/>
    <x v="0"/>
    <x v="3"/>
    <x v="0"/>
    <s v="N"/>
    <s v="Y"/>
    <n v="16.600000000000001"/>
    <n v="25.3"/>
    <n v="31.4"/>
    <n v="0"/>
    <x v="1095"/>
    <n v="71.817747299999994"/>
    <n v="6891608.4083175994"/>
  </r>
  <r>
    <d v="2018-01-02T00:00:00"/>
    <x v="5"/>
    <x v="0"/>
    <x v="3"/>
    <x v="0"/>
    <s v="N"/>
    <s v="N"/>
    <n v="16.399999999999999"/>
    <n v="21.8"/>
    <n v="29.7"/>
    <n v="0"/>
    <x v="1096"/>
    <n v="69.387729629999995"/>
    <n v="7304990.9918276956"/>
  </r>
  <r>
    <d v="2018-01-03T00:00:00"/>
    <x v="6"/>
    <x v="0"/>
    <x v="3"/>
    <x v="0"/>
    <s v="N"/>
    <s v="N"/>
    <n v="14.6"/>
    <n v="21"/>
    <n v="27.2"/>
    <n v="0"/>
    <x v="1097"/>
    <n v="67.238116770000005"/>
    <n v="7152375.6666215453"/>
  </r>
  <r>
    <d v="2018-01-04T00:00:00"/>
    <x v="0"/>
    <x v="0"/>
    <x v="3"/>
    <x v="0"/>
    <s v="N"/>
    <s v="N"/>
    <n v="14.1"/>
    <n v="23.6"/>
    <n v="31.8"/>
    <n v="0.2"/>
    <x v="1098"/>
    <n v="78.738187400000001"/>
    <n v="8924003.8810121696"/>
  </r>
  <r>
    <d v="2018-01-05T00:00:00"/>
    <x v="1"/>
    <x v="0"/>
    <x v="3"/>
    <x v="0"/>
    <s v="N"/>
    <s v="N"/>
    <n v="14.7"/>
    <n v="30.7"/>
    <n v="31.7"/>
    <n v="0"/>
    <x v="1099"/>
    <n v="90.82817034"/>
    <n v="11194366.268599181"/>
  </r>
  <r>
    <d v="2018-01-06T00:00:00"/>
    <x v="2"/>
    <x v="0"/>
    <x v="3"/>
    <x v="0"/>
    <s v="N"/>
    <s v="N"/>
    <n v="18.8"/>
    <n v="41.7"/>
    <n v="31.5"/>
    <n v="0"/>
    <x v="1100"/>
    <n v="75.591386209999996"/>
    <n v="10107010.167929398"/>
  </r>
  <r>
    <d v="2018-01-07T00:00:00"/>
    <x v="3"/>
    <x v="0"/>
    <x v="3"/>
    <x v="0"/>
    <s v="N"/>
    <s v="N"/>
    <n v="18.7"/>
    <n v="21.8"/>
    <n v="11"/>
    <n v="0"/>
    <x v="1101"/>
    <n v="80.976046170000004"/>
    <n v="8676001.5342237689"/>
  </r>
  <r>
    <d v="2018-01-08T00:00:00"/>
    <x v="4"/>
    <x v="0"/>
    <x v="3"/>
    <x v="1"/>
    <s v="N"/>
    <s v="N"/>
    <n v="17.3"/>
    <n v="21.9"/>
    <n v="17.5"/>
    <n v="0"/>
    <x v="1102"/>
    <n v="87.931578639999998"/>
    <n v="10449091.508158986"/>
  </r>
  <r>
    <d v="2018-01-09T00:00:00"/>
    <x v="5"/>
    <x v="0"/>
    <x v="3"/>
    <x v="1"/>
    <s v="N"/>
    <s v="N"/>
    <n v="15.7"/>
    <n v="22.5"/>
    <n v="30"/>
    <n v="0"/>
    <x v="1103"/>
    <n v="76.717394519999999"/>
    <n v="8543329.6070114467"/>
  </r>
  <r>
    <d v="2018-01-10T00:00:00"/>
    <x v="6"/>
    <x v="0"/>
    <x v="3"/>
    <x v="1"/>
    <s v="N"/>
    <s v="N"/>
    <n v="13.6"/>
    <n v="25.6"/>
    <n v="23.5"/>
    <n v="0"/>
    <x v="1104"/>
    <n v="80.212274440000002"/>
    <n v="9347139.5489841774"/>
  </r>
  <r>
    <d v="2018-01-11T00:00:00"/>
    <x v="0"/>
    <x v="0"/>
    <x v="3"/>
    <x v="1"/>
    <s v="N"/>
    <s v="N"/>
    <n v="15.5"/>
    <n v="34.5"/>
    <n v="28.6"/>
    <n v="0"/>
    <x v="1105"/>
    <n v="87.802658050000005"/>
    <n v="12257945.143791886"/>
  </r>
  <r>
    <d v="2018-01-12T00:00:00"/>
    <x v="1"/>
    <x v="0"/>
    <x v="3"/>
    <x v="1"/>
    <s v="N"/>
    <s v="N"/>
    <n v="20.399999999999999"/>
    <n v="30"/>
    <n v="1.7"/>
    <n v="1"/>
    <x v="1106"/>
    <n v="94.000719250000003"/>
    <n v="12410244.737449247"/>
  </r>
  <r>
    <d v="2018-01-13T00:00:00"/>
    <x v="2"/>
    <x v="0"/>
    <x v="3"/>
    <x v="1"/>
    <s v="N"/>
    <s v="N"/>
    <n v="16"/>
    <n v="20.9"/>
    <n v="10.7"/>
    <n v="7"/>
    <x v="1107"/>
    <n v="73.276545920000004"/>
    <n v="7252696.3493511369"/>
  </r>
  <r>
    <d v="2018-01-14T00:00:00"/>
    <x v="3"/>
    <x v="0"/>
    <x v="3"/>
    <x v="1"/>
    <s v="N"/>
    <s v="N"/>
    <n v="12.7"/>
    <n v="19.5"/>
    <n v="27.5"/>
    <n v="15"/>
    <x v="1108"/>
    <n v="66.65958191"/>
    <n v="6134126.7154558087"/>
  </r>
  <r>
    <d v="2018-01-15T00:00:00"/>
    <x v="4"/>
    <x v="0"/>
    <x v="3"/>
    <x v="2"/>
    <s v="N"/>
    <s v="N"/>
    <n v="14.6"/>
    <n v="20.9"/>
    <n v="21.1"/>
    <n v="0"/>
    <x v="1109"/>
    <n v="86.378514550000006"/>
    <n v="9448867.5340688322"/>
  </r>
  <r>
    <d v="2018-01-16T00:00:00"/>
    <x v="5"/>
    <x v="0"/>
    <x v="3"/>
    <x v="2"/>
    <s v="N"/>
    <s v="N"/>
    <n v="12.9"/>
    <n v="26.9"/>
    <n v="31.1"/>
    <n v="0"/>
    <x v="1110"/>
    <n v="92.836877680000001"/>
    <n v="10775950.524934649"/>
  </r>
  <r>
    <d v="2018-01-17T00:00:00"/>
    <x v="6"/>
    <x v="0"/>
    <x v="3"/>
    <x v="2"/>
    <s v="N"/>
    <s v="N"/>
    <n v="12.4"/>
    <n v="30.3"/>
    <n v="30.9"/>
    <n v="0"/>
    <x v="1111"/>
    <n v="100.2774263"/>
    <n v="12964503.937882401"/>
  </r>
  <r>
    <d v="2018-01-18T00:00:00"/>
    <x v="0"/>
    <x v="0"/>
    <x v="3"/>
    <x v="2"/>
    <s v="N"/>
    <s v="N"/>
    <n v="16.600000000000001"/>
    <n v="40"/>
    <n v="30.8"/>
    <n v="0"/>
    <x v="1112"/>
    <n v="1210.1379199999999"/>
    <n v="187145487.71112478"/>
  </r>
  <r>
    <d v="2018-01-19T00:00:00"/>
    <x v="1"/>
    <x v="0"/>
    <x v="3"/>
    <x v="2"/>
    <s v="N"/>
    <s v="N"/>
    <n v="22.5"/>
    <n v="40.299999999999997"/>
    <n v="30.6"/>
    <n v="0"/>
    <x v="1113"/>
    <n v="647.57416339999997"/>
    <n v="106895452.45906521"/>
  </r>
  <r>
    <d v="2018-01-20T00:00:00"/>
    <x v="2"/>
    <x v="0"/>
    <x v="3"/>
    <x v="2"/>
    <s v="N"/>
    <s v="N"/>
    <n v="20.3"/>
    <n v="24.6"/>
    <n v="20.2"/>
    <n v="0"/>
    <x v="1114"/>
    <n v="94.104814860000005"/>
    <n v="11746635.867519872"/>
  </r>
  <r>
    <d v="2018-01-21T00:00:00"/>
    <x v="3"/>
    <x v="0"/>
    <x v="3"/>
    <x v="2"/>
    <s v="N"/>
    <s v="N"/>
    <n v="21"/>
    <n v="28.2"/>
    <n v="14.9"/>
    <n v="0"/>
    <x v="1115"/>
    <n v="121.7119723"/>
    <n v="15494566.976045959"/>
  </r>
  <r>
    <d v="2018-01-22T00:00:00"/>
    <x v="4"/>
    <x v="0"/>
    <x v="3"/>
    <x v="3"/>
    <s v="N"/>
    <s v="N"/>
    <n v="20.5"/>
    <n v="23.9"/>
    <n v="27.3"/>
    <n v="0"/>
    <x v="1116"/>
    <n v="115.1294838"/>
    <n v="15882736.867659613"/>
  </r>
  <r>
    <d v="2018-01-23T00:00:00"/>
    <x v="5"/>
    <x v="0"/>
    <x v="3"/>
    <x v="3"/>
    <s v="N"/>
    <s v="N"/>
    <n v="18"/>
    <n v="23.6"/>
    <n v="28.3"/>
    <n v="0"/>
    <x v="1117"/>
    <n v="102.3741093"/>
    <n v="13136079.576551571"/>
  </r>
  <r>
    <d v="2018-01-24T00:00:00"/>
    <x v="6"/>
    <x v="0"/>
    <x v="3"/>
    <x v="3"/>
    <s v="N"/>
    <s v="N"/>
    <n v="14.8"/>
    <n v="23.3"/>
    <n v="27.5"/>
    <n v="0"/>
    <x v="1118"/>
    <n v="103.427874"/>
    <n v="13331828.653049611"/>
  </r>
  <r>
    <d v="2018-01-25T00:00:00"/>
    <x v="0"/>
    <x v="0"/>
    <x v="3"/>
    <x v="3"/>
    <s v="N"/>
    <s v="N"/>
    <n v="17.100000000000001"/>
    <n v="26.6"/>
    <n v="28.1"/>
    <n v="0"/>
    <x v="1119"/>
    <n v="155.5028059"/>
    <n v="21653020.863134738"/>
  </r>
  <r>
    <d v="2018-01-26T00:00:00"/>
    <x v="1"/>
    <x v="0"/>
    <x v="3"/>
    <x v="3"/>
    <s v="N"/>
    <s v="Y"/>
    <n v="19.399999999999999"/>
    <n v="28.4"/>
    <n v="19.899999999999999"/>
    <n v="0"/>
    <x v="1120"/>
    <n v="91.434892809999994"/>
    <n v="11758477.840523882"/>
  </r>
  <r>
    <d v="2018-01-27T00:00:00"/>
    <x v="2"/>
    <x v="0"/>
    <x v="3"/>
    <x v="3"/>
    <s v="N"/>
    <s v="N"/>
    <n v="21.2"/>
    <n v="33.200000000000003"/>
    <n v="27.5"/>
    <n v="3.4"/>
    <x v="1121"/>
    <n v="104.878878"/>
    <n v="14590181.58823563"/>
  </r>
  <r>
    <d v="2018-01-28T00:00:00"/>
    <x v="3"/>
    <x v="0"/>
    <x v="3"/>
    <x v="3"/>
    <s v="N"/>
    <s v="N"/>
    <n v="22.7"/>
    <n v="38.1"/>
    <n v="28.5"/>
    <n v="0"/>
    <x v="1122"/>
    <n v="290.41964400000001"/>
    <n v="46303546.750338361"/>
  </r>
  <r>
    <d v="2018-01-29T00:00:00"/>
    <x v="4"/>
    <x v="0"/>
    <x v="3"/>
    <x v="4"/>
    <s v="N"/>
    <s v="N"/>
    <n v="27.8"/>
    <n v="33.5"/>
    <n v="7.3"/>
    <n v="0"/>
    <x v="1123"/>
    <n v="107.6574249"/>
    <n v="17272295.10512637"/>
  </r>
  <r>
    <d v="2018-01-30T00:00:00"/>
    <x v="5"/>
    <x v="0"/>
    <x v="3"/>
    <x v="4"/>
    <s v="N"/>
    <s v="N"/>
    <n v="15.6"/>
    <n v="21"/>
    <n v="14.1"/>
    <n v="38.799999999999997"/>
    <x v="1124"/>
    <n v="78.574438810000004"/>
    <n v="9054884.5414557122"/>
  </r>
  <r>
    <d v="2018-01-31T00:00:00"/>
    <x v="6"/>
    <x v="0"/>
    <x v="3"/>
    <x v="4"/>
    <s v="Y"/>
    <s v="N"/>
    <n v="14.6"/>
    <n v="19.100000000000001"/>
    <n v="19.600000000000001"/>
    <n v="0"/>
    <x v="1125"/>
    <n v="65.217558049999994"/>
    <n v="7077682.0089786481"/>
  </r>
  <r>
    <d v="2018-02-01T00:00:00"/>
    <x v="0"/>
    <x v="1"/>
    <x v="3"/>
    <x v="4"/>
    <s v="Y"/>
    <s v="N"/>
    <n v="12.1"/>
    <n v="22.5"/>
    <n v="28.9"/>
    <n v="0.2"/>
    <x v="1126"/>
    <n v="72.412229809999999"/>
    <n v="7961667.4619479505"/>
  </r>
  <r>
    <d v="2018-02-02T00:00:00"/>
    <x v="1"/>
    <x v="1"/>
    <x v="3"/>
    <x v="4"/>
    <s v="Y"/>
    <s v="N"/>
    <n v="13.4"/>
    <n v="22.1"/>
    <n v="28.4"/>
    <n v="0"/>
    <x v="1127"/>
    <n v="80.454353729999994"/>
    <n v="9087024.7908688467"/>
  </r>
  <r>
    <d v="2018-02-03T00:00:00"/>
    <x v="2"/>
    <x v="1"/>
    <x v="3"/>
    <x v="4"/>
    <s v="Y"/>
    <s v="N"/>
    <n v="15.8"/>
    <n v="28.1"/>
    <n v="26.7"/>
    <n v="0"/>
    <x v="1128"/>
    <n v="86.517007910000004"/>
    <n v="9079728.54715834"/>
  </r>
  <r>
    <d v="2018-02-04T00:00:00"/>
    <x v="3"/>
    <x v="1"/>
    <x v="3"/>
    <x v="4"/>
    <s v="Y"/>
    <s v="N"/>
    <n v="14.7"/>
    <n v="25.7"/>
    <n v="28.5"/>
    <n v="0"/>
    <x v="1129"/>
    <n v="98.921846560000006"/>
    <n v="10492238.147312934"/>
  </r>
  <r>
    <d v="2018-02-05T00:00:00"/>
    <x v="4"/>
    <x v="1"/>
    <x v="3"/>
    <x v="5"/>
    <s v="Y"/>
    <s v="N"/>
    <n v="17"/>
    <n v="25.7"/>
    <n v="24"/>
    <n v="0"/>
    <x v="1130"/>
    <n v="103.83019280000001"/>
    <n v="13130985.00943709"/>
  </r>
  <r>
    <d v="2018-02-06T00:00:00"/>
    <x v="5"/>
    <x v="1"/>
    <x v="3"/>
    <x v="5"/>
    <s v="Y"/>
    <s v="N"/>
    <n v="17.7"/>
    <n v="29.9"/>
    <n v="27.6"/>
    <n v="0"/>
    <x v="1131"/>
    <n v="104.2296312"/>
    <n v="14335714.812099421"/>
  </r>
  <r>
    <d v="2018-02-07T00:00:00"/>
    <x v="6"/>
    <x v="1"/>
    <x v="3"/>
    <x v="5"/>
    <s v="Y"/>
    <s v="N"/>
    <n v="18.7"/>
    <n v="37.4"/>
    <n v="27.1"/>
    <n v="0"/>
    <x v="1132"/>
    <n v="624.26093430000003"/>
    <n v="99449333.302724406"/>
  </r>
  <r>
    <d v="2018-02-08T00:00:00"/>
    <x v="0"/>
    <x v="1"/>
    <x v="3"/>
    <x v="5"/>
    <s v="Y"/>
    <s v="N"/>
    <n v="20.6"/>
    <n v="27.5"/>
    <n v="15.8"/>
    <n v="0"/>
    <x v="1133"/>
    <n v="106.6526349"/>
    <n v="15941690.362934049"/>
  </r>
  <r>
    <d v="2018-02-09T00:00:00"/>
    <x v="1"/>
    <x v="1"/>
    <x v="3"/>
    <x v="5"/>
    <s v="Y"/>
    <s v="N"/>
    <n v="20.399999999999999"/>
    <n v="24.9"/>
    <n v="17.2"/>
    <n v="0"/>
    <x v="1134"/>
    <n v="113.7060807"/>
    <n v="15589316.294340909"/>
  </r>
  <r>
    <d v="2018-02-10T00:00:00"/>
    <x v="2"/>
    <x v="1"/>
    <x v="3"/>
    <x v="5"/>
    <s v="Y"/>
    <s v="N"/>
    <n v="18.7"/>
    <n v="30.3"/>
    <n v="6.6"/>
    <n v="0"/>
    <x v="1135"/>
    <n v="83.521526919999999"/>
    <n v="9865044.9263234958"/>
  </r>
  <r>
    <d v="2018-02-11T00:00:00"/>
    <x v="3"/>
    <x v="1"/>
    <x v="3"/>
    <x v="5"/>
    <s v="Y"/>
    <s v="N"/>
    <n v="15.5"/>
    <n v="21.2"/>
    <n v="18.5"/>
    <n v="0"/>
    <x v="1136"/>
    <n v="66.272357439999993"/>
    <n v="6656414.8002572563"/>
  </r>
  <r>
    <d v="2018-02-12T00:00:00"/>
    <x v="4"/>
    <x v="1"/>
    <x v="3"/>
    <x v="6"/>
    <s v="Y"/>
    <s v="N"/>
    <n v="16.3"/>
    <n v="23.6"/>
    <n v="22.2"/>
    <n v="0"/>
    <x v="1137"/>
    <n v="93.173935740000005"/>
    <n v="10827662.011021307"/>
  </r>
  <r>
    <d v="2018-02-13T00:00:00"/>
    <x v="5"/>
    <x v="1"/>
    <x v="3"/>
    <x v="6"/>
    <s v="Y"/>
    <s v="N"/>
    <n v="13.6"/>
    <n v="29"/>
    <n v="26"/>
    <n v="0"/>
    <x v="1138"/>
    <n v="99.609433350000003"/>
    <n v="12439496.476359546"/>
  </r>
  <r>
    <d v="2018-02-14T00:00:00"/>
    <x v="6"/>
    <x v="1"/>
    <x v="3"/>
    <x v="6"/>
    <s v="Y"/>
    <s v="N"/>
    <n v="17.5"/>
    <n v="23.3"/>
    <n v="22.8"/>
    <n v="0"/>
    <x v="1139"/>
    <n v="72.046428359999993"/>
    <n v="8304755.7738430193"/>
  </r>
  <r>
    <d v="2018-02-15T00:00:00"/>
    <x v="0"/>
    <x v="1"/>
    <x v="3"/>
    <x v="6"/>
    <s v="Y"/>
    <s v="N"/>
    <n v="13.5"/>
    <n v="24.2"/>
    <n v="18.399999999999999"/>
    <n v="0"/>
    <x v="1140"/>
    <n v="83.187740950000006"/>
    <n v="9754614.884793533"/>
  </r>
  <r>
    <d v="2018-02-16T00:00:00"/>
    <x v="1"/>
    <x v="1"/>
    <x v="3"/>
    <x v="6"/>
    <s v="Y"/>
    <s v="N"/>
    <n v="15.7"/>
    <n v="22.2"/>
    <n v="24.8"/>
    <n v="0"/>
    <x v="1141"/>
    <n v="86.835346319999999"/>
    <n v="9963171.1219194625"/>
  </r>
  <r>
    <d v="2018-02-17T00:00:00"/>
    <x v="2"/>
    <x v="1"/>
    <x v="3"/>
    <x v="6"/>
    <s v="Y"/>
    <s v="N"/>
    <n v="12.4"/>
    <n v="25.3"/>
    <n v="24.1"/>
    <n v="0"/>
    <x v="1142"/>
    <n v="82.758307090000002"/>
    <n v="8755823.5108320396"/>
  </r>
  <r>
    <d v="2018-02-18T00:00:00"/>
    <x v="3"/>
    <x v="1"/>
    <x v="3"/>
    <x v="6"/>
    <s v="Y"/>
    <s v="N"/>
    <n v="13.6"/>
    <n v="24"/>
    <n v="20.5"/>
    <n v="0"/>
    <x v="1143"/>
    <n v="77.337616229999995"/>
    <n v="8127063.230401908"/>
  </r>
  <r>
    <d v="2018-02-19T00:00:00"/>
    <x v="4"/>
    <x v="1"/>
    <x v="3"/>
    <x v="7"/>
    <s v="Y"/>
    <s v="N"/>
    <n v="17.600000000000001"/>
    <n v="25.4"/>
    <n v="20.9"/>
    <n v="0.8"/>
    <x v="1144"/>
    <n v="74.677828180000006"/>
    <n v="8447288.9504858572"/>
  </r>
  <r>
    <d v="2018-02-20T00:00:00"/>
    <x v="5"/>
    <x v="1"/>
    <x v="3"/>
    <x v="7"/>
    <s v="Y"/>
    <s v="N"/>
    <n v="14.1"/>
    <n v="29.5"/>
    <n v="25.5"/>
    <n v="0"/>
    <x v="1145"/>
    <n v="78.800517830000004"/>
    <n v="9458850.4959234148"/>
  </r>
  <r>
    <d v="2018-02-21T00:00:00"/>
    <x v="6"/>
    <x v="1"/>
    <x v="3"/>
    <x v="7"/>
    <s v="Y"/>
    <s v="N"/>
    <n v="16"/>
    <n v="29.3"/>
    <n v="16"/>
    <n v="0"/>
    <x v="1146"/>
    <n v="84.555739439999996"/>
    <n v="10525618.091862507"/>
  </r>
  <r>
    <d v="2018-02-22T00:00:00"/>
    <x v="0"/>
    <x v="1"/>
    <x v="3"/>
    <x v="7"/>
    <s v="Y"/>
    <s v="N"/>
    <n v="20.3"/>
    <n v="31"/>
    <n v="16.8"/>
    <n v="0"/>
    <x v="1147"/>
    <n v="88.847838789999997"/>
    <n v="11870698.972325051"/>
  </r>
  <r>
    <d v="2018-02-23T00:00:00"/>
    <x v="1"/>
    <x v="1"/>
    <x v="3"/>
    <x v="7"/>
    <s v="Y"/>
    <s v="N"/>
    <n v="21.2"/>
    <n v="33.5"/>
    <n v="13.4"/>
    <n v="0.2"/>
    <x v="1148"/>
    <n v="85.713196379999999"/>
    <n v="11685138.207145391"/>
  </r>
  <r>
    <d v="2018-02-24T00:00:00"/>
    <x v="2"/>
    <x v="1"/>
    <x v="3"/>
    <x v="7"/>
    <s v="Y"/>
    <s v="N"/>
    <n v="22.7"/>
    <n v="31.6"/>
    <n v="4.8"/>
    <n v="0.4"/>
    <x v="1149"/>
    <n v="75.07065351"/>
    <n v="8950406.3911175374"/>
  </r>
  <r>
    <d v="2018-02-25T00:00:00"/>
    <x v="3"/>
    <x v="1"/>
    <x v="3"/>
    <x v="7"/>
    <s v="Y"/>
    <s v="N"/>
    <n v="16.2"/>
    <n v="19.8"/>
    <n v="10"/>
    <n v="0"/>
    <x v="1150"/>
    <n v="55.999394809999998"/>
    <n v="5393025.637134687"/>
  </r>
  <r>
    <d v="2018-02-26T00:00:00"/>
    <x v="4"/>
    <x v="1"/>
    <x v="3"/>
    <x v="8"/>
    <s v="Y"/>
    <s v="N"/>
    <n v="14.3"/>
    <n v="26.5"/>
    <n v="24.3"/>
    <n v="0"/>
    <x v="1151"/>
    <n v="76.805514340000002"/>
    <n v="9059392.0614444148"/>
  </r>
  <r>
    <d v="2018-02-27T00:00:00"/>
    <x v="5"/>
    <x v="1"/>
    <x v="3"/>
    <x v="8"/>
    <s v="Y"/>
    <s v="N"/>
    <n v="14.9"/>
    <n v="31.3"/>
    <n v="24"/>
    <n v="0"/>
    <x v="1152"/>
    <n v="73.635400590000003"/>
    <n v="9417546.9091466293"/>
  </r>
  <r>
    <d v="2018-02-28T00:00:00"/>
    <x v="6"/>
    <x v="1"/>
    <x v="3"/>
    <x v="8"/>
    <s v="Y"/>
    <s v="N"/>
    <n v="20"/>
    <n v="30.9"/>
    <n v="19.600000000000001"/>
    <n v="0"/>
    <x v="1153"/>
    <n v="69.092841730000004"/>
    <n v="8526068.4152650945"/>
  </r>
  <r>
    <d v="2018-03-01T00:00:00"/>
    <x v="0"/>
    <x v="2"/>
    <x v="3"/>
    <x v="8"/>
    <s v="Y"/>
    <s v="N"/>
    <n v="16.2"/>
    <n v="20.5"/>
    <n v="17.7"/>
    <n v="0.8"/>
    <x v="1154"/>
    <n v="78.60161635"/>
    <n v="9223605.7086273506"/>
  </r>
  <r>
    <d v="2018-03-02T00:00:00"/>
    <x v="1"/>
    <x v="2"/>
    <x v="3"/>
    <x v="8"/>
    <s v="Y"/>
    <s v="N"/>
    <n v="14.5"/>
    <n v="22.8"/>
    <n v="19.600000000000001"/>
    <n v="0.4"/>
    <x v="1155"/>
    <n v="91.866531140000006"/>
    <n v="11020339.391509676"/>
  </r>
  <r>
    <d v="2018-03-03T00:00:00"/>
    <x v="2"/>
    <x v="2"/>
    <x v="3"/>
    <x v="8"/>
    <s v="Y"/>
    <s v="N"/>
    <n v="13.9"/>
    <n v="32.700000000000003"/>
    <n v="21.8"/>
    <n v="0"/>
    <x v="1156"/>
    <n v="80.624052259999999"/>
    <n v="8957034.3002128992"/>
  </r>
  <r>
    <d v="2018-03-04T00:00:00"/>
    <x v="3"/>
    <x v="2"/>
    <x v="3"/>
    <x v="8"/>
    <s v="Y"/>
    <s v="N"/>
    <n v="15.8"/>
    <n v="21"/>
    <n v="22.2"/>
    <n v="0"/>
    <x v="1157"/>
    <n v="72.599066879999995"/>
    <n v="7356768.3630312951"/>
  </r>
  <r>
    <d v="2018-03-05T00:00:00"/>
    <x v="4"/>
    <x v="2"/>
    <x v="3"/>
    <x v="9"/>
    <s v="Y"/>
    <s v="N"/>
    <n v="14.9"/>
    <n v="21.1"/>
    <n v="16.600000000000001"/>
    <n v="0"/>
    <x v="1158"/>
    <n v="70.615557719999998"/>
    <n v="7946176.9889923902"/>
  </r>
  <r>
    <d v="2018-03-06T00:00:00"/>
    <x v="5"/>
    <x v="2"/>
    <x v="3"/>
    <x v="9"/>
    <s v="Y"/>
    <s v="N"/>
    <n v="12.5"/>
    <n v="27.6"/>
    <n v="22.6"/>
    <n v="0"/>
    <x v="1159"/>
    <n v="61.354685359999998"/>
    <n v="6985280.6255311416"/>
  </r>
  <r>
    <d v="2018-03-07T00:00:00"/>
    <x v="6"/>
    <x v="2"/>
    <x v="3"/>
    <x v="9"/>
    <s v="Y"/>
    <s v="N"/>
    <n v="14.4"/>
    <n v="28.5"/>
    <n v="22.4"/>
    <n v="0"/>
    <x v="1160"/>
    <n v="73.26754588"/>
    <n v="8991210.0615289006"/>
  </r>
  <r>
    <d v="2018-03-08T00:00:00"/>
    <x v="0"/>
    <x v="2"/>
    <x v="3"/>
    <x v="9"/>
    <s v="Y"/>
    <s v="N"/>
    <n v="14.9"/>
    <n v="30.5"/>
    <n v="22.1"/>
    <n v="0"/>
    <x v="1161"/>
    <n v="94.574270459999994"/>
    <n v="12174790.783676291"/>
  </r>
  <r>
    <d v="2018-03-09T00:00:00"/>
    <x v="1"/>
    <x v="2"/>
    <x v="3"/>
    <x v="9"/>
    <s v="Y"/>
    <s v="N"/>
    <n v="14.6"/>
    <n v="28.8"/>
    <n v="21.9"/>
    <n v="0"/>
    <x v="1162"/>
    <n v="99.170499149999998"/>
    <n v="12674533.741557838"/>
  </r>
  <r>
    <d v="2018-03-10T00:00:00"/>
    <x v="2"/>
    <x v="2"/>
    <x v="3"/>
    <x v="9"/>
    <s v="Y"/>
    <s v="N"/>
    <n v="14.3"/>
    <n v="35.1"/>
    <n v="21.6"/>
    <n v="0"/>
    <x v="1163"/>
    <n v="91.988443200000006"/>
    <n v="11075305.994165832"/>
  </r>
  <r>
    <d v="2018-03-11T00:00:00"/>
    <x v="3"/>
    <x v="2"/>
    <x v="3"/>
    <x v="9"/>
    <s v="Y"/>
    <s v="N"/>
    <n v="17"/>
    <n v="22.8"/>
    <n v="14.3"/>
    <n v="0"/>
    <x v="1164"/>
    <n v="74.152652579999994"/>
    <n v="7747927.4049513433"/>
  </r>
  <r>
    <d v="2018-03-12T00:00:00"/>
    <x v="4"/>
    <x v="2"/>
    <x v="3"/>
    <x v="10"/>
    <s v="Y"/>
    <s v="Y"/>
    <n v="16.7"/>
    <n v="20.9"/>
    <n v="10.199999999999999"/>
    <n v="0"/>
    <x v="1165"/>
    <n v="63.452204719999997"/>
    <n v="6189274.6229817029"/>
  </r>
  <r>
    <d v="2018-03-13T00:00:00"/>
    <x v="5"/>
    <x v="2"/>
    <x v="3"/>
    <x v="10"/>
    <s v="Y"/>
    <s v="N"/>
    <n v="14.6"/>
    <n v="20.5"/>
    <n v="18.8"/>
    <n v="2.2000000000000002"/>
    <x v="1166"/>
    <n v="77.094966779999993"/>
    <n v="8685798.4266893771"/>
  </r>
  <r>
    <d v="2018-03-14T00:00:00"/>
    <x v="6"/>
    <x v="2"/>
    <x v="3"/>
    <x v="10"/>
    <s v="Y"/>
    <s v="N"/>
    <n v="12.8"/>
    <n v="21.3"/>
    <n v="17.7"/>
    <n v="0"/>
    <x v="1167"/>
    <n v="97.281748919999998"/>
    <n v="11109123.366531523"/>
  </r>
  <r>
    <d v="2018-03-15T00:00:00"/>
    <x v="0"/>
    <x v="2"/>
    <x v="3"/>
    <x v="10"/>
    <s v="Y"/>
    <s v="N"/>
    <n v="15.3"/>
    <n v="20.8"/>
    <n v="13.9"/>
    <n v="0"/>
    <x v="1168"/>
    <n v="101.6909409"/>
    <n v="11800752.693294544"/>
  </r>
  <r>
    <d v="2018-03-16T00:00:00"/>
    <x v="1"/>
    <x v="2"/>
    <x v="3"/>
    <x v="10"/>
    <s v="Y"/>
    <s v="N"/>
    <n v="12.5"/>
    <n v="24.4"/>
    <n v="15"/>
    <n v="0"/>
    <x v="1169"/>
    <n v="92.594232239999997"/>
    <n v="10767259.646806283"/>
  </r>
  <r>
    <d v="2018-03-17T00:00:00"/>
    <x v="2"/>
    <x v="2"/>
    <x v="3"/>
    <x v="10"/>
    <s v="Y"/>
    <s v="N"/>
    <n v="15.4"/>
    <n v="32"/>
    <n v="15.1"/>
    <n v="0"/>
    <x v="1170"/>
    <n v="75.229994289999993"/>
    <n v="8329097.8454166641"/>
  </r>
  <r>
    <d v="2018-03-18T00:00:00"/>
    <x v="3"/>
    <x v="2"/>
    <x v="3"/>
    <x v="10"/>
    <s v="Y"/>
    <s v="N"/>
    <n v="22.6"/>
    <n v="23.1"/>
    <n v="13.4"/>
    <n v="0"/>
    <x v="1171"/>
    <n v="62.872760649999996"/>
    <n v="6115174.7716365578"/>
  </r>
  <r>
    <d v="2018-03-19T00:00:00"/>
    <x v="4"/>
    <x v="2"/>
    <x v="3"/>
    <x v="11"/>
    <s v="Y"/>
    <s v="N"/>
    <n v="13.2"/>
    <n v="28"/>
    <n v="17.8"/>
    <n v="0"/>
    <x v="1172"/>
    <n v="77.170165359999999"/>
    <n v="8613575.2727933861"/>
  </r>
  <r>
    <d v="2018-03-20T00:00:00"/>
    <x v="5"/>
    <x v="2"/>
    <x v="3"/>
    <x v="11"/>
    <s v="Y"/>
    <s v="N"/>
    <n v="15.4"/>
    <n v="19.2"/>
    <n v="9.5"/>
    <n v="0.2"/>
    <x v="1173"/>
    <n v="72.75516331"/>
    <n v="8060854.4801106006"/>
  </r>
  <r>
    <d v="2018-03-21T00:00:00"/>
    <x v="6"/>
    <x v="2"/>
    <x v="3"/>
    <x v="11"/>
    <s v="Y"/>
    <s v="N"/>
    <n v="11.2"/>
    <n v="25.1"/>
    <n v="18.3"/>
    <n v="0"/>
    <x v="1174"/>
    <n v="71.198345349999997"/>
    <n v="7921123.1410476854"/>
  </r>
  <r>
    <d v="2018-03-22T00:00:00"/>
    <x v="0"/>
    <x v="2"/>
    <x v="3"/>
    <x v="11"/>
    <s v="Y"/>
    <s v="N"/>
    <n v="12.3"/>
    <n v="28.1"/>
    <n v="19"/>
    <n v="0"/>
    <x v="1175"/>
    <n v="77.280427599999996"/>
    <n v="8888833.8091679383"/>
  </r>
  <r>
    <d v="2018-03-23T00:00:00"/>
    <x v="1"/>
    <x v="2"/>
    <x v="3"/>
    <x v="11"/>
    <s v="Y"/>
    <s v="N"/>
    <n v="15.2"/>
    <n v="29.4"/>
    <n v="18.8"/>
    <n v="0"/>
    <x v="1176"/>
    <n v="78.640442410000006"/>
    <n v="9381673.0567719638"/>
  </r>
  <r>
    <d v="2018-03-24T00:00:00"/>
    <x v="2"/>
    <x v="2"/>
    <x v="3"/>
    <x v="11"/>
    <s v="Y"/>
    <s v="N"/>
    <n v="20.2"/>
    <n v="24.2"/>
    <n v="5.4"/>
    <n v="0"/>
    <x v="1177"/>
    <n v="71.966619069999993"/>
    <n v="8082764.937790093"/>
  </r>
  <r>
    <d v="2018-03-25T00:00:00"/>
    <x v="3"/>
    <x v="2"/>
    <x v="3"/>
    <x v="11"/>
    <s v="Y"/>
    <s v="N"/>
    <n v="17.8"/>
    <n v="25.4"/>
    <n v="11.6"/>
    <n v="13"/>
    <x v="1178"/>
    <n v="40.2567047"/>
    <n v="3982133.4477175204"/>
  </r>
  <r>
    <d v="2018-03-26T00:00:00"/>
    <x v="4"/>
    <x v="2"/>
    <x v="3"/>
    <x v="12"/>
    <s v="Y"/>
    <s v="N"/>
    <n v="10.7"/>
    <n v="18.5"/>
    <n v="11.9"/>
    <n v="5.2"/>
    <x v="1179"/>
    <n v="70.830680319999999"/>
    <n v="7967616.7964324281"/>
  </r>
  <r>
    <d v="2018-03-27T00:00:00"/>
    <x v="5"/>
    <x v="2"/>
    <x v="3"/>
    <x v="12"/>
    <s v="Y"/>
    <s v="N"/>
    <n v="9.6"/>
    <n v="22.6"/>
    <n v="14"/>
    <n v="1.2"/>
    <x v="1180"/>
    <n v="64.569195899999997"/>
    <n v="7542286.7716396032"/>
  </r>
  <r>
    <d v="2018-03-28T00:00:00"/>
    <x v="6"/>
    <x v="2"/>
    <x v="3"/>
    <x v="12"/>
    <s v="Y"/>
    <s v="N"/>
    <n v="11.3"/>
    <n v="30.3"/>
    <n v="17.8"/>
    <n v="0"/>
    <x v="1181"/>
    <n v="72.111955769999994"/>
    <n v="8490750.4807426594"/>
  </r>
  <r>
    <d v="2018-03-29T00:00:00"/>
    <x v="0"/>
    <x v="2"/>
    <x v="3"/>
    <x v="12"/>
    <s v="N"/>
    <s v="N"/>
    <n v="16.5"/>
    <n v="21.8"/>
    <n v="14.2"/>
    <n v="0"/>
    <x v="1182"/>
    <n v="79.365081939999996"/>
    <n v="9242639.9824078828"/>
  </r>
  <r>
    <d v="2018-03-30T00:00:00"/>
    <x v="1"/>
    <x v="2"/>
    <x v="3"/>
    <x v="12"/>
    <s v="N"/>
    <s v="Y"/>
    <n v="12.2"/>
    <n v="23.3"/>
    <n v="14.3"/>
    <n v="0"/>
    <x v="1183"/>
    <n v="69.452869660000005"/>
    <n v="6741814.0191362333"/>
  </r>
  <r>
    <d v="2018-03-31T00:00:00"/>
    <x v="2"/>
    <x v="2"/>
    <x v="3"/>
    <x v="12"/>
    <s v="N"/>
    <s v="Y"/>
    <n v="13.2"/>
    <n v="22.4"/>
    <n v="16.7"/>
    <n v="0"/>
    <x v="1184"/>
    <n v="81.406771699999993"/>
    <n v="8115248.9507917874"/>
  </r>
  <r>
    <d v="2018-04-01T00:00:00"/>
    <x v="3"/>
    <x v="3"/>
    <x v="3"/>
    <x v="12"/>
    <s v="N"/>
    <s v="Y"/>
    <n v="13"/>
    <n v="27.7"/>
    <n v="11"/>
    <n v="0"/>
    <x v="1185"/>
    <n v="73.967841899999996"/>
    <n v="7309282.4520675568"/>
  </r>
  <r>
    <d v="2018-04-02T00:00:00"/>
    <x v="4"/>
    <x v="3"/>
    <x v="3"/>
    <x v="13"/>
    <s v="N"/>
    <s v="Y"/>
    <n v="14.9"/>
    <n v="20.9"/>
    <n v="14.4"/>
    <n v="0"/>
    <x v="1186"/>
    <n v="62.410101240000003"/>
    <n v="6132307.3301652307"/>
  </r>
  <r>
    <d v="2018-04-03T00:00:00"/>
    <x v="5"/>
    <x v="3"/>
    <x v="3"/>
    <x v="13"/>
    <s v="N"/>
    <s v="N"/>
    <n v="13.4"/>
    <n v="19.8"/>
    <n v="13.9"/>
    <n v="0"/>
    <x v="1187"/>
    <n v="80.110737060000005"/>
    <n v="9083077.9372905027"/>
  </r>
  <r>
    <d v="2018-04-04T00:00:00"/>
    <x v="6"/>
    <x v="3"/>
    <x v="3"/>
    <x v="13"/>
    <s v="N"/>
    <s v="N"/>
    <n v="13.3"/>
    <n v="20.6"/>
    <n v="16.600000000000001"/>
    <n v="0"/>
    <x v="1188"/>
    <n v="90.073740799999996"/>
    <n v="10446266.960521087"/>
  </r>
  <r>
    <d v="2018-04-05T00:00:00"/>
    <x v="0"/>
    <x v="3"/>
    <x v="3"/>
    <x v="13"/>
    <s v="N"/>
    <s v="N"/>
    <n v="13.3"/>
    <n v="18.7"/>
    <n v="9"/>
    <n v="0"/>
    <x v="1189"/>
    <n v="86.891929590000004"/>
    <n v="10214293.605125155"/>
  </r>
  <r>
    <d v="2018-04-06T00:00:00"/>
    <x v="1"/>
    <x v="3"/>
    <x v="3"/>
    <x v="13"/>
    <s v="N"/>
    <s v="N"/>
    <n v="13.8"/>
    <n v="21.2"/>
    <n v="14.8"/>
    <n v="0"/>
    <x v="1190"/>
    <n v="85.687904610000004"/>
    <n v="9938003.4869165141"/>
  </r>
  <r>
    <d v="2018-04-07T00:00:00"/>
    <x v="2"/>
    <x v="3"/>
    <x v="3"/>
    <x v="13"/>
    <s v="N"/>
    <s v="N"/>
    <n v="9.8000000000000007"/>
    <n v="21.6"/>
    <n v="16"/>
    <n v="0"/>
    <x v="1191"/>
    <n v="84.8974312"/>
    <n v="8993904.3927454203"/>
  </r>
  <r>
    <d v="2018-04-08T00:00:00"/>
    <x v="3"/>
    <x v="3"/>
    <x v="3"/>
    <x v="13"/>
    <s v="N"/>
    <s v="N"/>
    <n v="11.8"/>
    <n v="29.9"/>
    <n v="14.7"/>
    <n v="0"/>
    <x v="1192"/>
    <n v="58.238721519999999"/>
    <n v="5857136.07137697"/>
  </r>
  <r>
    <d v="2018-04-09T00:00:00"/>
    <x v="4"/>
    <x v="3"/>
    <x v="3"/>
    <x v="14"/>
    <s v="N"/>
    <s v="N"/>
    <n v="15.9"/>
    <n v="25.7"/>
    <n v="13.6"/>
    <n v="0"/>
    <x v="1193"/>
    <n v="91.693644509999999"/>
    <n v="10884303.807247192"/>
  </r>
  <r>
    <d v="2018-04-10T00:00:00"/>
    <x v="5"/>
    <x v="3"/>
    <x v="3"/>
    <x v="14"/>
    <s v="N"/>
    <s v="N"/>
    <n v="14.8"/>
    <n v="28.8"/>
    <n v="5.9"/>
    <n v="0"/>
    <x v="1194"/>
    <n v="76.333648019999998"/>
    <n v="9344994.9548889399"/>
  </r>
  <r>
    <d v="2018-04-11T00:00:00"/>
    <x v="6"/>
    <x v="3"/>
    <x v="3"/>
    <x v="14"/>
    <s v="N"/>
    <s v="N"/>
    <n v="18.100000000000001"/>
    <n v="27.3"/>
    <n v="10.9"/>
    <n v="0"/>
    <x v="1195"/>
    <n v="75.040945059999999"/>
    <n v="9150867.6701369733"/>
  </r>
  <r>
    <d v="2018-04-12T00:00:00"/>
    <x v="0"/>
    <x v="3"/>
    <x v="3"/>
    <x v="14"/>
    <s v="N"/>
    <s v="N"/>
    <n v="15.9"/>
    <n v="26.5"/>
    <n v="7.4"/>
    <n v="0"/>
    <x v="1196"/>
    <n v="77.714523709999995"/>
    <n v="9316155.2044098973"/>
  </r>
  <r>
    <d v="2018-04-13T00:00:00"/>
    <x v="1"/>
    <x v="3"/>
    <x v="3"/>
    <x v="14"/>
    <s v="N"/>
    <s v="N"/>
    <n v="11.9"/>
    <n v="25.9"/>
    <n v="14.4"/>
    <n v="0"/>
    <x v="1197"/>
    <n v="69.763201089999995"/>
    <n v="7925780.5326666376"/>
  </r>
  <r>
    <d v="2018-04-14T00:00:00"/>
    <x v="2"/>
    <x v="3"/>
    <x v="3"/>
    <x v="14"/>
    <s v="N"/>
    <s v="N"/>
    <n v="13.5"/>
    <n v="16.100000000000001"/>
    <n v="3.1"/>
    <n v="0"/>
    <x v="1198"/>
    <n v="37.741398410000002"/>
    <n v="3967953.4329618649"/>
  </r>
  <r>
    <d v="2018-04-15T00:00:00"/>
    <x v="3"/>
    <x v="3"/>
    <x v="3"/>
    <x v="14"/>
    <s v="N"/>
    <s v="N"/>
    <n v="9.6999999999999993"/>
    <n v="19.100000000000001"/>
    <n v="4.9000000000000004"/>
    <n v="12.2"/>
    <x v="1199"/>
    <n v="31.682325389999999"/>
    <n v="3298871.122689872"/>
  </r>
  <r>
    <d v="2018-04-16T00:00:00"/>
    <x v="4"/>
    <x v="3"/>
    <x v="3"/>
    <x v="15"/>
    <s v="N"/>
    <s v="N"/>
    <n v="13.1"/>
    <n v="21"/>
    <n v="7.1"/>
    <n v="3"/>
    <x v="1200"/>
    <n v="69.360932570000003"/>
    <n v="8024688.1237504249"/>
  </r>
  <r>
    <d v="2018-04-17T00:00:00"/>
    <x v="5"/>
    <x v="3"/>
    <x v="3"/>
    <x v="15"/>
    <s v="Y"/>
    <s v="N"/>
    <n v="13.2"/>
    <n v="16.600000000000001"/>
    <n v="8.9"/>
    <n v="0.6"/>
    <x v="1201"/>
    <n v="86.534392859999997"/>
    <n v="10478696.687109014"/>
  </r>
  <r>
    <d v="2018-04-18T00:00:00"/>
    <x v="6"/>
    <x v="3"/>
    <x v="3"/>
    <x v="15"/>
    <s v="Y"/>
    <s v="N"/>
    <n v="6.2"/>
    <n v="19.399999999999999"/>
    <n v="14.2"/>
    <n v="0"/>
    <x v="1202"/>
    <n v="82.879097999999999"/>
    <n v="10010541.49204275"/>
  </r>
  <r>
    <d v="2018-04-19T00:00:00"/>
    <x v="0"/>
    <x v="3"/>
    <x v="3"/>
    <x v="15"/>
    <s v="Y"/>
    <s v="N"/>
    <n v="11"/>
    <n v="22.3"/>
    <n v="13"/>
    <n v="0"/>
    <x v="1203"/>
    <n v="93.533142819999995"/>
    <n v="11265967.439871896"/>
  </r>
  <r>
    <d v="2018-04-20T00:00:00"/>
    <x v="1"/>
    <x v="3"/>
    <x v="3"/>
    <x v="15"/>
    <s v="Y"/>
    <s v="N"/>
    <n v="8.9"/>
    <n v="20.2"/>
    <n v="13.7"/>
    <n v="0"/>
    <x v="1204"/>
    <n v="95.73201718"/>
    <n v="11327403.816687865"/>
  </r>
  <r>
    <d v="2018-04-21T00:00:00"/>
    <x v="2"/>
    <x v="3"/>
    <x v="3"/>
    <x v="15"/>
    <s v="Y"/>
    <s v="N"/>
    <n v="11.9"/>
    <n v="22.8"/>
    <n v="11.3"/>
    <n v="0"/>
    <x v="1205"/>
    <n v="74.439689259999994"/>
    <n v="8000722.7162947468"/>
  </r>
  <r>
    <d v="2018-04-22T00:00:00"/>
    <x v="3"/>
    <x v="3"/>
    <x v="3"/>
    <x v="15"/>
    <s v="Y"/>
    <s v="N"/>
    <n v="11.2"/>
    <n v="20.399999999999999"/>
    <n v="12.6"/>
    <n v="0"/>
    <x v="1206"/>
    <n v="76.318245149999996"/>
    <n v="7911305.7446515569"/>
  </r>
  <r>
    <d v="2018-04-23T00:00:00"/>
    <x v="4"/>
    <x v="3"/>
    <x v="3"/>
    <x v="16"/>
    <s v="Y"/>
    <s v="N"/>
    <n v="11.9"/>
    <n v="26.9"/>
    <n v="13"/>
    <n v="0"/>
    <x v="1207"/>
    <n v="72.740947320000004"/>
    <n v="8568881.412067581"/>
  </r>
  <r>
    <d v="2018-04-24T00:00:00"/>
    <x v="5"/>
    <x v="3"/>
    <x v="3"/>
    <x v="16"/>
    <s v="Y"/>
    <s v="N"/>
    <n v="13.7"/>
    <n v="24.6"/>
    <n v="5.2"/>
    <n v="0"/>
    <x v="1208"/>
    <n v="88.090941540000003"/>
    <n v="10363251.363305975"/>
  </r>
  <r>
    <d v="2018-04-25T00:00:00"/>
    <x v="6"/>
    <x v="3"/>
    <x v="3"/>
    <x v="16"/>
    <s v="Y"/>
    <s v="Y"/>
    <n v="15.7"/>
    <n v="20.100000000000001"/>
    <n v="7.7"/>
    <n v="0.6"/>
    <x v="1209"/>
    <n v="77.461866439999994"/>
    <n v="8261691.8793742098"/>
  </r>
  <r>
    <d v="2018-04-26T00:00:00"/>
    <x v="0"/>
    <x v="3"/>
    <x v="3"/>
    <x v="16"/>
    <s v="Y"/>
    <s v="N"/>
    <n v="11.9"/>
    <n v="17.5"/>
    <n v="7.9"/>
    <n v="0"/>
    <x v="1210"/>
    <n v="82.433491849999996"/>
    <n v="9695622.0520022921"/>
  </r>
  <r>
    <d v="2018-04-27T00:00:00"/>
    <x v="1"/>
    <x v="3"/>
    <x v="3"/>
    <x v="16"/>
    <s v="Y"/>
    <s v="N"/>
    <n v="11.6"/>
    <n v="17.8"/>
    <n v="8.8000000000000007"/>
    <n v="0"/>
    <x v="1211"/>
    <n v="78.214854180000003"/>
    <n v="9313782.9908074141"/>
  </r>
  <r>
    <d v="2018-04-28T00:00:00"/>
    <x v="2"/>
    <x v="3"/>
    <x v="3"/>
    <x v="16"/>
    <s v="Y"/>
    <s v="N"/>
    <n v="7.7"/>
    <n v="18.3"/>
    <n v="11.7"/>
    <n v="0"/>
    <x v="1212"/>
    <n v="70.000391410000006"/>
    <n v="7602979.1123630665"/>
  </r>
  <r>
    <d v="2018-04-29T00:00:00"/>
    <x v="3"/>
    <x v="3"/>
    <x v="3"/>
    <x v="16"/>
    <s v="Y"/>
    <s v="N"/>
    <n v="10.5"/>
    <n v="18"/>
    <n v="9.6"/>
    <n v="0"/>
    <x v="1213"/>
    <n v="64.158974720000003"/>
    <n v="6754510.2552643651"/>
  </r>
  <r>
    <d v="2018-04-30T00:00:00"/>
    <x v="4"/>
    <x v="3"/>
    <x v="3"/>
    <x v="17"/>
    <s v="Y"/>
    <s v="N"/>
    <n v="8.8000000000000007"/>
    <n v="19.600000000000001"/>
    <n v="12.3"/>
    <n v="0"/>
    <x v="1214"/>
    <n v="77.969150560000003"/>
    <n v="9477281.6285866946"/>
  </r>
  <r>
    <d v="2018-05-01T00:00:00"/>
    <x v="5"/>
    <x v="4"/>
    <x v="3"/>
    <x v="17"/>
    <s v="Y"/>
    <s v="N"/>
    <n v="7.2"/>
    <n v="23.4"/>
    <n v="12.3"/>
    <n v="0"/>
    <x v="1215"/>
    <n v="73.974820219999998"/>
    <n v="9072437.2855039909"/>
  </r>
  <r>
    <d v="2018-05-02T00:00:00"/>
    <x v="6"/>
    <x v="4"/>
    <x v="3"/>
    <x v="17"/>
    <s v="Y"/>
    <s v="N"/>
    <n v="10.199999999999999"/>
    <n v="23.2"/>
    <n v="7.2"/>
    <n v="0"/>
    <x v="1216"/>
    <n v="67.274902339999997"/>
    <n v="7986647.334762332"/>
  </r>
  <r>
    <d v="2018-05-03T00:00:00"/>
    <x v="0"/>
    <x v="4"/>
    <x v="3"/>
    <x v="17"/>
    <s v="Y"/>
    <s v="N"/>
    <n v="14.5"/>
    <n v="24.4"/>
    <n v="4.4000000000000004"/>
    <n v="0"/>
    <x v="1217"/>
    <n v="52.768311670000003"/>
    <n v="6192774.8141964348"/>
  </r>
  <r>
    <d v="2018-05-04T00:00:00"/>
    <x v="1"/>
    <x v="4"/>
    <x v="3"/>
    <x v="17"/>
    <s v="Y"/>
    <s v="N"/>
    <n v="11.5"/>
    <n v="17.2"/>
    <n v="7.8"/>
    <n v="6.2"/>
    <x v="1218"/>
    <n v="54.639355999999999"/>
    <n v="6385726.6698237602"/>
  </r>
  <r>
    <d v="2018-05-05T00:00:00"/>
    <x v="2"/>
    <x v="4"/>
    <x v="3"/>
    <x v="17"/>
    <s v="Y"/>
    <s v="N"/>
    <n v="12.1"/>
    <n v="21.6"/>
    <n v="6.5"/>
    <n v="2.6"/>
    <x v="1219"/>
    <n v="58.574885250000001"/>
    <n v="6261244.916153824"/>
  </r>
  <r>
    <d v="2018-05-06T00:00:00"/>
    <x v="3"/>
    <x v="4"/>
    <x v="3"/>
    <x v="17"/>
    <s v="Y"/>
    <s v="N"/>
    <n v="9.9"/>
    <n v="21.7"/>
    <n v="11"/>
    <n v="0"/>
    <x v="1220"/>
    <n v="61.89517764"/>
    <n v="6551009.7405368797"/>
  </r>
  <r>
    <d v="2018-05-07T00:00:00"/>
    <x v="4"/>
    <x v="4"/>
    <x v="3"/>
    <x v="18"/>
    <s v="Y"/>
    <s v="N"/>
    <n v="12"/>
    <n v="19.5"/>
    <n v="6.2"/>
    <n v="0"/>
    <x v="1221"/>
    <n v="49.41762224"/>
    <n v="5843858.9271493033"/>
  </r>
  <r>
    <d v="2018-05-08T00:00:00"/>
    <x v="5"/>
    <x v="4"/>
    <x v="3"/>
    <x v="18"/>
    <s v="Y"/>
    <s v="N"/>
    <n v="13.4"/>
    <n v="17.899999999999999"/>
    <n v="10.6"/>
    <n v="0.2"/>
    <x v="1222"/>
    <n v="101.2917412"/>
    <n v="12446411.609047338"/>
  </r>
  <r>
    <d v="2018-05-09T00:00:00"/>
    <x v="6"/>
    <x v="4"/>
    <x v="3"/>
    <x v="18"/>
    <s v="Y"/>
    <s v="N"/>
    <n v="8"/>
    <n v="18.399999999999999"/>
    <n v="7.5"/>
    <n v="0"/>
    <x v="1223"/>
    <n v="127.59078030000001"/>
    <n v="15658126.840955239"/>
  </r>
  <r>
    <d v="2018-05-10T00:00:00"/>
    <x v="0"/>
    <x v="4"/>
    <x v="3"/>
    <x v="18"/>
    <s v="Y"/>
    <s v="N"/>
    <n v="9"/>
    <n v="12.8"/>
    <n v="8.5"/>
    <n v="8"/>
    <x v="1224"/>
    <n v="62.881023409999997"/>
    <n v="8081375.1215232024"/>
  </r>
  <r>
    <d v="2018-05-11T00:00:00"/>
    <x v="1"/>
    <x v="4"/>
    <x v="3"/>
    <x v="18"/>
    <s v="Y"/>
    <s v="N"/>
    <n v="7.4"/>
    <n v="15.1"/>
    <n v="3.7"/>
    <n v="18.600000000000001"/>
    <x v="1225"/>
    <n v="63.673069720000001"/>
    <n v="8498277.1553550363"/>
  </r>
  <r>
    <d v="2018-05-12T00:00:00"/>
    <x v="2"/>
    <x v="4"/>
    <x v="3"/>
    <x v="18"/>
    <s v="Y"/>
    <s v="N"/>
    <n v="11"/>
    <n v="16.899999999999999"/>
    <n v="9"/>
    <n v="8.4"/>
    <x v="1226"/>
    <n v="62.662214910000003"/>
    <n v="6972659.9496526876"/>
  </r>
  <r>
    <d v="2018-05-13T00:00:00"/>
    <x v="3"/>
    <x v="4"/>
    <x v="3"/>
    <x v="18"/>
    <s v="Y"/>
    <s v="N"/>
    <n v="13"/>
    <n v="16.2"/>
    <n v="10.8"/>
    <n v="4"/>
    <x v="1227"/>
    <n v="65.510003979999993"/>
    <n v="7122883.7348442459"/>
  </r>
  <r>
    <d v="2018-05-14T00:00:00"/>
    <x v="4"/>
    <x v="4"/>
    <x v="3"/>
    <x v="19"/>
    <s v="Y"/>
    <s v="N"/>
    <n v="6.8"/>
    <n v="15.9"/>
    <n v="8.1999999999999993"/>
    <n v="0"/>
    <x v="1228"/>
    <n v="111.6666324"/>
    <n v="14503927.190907942"/>
  </r>
  <r>
    <d v="2018-05-15T00:00:00"/>
    <x v="5"/>
    <x v="4"/>
    <x v="3"/>
    <x v="19"/>
    <s v="Y"/>
    <s v="N"/>
    <n v="8.9"/>
    <n v="14.6"/>
    <n v="4.5999999999999996"/>
    <n v="0"/>
    <x v="1229"/>
    <n v="97.880329009999997"/>
    <n v="12910466.294190085"/>
  </r>
  <r>
    <d v="2018-05-16T00:00:00"/>
    <x v="6"/>
    <x v="4"/>
    <x v="3"/>
    <x v="19"/>
    <s v="Y"/>
    <s v="N"/>
    <n v="9.4"/>
    <n v="14.3"/>
    <n v="7.6"/>
    <n v="2"/>
    <x v="1230"/>
    <n v="124.0856314"/>
    <n v="16552927.682823824"/>
  </r>
  <r>
    <d v="2018-05-17T00:00:00"/>
    <x v="0"/>
    <x v="4"/>
    <x v="3"/>
    <x v="19"/>
    <s v="Y"/>
    <s v="N"/>
    <n v="11.7"/>
    <n v="15"/>
    <n v="6.9"/>
    <n v="0"/>
    <x v="1231"/>
    <n v="108.95155010000001"/>
    <n v="14355146.274015967"/>
  </r>
  <r>
    <d v="2018-05-18T00:00:00"/>
    <x v="1"/>
    <x v="4"/>
    <x v="3"/>
    <x v="19"/>
    <s v="Y"/>
    <s v="N"/>
    <n v="12.3"/>
    <n v="17.7"/>
    <n v="8"/>
    <n v="0.2"/>
    <x v="1232"/>
    <n v="96.161656390000005"/>
    <n v="12246530.719188094"/>
  </r>
  <r>
    <d v="2018-05-19T00:00:00"/>
    <x v="2"/>
    <x v="4"/>
    <x v="3"/>
    <x v="19"/>
    <s v="Y"/>
    <s v="N"/>
    <n v="10.6"/>
    <n v="15.5"/>
    <n v="6.5"/>
    <n v="2.6"/>
    <x v="1233"/>
    <n v="93.623434770000003"/>
    <n v="11165731.652937783"/>
  </r>
  <r>
    <d v="2018-05-20T00:00:00"/>
    <x v="3"/>
    <x v="4"/>
    <x v="3"/>
    <x v="19"/>
    <s v="Y"/>
    <s v="N"/>
    <n v="11.8"/>
    <n v="16.2"/>
    <n v="1.7"/>
    <n v="0"/>
    <x v="1234"/>
    <n v="78.280735460000002"/>
    <n v="8794782.7011867594"/>
  </r>
  <r>
    <d v="2018-05-21T00:00:00"/>
    <x v="4"/>
    <x v="4"/>
    <x v="3"/>
    <x v="20"/>
    <s v="Y"/>
    <s v="N"/>
    <n v="12.6"/>
    <n v="16.7"/>
    <n v="5"/>
    <n v="2.4"/>
    <x v="1235"/>
    <n v="82.722971250000001"/>
    <n v="10261520.283669356"/>
  </r>
  <r>
    <d v="2018-05-22T00:00:00"/>
    <x v="5"/>
    <x v="4"/>
    <x v="3"/>
    <x v="20"/>
    <s v="Y"/>
    <s v="N"/>
    <n v="13"/>
    <n v="17"/>
    <n v="3.6"/>
    <n v="0"/>
    <x v="1236"/>
    <n v="91.621182129999994"/>
    <n v="11628834.841380078"/>
  </r>
  <r>
    <d v="2018-05-23T00:00:00"/>
    <x v="6"/>
    <x v="4"/>
    <x v="3"/>
    <x v="20"/>
    <s v="Y"/>
    <s v="N"/>
    <n v="11.8"/>
    <n v="15.3"/>
    <n v="6.5"/>
    <n v="4.5999999999999996"/>
    <x v="1237"/>
    <n v="118.6907459"/>
    <n v="15352983.876975896"/>
  </r>
  <r>
    <d v="2018-05-24T00:00:00"/>
    <x v="0"/>
    <x v="4"/>
    <x v="3"/>
    <x v="20"/>
    <s v="Y"/>
    <s v="N"/>
    <n v="12.9"/>
    <n v="16.100000000000001"/>
    <n v="5.0999999999999996"/>
    <n v="0"/>
    <x v="1238"/>
    <n v="99.488060959999999"/>
    <n v="12889070.280328183"/>
  </r>
  <r>
    <d v="2018-05-25T00:00:00"/>
    <x v="1"/>
    <x v="4"/>
    <x v="3"/>
    <x v="20"/>
    <s v="Y"/>
    <s v="N"/>
    <n v="9.4"/>
    <n v="14.9"/>
    <n v="9.5"/>
    <n v="0"/>
    <x v="1239"/>
    <n v="92.989529200000007"/>
    <n v="11898714.191876046"/>
  </r>
  <r>
    <d v="2018-05-26T00:00:00"/>
    <x v="2"/>
    <x v="4"/>
    <x v="3"/>
    <x v="20"/>
    <s v="Y"/>
    <s v="N"/>
    <n v="5.2"/>
    <n v="20.5"/>
    <n v="9.9"/>
    <n v="0"/>
    <x v="1240"/>
    <n v="74.746741069999999"/>
    <n v="8624584.325093871"/>
  </r>
  <r>
    <d v="2018-05-27T00:00:00"/>
    <x v="3"/>
    <x v="4"/>
    <x v="3"/>
    <x v="20"/>
    <s v="Y"/>
    <s v="N"/>
    <n v="7.3"/>
    <n v="20.7"/>
    <n v="8"/>
    <n v="0"/>
    <x v="1241"/>
    <n v="54.187031419999997"/>
    <n v="5746237.1952885035"/>
  </r>
  <r>
    <d v="2018-05-28T00:00:00"/>
    <x v="4"/>
    <x v="4"/>
    <x v="3"/>
    <x v="21"/>
    <s v="Y"/>
    <s v="N"/>
    <n v="12.9"/>
    <n v="20.5"/>
    <n v="6"/>
    <n v="0"/>
    <x v="1242"/>
    <n v="70.171557399999998"/>
    <n v="8375695.6867267108"/>
  </r>
  <r>
    <d v="2018-05-29T00:00:00"/>
    <x v="5"/>
    <x v="4"/>
    <x v="3"/>
    <x v="21"/>
    <s v="Y"/>
    <s v="N"/>
    <n v="13.7"/>
    <n v="17.899999999999999"/>
    <n v="8.1"/>
    <n v="0.8"/>
    <x v="1243"/>
    <n v="81.978399519999996"/>
    <n v="10095046.377275474"/>
  </r>
  <r>
    <d v="2018-05-30T00:00:00"/>
    <x v="6"/>
    <x v="4"/>
    <x v="3"/>
    <x v="21"/>
    <s v="Y"/>
    <s v="N"/>
    <n v="7.7"/>
    <n v="15.1"/>
    <n v="7.9"/>
    <n v="0"/>
    <x v="1244"/>
    <n v="82.535944020000002"/>
    <n v="10550620.896361893"/>
  </r>
  <r>
    <d v="2018-05-31T00:00:00"/>
    <x v="0"/>
    <x v="4"/>
    <x v="3"/>
    <x v="21"/>
    <s v="Y"/>
    <s v="N"/>
    <n v="9.6"/>
    <n v="14.8"/>
    <n v="7.6"/>
    <n v="5"/>
    <x v="1245"/>
    <n v="90.357837750000002"/>
    <n v="11851329.029608924"/>
  </r>
  <r>
    <d v="2018-06-01T00:00:00"/>
    <x v="1"/>
    <x v="5"/>
    <x v="3"/>
    <x v="21"/>
    <s v="Y"/>
    <s v="N"/>
    <n v="4.0999999999999996"/>
    <n v="13.3"/>
    <n v="9.6"/>
    <n v="0"/>
    <x v="1246"/>
    <n v="101.4128802"/>
    <n v="13778366.147330014"/>
  </r>
  <r>
    <d v="2018-06-02T00:00:00"/>
    <x v="2"/>
    <x v="5"/>
    <x v="3"/>
    <x v="21"/>
    <s v="Y"/>
    <s v="N"/>
    <n v="3.5"/>
    <n v="13.6"/>
    <n v="9.6"/>
    <n v="0.2"/>
    <x v="1247"/>
    <n v="99.853479250000007"/>
    <n v="12304552.323071444"/>
  </r>
  <r>
    <d v="2018-06-03T00:00:00"/>
    <x v="3"/>
    <x v="5"/>
    <x v="3"/>
    <x v="21"/>
    <s v="Y"/>
    <s v="N"/>
    <n v="4.3"/>
    <n v="13.8"/>
    <n v="8.5"/>
    <n v="0"/>
    <x v="1248"/>
    <n v="91.043729630000001"/>
    <n v="11032459.285956344"/>
  </r>
  <r>
    <d v="2018-06-04T00:00:00"/>
    <x v="4"/>
    <x v="5"/>
    <x v="3"/>
    <x v="22"/>
    <s v="Y"/>
    <s v="N"/>
    <n v="4.5"/>
    <n v="14.4"/>
    <n v="9.3000000000000007"/>
    <n v="0"/>
    <x v="1249"/>
    <n v="120.25203740000001"/>
    <n v="16280371.386734335"/>
  </r>
  <r>
    <d v="2018-06-05T00:00:00"/>
    <x v="5"/>
    <x v="5"/>
    <x v="3"/>
    <x v="22"/>
    <s v="Y"/>
    <s v="N"/>
    <n v="7.5"/>
    <n v="15"/>
    <n v="8.8000000000000007"/>
    <n v="1.6"/>
    <x v="1250"/>
    <n v="105.8039052"/>
    <n v="14069288.048477678"/>
  </r>
  <r>
    <d v="2018-06-06T00:00:00"/>
    <x v="6"/>
    <x v="5"/>
    <x v="3"/>
    <x v="22"/>
    <s v="Y"/>
    <s v="N"/>
    <n v="5.6"/>
    <n v="19.100000000000001"/>
    <n v="9.4"/>
    <n v="0.4"/>
    <x v="1251"/>
    <n v="106.2306746"/>
    <n v="14026530.960871505"/>
  </r>
  <r>
    <d v="2018-06-07T00:00:00"/>
    <x v="0"/>
    <x v="5"/>
    <x v="3"/>
    <x v="22"/>
    <s v="Y"/>
    <s v="N"/>
    <n v="7.7"/>
    <n v="17.8"/>
    <n v="5.7"/>
    <n v="0.2"/>
    <x v="1252"/>
    <n v="87.710791130000004"/>
    <n v="11277645.648920422"/>
  </r>
  <r>
    <d v="2018-06-08T00:00:00"/>
    <x v="1"/>
    <x v="5"/>
    <x v="3"/>
    <x v="22"/>
    <s v="Y"/>
    <s v="N"/>
    <n v="12.4"/>
    <n v="13.6"/>
    <n v="3.3"/>
    <n v="0.6"/>
    <x v="1253"/>
    <n v="130.0827333"/>
    <n v="16899049.834243998"/>
  </r>
  <r>
    <d v="2018-06-09T00:00:00"/>
    <x v="2"/>
    <x v="5"/>
    <x v="3"/>
    <x v="22"/>
    <s v="Y"/>
    <s v="N"/>
    <n v="11.3"/>
    <n v="15.6"/>
    <n v="8"/>
    <n v="3"/>
    <x v="1254"/>
    <n v="110.6732404"/>
    <n v="13306486.621054679"/>
  </r>
  <r>
    <d v="2018-06-10T00:00:00"/>
    <x v="3"/>
    <x v="5"/>
    <x v="3"/>
    <x v="22"/>
    <s v="Y"/>
    <s v="N"/>
    <n v="4.0999999999999996"/>
    <n v="15.3"/>
    <n v="9.3000000000000007"/>
    <n v="0"/>
    <x v="1255"/>
    <n v="75.51946753"/>
    <n v="8838637.2456480246"/>
  </r>
  <r>
    <d v="2018-06-11T00:00:00"/>
    <x v="4"/>
    <x v="5"/>
    <x v="3"/>
    <x v="23"/>
    <s v="Y"/>
    <s v="Y"/>
    <n v="5.3"/>
    <n v="17.600000000000001"/>
    <n v="8.9"/>
    <n v="0.2"/>
    <x v="1256"/>
    <n v="56.39994652"/>
    <n v="6396937.4882457219"/>
  </r>
  <r>
    <d v="2018-06-12T00:00:00"/>
    <x v="5"/>
    <x v="5"/>
    <x v="3"/>
    <x v="23"/>
    <s v="Y"/>
    <s v="N"/>
    <n v="7.9"/>
    <n v="16.600000000000001"/>
    <n v="6.7"/>
    <n v="0.4"/>
    <x v="1257"/>
    <n v="78.294416310000003"/>
    <n v="9963848.8108797222"/>
  </r>
  <r>
    <d v="2018-06-13T00:00:00"/>
    <x v="6"/>
    <x v="5"/>
    <x v="3"/>
    <x v="23"/>
    <s v="Y"/>
    <s v="N"/>
    <n v="9.5"/>
    <n v="14.1"/>
    <n v="7.1"/>
    <n v="0"/>
    <x v="1258"/>
    <n v="84.579532720000003"/>
    <n v="11128518.608718578"/>
  </r>
  <r>
    <d v="2018-06-14T00:00:00"/>
    <x v="0"/>
    <x v="5"/>
    <x v="3"/>
    <x v="23"/>
    <s v="Y"/>
    <s v="N"/>
    <n v="8.6"/>
    <n v="14.5"/>
    <n v="7.8"/>
    <n v="5.6"/>
    <x v="1259"/>
    <n v="72.49179642"/>
    <n v="9463404.2303737439"/>
  </r>
  <r>
    <d v="2018-06-15T00:00:00"/>
    <x v="1"/>
    <x v="5"/>
    <x v="3"/>
    <x v="23"/>
    <s v="Y"/>
    <s v="N"/>
    <n v="9.6"/>
    <n v="14"/>
    <n v="4.4000000000000004"/>
    <n v="4.5999999999999996"/>
    <x v="1260"/>
    <n v="74.905585810000005"/>
    <n v="9963117.8120581489"/>
  </r>
  <r>
    <d v="2018-06-16T00:00:00"/>
    <x v="2"/>
    <x v="5"/>
    <x v="3"/>
    <x v="23"/>
    <s v="Y"/>
    <s v="N"/>
    <n v="6.9"/>
    <n v="13.1"/>
    <n v="7.1"/>
    <n v="2.2000000000000002"/>
    <x v="1261"/>
    <n v="81.800766879999998"/>
    <n v="10172026.385475097"/>
  </r>
  <r>
    <d v="2018-06-17T00:00:00"/>
    <x v="3"/>
    <x v="5"/>
    <x v="3"/>
    <x v="23"/>
    <s v="Y"/>
    <s v="N"/>
    <n v="8"/>
    <n v="13.1"/>
    <n v="5.0999999999999996"/>
    <n v="15.6"/>
    <x v="1262"/>
    <n v="62.272671549999998"/>
    <n v="7521641.6854063217"/>
  </r>
  <r>
    <d v="2018-06-18T00:00:00"/>
    <x v="4"/>
    <x v="5"/>
    <x v="3"/>
    <x v="24"/>
    <s v="Y"/>
    <s v="N"/>
    <n v="9.5"/>
    <n v="12"/>
    <n v="5.9"/>
    <n v="7.2"/>
    <x v="1263"/>
    <n v="112.5014975"/>
    <n v="15583565.119305661"/>
  </r>
  <r>
    <d v="2018-06-19T00:00:00"/>
    <x v="5"/>
    <x v="5"/>
    <x v="3"/>
    <x v="24"/>
    <s v="Y"/>
    <s v="N"/>
    <n v="3"/>
    <n v="14.5"/>
    <n v="9"/>
    <n v="0.4"/>
    <x v="1264"/>
    <n v="110.05619040000001"/>
    <n v="15829395.071974847"/>
  </r>
  <r>
    <d v="2018-06-20T00:00:00"/>
    <x v="6"/>
    <x v="5"/>
    <x v="3"/>
    <x v="24"/>
    <s v="Y"/>
    <s v="N"/>
    <n v="4.3"/>
    <n v="15.3"/>
    <n v="8"/>
    <n v="0.2"/>
    <x v="1265"/>
    <n v="91.289341919999998"/>
    <n v="12899720.794626489"/>
  </r>
  <r>
    <d v="2018-06-21T00:00:00"/>
    <x v="0"/>
    <x v="5"/>
    <x v="3"/>
    <x v="24"/>
    <s v="Y"/>
    <s v="N"/>
    <n v="4"/>
    <n v="15.1"/>
    <n v="9.1"/>
    <n v="0"/>
    <x v="1266"/>
    <n v="141.55697810000001"/>
    <n v="20319374.581569761"/>
  </r>
  <r>
    <d v="2018-06-22T00:00:00"/>
    <x v="1"/>
    <x v="5"/>
    <x v="3"/>
    <x v="24"/>
    <s v="Y"/>
    <s v="N"/>
    <n v="4.3"/>
    <n v="15"/>
    <n v="8.5"/>
    <n v="0"/>
    <x v="1267"/>
    <n v="131.5621328"/>
    <n v="18457693.608161919"/>
  </r>
  <r>
    <d v="2018-06-23T00:00:00"/>
    <x v="2"/>
    <x v="5"/>
    <x v="3"/>
    <x v="24"/>
    <s v="Y"/>
    <s v="N"/>
    <n v="6"/>
    <n v="12.8"/>
    <n v="3.9"/>
    <n v="0"/>
    <x v="1268"/>
    <n v="98.836365509999993"/>
    <n v="13062750.25308449"/>
  </r>
  <r>
    <d v="2018-06-24T00:00:00"/>
    <x v="3"/>
    <x v="5"/>
    <x v="3"/>
    <x v="24"/>
    <s v="Y"/>
    <s v="N"/>
    <n v="9"/>
    <n v="13.1"/>
    <n v="5.7"/>
    <n v="0"/>
    <x v="1269"/>
    <n v="95.155970719999999"/>
    <n v="11975434.105575018"/>
  </r>
  <r>
    <d v="2018-06-25T00:00:00"/>
    <x v="4"/>
    <x v="5"/>
    <x v="3"/>
    <x v="25"/>
    <s v="Y"/>
    <s v="N"/>
    <n v="8.4"/>
    <n v="12.6"/>
    <n v="7.8"/>
    <n v="0"/>
    <x v="1270"/>
    <n v="120.2781698"/>
    <n v="17076218.321737006"/>
  </r>
  <r>
    <d v="2018-06-26T00:00:00"/>
    <x v="5"/>
    <x v="5"/>
    <x v="3"/>
    <x v="25"/>
    <s v="Y"/>
    <s v="N"/>
    <n v="8.4"/>
    <n v="14.1"/>
    <n v="6.6"/>
    <n v="0"/>
    <x v="1271"/>
    <n v="102.3492036"/>
    <n v="14619805.880312638"/>
  </r>
  <r>
    <d v="2018-06-27T00:00:00"/>
    <x v="6"/>
    <x v="5"/>
    <x v="3"/>
    <x v="25"/>
    <s v="Y"/>
    <s v="N"/>
    <n v="4.8"/>
    <n v="11.2"/>
    <n v="6"/>
    <n v="0.2"/>
    <x v="1272"/>
    <n v="102.4178146"/>
    <n v="15168091.656575898"/>
  </r>
  <r>
    <d v="2018-06-28T00:00:00"/>
    <x v="0"/>
    <x v="5"/>
    <x v="3"/>
    <x v="25"/>
    <s v="Y"/>
    <s v="N"/>
    <n v="5.3"/>
    <n v="10.6"/>
    <n v="5.2"/>
    <n v="0"/>
    <x v="1273"/>
    <n v="112.8005434"/>
    <n v="16970330.768068396"/>
  </r>
  <r>
    <d v="2018-06-29T00:00:00"/>
    <x v="1"/>
    <x v="5"/>
    <x v="3"/>
    <x v="25"/>
    <s v="N"/>
    <s v="N"/>
    <n v="6.1"/>
    <n v="12.5"/>
    <n v="6.1"/>
    <n v="0.2"/>
    <x v="1274"/>
    <n v="78.806642740000001"/>
    <n v="10968976.816883637"/>
  </r>
  <r>
    <d v="2018-06-30T00:00:00"/>
    <x v="2"/>
    <x v="5"/>
    <x v="3"/>
    <x v="25"/>
    <s v="N"/>
    <s v="N"/>
    <n v="9.4"/>
    <n v="14.2"/>
    <n v="4.9000000000000004"/>
    <n v="0.4"/>
    <x v="1275"/>
    <n v="72.963672560000006"/>
    <n v="9149237.7665494792"/>
  </r>
  <r>
    <d v="2018-07-01T00:00:00"/>
    <x v="3"/>
    <x v="6"/>
    <x v="3"/>
    <x v="25"/>
    <s v="N"/>
    <s v="N"/>
    <n v="3.5"/>
    <n v="14.7"/>
    <n v="8.8000000000000007"/>
    <n v="0.4"/>
    <x v="1276"/>
    <n v="83.374992370000001"/>
    <n v="10364601.262741277"/>
  </r>
  <r>
    <d v="2018-07-02T00:00:00"/>
    <x v="4"/>
    <x v="6"/>
    <x v="3"/>
    <x v="26"/>
    <s v="N"/>
    <s v="N"/>
    <n v="2.4"/>
    <n v="14.6"/>
    <n v="9.4"/>
    <n v="0"/>
    <x v="1277"/>
    <n v="87.324295090000007"/>
    <n v="12287685.802694419"/>
  </r>
  <r>
    <d v="2018-07-03T00:00:00"/>
    <x v="5"/>
    <x v="6"/>
    <x v="3"/>
    <x v="26"/>
    <s v="N"/>
    <s v="N"/>
    <n v="4.0999999999999996"/>
    <n v="14.3"/>
    <n v="6.7"/>
    <n v="0"/>
    <x v="1278"/>
    <n v="64.592088889999999"/>
    <n v="8768975.1584419552"/>
  </r>
  <r>
    <d v="2018-07-04T00:00:00"/>
    <x v="6"/>
    <x v="6"/>
    <x v="3"/>
    <x v="26"/>
    <s v="N"/>
    <s v="N"/>
    <n v="10.4"/>
    <n v="17.100000000000001"/>
    <n v="6"/>
    <n v="0"/>
    <x v="1279"/>
    <n v="57.008099029999997"/>
    <n v="7330156.9561739545"/>
  </r>
  <r>
    <d v="2018-07-05T00:00:00"/>
    <x v="0"/>
    <x v="6"/>
    <x v="3"/>
    <x v="26"/>
    <s v="N"/>
    <s v="N"/>
    <n v="12.7"/>
    <n v="18.7"/>
    <n v="2.8"/>
    <n v="0.4"/>
    <x v="1280"/>
    <n v="52.743567519999999"/>
    <n v="6638389.7977752322"/>
  </r>
  <r>
    <d v="2018-07-06T00:00:00"/>
    <x v="1"/>
    <x v="6"/>
    <x v="3"/>
    <x v="26"/>
    <s v="N"/>
    <s v="N"/>
    <n v="12.5"/>
    <n v="15.2"/>
    <n v="8.3000000000000007"/>
    <n v="0"/>
    <x v="1281"/>
    <n v="52.97184575"/>
    <n v="6581355.6050312901"/>
  </r>
  <r>
    <d v="2018-07-07T00:00:00"/>
    <x v="2"/>
    <x v="6"/>
    <x v="3"/>
    <x v="26"/>
    <s v="N"/>
    <s v="N"/>
    <n v="9.6"/>
    <n v="12.9"/>
    <n v="6.5"/>
    <n v="1.2"/>
    <x v="1282"/>
    <n v="45.21171494"/>
    <n v="5412630.5445679789"/>
  </r>
  <r>
    <d v="2018-07-08T00:00:00"/>
    <x v="3"/>
    <x v="6"/>
    <x v="3"/>
    <x v="26"/>
    <s v="N"/>
    <s v="N"/>
    <n v="9.3000000000000007"/>
    <n v="13.9"/>
    <n v="6.2"/>
    <n v="0.8"/>
    <x v="1283"/>
    <n v="47.891623060000001"/>
    <n v="5486570.4176986776"/>
  </r>
  <r>
    <d v="2018-07-09T00:00:00"/>
    <x v="4"/>
    <x v="6"/>
    <x v="3"/>
    <x v="27"/>
    <s v="N"/>
    <s v="N"/>
    <n v="10.1"/>
    <n v="13.8"/>
    <n v="8.1"/>
    <n v="1.2"/>
    <x v="1284"/>
    <n v="80.825556750000004"/>
    <n v="10820478.976488957"/>
  </r>
  <r>
    <d v="2018-07-10T00:00:00"/>
    <x v="5"/>
    <x v="6"/>
    <x v="3"/>
    <x v="27"/>
    <s v="N"/>
    <s v="N"/>
    <n v="9.3000000000000007"/>
    <n v="11.5"/>
    <n v="5.4"/>
    <n v="0"/>
    <x v="1285"/>
    <n v="94.623885849999994"/>
    <n v="13279799.53872712"/>
  </r>
  <r>
    <d v="2018-07-11T00:00:00"/>
    <x v="6"/>
    <x v="6"/>
    <x v="3"/>
    <x v="27"/>
    <s v="N"/>
    <s v="N"/>
    <n v="6.6"/>
    <n v="11.6"/>
    <n v="6"/>
    <n v="0"/>
    <x v="1286"/>
    <n v="81.952519140000007"/>
    <n v="11757000.592408434"/>
  </r>
  <r>
    <d v="2018-07-12T00:00:00"/>
    <x v="0"/>
    <x v="6"/>
    <x v="3"/>
    <x v="27"/>
    <s v="N"/>
    <s v="N"/>
    <n v="4.3"/>
    <n v="11.3"/>
    <n v="7.5"/>
    <n v="0"/>
    <x v="1287"/>
    <n v="111.82051679999999"/>
    <n v="16299752.45443728"/>
  </r>
  <r>
    <d v="2018-07-13T00:00:00"/>
    <x v="1"/>
    <x v="6"/>
    <x v="3"/>
    <x v="27"/>
    <s v="N"/>
    <s v="N"/>
    <n v="5.8"/>
    <n v="13.9"/>
    <n v="9.3000000000000007"/>
    <n v="0.2"/>
    <x v="1288"/>
    <n v="104.6546578"/>
    <n v="14708474.338452511"/>
  </r>
  <r>
    <d v="2018-07-14T00:00:00"/>
    <x v="2"/>
    <x v="6"/>
    <x v="3"/>
    <x v="27"/>
    <s v="N"/>
    <s v="N"/>
    <n v="4.4000000000000004"/>
    <n v="15.5"/>
    <n v="10"/>
    <n v="0"/>
    <x v="1289"/>
    <n v="85.800950819999997"/>
    <n v="10681491.643036554"/>
  </r>
  <r>
    <d v="2018-07-15T00:00:00"/>
    <x v="3"/>
    <x v="6"/>
    <x v="3"/>
    <x v="27"/>
    <s v="N"/>
    <s v="N"/>
    <n v="6"/>
    <n v="13.8"/>
    <n v="9.8000000000000007"/>
    <n v="0"/>
    <x v="1290"/>
    <n v="67.790909940000006"/>
    <n v="8098594.6192087922"/>
  </r>
  <r>
    <d v="2018-07-16T00:00:00"/>
    <x v="4"/>
    <x v="6"/>
    <x v="3"/>
    <x v="28"/>
    <s v="N"/>
    <s v="N"/>
    <n v="7.9"/>
    <n v="12.6"/>
    <n v="4.5"/>
    <n v="0"/>
    <x v="1291"/>
    <n v="87.634657079999997"/>
    <n v="12045098.80301049"/>
  </r>
  <r>
    <d v="2018-07-17T00:00:00"/>
    <x v="5"/>
    <x v="6"/>
    <x v="3"/>
    <x v="28"/>
    <s v="Y"/>
    <s v="N"/>
    <n v="9.1"/>
    <n v="17.5"/>
    <n v="9.1999999999999993"/>
    <n v="0"/>
    <x v="1292"/>
    <n v="71.116373879999998"/>
    <n v="9342351.0879676081"/>
  </r>
  <r>
    <d v="2018-07-18T00:00:00"/>
    <x v="6"/>
    <x v="6"/>
    <x v="3"/>
    <x v="28"/>
    <s v="Y"/>
    <s v="N"/>
    <n v="6.2"/>
    <n v="15.2"/>
    <n v="10.3"/>
    <n v="1.2"/>
    <x v="1293"/>
    <n v="72.337153369999996"/>
    <n v="9610476.9308751468"/>
  </r>
  <r>
    <d v="2018-07-19T00:00:00"/>
    <x v="0"/>
    <x v="6"/>
    <x v="3"/>
    <x v="28"/>
    <s v="Y"/>
    <s v="N"/>
    <n v="8.6999999999999993"/>
    <n v="17.600000000000001"/>
    <n v="8.5"/>
    <n v="0"/>
    <x v="1294"/>
    <n v="83.930959619999996"/>
    <n v="11228153.265321391"/>
  </r>
  <r>
    <d v="2018-07-20T00:00:00"/>
    <x v="1"/>
    <x v="6"/>
    <x v="3"/>
    <x v="28"/>
    <s v="Y"/>
    <s v="N"/>
    <n v="7.2"/>
    <n v="12.1"/>
    <n v="7.2"/>
    <n v="4.4000000000000004"/>
    <x v="1295"/>
    <n v="88.908711729999993"/>
    <n v="12067437.63371769"/>
  </r>
  <r>
    <d v="2018-07-21T00:00:00"/>
    <x v="2"/>
    <x v="6"/>
    <x v="3"/>
    <x v="28"/>
    <s v="Y"/>
    <s v="N"/>
    <n v="6.7"/>
    <n v="14"/>
    <n v="7.2"/>
    <n v="0.2"/>
    <x v="1296"/>
    <n v="91.699455979999996"/>
    <n v="11547585.946312146"/>
  </r>
  <r>
    <d v="2018-07-22T00:00:00"/>
    <x v="3"/>
    <x v="6"/>
    <x v="3"/>
    <x v="28"/>
    <s v="Y"/>
    <s v="N"/>
    <n v="8"/>
    <n v="14.8"/>
    <n v="10.5"/>
    <n v="0"/>
    <x v="1297"/>
    <n v="73.13566324"/>
    <n v="8351127.351253232"/>
  </r>
  <r>
    <d v="2018-07-23T00:00:00"/>
    <x v="4"/>
    <x v="6"/>
    <x v="3"/>
    <x v="29"/>
    <s v="Y"/>
    <s v="N"/>
    <n v="8.4"/>
    <n v="15.4"/>
    <n v="6.9"/>
    <n v="0.2"/>
    <x v="1298"/>
    <n v="80.355436100000006"/>
    <n v="10821037.079781046"/>
  </r>
  <r>
    <d v="2018-07-24T00:00:00"/>
    <x v="5"/>
    <x v="6"/>
    <x v="3"/>
    <x v="29"/>
    <s v="Y"/>
    <s v="N"/>
    <n v="8.6"/>
    <n v="15.6"/>
    <n v="7.1"/>
    <n v="0.6"/>
    <x v="1299"/>
    <n v="71.115294320000004"/>
    <n v="9456000.8517533615"/>
  </r>
  <r>
    <d v="2018-07-25T00:00:00"/>
    <x v="6"/>
    <x v="6"/>
    <x v="3"/>
    <x v="29"/>
    <s v="Y"/>
    <s v="N"/>
    <n v="8.3000000000000007"/>
    <n v="15.7"/>
    <n v="9.3000000000000007"/>
    <n v="6.2"/>
    <x v="1300"/>
    <n v="76.472503250000003"/>
    <n v="10347364.029139461"/>
  </r>
  <r>
    <d v="2018-07-26T00:00:00"/>
    <x v="0"/>
    <x v="6"/>
    <x v="3"/>
    <x v="29"/>
    <s v="Y"/>
    <s v="N"/>
    <n v="7.7"/>
    <n v="15.1"/>
    <n v="8.9"/>
    <n v="0"/>
    <x v="1301"/>
    <n v="86.406594089999999"/>
    <n v="11892495.971807322"/>
  </r>
  <r>
    <d v="2018-07-27T00:00:00"/>
    <x v="1"/>
    <x v="6"/>
    <x v="3"/>
    <x v="29"/>
    <s v="Y"/>
    <s v="N"/>
    <n v="9.1999999999999993"/>
    <n v="19.5"/>
    <n v="10.3"/>
    <n v="0"/>
    <x v="1302"/>
    <n v="71.869816619999995"/>
    <n v="9351664.6036860887"/>
  </r>
  <r>
    <d v="2018-07-28T00:00:00"/>
    <x v="2"/>
    <x v="6"/>
    <x v="3"/>
    <x v="29"/>
    <s v="Y"/>
    <s v="N"/>
    <n v="8.4"/>
    <n v="18.600000000000001"/>
    <n v="9.3000000000000007"/>
    <n v="0"/>
    <x v="1303"/>
    <n v="57.98204775"/>
    <n v="6780591.1311053848"/>
  </r>
  <r>
    <d v="2018-07-29T00:00:00"/>
    <x v="3"/>
    <x v="6"/>
    <x v="3"/>
    <x v="29"/>
    <s v="Y"/>
    <s v="N"/>
    <n v="10.8"/>
    <n v="14.6"/>
    <n v="10"/>
    <n v="2"/>
    <x v="1304"/>
    <n v="29.414282669999999"/>
    <n v="3281310.30325185"/>
  </r>
  <r>
    <d v="2018-07-30T00:00:00"/>
    <x v="4"/>
    <x v="6"/>
    <x v="3"/>
    <x v="30"/>
    <s v="Y"/>
    <s v="N"/>
    <n v="8.1999999999999993"/>
    <n v="12.6"/>
    <n v="7.3"/>
    <n v="0.4"/>
    <x v="1305"/>
    <n v="60.040308160000002"/>
    <n v="8130786.7170851221"/>
  </r>
  <r>
    <d v="2018-07-31T00:00:00"/>
    <x v="5"/>
    <x v="6"/>
    <x v="3"/>
    <x v="30"/>
    <s v="Y"/>
    <s v="N"/>
    <n v="8.3000000000000007"/>
    <n v="16.2"/>
    <n v="10.199999999999999"/>
    <n v="0"/>
    <x v="1306"/>
    <n v="60.905552239999999"/>
    <n v="7888486.8215970388"/>
  </r>
  <r>
    <d v="2018-08-01T00:00:00"/>
    <x v="6"/>
    <x v="7"/>
    <x v="3"/>
    <x v="30"/>
    <s v="Y"/>
    <s v="N"/>
    <n v="9.9"/>
    <n v="14.8"/>
    <n v="11.4"/>
    <n v="1.6"/>
    <x v="1307"/>
    <n v="78.761641850000004"/>
    <n v="10554450.665643577"/>
  </r>
  <r>
    <d v="2018-08-02T00:00:00"/>
    <x v="0"/>
    <x v="7"/>
    <x v="3"/>
    <x v="30"/>
    <s v="Y"/>
    <s v="N"/>
    <n v="4.9000000000000004"/>
    <n v="16.100000000000001"/>
    <n v="11.7"/>
    <n v="0"/>
    <x v="1308"/>
    <n v="68.077372269999998"/>
    <n v="8783682.9571367502"/>
  </r>
  <r>
    <d v="2018-08-03T00:00:00"/>
    <x v="1"/>
    <x v="7"/>
    <x v="3"/>
    <x v="30"/>
    <s v="Y"/>
    <s v="N"/>
    <n v="7.8"/>
    <n v="18.399999999999999"/>
    <n v="6.3"/>
    <n v="0"/>
    <x v="1309"/>
    <n v="79.407081439999999"/>
    <n v="10302299.759256253"/>
  </r>
  <r>
    <d v="2018-08-04T00:00:00"/>
    <x v="2"/>
    <x v="7"/>
    <x v="3"/>
    <x v="30"/>
    <s v="Y"/>
    <s v="N"/>
    <n v="8"/>
    <n v="15.3"/>
    <n v="8.6999999999999993"/>
    <n v="1.6"/>
    <x v="1310"/>
    <n v="44.889044869999999"/>
    <n v="5217820.6531819124"/>
  </r>
  <r>
    <d v="2018-08-05T00:00:00"/>
    <x v="3"/>
    <x v="7"/>
    <x v="3"/>
    <x v="30"/>
    <s v="Y"/>
    <s v="N"/>
    <n v="10.6"/>
    <n v="17.600000000000001"/>
    <n v="11.2"/>
    <n v="0"/>
    <x v="1311"/>
    <n v="37.44398417"/>
    <n v="3928337.4959570249"/>
  </r>
  <r>
    <d v="2018-08-06T00:00:00"/>
    <x v="4"/>
    <x v="7"/>
    <x v="3"/>
    <x v="31"/>
    <s v="Y"/>
    <s v="N"/>
    <n v="9.4"/>
    <n v="13.8"/>
    <n v="8.5"/>
    <n v="0"/>
    <x v="1312"/>
    <n v="83.712090750000002"/>
    <n v="10648075.814649286"/>
  </r>
  <r>
    <d v="2018-08-07T00:00:00"/>
    <x v="5"/>
    <x v="7"/>
    <x v="3"/>
    <x v="31"/>
    <s v="Y"/>
    <s v="N"/>
    <n v="7.3"/>
    <n v="14.8"/>
    <n v="9.6"/>
    <n v="0"/>
    <x v="1313"/>
    <n v="75.541241439999993"/>
    <n v="9960189.3582240622"/>
  </r>
  <r>
    <d v="2018-08-08T00:00:00"/>
    <x v="6"/>
    <x v="7"/>
    <x v="3"/>
    <x v="31"/>
    <s v="Y"/>
    <s v="N"/>
    <n v="9.6"/>
    <n v="16"/>
    <n v="7.2"/>
    <n v="1"/>
    <x v="1314"/>
    <n v="89.686836400000004"/>
    <n v="11833236.3511978"/>
  </r>
  <r>
    <d v="2018-08-09T00:00:00"/>
    <x v="0"/>
    <x v="7"/>
    <x v="3"/>
    <x v="31"/>
    <s v="Y"/>
    <s v="N"/>
    <n v="5.6"/>
    <n v="15.4"/>
    <n v="8.6"/>
    <n v="2.2000000000000002"/>
    <x v="1315"/>
    <n v="82.760846979999997"/>
    <n v="11228246.043015109"/>
  </r>
  <r>
    <d v="2018-08-10T00:00:00"/>
    <x v="1"/>
    <x v="7"/>
    <x v="3"/>
    <x v="31"/>
    <s v="Y"/>
    <s v="N"/>
    <n v="9.4"/>
    <n v="20"/>
    <n v="11.8"/>
    <n v="0"/>
    <x v="1316"/>
    <n v="58.050358019999997"/>
    <n v="7074907.991564597"/>
  </r>
  <r>
    <d v="2018-08-11T00:00:00"/>
    <x v="2"/>
    <x v="7"/>
    <x v="3"/>
    <x v="31"/>
    <s v="Y"/>
    <s v="N"/>
    <n v="8.1"/>
    <n v="14.7"/>
    <n v="7.4"/>
    <n v="10.4"/>
    <x v="1317"/>
    <n v="64.602342530000001"/>
    <n v="7751553.3582114"/>
  </r>
  <r>
    <d v="2018-08-12T00:00:00"/>
    <x v="3"/>
    <x v="7"/>
    <x v="3"/>
    <x v="31"/>
    <s v="Y"/>
    <s v="N"/>
    <n v="5.4"/>
    <n v="14.8"/>
    <n v="10.4"/>
    <n v="4.5999999999999996"/>
    <x v="1318"/>
    <n v="48.788940629999999"/>
    <n v="5622039.8883350659"/>
  </r>
  <r>
    <d v="2018-08-13T00:00:00"/>
    <x v="4"/>
    <x v="7"/>
    <x v="3"/>
    <x v="32"/>
    <s v="Y"/>
    <s v="N"/>
    <n v="7.9"/>
    <n v="14.9"/>
    <n v="8.6"/>
    <n v="0"/>
    <x v="1319"/>
    <n v="79.759066959999998"/>
    <n v="10172596.621813528"/>
  </r>
  <r>
    <d v="2018-08-14T00:00:00"/>
    <x v="5"/>
    <x v="7"/>
    <x v="3"/>
    <x v="32"/>
    <s v="Y"/>
    <s v="N"/>
    <n v="9.4"/>
    <n v="16.7"/>
    <n v="13.2"/>
    <n v="0.2"/>
    <x v="1320"/>
    <n v="69.127751180000004"/>
    <n v="8369535.3261041716"/>
  </r>
  <r>
    <d v="2018-08-15T00:00:00"/>
    <x v="6"/>
    <x v="7"/>
    <x v="3"/>
    <x v="32"/>
    <s v="Y"/>
    <s v="N"/>
    <n v="11.5"/>
    <n v="18.399999999999999"/>
    <n v="10.1"/>
    <n v="0"/>
    <x v="1321"/>
    <n v="67.796604759999994"/>
    <n v="8312007.1333950674"/>
  </r>
  <r>
    <d v="2018-08-16T00:00:00"/>
    <x v="0"/>
    <x v="7"/>
    <x v="3"/>
    <x v="32"/>
    <s v="Y"/>
    <s v="N"/>
    <n v="8.6999999999999993"/>
    <n v="14.7"/>
    <n v="9.1999999999999993"/>
    <n v="0.2"/>
    <x v="1322"/>
    <n v="95.267104889999999"/>
    <n v="12493048.526321748"/>
  </r>
  <r>
    <d v="2018-08-17T00:00:00"/>
    <x v="1"/>
    <x v="7"/>
    <x v="3"/>
    <x v="32"/>
    <s v="Y"/>
    <s v="N"/>
    <n v="7.7"/>
    <n v="15.9"/>
    <n v="12.2"/>
    <n v="0"/>
    <x v="1323"/>
    <n v="77.617767220000005"/>
    <n v="9716932.5740988795"/>
  </r>
  <r>
    <d v="2018-08-18T00:00:00"/>
    <x v="2"/>
    <x v="7"/>
    <x v="3"/>
    <x v="32"/>
    <s v="Y"/>
    <s v="N"/>
    <n v="8.9"/>
    <n v="13.8"/>
    <n v="10.4"/>
    <n v="2.2000000000000002"/>
    <x v="1324"/>
    <n v="38.301147139999998"/>
    <n v="4464812.9815551955"/>
  </r>
  <r>
    <d v="2018-08-19T00:00:00"/>
    <x v="3"/>
    <x v="7"/>
    <x v="3"/>
    <x v="32"/>
    <s v="Y"/>
    <s v="N"/>
    <n v="6.7"/>
    <n v="11.9"/>
    <n v="9.3000000000000007"/>
    <n v="9.1999999999999993"/>
    <x v="1325"/>
    <n v="50.446948470000002"/>
    <n v="6038899.7761603668"/>
  </r>
  <r>
    <d v="2018-08-20T00:00:00"/>
    <x v="4"/>
    <x v="7"/>
    <x v="3"/>
    <x v="33"/>
    <s v="Y"/>
    <s v="N"/>
    <n v="5.5"/>
    <n v="12.4"/>
    <n v="6.5"/>
    <n v="2"/>
    <x v="1326"/>
    <n v="102.3388107"/>
    <n v="14216742.305264721"/>
  </r>
  <r>
    <d v="2018-08-21T00:00:00"/>
    <x v="5"/>
    <x v="7"/>
    <x v="3"/>
    <x v="33"/>
    <s v="Y"/>
    <s v="N"/>
    <n v="8.6"/>
    <n v="12.4"/>
    <n v="7.7"/>
    <n v="1.2"/>
    <x v="1327"/>
    <n v="119.2284324"/>
    <n v="16504106.3336457"/>
  </r>
  <r>
    <d v="2018-08-22T00:00:00"/>
    <x v="6"/>
    <x v="7"/>
    <x v="3"/>
    <x v="33"/>
    <s v="Y"/>
    <s v="N"/>
    <n v="8.6999999999999993"/>
    <n v="14"/>
    <n v="8.5"/>
    <n v="1"/>
    <x v="1328"/>
    <n v="104.8161592"/>
    <n v="14280242.099062525"/>
  </r>
  <r>
    <d v="2018-08-23T00:00:00"/>
    <x v="0"/>
    <x v="7"/>
    <x v="3"/>
    <x v="33"/>
    <s v="Y"/>
    <s v="N"/>
    <n v="5.6"/>
    <n v="16"/>
    <n v="11.1"/>
    <n v="0"/>
    <x v="1329"/>
    <n v="89.579370560000001"/>
    <n v="11820600.366659017"/>
  </r>
  <r>
    <d v="2018-08-24T00:00:00"/>
    <x v="1"/>
    <x v="7"/>
    <x v="3"/>
    <x v="33"/>
    <s v="Y"/>
    <s v="N"/>
    <n v="4.8"/>
    <n v="15.4"/>
    <n v="14.7"/>
    <n v="0"/>
    <x v="1330"/>
    <n v="97.467844349999993"/>
    <n v="12691379.632587189"/>
  </r>
  <r>
    <d v="2018-08-25T00:00:00"/>
    <x v="2"/>
    <x v="7"/>
    <x v="3"/>
    <x v="33"/>
    <s v="Y"/>
    <s v="N"/>
    <n v="3.9"/>
    <n v="15.2"/>
    <n v="14.9"/>
    <n v="0"/>
    <x v="1331"/>
    <n v="118.4878363"/>
    <n v="13800488.609770432"/>
  </r>
  <r>
    <d v="2018-08-26T00:00:00"/>
    <x v="3"/>
    <x v="7"/>
    <x v="3"/>
    <x v="33"/>
    <s v="Y"/>
    <s v="N"/>
    <n v="4.9000000000000004"/>
    <n v="14.7"/>
    <n v="12.3"/>
    <n v="0"/>
    <x v="1332"/>
    <n v="105.4622088"/>
    <n v="11752314.647322131"/>
  </r>
  <r>
    <d v="2018-08-27T00:00:00"/>
    <x v="4"/>
    <x v="7"/>
    <x v="3"/>
    <x v="34"/>
    <s v="Y"/>
    <s v="N"/>
    <n v="6.8"/>
    <n v="12.9"/>
    <n v="12.4"/>
    <n v="3.6"/>
    <x v="1333"/>
    <n v="105.01180309999999"/>
    <n v="13786038.771000635"/>
  </r>
  <r>
    <d v="2018-08-28T00:00:00"/>
    <x v="5"/>
    <x v="7"/>
    <x v="3"/>
    <x v="34"/>
    <s v="Y"/>
    <s v="N"/>
    <n v="1.9"/>
    <n v="11.2"/>
    <n v="11.7"/>
    <n v="0.2"/>
    <x v="1334"/>
    <n v="119.82307369999999"/>
    <n v="16722879.017985102"/>
  </r>
  <r>
    <d v="2018-08-29T00:00:00"/>
    <x v="6"/>
    <x v="7"/>
    <x v="3"/>
    <x v="34"/>
    <s v="Y"/>
    <s v="N"/>
    <n v="0.8"/>
    <n v="12.5"/>
    <n v="15.5"/>
    <n v="0"/>
    <x v="1335"/>
    <n v="118.3790102"/>
    <n v="16103352.456168031"/>
  </r>
  <r>
    <d v="2018-08-30T00:00:00"/>
    <x v="0"/>
    <x v="7"/>
    <x v="3"/>
    <x v="34"/>
    <s v="Y"/>
    <s v="N"/>
    <n v="4.8"/>
    <n v="16.7"/>
    <n v="5.0999999999999996"/>
    <n v="0"/>
    <x v="1336"/>
    <n v="97.166418829999998"/>
    <n v="13579254.320028422"/>
  </r>
  <r>
    <d v="2018-08-31T00:00:00"/>
    <x v="1"/>
    <x v="7"/>
    <x v="3"/>
    <x v="34"/>
    <s v="Y"/>
    <s v="N"/>
    <n v="8.9"/>
    <n v="16"/>
    <n v="6.8"/>
    <n v="1.6"/>
    <x v="1337"/>
    <n v="122.4259917"/>
    <n v="15972541.452914605"/>
  </r>
  <r>
    <d v="2018-09-01T00:00:00"/>
    <x v="2"/>
    <x v="8"/>
    <x v="3"/>
    <x v="34"/>
    <s v="Y"/>
    <s v="N"/>
    <n v="10.5"/>
    <n v="13.4"/>
    <n v="7.4"/>
    <n v="2.2000000000000002"/>
    <x v="1338"/>
    <n v="104.0260614"/>
    <n v="12102866.862246292"/>
  </r>
  <r>
    <d v="2018-09-02T00:00:00"/>
    <x v="3"/>
    <x v="8"/>
    <x v="3"/>
    <x v="34"/>
    <s v="Y"/>
    <s v="N"/>
    <n v="5"/>
    <n v="12.3"/>
    <n v="11.2"/>
    <n v="3"/>
    <x v="1339"/>
    <n v="137.1315117"/>
    <n v="16236769.352321489"/>
  </r>
  <r>
    <d v="2018-09-03T00:00:00"/>
    <x v="4"/>
    <x v="8"/>
    <x v="3"/>
    <x v="35"/>
    <s v="Y"/>
    <s v="N"/>
    <n v="5"/>
    <n v="13.1"/>
    <n v="14.7"/>
    <n v="0"/>
    <x v="1340"/>
    <n v="139.51638489999999"/>
    <n v="18339288.581138175"/>
  </r>
  <r>
    <d v="2018-09-04T00:00:00"/>
    <x v="5"/>
    <x v="8"/>
    <x v="3"/>
    <x v="35"/>
    <s v="Y"/>
    <s v="N"/>
    <n v="3.4"/>
    <n v="19.5"/>
    <n v="14.7"/>
    <n v="0"/>
    <x v="1341"/>
    <n v="119.57434360000001"/>
    <n v="15328484.418590408"/>
  </r>
  <r>
    <d v="2018-09-05T00:00:00"/>
    <x v="6"/>
    <x v="8"/>
    <x v="3"/>
    <x v="35"/>
    <s v="Y"/>
    <s v="N"/>
    <n v="8.1"/>
    <n v="20.2"/>
    <n v="14.5"/>
    <n v="0"/>
    <x v="1342"/>
    <n v="111.54075349999999"/>
    <n v="13196069.213141292"/>
  </r>
  <r>
    <d v="2018-09-06T00:00:00"/>
    <x v="0"/>
    <x v="8"/>
    <x v="3"/>
    <x v="35"/>
    <s v="Y"/>
    <s v="N"/>
    <n v="13.8"/>
    <n v="20.6"/>
    <n v="9.5"/>
    <n v="0"/>
    <x v="1343"/>
    <n v="138.90753839999999"/>
    <n v="16178195.670622006"/>
  </r>
  <r>
    <d v="2018-09-07T00:00:00"/>
    <x v="1"/>
    <x v="8"/>
    <x v="3"/>
    <x v="35"/>
    <s v="Y"/>
    <s v="N"/>
    <n v="8.6999999999999993"/>
    <n v="15.1"/>
    <n v="14.7"/>
    <n v="3.4"/>
    <x v="1344"/>
    <n v="161.5068282"/>
    <n v="19959582.332991265"/>
  </r>
  <r>
    <d v="2018-09-08T00:00:00"/>
    <x v="2"/>
    <x v="8"/>
    <x v="3"/>
    <x v="35"/>
    <s v="Y"/>
    <s v="N"/>
    <n v="4.2"/>
    <n v="17.5"/>
    <n v="16.2"/>
    <n v="0.2"/>
    <x v="1345"/>
    <n v="109.29377119999999"/>
    <n v="12016698.771566888"/>
  </r>
  <r>
    <d v="2018-09-09T00:00:00"/>
    <x v="3"/>
    <x v="8"/>
    <x v="3"/>
    <x v="35"/>
    <s v="Y"/>
    <s v="N"/>
    <n v="8.6"/>
    <n v="18.100000000000001"/>
    <n v="7.3"/>
    <n v="0"/>
    <x v="1346"/>
    <n v="67.615591249999994"/>
    <n v="7291594.3640291868"/>
  </r>
  <r>
    <d v="2018-09-10T00:00:00"/>
    <x v="4"/>
    <x v="8"/>
    <x v="3"/>
    <x v="36"/>
    <s v="Y"/>
    <s v="N"/>
    <n v="13.4"/>
    <n v="18"/>
    <n v="10.199999999999999"/>
    <n v="0"/>
    <x v="1347"/>
    <n v="92.615982560000006"/>
    <n v="11404049.049567021"/>
  </r>
  <r>
    <d v="2018-09-11T00:00:00"/>
    <x v="5"/>
    <x v="8"/>
    <x v="3"/>
    <x v="36"/>
    <s v="Y"/>
    <s v="N"/>
    <n v="9.1"/>
    <n v="24.2"/>
    <n v="17.7"/>
    <n v="0"/>
    <x v="1348"/>
    <n v="67.333252150000007"/>
    <n v="7480490.6674800403"/>
  </r>
  <r>
    <d v="2018-09-12T00:00:00"/>
    <x v="6"/>
    <x v="8"/>
    <x v="3"/>
    <x v="36"/>
    <s v="Y"/>
    <s v="N"/>
    <n v="11.7"/>
    <n v="18.5"/>
    <n v="15.8"/>
    <n v="0"/>
    <x v="1349"/>
    <n v="83.694892069999995"/>
    <n v="9452085.9837211315"/>
  </r>
  <r>
    <d v="2018-09-13T00:00:00"/>
    <x v="0"/>
    <x v="8"/>
    <x v="3"/>
    <x v="36"/>
    <s v="Y"/>
    <s v="N"/>
    <n v="7.1"/>
    <n v="19.7"/>
    <n v="18.2"/>
    <n v="0"/>
    <x v="1350"/>
    <n v="84.978278599999996"/>
    <n v="10017287.494095409"/>
  </r>
  <r>
    <d v="2018-09-14T00:00:00"/>
    <x v="1"/>
    <x v="8"/>
    <x v="3"/>
    <x v="36"/>
    <s v="Y"/>
    <s v="N"/>
    <n v="10.9"/>
    <n v="22.7"/>
    <n v="18.2"/>
    <n v="0"/>
    <x v="1351"/>
    <n v="35.224262940000003"/>
    <n v="3917401.2379856613"/>
  </r>
  <r>
    <d v="2018-09-15T00:00:00"/>
    <x v="2"/>
    <x v="8"/>
    <x v="3"/>
    <x v="36"/>
    <s v="Y"/>
    <s v="N"/>
    <n v="10.199999999999999"/>
    <n v="13.7"/>
    <n v="6.3"/>
    <n v="0.2"/>
    <x v="1352"/>
    <n v="14.67358758"/>
    <n v="1594026.3751141508"/>
  </r>
  <r>
    <d v="2018-09-16T00:00:00"/>
    <x v="3"/>
    <x v="8"/>
    <x v="3"/>
    <x v="36"/>
    <s v="Y"/>
    <s v="N"/>
    <n v="5.5"/>
    <n v="14"/>
    <n v="15.3"/>
    <n v="2"/>
    <x v="1353"/>
    <n v="81.637617719999994"/>
    <n v="9227500.3390796892"/>
  </r>
  <r>
    <d v="2018-09-17T00:00:00"/>
    <x v="4"/>
    <x v="8"/>
    <x v="3"/>
    <x v="37"/>
    <s v="Y"/>
    <s v="N"/>
    <n v="6.7"/>
    <n v="18.100000000000001"/>
    <n v="18.7"/>
    <n v="0"/>
    <x v="1354"/>
    <n v="70.685303939999997"/>
    <n v="8355585.3726124652"/>
  </r>
  <r>
    <d v="2018-09-18T00:00:00"/>
    <x v="5"/>
    <x v="8"/>
    <x v="3"/>
    <x v="37"/>
    <s v="Y"/>
    <s v="N"/>
    <n v="11"/>
    <n v="20.3"/>
    <n v="8"/>
    <n v="0"/>
    <x v="1355"/>
    <n v="85.452468640000006"/>
    <n v="10222019.557607643"/>
  </r>
  <r>
    <d v="2018-09-19T00:00:00"/>
    <x v="6"/>
    <x v="8"/>
    <x v="3"/>
    <x v="37"/>
    <s v="Y"/>
    <s v="N"/>
    <n v="8.5"/>
    <n v="14.7"/>
    <n v="16.100000000000001"/>
    <n v="3"/>
    <x v="1356"/>
    <n v="101.0040489"/>
    <n v="12503065.974301953"/>
  </r>
  <r>
    <d v="2018-09-20T00:00:00"/>
    <x v="0"/>
    <x v="8"/>
    <x v="3"/>
    <x v="37"/>
    <s v="Y"/>
    <s v="N"/>
    <n v="3.8"/>
    <n v="17.399999999999999"/>
    <n v="18.5"/>
    <n v="0.8"/>
    <x v="1357"/>
    <n v="115.429534"/>
    <n v="14467426.438724382"/>
  </r>
  <r>
    <d v="2018-09-21T00:00:00"/>
    <x v="1"/>
    <x v="8"/>
    <x v="3"/>
    <x v="37"/>
    <s v="N"/>
    <s v="N"/>
    <n v="8.3000000000000007"/>
    <n v="18.899999999999999"/>
    <n v="16.600000000000001"/>
    <n v="0"/>
    <x v="1358"/>
    <n v="110.8134668"/>
    <n v="13338891.816113664"/>
  </r>
  <r>
    <d v="2018-09-22T00:00:00"/>
    <x v="2"/>
    <x v="8"/>
    <x v="3"/>
    <x v="37"/>
    <s v="N"/>
    <s v="N"/>
    <n v="6.8"/>
    <n v="17.3"/>
    <n v="19.7"/>
    <n v="0"/>
    <x v="1359"/>
    <n v="83.493593180000005"/>
    <n v="8994908.4022616707"/>
  </r>
  <r>
    <d v="2018-09-23T00:00:00"/>
    <x v="3"/>
    <x v="8"/>
    <x v="3"/>
    <x v="37"/>
    <s v="N"/>
    <s v="N"/>
    <n v="10.4"/>
    <n v="13.7"/>
    <n v="11.6"/>
    <n v="0.2"/>
    <x v="1360"/>
    <n v="79.780017569999998"/>
    <n v="8562956.823824998"/>
  </r>
  <r>
    <d v="2018-09-24T00:00:00"/>
    <x v="4"/>
    <x v="8"/>
    <x v="3"/>
    <x v="38"/>
    <s v="N"/>
    <s v="N"/>
    <n v="4.5999999999999996"/>
    <n v="14.9"/>
    <n v="17.2"/>
    <n v="0"/>
    <x v="1361"/>
    <n v="93.755130829999999"/>
    <n v="11207086.598682594"/>
  </r>
  <r>
    <d v="2018-09-25T00:00:00"/>
    <x v="5"/>
    <x v="8"/>
    <x v="3"/>
    <x v="38"/>
    <s v="N"/>
    <s v="N"/>
    <n v="8.6"/>
    <n v="13.6"/>
    <n v="12.2"/>
    <n v="0"/>
    <x v="1362"/>
    <n v="118.656356"/>
    <n v="14807967.34552226"/>
  </r>
  <r>
    <d v="2018-09-26T00:00:00"/>
    <x v="6"/>
    <x v="8"/>
    <x v="3"/>
    <x v="38"/>
    <s v="N"/>
    <s v="N"/>
    <n v="6.4"/>
    <n v="17.600000000000001"/>
    <n v="20.8"/>
    <n v="0"/>
    <x v="1363"/>
    <n v="120.8612104"/>
    <n v="14411290.702792788"/>
  </r>
  <r>
    <d v="2018-09-27T00:00:00"/>
    <x v="0"/>
    <x v="8"/>
    <x v="3"/>
    <x v="38"/>
    <s v="N"/>
    <s v="N"/>
    <n v="9.1999999999999993"/>
    <n v="24.2"/>
    <n v="20.8"/>
    <n v="0"/>
    <x v="1364"/>
    <n v="99.286997249999999"/>
    <n v="11008810.203373658"/>
  </r>
  <r>
    <d v="2018-09-28T00:00:00"/>
    <x v="1"/>
    <x v="8"/>
    <x v="3"/>
    <x v="38"/>
    <s v="N"/>
    <s v="Y"/>
    <n v="10.7"/>
    <n v="15.2"/>
    <n v="10.199999999999999"/>
    <n v="0"/>
    <x v="1365"/>
    <n v="90.212995460000002"/>
    <n v="9799153.8823142126"/>
  </r>
  <r>
    <d v="2018-09-29T00:00:00"/>
    <x v="2"/>
    <x v="8"/>
    <x v="3"/>
    <x v="38"/>
    <s v="N"/>
    <s v="N"/>
    <n v="5.5"/>
    <n v="14"/>
    <n v="17"/>
    <n v="1.2"/>
    <x v="1366"/>
    <n v="86.164086429999998"/>
    <n v="9419032.7087610681"/>
  </r>
  <r>
    <d v="2018-09-30T00:00:00"/>
    <x v="3"/>
    <x v="8"/>
    <x v="3"/>
    <x v="38"/>
    <s v="N"/>
    <s v="N"/>
    <n v="6.8"/>
    <n v="16.5"/>
    <n v="19.8"/>
    <n v="0.2"/>
    <x v="1367"/>
    <n v="86.884516410000003"/>
    <n v="9230283.468771534"/>
  </r>
  <r>
    <d v="2018-10-01T00:00:00"/>
    <x v="4"/>
    <x v="9"/>
    <x v="3"/>
    <x v="39"/>
    <s v="N"/>
    <s v="N"/>
    <n v="4.7"/>
    <n v="23.3"/>
    <n v="21.4"/>
    <n v="0"/>
    <x v="1368"/>
    <n v="111.1212712"/>
    <n v="12719678.546792768"/>
  </r>
  <r>
    <d v="2018-10-02T00:00:00"/>
    <x v="5"/>
    <x v="9"/>
    <x v="3"/>
    <x v="39"/>
    <s v="N"/>
    <s v="N"/>
    <n v="11.4"/>
    <n v="25.8"/>
    <n v="13.4"/>
    <n v="0"/>
    <x v="1369"/>
    <n v="104.9424003"/>
    <n v="12011518.766729463"/>
  </r>
  <r>
    <d v="2018-10-03T00:00:00"/>
    <x v="6"/>
    <x v="9"/>
    <x v="3"/>
    <x v="39"/>
    <s v="N"/>
    <s v="N"/>
    <n v="14.7"/>
    <n v="18.100000000000001"/>
    <n v="10.9"/>
    <n v="0"/>
    <x v="1370"/>
    <n v="122.0868375"/>
    <n v="14099910.805384314"/>
  </r>
  <r>
    <d v="2018-10-04T00:00:00"/>
    <x v="0"/>
    <x v="9"/>
    <x v="3"/>
    <x v="39"/>
    <s v="N"/>
    <s v="N"/>
    <n v="10.9"/>
    <n v="14.6"/>
    <n v="12.5"/>
    <n v="0"/>
    <x v="1371"/>
    <n v="97.499455749999996"/>
    <n v="11241113.951175189"/>
  </r>
  <r>
    <d v="2018-10-05T00:00:00"/>
    <x v="1"/>
    <x v="9"/>
    <x v="3"/>
    <x v="39"/>
    <s v="N"/>
    <s v="N"/>
    <n v="9.1"/>
    <n v="20.5"/>
    <n v="22.5"/>
    <n v="0"/>
    <x v="1372"/>
    <n v="105.2909812"/>
    <n v="11853294.883155955"/>
  </r>
  <r>
    <d v="2018-10-06T00:00:00"/>
    <x v="2"/>
    <x v="9"/>
    <x v="3"/>
    <x v="39"/>
    <s v="N"/>
    <s v="N"/>
    <n v="8.3000000000000007"/>
    <n v="23.8"/>
    <n v="22.7"/>
    <n v="0"/>
    <x v="1373"/>
    <n v="100.10292629999999"/>
    <n v="10309414.688708713"/>
  </r>
  <r>
    <d v="2018-10-07T00:00:00"/>
    <x v="3"/>
    <x v="9"/>
    <x v="3"/>
    <x v="39"/>
    <s v="N"/>
    <s v="N"/>
    <n v="10.3"/>
    <n v="24.7"/>
    <n v="21.2"/>
    <n v="0"/>
    <x v="1374"/>
    <n v="87.871654219999996"/>
    <n v="8829054.2789249457"/>
  </r>
  <r>
    <d v="2018-10-08T00:00:00"/>
    <x v="4"/>
    <x v="9"/>
    <x v="3"/>
    <x v="40"/>
    <s v="N"/>
    <s v="N"/>
    <n v="13.5"/>
    <n v="28.2"/>
    <n v="22.7"/>
    <n v="0"/>
    <x v="1375"/>
    <n v="87.101261609999995"/>
    <n v="9924796.8047822546"/>
  </r>
  <r>
    <d v="2018-10-09T00:00:00"/>
    <x v="5"/>
    <x v="9"/>
    <x v="3"/>
    <x v="40"/>
    <s v="Y"/>
    <s v="N"/>
    <n v="16.100000000000001"/>
    <n v="17.899999999999999"/>
    <n v="7.2"/>
    <m/>
    <x v="1376"/>
    <n v="99.00074936"/>
    <n v="11528568.952454941"/>
  </r>
  <r>
    <d v="2018-10-10T00:00:00"/>
    <x v="6"/>
    <x v="9"/>
    <x v="3"/>
    <x v="40"/>
    <s v="Y"/>
    <s v="N"/>
    <n v="10.1"/>
    <n v="16.5"/>
    <n v="20"/>
    <m/>
    <x v="1377"/>
    <n v="73.539697610000005"/>
    <n v="8056353.2960489197"/>
  </r>
  <r>
    <d v="2018-10-11T00:00:00"/>
    <x v="0"/>
    <x v="9"/>
    <x v="3"/>
    <x v="40"/>
    <s v="Y"/>
    <s v="N"/>
    <n v="6.4"/>
    <n v="20.7"/>
    <n v="23.7"/>
    <n v="0"/>
    <x v="1378"/>
    <n v="85.630408540000005"/>
    <n v="9456365.5339240991"/>
  </r>
  <r>
    <d v="2018-10-12T00:00:00"/>
    <x v="1"/>
    <x v="9"/>
    <x v="3"/>
    <x v="40"/>
    <s v="Y"/>
    <s v="N"/>
    <n v="8.6999999999999993"/>
    <n v="22.7"/>
    <n v="23.9"/>
    <n v="0"/>
    <x v="1379"/>
    <n v="88.472364569999996"/>
    <n v="9772421.6115506217"/>
  </r>
  <r>
    <d v="2018-10-13T00:00:00"/>
    <x v="2"/>
    <x v="9"/>
    <x v="3"/>
    <x v="40"/>
    <s v="Y"/>
    <s v="N"/>
    <n v="10.5"/>
    <n v="24.9"/>
    <n v="23.2"/>
    <n v="0"/>
    <x v="1380"/>
    <n v="74.616600149999996"/>
    <n v="7206825.2982547106"/>
  </r>
  <r>
    <d v="2018-10-14T00:00:00"/>
    <x v="3"/>
    <x v="9"/>
    <x v="3"/>
    <x v="40"/>
    <s v="Y"/>
    <s v="N"/>
    <n v="12.4"/>
    <n v="27.3"/>
    <n v="22.1"/>
    <n v="0"/>
    <x v="1381"/>
    <n v="56.864164340000002"/>
    <n v="5170011.0649251891"/>
  </r>
  <r>
    <d v="2018-10-15T00:00:00"/>
    <x v="4"/>
    <x v="9"/>
    <x v="3"/>
    <x v="41"/>
    <s v="Y"/>
    <s v="N"/>
    <n v="19.5"/>
    <n v="27.5"/>
    <n v="19.399999999999999"/>
    <n v="0"/>
    <x v="1382"/>
    <n v="79.182454410000005"/>
    <n v="8557269.6232636627"/>
  </r>
  <r>
    <d v="2018-10-16T00:00:00"/>
    <x v="5"/>
    <x v="9"/>
    <x v="3"/>
    <x v="41"/>
    <s v="Y"/>
    <s v="N"/>
    <n v="20"/>
    <n v="23.1"/>
    <n v="6.1"/>
    <n v="0.2"/>
    <x v="1383"/>
    <n v="89.02524597"/>
    <n v="10139032.738628179"/>
  </r>
  <r>
    <d v="2018-10-17T00:00:00"/>
    <x v="6"/>
    <x v="9"/>
    <x v="3"/>
    <x v="41"/>
    <s v="Y"/>
    <s v="N"/>
    <n v="16.100000000000001"/>
    <n v="22.6"/>
    <n v="15.1"/>
    <n v="5.2"/>
    <x v="1384"/>
    <n v="122.20067"/>
    <n v="13758849.6088142"/>
  </r>
  <r>
    <d v="2018-10-18T00:00:00"/>
    <x v="0"/>
    <x v="9"/>
    <x v="3"/>
    <x v="41"/>
    <s v="Y"/>
    <s v="N"/>
    <n v="14.7"/>
    <n v="20.7"/>
    <n v="10.5"/>
    <n v="2"/>
    <x v="1385"/>
    <n v="165.77970980000001"/>
    <n v="18701042.924829036"/>
  </r>
  <r>
    <d v="2018-10-19T00:00:00"/>
    <x v="1"/>
    <x v="9"/>
    <x v="3"/>
    <x v="41"/>
    <s v="Y"/>
    <s v="N"/>
    <n v="12.8"/>
    <n v="27.4"/>
    <n v="23"/>
    <n v="0"/>
    <x v="1386"/>
    <n v="101.6603803"/>
    <n v="10973237.715242848"/>
  </r>
  <r>
    <d v="2018-10-20T00:00:00"/>
    <x v="2"/>
    <x v="9"/>
    <x v="3"/>
    <x v="41"/>
    <s v="Y"/>
    <s v="N"/>
    <n v="11.7"/>
    <n v="16.100000000000001"/>
    <n v="9.8000000000000007"/>
    <n v="5"/>
    <x v="1387"/>
    <n v="96.292242040000005"/>
    <n v="9568449.8368976638"/>
  </r>
  <r>
    <d v="2018-10-21T00:00:00"/>
    <x v="3"/>
    <x v="9"/>
    <x v="3"/>
    <x v="41"/>
    <s v="Y"/>
    <s v="N"/>
    <n v="7.6"/>
    <n v="19.2"/>
    <n v="22.7"/>
    <n v="5.6"/>
    <x v="1388"/>
    <n v="81.920924420000006"/>
    <n v="8063274.2459772835"/>
  </r>
  <r>
    <d v="2018-10-22T00:00:00"/>
    <x v="4"/>
    <x v="9"/>
    <x v="3"/>
    <x v="42"/>
    <s v="Y"/>
    <s v="N"/>
    <n v="8.9"/>
    <n v="27"/>
    <n v="25.7"/>
    <n v="0"/>
    <x v="1389"/>
    <n v="84.175390419999999"/>
    <n v="8913636.3856101688"/>
  </r>
  <r>
    <d v="2018-10-23T00:00:00"/>
    <x v="5"/>
    <x v="9"/>
    <x v="3"/>
    <x v="42"/>
    <s v="Y"/>
    <s v="N"/>
    <n v="13"/>
    <n v="18.8"/>
    <n v="16.7"/>
    <n v="0"/>
    <x v="1390"/>
    <n v="90.935335870000003"/>
    <n v="9933918.4042394366"/>
  </r>
  <r>
    <d v="2018-10-24T00:00:00"/>
    <x v="6"/>
    <x v="9"/>
    <x v="3"/>
    <x v="42"/>
    <s v="Y"/>
    <s v="N"/>
    <n v="9.1999999999999993"/>
    <n v="15.5"/>
    <n v="19.7"/>
    <n v="0"/>
    <x v="1391"/>
    <n v="93.344752569999997"/>
    <n v="10400786.436441798"/>
  </r>
  <r>
    <d v="2018-10-25T00:00:00"/>
    <x v="0"/>
    <x v="9"/>
    <x v="3"/>
    <x v="42"/>
    <s v="Y"/>
    <s v="N"/>
    <n v="6.4"/>
    <n v="19.5"/>
    <n v="25"/>
    <n v="0"/>
    <x v="1392"/>
    <n v="115.427252"/>
    <n v="12975684.12295628"/>
  </r>
  <r>
    <d v="2018-10-26T00:00:00"/>
    <x v="1"/>
    <x v="9"/>
    <x v="3"/>
    <x v="42"/>
    <s v="Y"/>
    <s v="N"/>
    <n v="9.6"/>
    <n v="18.3"/>
    <n v="23.7"/>
    <n v="0"/>
    <x v="1393"/>
    <n v="111.2042443"/>
    <n v="12359809.077232815"/>
  </r>
  <r>
    <d v="2018-10-27T00:00:00"/>
    <x v="2"/>
    <x v="9"/>
    <x v="3"/>
    <x v="42"/>
    <s v="Y"/>
    <s v="N"/>
    <n v="11.3"/>
    <n v="19.600000000000001"/>
    <n v="20.5"/>
    <n v="0"/>
    <x v="1394"/>
    <n v="98.832267079999994"/>
    <n v="9682991.0524119139"/>
  </r>
  <r>
    <d v="2018-10-28T00:00:00"/>
    <x v="3"/>
    <x v="9"/>
    <x v="3"/>
    <x v="42"/>
    <s v="Y"/>
    <s v="N"/>
    <n v="9.3000000000000007"/>
    <n v="15.9"/>
    <n v="22.8"/>
    <n v="0"/>
    <x v="1395"/>
    <n v="110.2151781"/>
    <n v="10539217.843862072"/>
  </r>
  <r>
    <d v="2018-10-29T00:00:00"/>
    <x v="4"/>
    <x v="9"/>
    <x v="3"/>
    <x v="43"/>
    <s v="Y"/>
    <s v="N"/>
    <n v="9.1"/>
    <n v="17"/>
    <n v="25.6"/>
    <n v="0"/>
    <x v="1396"/>
    <n v="142.33806010000001"/>
    <n v="15685172.408686563"/>
  </r>
  <r>
    <d v="2018-10-30T00:00:00"/>
    <x v="5"/>
    <x v="9"/>
    <x v="3"/>
    <x v="43"/>
    <s v="Y"/>
    <s v="N"/>
    <n v="8.3000000000000007"/>
    <n v="25.2"/>
    <n v="25.8"/>
    <n v="0"/>
    <x v="1397"/>
    <n v="149.08062029999999"/>
    <n v="16914541.825633205"/>
  </r>
  <r>
    <d v="2018-10-31T00:00:00"/>
    <x v="6"/>
    <x v="9"/>
    <x v="3"/>
    <x v="43"/>
    <s v="Y"/>
    <s v="N"/>
    <n v="13"/>
    <n v="19.5"/>
    <n v="16.7"/>
    <n v="0"/>
    <x v="1398"/>
    <n v="121.6154276"/>
    <n v="13913138.751788761"/>
  </r>
  <r>
    <d v="2018-11-01T00:00:00"/>
    <x v="0"/>
    <x v="10"/>
    <x v="3"/>
    <x v="43"/>
    <s v="Y"/>
    <s v="N"/>
    <n v="12.8"/>
    <n v="34.299999999999997"/>
    <n v="14.2"/>
    <n v="0"/>
    <x v="1399"/>
    <n v="101.7889277"/>
    <n v="12148576.21063192"/>
  </r>
  <r>
    <d v="2018-11-02T00:00:00"/>
    <x v="1"/>
    <x v="10"/>
    <x v="3"/>
    <x v="43"/>
    <s v="Y"/>
    <s v="N"/>
    <n v="16.3"/>
    <n v="31.6"/>
    <n v="13.4"/>
    <n v="0"/>
    <x v="1400"/>
    <n v="79.019020170000005"/>
    <n v="9228935.9839770552"/>
  </r>
  <r>
    <d v="2018-11-03T00:00:00"/>
    <x v="2"/>
    <x v="10"/>
    <x v="3"/>
    <x v="43"/>
    <s v="Y"/>
    <s v="N"/>
    <n v="12.6"/>
    <n v="20.9"/>
    <n v="19.899999999999999"/>
    <n v="0.2"/>
    <x v="1401"/>
    <n v="74.729665089999997"/>
    <n v="7014072.9336368609"/>
  </r>
  <r>
    <d v="2018-11-04T00:00:00"/>
    <x v="3"/>
    <x v="10"/>
    <x v="3"/>
    <x v="43"/>
    <s v="Y"/>
    <s v="N"/>
    <n v="9.1999999999999993"/>
    <n v="20.9"/>
    <n v="19.7"/>
    <n v="0"/>
    <x v="1402"/>
    <n v="90.901472760000004"/>
    <n v="8765867.634612795"/>
  </r>
  <r>
    <d v="2018-11-05T00:00:00"/>
    <x v="4"/>
    <x v="10"/>
    <x v="3"/>
    <x v="44"/>
    <s v="Y"/>
    <s v="N"/>
    <n v="14.5"/>
    <n v="28.6"/>
    <n v="15.8"/>
    <n v="2.8"/>
    <x v="1403"/>
    <n v="104.6322227"/>
    <n v="11197120.527434502"/>
  </r>
  <r>
    <d v="2018-11-06T00:00:00"/>
    <x v="5"/>
    <x v="10"/>
    <x v="3"/>
    <x v="44"/>
    <s v="Y"/>
    <s v="Y"/>
    <n v="16.3"/>
    <n v="21.4"/>
    <n v="7.8"/>
    <n v="4.4000000000000004"/>
    <x v="1404"/>
    <n v="115.778035"/>
    <n v="11658450.426949775"/>
  </r>
  <r>
    <d v="2018-11-07T00:00:00"/>
    <x v="6"/>
    <x v="10"/>
    <x v="3"/>
    <x v="44"/>
    <s v="Y"/>
    <s v="N"/>
    <n v="11.1"/>
    <n v="17.2"/>
    <n v="18.2"/>
    <n v="35.799999999999997"/>
    <x v="1405"/>
    <n v="95.569564769999999"/>
    <n v="10167377.92325112"/>
  </r>
  <r>
    <d v="2018-11-08T00:00:00"/>
    <x v="0"/>
    <x v="10"/>
    <x v="3"/>
    <x v="44"/>
    <s v="Y"/>
    <s v="N"/>
    <n v="7.7"/>
    <n v="17"/>
    <n v="22.7"/>
    <n v="3"/>
    <x v="1406"/>
    <n v="91.884517419999995"/>
    <n v="10054956.738542045"/>
  </r>
  <r>
    <d v="2018-11-09T00:00:00"/>
    <x v="1"/>
    <x v="10"/>
    <x v="3"/>
    <x v="44"/>
    <s v="Y"/>
    <s v="N"/>
    <n v="8"/>
    <n v="20"/>
    <n v="14.8"/>
    <n v="0"/>
    <x v="1407"/>
    <n v="101.7347422"/>
    <n v="11445865.553958289"/>
  </r>
  <r>
    <d v="2018-11-10T00:00:00"/>
    <x v="2"/>
    <x v="10"/>
    <x v="3"/>
    <x v="44"/>
    <s v="Y"/>
    <s v="N"/>
    <n v="9"/>
    <n v="20.3"/>
    <n v="27.3"/>
    <n v="0"/>
    <x v="1408"/>
    <n v="86.725271390000003"/>
    <n v="8690180.0679914355"/>
  </r>
  <r>
    <d v="2018-11-11T00:00:00"/>
    <x v="3"/>
    <x v="10"/>
    <x v="3"/>
    <x v="44"/>
    <s v="Y"/>
    <s v="N"/>
    <n v="9.3000000000000007"/>
    <n v="19.600000000000001"/>
    <n v="29.1"/>
    <n v="0.2"/>
    <x v="1409"/>
    <n v="76.672204399999998"/>
    <n v="7253412.1189107159"/>
  </r>
  <r>
    <d v="2018-11-12T00:00:00"/>
    <x v="4"/>
    <x v="10"/>
    <x v="3"/>
    <x v="45"/>
    <s v="Y"/>
    <s v="N"/>
    <n v="10.9"/>
    <n v="30.2"/>
    <n v="17.5"/>
    <n v="0"/>
    <x v="1410"/>
    <n v="105.4518321"/>
    <n v="12038338.444544001"/>
  </r>
  <r>
    <d v="2018-11-13T00:00:00"/>
    <x v="5"/>
    <x v="10"/>
    <x v="3"/>
    <x v="45"/>
    <s v="Y"/>
    <s v="N"/>
    <n v="16.899999999999999"/>
    <n v="30.5"/>
    <n v="18.399999999999999"/>
    <n v="0"/>
    <x v="1411"/>
    <n v="111.5733647"/>
    <n v="13409474.403411146"/>
  </r>
  <r>
    <d v="2018-11-14T00:00:00"/>
    <x v="6"/>
    <x v="10"/>
    <x v="3"/>
    <x v="45"/>
    <s v="Y"/>
    <s v="N"/>
    <n v="14.8"/>
    <n v="17.3"/>
    <n v="7.2"/>
    <n v="6.2"/>
    <x v="1412"/>
    <n v="119.62472270000001"/>
    <n v="13934794.455494067"/>
  </r>
  <r>
    <d v="2018-11-15T00:00:00"/>
    <x v="0"/>
    <x v="10"/>
    <x v="3"/>
    <x v="45"/>
    <s v="Y"/>
    <s v="N"/>
    <n v="13.7"/>
    <n v="18.100000000000001"/>
    <n v="23.8"/>
    <n v="0.2"/>
    <x v="1413"/>
    <n v="96.501965749999997"/>
    <n v="10482848.346159354"/>
  </r>
  <r>
    <d v="2018-11-16T00:00:00"/>
    <x v="1"/>
    <x v="10"/>
    <x v="3"/>
    <x v="45"/>
    <s v="Y"/>
    <s v="N"/>
    <n v="8.3000000000000007"/>
    <n v="19"/>
    <n v="29.8"/>
    <n v="0"/>
    <x v="1414"/>
    <n v="97.767081950000005"/>
    <n v="10500763.871390555"/>
  </r>
  <r>
    <d v="2018-11-17T00:00:00"/>
    <x v="2"/>
    <x v="10"/>
    <x v="3"/>
    <x v="45"/>
    <s v="Y"/>
    <s v="N"/>
    <n v="9.6"/>
    <n v="18.100000000000001"/>
    <n v="29.9"/>
    <n v="0"/>
    <x v="1415"/>
    <n v="83.267081379999993"/>
    <n v="7535580.9364421088"/>
  </r>
  <r>
    <d v="2018-11-18T00:00:00"/>
    <x v="3"/>
    <x v="10"/>
    <x v="3"/>
    <x v="45"/>
    <s v="Y"/>
    <s v="N"/>
    <n v="9.8000000000000007"/>
    <n v="26.6"/>
    <n v="30.1"/>
    <n v="0"/>
    <x v="1416"/>
    <n v="89.24819359"/>
    <n v="8214683.0848695375"/>
  </r>
  <r>
    <d v="2018-11-19T00:00:00"/>
    <x v="4"/>
    <x v="10"/>
    <x v="3"/>
    <x v="46"/>
    <s v="Y"/>
    <s v="N"/>
    <n v="15.4"/>
    <n v="30.9"/>
    <n v="27.5"/>
    <n v="0"/>
    <x v="1417"/>
    <n v="104.47126299999999"/>
    <n v="11907481.506339705"/>
  </r>
  <r>
    <d v="2018-11-20T00:00:00"/>
    <x v="5"/>
    <x v="10"/>
    <x v="3"/>
    <x v="46"/>
    <s v="Y"/>
    <s v="N"/>
    <n v="22.5"/>
    <n v="27.6"/>
    <n v="5.5"/>
    <n v="0"/>
    <x v="1418"/>
    <n v="110.715976"/>
    <n v="13101090.637565"/>
  </r>
  <r>
    <d v="2018-11-21T00:00:00"/>
    <x v="6"/>
    <x v="10"/>
    <x v="3"/>
    <x v="46"/>
    <s v="Y"/>
    <s v="N"/>
    <n v="12.3"/>
    <n v="23.2"/>
    <n v="24.2"/>
    <n v="24.2"/>
    <x v="1419"/>
    <n v="100.42825310000001"/>
    <n v="10707479.072525157"/>
  </r>
  <r>
    <d v="2018-11-22T00:00:00"/>
    <x v="0"/>
    <x v="10"/>
    <x v="3"/>
    <x v="46"/>
    <s v="Y"/>
    <s v="N"/>
    <n v="9.6999999999999993"/>
    <n v="16.399999999999999"/>
    <n v="20.3"/>
    <n v="6.2"/>
    <x v="1420"/>
    <n v="77.208902539999997"/>
    <n v="8282880.730075228"/>
  </r>
  <r>
    <d v="2018-11-23T00:00:00"/>
    <x v="1"/>
    <x v="10"/>
    <x v="3"/>
    <x v="46"/>
    <s v="Y"/>
    <s v="N"/>
    <n v="11"/>
    <n v="14.5"/>
    <n v="3.5"/>
    <n v="6"/>
    <x v="1421"/>
    <n v="93.528906469999995"/>
    <n v="10623256.372019421"/>
  </r>
  <r>
    <d v="2018-11-24T00:00:00"/>
    <x v="2"/>
    <x v="10"/>
    <x v="3"/>
    <x v="46"/>
    <s v="Y"/>
    <s v="N"/>
    <n v="11.1"/>
    <n v="16.899999999999999"/>
    <n v="15.8"/>
    <n v="7"/>
    <x v="1422"/>
    <n v="110.5056773"/>
    <n v="11199984.666390875"/>
  </r>
  <r>
    <d v="2018-11-25T00:00:00"/>
    <x v="3"/>
    <x v="10"/>
    <x v="3"/>
    <x v="46"/>
    <s v="Y"/>
    <s v="N"/>
    <n v="12.7"/>
    <n v="18.8"/>
    <n v="20.5"/>
    <n v="0.8"/>
    <x v="1423"/>
    <n v="116.4628124"/>
    <n v="11208428.815129085"/>
  </r>
  <r>
    <d v="2018-11-26T00:00:00"/>
    <x v="4"/>
    <x v="10"/>
    <x v="3"/>
    <x v="47"/>
    <s v="Y"/>
    <s v="N"/>
    <n v="11.9"/>
    <n v="18.600000000000001"/>
    <n v="25.5"/>
    <n v="0"/>
    <x v="1424"/>
    <n v="112.20926300000001"/>
    <n v="12404465.283465115"/>
  </r>
  <r>
    <d v="2018-11-27T00:00:00"/>
    <x v="5"/>
    <x v="10"/>
    <x v="3"/>
    <x v="47"/>
    <s v="Y"/>
    <s v="N"/>
    <n v="14.4"/>
    <n v="20"/>
    <n v="23.3"/>
    <n v="0.2"/>
    <x v="1425"/>
    <n v="109.76169760000001"/>
    <n v="12041562.896818593"/>
  </r>
  <r>
    <d v="2018-11-28T00:00:00"/>
    <x v="6"/>
    <x v="10"/>
    <x v="3"/>
    <x v="47"/>
    <s v="Y"/>
    <s v="N"/>
    <n v="14.4"/>
    <n v="20.8"/>
    <n v="18"/>
    <n v="0"/>
    <x v="1426"/>
    <n v="98.178259999999995"/>
    <n v="10474130.4869045"/>
  </r>
  <r>
    <d v="2018-11-29T00:00:00"/>
    <x v="0"/>
    <x v="10"/>
    <x v="3"/>
    <x v="47"/>
    <s v="Y"/>
    <s v="N"/>
    <n v="13.9"/>
    <n v="18.7"/>
    <n v="21.1"/>
    <n v="0.6"/>
    <x v="1427"/>
    <n v="116.3293321"/>
    <n v="13097140.267516354"/>
  </r>
  <r>
    <d v="2018-11-30T00:00:00"/>
    <x v="1"/>
    <x v="10"/>
    <x v="3"/>
    <x v="47"/>
    <s v="Y"/>
    <s v="N"/>
    <n v="14.7"/>
    <n v="20.8"/>
    <n v="28"/>
    <n v="0"/>
    <x v="1428"/>
    <n v="106.2941526"/>
    <n v="11695739.065935733"/>
  </r>
  <r>
    <d v="2018-12-01T00:00:00"/>
    <x v="2"/>
    <x v="11"/>
    <x v="3"/>
    <x v="47"/>
    <s v="Y"/>
    <s v="N"/>
    <n v="10.3"/>
    <n v="31.7"/>
    <n v="30.8"/>
    <n v="0"/>
    <x v="1429"/>
    <n v="71.104740500000005"/>
    <n v="7162042.0520002209"/>
  </r>
  <r>
    <d v="2018-12-02T00:00:00"/>
    <x v="3"/>
    <x v="11"/>
    <x v="3"/>
    <x v="47"/>
    <s v="Y"/>
    <s v="N"/>
    <n v="12.2"/>
    <n v="19.5"/>
    <n v="18.899999999999999"/>
    <n v="10.4"/>
    <x v="1430"/>
    <n v="24.455382029999999"/>
    <n v="2174158.4182129218"/>
  </r>
  <r>
    <d v="2018-12-03T00:00:00"/>
    <x v="4"/>
    <x v="11"/>
    <x v="3"/>
    <x v="48"/>
    <s v="Y"/>
    <s v="N"/>
    <n v="13.3"/>
    <n v="23.6"/>
    <n v="13.4"/>
    <n v="0"/>
    <x v="1431"/>
    <n v="71.126198709999997"/>
    <n v="7657895.003801466"/>
  </r>
  <r>
    <d v="2018-12-04T00:00:00"/>
    <x v="5"/>
    <x v="11"/>
    <x v="3"/>
    <x v="48"/>
    <s v="Y"/>
    <s v="N"/>
    <n v="13.4"/>
    <n v="20.5"/>
    <n v="28.2"/>
    <n v="0"/>
    <x v="1432"/>
    <n v="92.945548959999996"/>
    <n v="10383697.809629451"/>
  </r>
  <r>
    <d v="2018-12-05T00:00:00"/>
    <x v="6"/>
    <x v="11"/>
    <x v="3"/>
    <x v="48"/>
    <s v="Y"/>
    <s v="N"/>
    <n v="13.4"/>
    <n v="25.2"/>
    <n v="31.1"/>
    <n v="0"/>
    <x v="1433"/>
    <n v="86.814999110000002"/>
    <n v="9916453.6911396421"/>
  </r>
  <r>
    <d v="2018-12-06T00:00:00"/>
    <x v="0"/>
    <x v="11"/>
    <x v="3"/>
    <x v="48"/>
    <s v="Y"/>
    <s v="N"/>
    <n v="14.5"/>
    <n v="35.5"/>
    <n v="31.3"/>
    <n v="0"/>
    <x v="1434"/>
    <n v="125.30810839999999"/>
    <n v="16973266.479104985"/>
  </r>
  <r>
    <d v="2018-12-07T00:00:00"/>
    <x v="1"/>
    <x v="11"/>
    <x v="3"/>
    <x v="48"/>
    <s v="Y"/>
    <s v="N"/>
    <n v="25.1"/>
    <n v="38"/>
    <n v="27.1"/>
    <n v="0"/>
    <x v="1435"/>
    <n v="177.86181680000001"/>
    <n v="27861769.912122205"/>
  </r>
  <r>
    <d v="2018-12-08T00:00:00"/>
    <x v="2"/>
    <x v="11"/>
    <x v="3"/>
    <x v="48"/>
    <s v="Y"/>
    <s v="N"/>
    <n v="22.7"/>
    <n v="30.3"/>
    <n v="11"/>
    <n v="0"/>
    <x v="1436"/>
    <n v="113.36703300000001"/>
    <n v="13744332.262326511"/>
  </r>
  <r>
    <d v="2018-12-09T00:00:00"/>
    <x v="3"/>
    <x v="11"/>
    <x v="3"/>
    <x v="48"/>
    <s v="Y"/>
    <s v="N"/>
    <n v="16"/>
    <n v="20.100000000000001"/>
    <n v="11.8"/>
    <n v="1.2"/>
    <x v="1437"/>
    <n v="80.188787649999995"/>
    <n v="8192175.9568222295"/>
  </r>
  <r>
    <d v="2018-12-10T00:00:00"/>
    <x v="4"/>
    <x v="11"/>
    <x v="3"/>
    <x v="49"/>
    <s v="Y"/>
    <s v="N"/>
    <n v="15.8"/>
    <n v="20.6"/>
    <n v="28.5"/>
    <n v="0"/>
    <x v="1438"/>
    <n v="95.225723139999999"/>
    <n v="10551368.648759622"/>
  </r>
  <r>
    <d v="2018-12-11T00:00:00"/>
    <x v="5"/>
    <x v="11"/>
    <x v="3"/>
    <x v="49"/>
    <s v="Y"/>
    <s v="N"/>
    <n v="13"/>
    <n v="23.6"/>
    <n v="31.6"/>
    <n v="0"/>
    <x v="1439"/>
    <n v="118.6444142"/>
    <n v="13574556.497729747"/>
  </r>
  <r>
    <d v="2018-12-12T00:00:00"/>
    <x v="6"/>
    <x v="11"/>
    <x v="3"/>
    <x v="49"/>
    <s v="Y"/>
    <s v="N"/>
    <n v="16"/>
    <n v="33.6"/>
    <n v="29.4"/>
    <n v="0"/>
    <x v="1440"/>
    <n v="199.184327"/>
    <n v="25837287.597517055"/>
  </r>
  <r>
    <d v="2018-12-13T00:00:00"/>
    <x v="0"/>
    <x v="11"/>
    <x v="3"/>
    <x v="49"/>
    <s v="Y"/>
    <s v="N"/>
    <n v="16.899999999999999"/>
    <n v="21.1"/>
    <n v="6"/>
    <n v="16.2"/>
    <x v="1441"/>
    <n v="101.8597212"/>
    <n v="11712475.515611196"/>
  </r>
  <r>
    <d v="2018-12-14T00:00:00"/>
    <x v="1"/>
    <x v="11"/>
    <x v="3"/>
    <x v="49"/>
    <s v="Y"/>
    <s v="N"/>
    <n v="16.399999999999999"/>
    <n v="22.7"/>
    <n v="13.7"/>
    <n v="16.600000000000001"/>
    <x v="1442"/>
    <n v="92.958029269999997"/>
    <n v="10227750.395915359"/>
  </r>
  <r>
    <d v="2018-12-15T00:00:00"/>
    <x v="2"/>
    <x v="11"/>
    <x v="3"/>
    <x v="49"/>
    <s v="Y"/>
    <s v="N"/>
    <n v="17.2"/>
    <n v="24.8"/>
    <n v="17.5"/>
    <n v="41.2"/>
    <x v="1443"/>
    <n v="101.632949"/>
    <n v="10425217.746350605"/>
  </r>
  <r>
    <d v="2018-12-16T00:00:00"/>
    <x v="3"/>
    <x v="11"/>
    <x v="3"/>
    <x v="49"/>
    <s v="Y"/>
    <s v="N"/>
    <n v="15.8"/>
    <n v="23.5"/>
    <n v="16.3"/>
    <n v="3.8"/>
    <x v="1444"/>
    <n v="101.4492327"/>
    <n v="10054712.076052342"/>
  </r>
  <r>
    <d v="2018-12-17T00:00:00"/>
    <x v="4"/>
    <x v="11"/>
    <x v="3"/>
    <x v="50"/>
    <s v="Y"/>
    <s v="N"/>
    <n v="15.6"/>
    <n v="21.8"/>
    <n v="23.2"/>
    <n v="2"/>
    <x v="1445"/>
    <n v="101.40388849999999"/>
    <n v="11438804.799909398"/>
  </r>
  <r>
    <d v="2018-12-18T00:00:00"/>
    <x v="5"/>
    <x v="11"/>
    <x v="3"/>
    <x v="50"/>
    <s v="Y"/>
    <s v="N"/>
    <n v="16.7"/>
    <n v="20.8"/>
    <n v="21.1"/>
    <n v="0"/>
    <x v="1446"/>
    <n v="104.7225562"/>
    <n v="11884450.286225401"/>
  </r>
  <r>
    <d v="2018-12-19T00:00:00"/>
    <x v="6"/>
    <x v="11"/>
    <x v="3"/>
    <x v="50"/>
    <s v="Y"/>
    <s v="N"/>
    <n v="16.8"/>
    <n v="26.9"/>
    <n v="16.600000000000001"/>
    <n v="0"/>
    <x v="1447"/>
    <n v="117.70772239999999"/>
    <n v="14114008.708208786"/>
  </r>
  <r>
    <d v="2018-12-20T00:00:00"/>
    <x v="0"/>
    <x v="11"/>
    <x v="3"/>
    <x v="50"/>
    <s v="Y"/>
    <s v="N"/>
    <n v="16.899999999999999"/>
    <n v="21.2"/>
    <n v="14.8"/>
    <n v="0"/>
    <x v="1448"/>
    <n v="75.555462689999999"/>
    <n v="8453184.8323751111"/>
  </r>
  <r>
    <d v="2018-12-21T00:00:00"/>
    <x v="1"/>
    <x v="11"/>
    <x v="3"/>
    <x v="50"/>
    <s v="N"/>
    <s v="N"/>
    <n v="15.4"/>
    <n v="20.9"/>
    <n v="9.6"/>
    <n v="1"/>
    <x v="1449"/>
    <n v="65.932437969999995"/>
    <n v="6730114.5932928715"/>
  </r>
  <r>
    <d v="2018-12-22T00:00:00"/>
    <x v="2"/>
    <x v="11"/>
    <x v="3"/>
    <x v="50"/>
    <s v="N"/>
    <s v="N"/>
    <n v="14.1"/>
    <n v="19.100000000000001"/>
    <n v="27.8"/>
    <n v="9.8000000000000007"/>
    <x v="1450"/>
    <n v="69.250457960000006"/>
    <n v="6421299.9596798914"/>
  </r>
  <r>
    <d v="2018-12-23T00:00:00"/>
    <x v="3"/>
    <x v="11"/>
    <x v="3"/>
    <x v="50"/>
    <s v="N"/>
    <s v="N"/>
    <n v="11.5"/>
    <n v="26.9"/>
    <n v="32.299999999999997"/>
    <n v="0"/>
    <x v="1451"/>
    <n v="65.612248190000003"/>
    <n v="6229121.5355002554"/>
  </r>
  <r>
    <d v="2018-12-24T00:00:00"/>
    <x v="4"/>
    <x v="11"/>
    <x v="3"/>
    <x v="51"/>
    <s v="N"/>
    <s v="N"/>
    <n v="14.3"/>
    <n v="34.200000000000003"/>
    <n v="32.299999999999997"/>
    <n v="0"/>
    <x v="1452"/>
    <n v="96.817179359999997"/>
    <n v="10878263.544532059"/>
  </r>
  <r>
    <d v="2018-12-25T00:00:00"/>
    <x v="5"/>
    <x v="11"/>
    <x v="3"/>
    <x v="51"/>
    <s v="N"/>
    <s v="Y"/>
    <n v="15.8"/>
    <n v="23.9"/>
    <n v="32.200000000000003"/>
    <n v="0"/>
    <x v="1453"/>
    <n v="55.238545299999998"/>
    <n v="5423964.1827994715"/>
  </r>
  <r>
    <d v="2018-12-26T00:00:00"/>
    <x v="6"/>
    <x v="11"/>
    <x v="3"/>
    <x v="51"/>
    <s v="N"/>
    <s v="Y"/>
    <n v="13.3"/>
    <n v="23.8"/>
    <n v="32.299999999999997"/>
    <n v="0"/>
    <x v="1454"/>
    <n v="77.578354779999998"/>
    <n v="7759169.4378104424"/>
  </r>
  <r>
    <d v="2018-12-27T00:00:00"/>
    <x v="0"/>
    <x v="11"/>
    <x v="3"/>
    <x v="51"/>
    <s v="N"/>
    <s v="N"/>
    <n v="16.2"/>
    <n v="37.4"/>
    <n v="29.3"/>
    <n v="0"/>
    <x v="1455"/>
    <n v="102.3108963"/>
    <n v="13274750.807554182"/>
  </r>
  <r>
    <d v="2018-12-28T00:00:00"/>
    <x v="1"/>
    <x v="11"/>
    <x v="3"/>
    <x v="51"/>
    <s v="N"/>
    <s v="N"/>
    <n v="21.9"/>
    <n v="36.4"/>
    <n v="19.100000000000001"/>
    <n v="0"/>
    <x v="1456"/>
    <n v="121.46071910000001"/>
    <n v="16255255.045641763"/>
  </r>
  <r>
    <d v="2018-12-29T00:00:00"/>
    <x v="2"/>
    <x v="11"/>
    <x v="3"/>
    <x v="51"/>
    <s v="N"/>
    <s v="N"/>
    <n v="21"/>
    <n v="23.9"/>
    <n v="5.7"/>
    <n v="1.2"/>
    <x v="1457"/>
    <n v="91.7235266"/>
    <n v="9932750.785101926"/>
  </r>
  <r>
    <d v="2018-12-30T00:00:00"/>
    <x v="3"/>
    <x v="11"/>
    <x v="3"/>
    <x v="51"/>
    <s v="N"/>
    <s v="N"/>
    <n v="18.2"/>
    <n v="22.7"/>
    <n v="9.9"/>
    <n v="0.6"/>
    <x v="1458"/>
    <n v="84.166495269999999"/>
    <n v="8384149.897348919"/>
  </r>
  <r>
    <d v="2018-12-31T00:00:00"/>
    <x v="4"/>
    <x v="11"/>
    <x v="3"/>
    <x v="0"/>
    <s v="N"/>
    <s v="N"/>
    <n v="17.3"/>
    <n v="23.5"/>
    <n v="31.3"/>
    <n v="0.8"/>
    <x v="1459"/>
    <n v="84.897997059999994"/>
    <n v="8776917.5157271679"/>
  </r>
  <r>
    <d v="2019-01-01T00:00:00"/>
    <x v="5"/>
    <x v="0"/>
    <x v="4"/>
    <x v="0"/>
    <s v="N"/>
    <s v="Y"/>
    <n v="15.5"/>
    <n v="26.2"/>
    <n v="31.7"/>
    <n v="0"/>
    <x v="1460"/>
    <n v="78.560978969999994"/>
    <n v="7772278.0460977471"/>
  </r>
  <r>
    <d v="2019-01-02T00:00:00"/>
    <x v="6"/>
    <x v="0"/>
    <x v="4"/>
    <x v="0"/>
    <s v="N"/>
    <s v="N"/>
    <n v="18.399999999999999"/>
    <n v="22.2"/>
    <n v="26.3"/>
    <n v="0"/>
    <x v="1461"/>
    <n v="92.202011200000001"/>
    <n v="9816810.3688215595"/>
  </r>
  <r>
    <d v="2019-01-03T00:00:00"/>
    <x v="0"/>
    <x v="0"/>
    <x v="4"/>
    <x v="0"/>
    <s v="N"/>
    <s v="N"/>
    <n v="15.9"/>
    <n v="29.5"/>
    <n v="27.6"/>
    <n v="0"/>
    <x v="1462"/>
    <n v="127.38030259999999"/>
    <n v="15131455.830634471"/>
  </r>
  <r>
    <d v="2019-01-04T00:00:00"/>
    <x v="1"/>
    <x v="0"/>
    <x v="4"/>
    <x v="0"/>
    <s v="N"/>
    <s v="N"/>
    <n v="18"/>
    <n v="42.6"/>
    <n v="27.4"/>
    <n v="0"/>
    <x v="1463"/>
    <n v="121.0209967"/>
    <n v="16130702.277808081"/>
  </r>
  <r>
    <d v="2019-01-05T00:00:00"/>
    <x v="2"/>
    <x v="0"/>
    <x v="4"/>
    <x v="0"/>
    <s v="N"/>
    <s v="N"/>
    <n v="17.399999999999999"/>
    <n v="21.2"/>
    <n v="12.9"/>
    <n v="0.4"/>
    <x v="1464"/>
    <n v="83.493520489999995"/>
    <n v="8120812.7497795662"/>
  </r>
  <r>
    <d v="2019-01-06T00:00:00"/>
    <x v="3"/>
    <x v="0"/>
    <x v="4"/>
    <x v="0"/>
    <s v="N"/>
    <s v="N"/>
    <n v="14.6"/>
    <n v="22.1"/>
    <n v="30.9"/>
    <n v="1.4"/>
    <x v="1465"/>
    <n v="65.766406979999999"/>
    <n v="6156144.4315473801"/>
  </r>
  <r>
    <d v="2019-01-07T00:00:00"/>
    <x v="4"/>
    <x v="0"/>
    <x v="4"/>
    <x v="1"/>
    <s v="N"/>
    <s v="N"/>
    <n v="17.100000000000001"/>
    <n v="23.1"/>
    <n v="30.2"/>
    <n v="0"/>
    <x v="1466"/>
    <n v="85.07795745"/>
    <n v="9347932.0670230053"/>
  </r>
  <r>
    <d v="2019-01-08T00:00:00"/>
    <x v="5"/>
    <x v="0"/>
    <x v="4"/>
    <x v="1"/>
    <s v="N"/>
    <s v="N"/>
    <n v="16.7"/>
    <n v="24.1"/>
    <n v="28.9"/>
    <n v="0"/>
    <x v="1467"/>
    <n v="104.9077815"/>
    <n v="11901378.67082715"/>
  </r>
  <r>
    <d v="2019-01-09T00:00:00"/>
    <x v="6"/>
    <x v="0"/>
    <x v="4"/>
    <x v="1"/>
    <s v="N"/>
    <s v="N"/>
    <n v="16.100000000000001"/>
    <n v="20.5"/>
    <n v="28.4"/>
    <n v="0.6"/>
    <x v="1468"/>
    <n v="91.851546720000002"/>
    <n v="9688816.6580885835"/>
  </r>
  <r>
    <d v="2019-01-10T00:00:00"/>
    <x v="0"/>
    <x v="0"/>
    <x v="4"/>
    <x v="1"/>
    <s v="N"/>
    <s v="N"/>
    <n v="13.5"/>
    <n v="21.4"/>
    <n v="25.8"/>
    <n v="0"/>
    <x v="1469"/>
    <n v="96.413742569999997"/>
    <n v="10420271.477031546"/>
  </r>
  <r>
    <d v="2019-01-11T00:00:00"/>
    <x v="1"/>
    <x v="0"/>
    <x v="4"/>
    <x v="1"/>
    <s v="N"/>
    <s v="N"/>
    <n v="12.9"/>
    <n v="30.4"/>
    <n v="31.5"/>
    <n v="0"/>
    <x v="1470"/>
    <n v="116.3056708"/>
    <n v="13925119.207643358"/>
  </r>
  <r>
    <d v="2019-01-12T00:00:00"/>
    <x v="2"/>
    <x v="0"/>
    <x v="4"/>
    <x v="1"/>
    <s v="N"/>
    <s v="N"/>
    <n v="17.7"/>
    <n v="24.7"/>
    <n v="28.6"/>
    <n v="0"/>
    <x v="1471"/>
    <n v="88.996642809999997"/>
    <n v="9667612.7519417778"/>
  </r>
  <r>
    <d v="2019-01-13T00:00:00"/>
    <x v="3"/>
    <x v="0"/>
    <x v="4"/>
    <x v="1"/>
    <s v="N"/>
    <s v="N"/>
    <n v="14.4"/>
    <n v="30.5"/>
    <n v="31.3"/>
    <n v="0"/>
    <x v="1472"/>
    <n v="75.273023879999997"/>
    <n v="7666801.3667753711"/>
  </r>
  <r>
    <d v="2019-01-14T00:00:00"/>
    <x v="4"/>
    <x v="0"/>
    <x v="4"/>
    <x v="2"/>
    <s v="N"/>
    <s v="N"/>
    <n v="18.7"/>
    <n v="32.299999999999997"/>
    <n v="31.1"/>
    <n v="0"/>
    <x v="1473"/>
    <n v="188.19764950000001"/>
    <n v="27678328.997707486"/>
  </r>
  <r>
    <d v="2019-01-15T00:00:00"/>
    <x v="5"/>
    <x v="0"/>
    <x v="4"/>
    <x v="2"/>
    <s v="N"/>
    <s v="N"/>
    <n v="19.399999999999999"/>
    <n v="30.4"/>
    <n v="22.3"/>
    <n v="0"/>
    <x v="1474"/>
    <n v="222.43841900000001"/>
    <n v="33921023.641236655"/>
  </r>
  <r>
    <d v="2019-01-16T00:00:00"/>
    <x v="6"/>
    <x v="0"/>
    <x v="4"/>
    <x v="2"/>
    <s v="N"/>
    <s v="N"/>
    <n v="19.8"/>
    <n v="26.7"/>
    <n v="17.5"/>
    <n v="0"/>
    <x v="1475"/>
    <n v="178.07967540000001"/>
    <n v="24391885.66936833"/>
  </r>
  <r>
    <d v="2019-01-17T00:00:00"/>
    <x v="0"/>
    <x v="0"/>
    <x v="4"/>
    <x v="2"/>
    <s v="N"/>
    <s v="N"/>
    <n v="20.7"/>
    <n v="32.5"/>
    <n v="6"/>
    <n v="0"/>
    <x v="1476"/>
    <n v="175.35289299999999"/>
    <n v="25463254.868340567"/>
  </r>
  <r>
    <d v="2019-01-18T00:00:00"/>
    <x v="1"/>
    <x v="0"/>
    <x v="4"/>
    <x v="2"/>
    <s v="N"/>
    <s v="N"/>
    <n v="22.3"/>
    <n v="28.7"/>
    <n v="2.6"/>
    <n v="0.2"/>
    <x v="1477"/>
    <n v="137.8500262"/>
    <n v="18595721.782833099"/>
  </r>
  <r>
    <d v="2019-01-19T00:00:00"/>
    <x v="2"/>
    <x v="0"/>
    <x v="4"/>
    <x v="2"/>
    <s v="N"/>
    <s v="N"/>
    <n v="16.5"/>
    <n v="23.5"/>
    <n v="30.2"/>
    <n v="2"/>
    <x v="1478"/>
    <n v="80.786252489999995"/>
    <n v="8215351.9420266999"/>
  </r>
  <r>
    <d v="2019-01-20T00:00:00"/>
    <x v="3"/>
    <x v="0"/>
    <x v="4"/>
    <x v="2"/>
    <s v="N"/>
    <s v="N"/>
    <n v="15.2"/>
    <n v="22.9"/>
    <n v="29.2"/>
    <n v="0"/>
    <x v="1479"/>
    <n v="86.607900729999997"/>
    <n v="8858527.1693936847"/>
  </r>
  <r>
    <d v="2019-01-21T00:00:00"/>
    <x v="4"/>
    <x v="0"/>
    <x v="4"/>
    <x v="3"/>
    <s v="N"/>
    <s v="N"/>
    <n v="18.399999999999999"/>
    <n v="25.1"/>
    <n v="28.2"/>
    <n v="0"/>
    <x v="1480"/>
    <n v="176.68995000000001"/>
    <n v="23061213.593401503"/>
  </r>
  <r>
    <d v="2019-01-22T00:00:00"/>
    <x v="5"/>
    <x v="0"/>
    <x v="4"/>
    <x v="3"/>
    <s v="N"/>
    <s v="N"/>
    <n v="19"/>
    <n v="26.8"/>
    <n v="29.3"/>
    <n v="0"/>
    <x v="1481"/>
    <n v="278.77774349999999"/>
    <n v="39431656.598253928"/>
  </r>
  <r>
    <d v="2019-01-23T00:00:00"/>
    <x v="6"/>
    <x v="0"/>
    <x v="4"/>
    <x v="3"/>
    <s v="N"/>
    <s v="N"/>
    <n v="18.7"/>
    <n v="23.9"/>
    <n v="27.4"/>
    <n v="0"/>
    <x v="1482"/>
    <n v="154.47314489999999"/>
    <n v="19386557.329066634"/>
  </r>
  <r>
    <d v="2019-01-24T00:00:00"/>
    <x v="0"/>
    <x v="0"/>
    <x v="4"/>
    <x v="3"/>
    <s v="N"/>
    <s v="N"/>
    <n v="17.3"/>
    <n v="40.799999999999997"/>
    <n v="30"/>
    <n v="0"/>
    <x v="1483"/>
    <n v="4549.6451049999996"/>
    <n v="709250294.69111621"/>
  </r>
  <r>
    <d v="2019-01-25T00:00:00"/>
    <x v="1"/>
    <x v="0"/>
    <x v="4"/>
    <x v="3"/>
    <s v="N"/>
    <s v="N"/>
    <n v="21.1"/>
    <n v="42.8"/>
    <n v="25.3"/>
    <n v="0"/>
    <x v="1484"/>
    <n v="906.43723230000001"/>
    <n v="153092575.8515375"/>
  </r>
  <r>
    <d v="2019-01-26T00:00:00"/>
    <x v="2"/>
    <x v="0"/>
    <x v="4"/>
    <x v="3"/>
    <s v="N"/>
    <s v="Y"/>
    <n v="19.899999999999999"/>
    <n v="26.1"/>
    <n v="27.7"/>
    <n v="0"/>
    <x v="1485"/>
    <n v="163.73362520000001"/>
    <n v="18799676.261074357"/>
  </r>
  <r>
    <d v="2019-01-27T00:00:00"/>
    <x v="3"/>
    <x v="0"/>
    <x v="4"/>
    <x v="3"/>
    <s v="N"/>
    <s v="N"/>
    <n v="18.399999999999999"/>
    <n v="27.8"/>
    <n v="21.1"/>
    <n v="0"/>
    <x v="1486"/>
    <n v="86.396224309999994"/>
    <n v="8622479.2601912878"/>
  </r>
  <r>
    <d v="2019-01-28T00:00:00"/>
    <x v="4"/>
    <x v="0"/>
    <x v="4"/>
    <x v="4"/>
    <s v="N"/>
    <s v="Y"/>
    <n v="15.5"/>
    <n v="34.5"/>
    <n v="29.4"/>
    <n v="0"/>
    <x v="1487"/>
    <n v="150.94848010000001"/>
    <n v="16962779.600299865"/>
  </r>
  <r>
    <d v="2019-01-29T00:00:00"/>
    <x v="5"/>
    <x v="0"/>
    <x v="4"/>
    <x v="4"/>
    <s v="N"/>
    <s v="N"/>
    <n v="17.5"/>
    <n v="36.799999999999997"/>
    <n v="27.7"/>
    <n v="0"/>
    <x v="1488"/>
    <n v="183.4002093"/>
    <n v="25392759.42572673"/>
  </r>
  <r>
    <d v="2019-01-30T00:00:00"/>
    <x v="6"/>
    <x v="0"/>
    <x v="4"/>
    <x v="4"/>
    <s v="N"/>
    <s v="N"/>
    <n v="18"/>
    <n v="38.1"/>
    <n v="19.899999999999999"/>
    <n v="0"/>
    <x v="1489"/>
    <n v="188.74241950000001"/>
    <n v="26822822.240810815"/>
  </r>
  <r>
    <d v="2019-01-31T00:00:00"/>
    <x v="0"/>
    <x v="0"/>
    <x v="4"/>
    <x v="4"/>
    <s v="Y"/>
    <s v="N"/>
    <n v="17.2"/>
    <n v="21.5"/>
    <n v="27.8"/>
    <n v="6.6"/>
    <x v="1490"/>
    <n v="107.5212334"/>
    <n v="11857141.635110814"/>
  </r>
  <r>
    <d v="2019-02-01T00:00:00"/>
    <x v="1"/>
    <x v="1"/>
    <x v="4"/>
    <x v="4"/>
    <s v="Y"/>
    <s v="N"/>
    <n v="12.6"/>
    <n v="24.2"/>
    <n v="28.8"/>
    <n v="0"/>
    <x v="1491"/>
    <n v="117.68273910000001"/>
    <n v="12288759.951664088"/>
  </r>
  <r>
    <d v="2019-02-02T00:00:00"/>
    <x v="2"/>
    <x v="1"/>
    <x v="4"/>
    <x v="4"/>
    <s v="Y"/>
    <s v="N"/>
    <n v="15"/>
    <n v="34.4"/>
    <n v="27.5"/>
    <n v="0"/>
    <x v="1492"/>
    <n v="240.9545239"/>
    <n v="30058851.564045154"/>
  </r>
  <r>
    <d v="2019-02-03T00:00:00"/>
    <x v="3"/>
    <x v="1"/>
    <x v="4"/>
    <x v="4"/>
    <s v="Y"/>
    <s v="N"/>
    <n v="19.100000000000001"/>
    <n v="38.200000000000003"/>
    <n v="26.1"/>
    <n v="0"/>
    <x v="1493"/>
    <n v="186.91763220000001"/>
    <n v="24913799.789856236"/>
  </r>
  <r>
    <d v="2019-02-04T00:00:00"/>
    <x v="4"/>
    <x v="1"/>
    <x v="4"/>
    <x v="5"/>
    <s v="Y"/>
    <s v="N"/>
    <n v="20"/>
    <n v="22.7"/>
    <n v="9.3000000000000007"/>
    <n v="0"/>
    <x v="1494"/>
    <n v="110.1512267"/>
    <n v="13126607.128563233"/>
  </r>
  <r>
    <d v="2019-02-05T00:00:00"/>
    <x v="5"/>
    <x v="1"/>
    <x v="4"/>
    <x v="5"/>
    <s v="Y"/>
    <s v="N"/>
    <n v="17.7"/>
    <n v="26.9"/>
    <n v="14.6"/>
    <n v="0"/>
    <x v="1495"/>
    <n v="92.701339529999998"/>
    <n v="11096539.915980339"/>
  </r>
  <r>
    <d v="2019-02-06T00:00:00"/>
    <x v="6"/>
    <x v="1"/>
    <x v="4"/>
    <x v="5"/>
    <s v="Y"/>
    <s v="N"/>
    <n v="18.5"/>
    <n v="34.700000000000003"/>
    <n v="22.8"/>
    <n v="0"/>
    <x v="1496"/>
    <n v="143.45505610000001"/>
    <n v="20155121.932752423"/>
  </r>
  <r>
    <d v="2019-02-07T00:00:00"/>
    <x v="0"/>
    <x v="1"/>
    <x v="4"/>
    <x v="5"/>
    <s v="Y"/>
    <s v="N"/>
    <n v="20.7"/>
    <n v="28.3"/>
    <n v="25.1"/>
    <n v="11"/>
    <x v="1497"/>
    <n v="147.68790949999999"/>
    <n v="20911654.659744177"/>
  </r>
  <r>
    <d v="2019-02-08T00:00:00"/>
    <x v="1"/>
    <x v="1"/>
    <x v="4"/>
    <x v="5"/>
    <s v="Y"/>
    <s v="N"/>
    <n v="18.100000000000001"/>
    <n v="23.1"/>
    <n v="21.1"/>
    <n v="0"/>
    <x v="1498"/>
    <n v="107.8491587"/>
    <n v="12653671.628128456"/>
  </r>
  <r>
    <d v="2019-02-09T00:00:00"/>
    <x v="2"/>
    <x v="1"/>
    <x v="4"/>
    <x v="5"/>
    <s v="Y"/>
    <s v="N"/>
    <n v="14.6"/>
    <n v="19.7"/>
    <n v="13.6"/>
    <n v="0"/>
    <x v="1499"/>
    <n v="44.176311859999998"/>
    <n v="4226293.4187826123"/>
  </r>
  <r>
    <d v="2019-02-10T00:00:00"/>
    <x v="3"/>
    <x v="1"/>
    <x v="4"/>
    <x v="5"/>
    <s v="Y"/>
    <s v="N"/>
    <n v="13"/>
    <n v="23.3"/>
    <n v="23.5"/>
    <n v="4.8"/>
    <x v="1500"/>
    <n v="86.435775870000001"/>
    <n v="8192963.6853724467"/>
  </r>
  <r>
    <d v="2019-02-11T00:00:00"/>
    <x v="4"/>
    <x v="1"/>
    <x v="4"/>
    <x v="6"/>
    <s v="Y"/>
    <s v="N"/>
    <n v="14.4"/>
    <n v="27.5"/>
    <n v="18.600000000000001"/>
    <n v="0"/>
    <x v="1501"/>
    <n v="97.715089509999999"/>
    <n v="11147889.012981085"/>
  </r>
  <r>
    <d v="2019-02-12T00:00:00"/>
    <x v="5"/>
    <x v="1"/>
    <x v="4"/>
    <x v="6"/>
    <s v="Y"/>
    <s v="N"/>
    <n v="18.399999999999999"/>
    <n v="21.5"/>
    <n v="12.4"/>
    <n v="0"/>
    <x v="1502"/>
    <n v="57.338211940000001"/>
    <n v="6175165.1656356277"/>
  </r>
  <r>
    <d v="2019-02-13T00:00:00"/>
    <x v="6"/>
    <x v="1"/>
    <x v="4"/>
    <x v="6"/>
    <s v="Y"/>
    <s v="N"/>
    <n v="11.8"/>
    <n v="19.2"/>
    <n v="23.7"/>
    <n v="2.8"/>
    <x v="1503"/>
    <n v="85.981483069999996"/>
    <n v="9173609.0460576341"/>
  </r>
  <r>
    <d v="2019-02-14T00:00:00"/>
    <x v="0"/>
    <x v="1"/>
    <x v="4"/>
    <x v="6"/>
    <s v="Y"/>
    <s v="N"/>
    <n v="12.3"/>
    <n v="23.2"/>
    <n v="24.2"/>
    <n v="0"/>
    <x v="1504"/>
    <n v="108.29071519999999"/>
    <n v="11658045.608113216"/>
  </r>
  <r>
    <d v="2019-02-15T00:00:00"/>
    <x v="1"/>
    <x v="1"/>
    <x v="4"/>
    <x v="6"/>
    <s v="Y"/>
    <s v="N"/>
    <n v="14.8"/>
    <n v="22.8"/>
    <n v="23.1"/>
    <n v="0"/>
    <x v="1505"/>
    <n v="114.7685038"/>
    <n v="13073333.061369749"/>
  </r>
  <r>
    <d v="2019-02-16T00:00:00"/>
    <x v="2"/>
    <x v="1"/>
    <x v="4"/>
    <x v="6"/>
    <s v="Y"/>
    <s v="N"/>
    <n v="16.100000000000001"/>
    <n v="23.2"/>
    <n v="24.2"/>
    <n v="0"/>
    <x v="1506"/>
    <n v="127.4802754"/>
    <n v="13572472.438876519"/>
  </r>
  <r>
    <d v="2019-02-17T00:00:00"/>
    <x v="3"/>
    <x v="1"/>
    <x v="4"/>
    <x v="6"/>
    <s v="Y"/>
    <s v="N"/>
    <n v="15"/>
    <n v="29"/>
    <n v="20"/>
    <n v="0"/>
    <x v="1507"/>
    <n v="110.4895928"/>
    <n v="11984908.333889339"/>
  </r>
  <r>
    <d v="2019-02-18T00:00:00"/>
    <x v="4"/>
    <x v="1"/>
    <x v="4"/>
    <x v="7"/>
    <s v="Y"/>
    <s v="N"/>
    <n v="18"/>
    <n v="23.6"/>
    <n v="16.899999999999999"/>
    <n v="0"/>
    <x v="1508"/>
    <n v="104.4634554"/>
    <n v="12221708.754647601"/>
  </r>
  <r>
    <d v="2019-02-19T00:00:00"/>
    <x v="5"/>
    <x v="1"/>
    <x v="4"/>
    <x v="7"/>
    <s v="Y"/>
    <s v="N"/>
    <n v="13.7"/>
    <n v="20.2"/>
    <n v="21.4"/>
    <n v="0"/>
    <x v="1509"/>
    <n v="105.09817820000001"/>
    <n v="11616669.793531122"/>
  </r>
  <r>
    <d v="2019-02-20T00:00:00"/>
    <x v="6"/>
    <x v="1"/>
    <x v="4"/>
    <x v="7"/>
    <s v="Y"/>
    <s v="N"/>
    <n v="13.5"/>
    <n v="23.2"/>
    <n v="20.8"/>
    <n v="0"/>
    <x v="1510"/>
    <n v="111.0460243"/>
    <n v="12100941.22905701"/>
  </r>
  <r>
    <d v="2019-02-21T00:00:00"/>
    <x v="0"/>
    <x v="1"/>
    <x v="4"/>
    <x v="7"/>
    <s v="Y"/>
    <s v="N"/>
    <n v="14"/>
    <n v="20.399999999999999"/>
    <n v="16.2"/>
    <n v="0"/>
    <x v="1511"/>
    <n v="114.360572"/>
    <n v="12606575.965211621"/>
  </r>
  <r>
    <d v="2019-02-22T00:00:00"/>
    <x v="1"/>
    <x v="1"/>
    <x v="4"/>
    <x v="7"/>
    <s v="Y"/>
    <s v="N"/>
    <n v="15.5"/>
    <n v="21.2"/>
    <n v="23.9"/>
    <n v="0"/>
    <x v="1512"/>
    <n v="103.0440629"/>
    <n v="11324723.870260704"/>
  </r>
  <r>
    <d v="2019-02-23T00:00:00"/>
    <x v="2"/>
    <x v="1"/>
    <x v="4"/>
    <x v="7"/>
    <s v="Y"/>
    <s v="N"/>
    <n v="16.399999999999999"/>
    <n v="25.8"/>
    <n v="24"/>
    <n v="0"/>
    <x v="1513"/>
    <n v="77.031403220000001"/>
    <n v="7694686.1254966054"/>
  </r>
  <r>
    <d v="2019-02-24T00:00:00"/>
    <x v="3"/>
    <x v="1"/>
    <x v="4"/>
    <x v="7"/>
    <s v="Y"/>
    <s v="N"/>
    <n v="13.8"/>
    <n v="32.9"/>
    <n v="24.6"/>
    <n v="0"/>
    <x v="1514"/>
    <n v="87.180913380000007"/>
    <n v="9317709.8908043355"/>
  </r>
  <r>
    <d v="2019-02-25T00:00:00"/>
    <x v="4"/>
    <x v="1"/>
    <x v="4"/>
    <x v="8"/>
    <s v="Y"/>
    <s v="N"/>
    <n v="18"/>
    <n v="34.200000000000003"/>
    <n v="24.4"/>
    <n v="0"/>
    <x v="1515"/>
    <n v="139.95597699999999"/>
    <n v="18680848.659418084"/>
  </r>
  <r>
    <d v="2019-02-26T00:00:00"/>
    <x v="5"/>
    <x v="1"/>
    <x v="4"/>
    <x v="8"/>
    <s v="Y"/>
    <s v="N"/>
    <n v="17.899999999999999"/>
    <n v="22.3"/>
    <n v="21"/>
    <n v="0"/>
    <x v="1516"/>
    <n v="115.9396033"/>
    <n v="14273801.653730581"/>
  </r>
  <r>
    <d v="2019-02-27T00:00:00"/>
    <x v="6"/>
    <x v="1"/>
    <x v="4"/>
    <x v="8"/>
    <s v="Y"/>
    <s v="N"/>
    <n v="12.9"/>
    <n v="25.7"/>
    <n v="24"/>
    <n v="0"/>
    <x v="1517"/>
    <n v="123.7875391"/>
    <n v="15507146.020770758"/>
  </r>
  <r>
    <d v="2019-02-28T00:00:00"/>
    <x v="0"/>
    <x v="1"/>
    <x v="4"/>
    <x v="8"/>
    <s v="Y"/>
    <s v="N"/>
    <n v="16.3"/>
    <n v="36.799999999999997"/>
    <n v="23.4"/>
    <n v="0"/>
    <x v="1518"/>
    <n v="160.93844870000001"/>
    <n v="24216771.292090822"/>
  </r>
  <r>
    <d v="2019-03-01T00:00:00"/>
    <x v="1"/>
    <x v="2"/>
    <x v="4"/>
    <x v="8"/>
    <s v="Y"/>
    <s v="N"/>
    <n v="22.6"/>
    <n v="38.1"/>
    <n v="22.3"/>
    <n v="0"/>
    <x v="1519"/>
    <n v="1284.799876"/>
    <n v="210298664.69542706"/>
  </r>
  <r>
    <d v="2019-03-02T00:00:00"/>
    <x v="2"/>
    <x v="2"/>
    <x v="4"/>
    <x v="8"/>
    <s v="Y"/>
    <s v="N"/>
    <n v="22.3"/>
    <n v="36.299999999999997"/>
    <n v="23.4"/>
    <n v="0"/>
    <x v="1520"/>
    <n v="132.49259040000001"/>
    <n v="19379043.971503895"/>
  </r>
  <r>
    <d v="2019-03-03T00:00:00"/>
    <x v="3"/>
    <x v="2"/>
    <x v="4"/>
    <x v="8"/>
    <s v="Y"/>
    <s v="N"/>
    <n v="25.1"/>
    <n v="36"/>
    <n v="14.4"/>
    <n v="0"/>
    <x v="1521"/>
    <n v="153.7842958"/>
    <n v="21314148.1561567"/>
  </r>
  <r>
    <d v="2019-03-04T00:00:00"/>
    <x v="4"/>
    <x v="2"/>
    <x v="4"/>
    <x v="9"/>
    <s v="Y"/>
    <s v="N"/>
    <n v="19"/>
    <n v="24.6"/>
    <n v="21.8"/>
    <n v="0"/>
    <x v="1522"/>
    <n v="135.2064474"/>
    <n v="18459575.367849592"/>
  </r>
  <r>
    <d v="2019-03-05T00:00:00"/>
    <x v="5"/>
    <x v="2"/>
    <x v="4"/>
    <x v="9"/>
    <s v="Y"/>
    <s v="N"/>
    <n v="18"/>
    <n v="24.3"/>
    <n v="15.5"/>
    <n v="0"/>
    <x v="1523"/>
    <n v="118.26194460000001"/>
    <n v="14909700.82038644"/>
  </r>
  <r>
    <d v="2019-03-06T00:00:00"/>
    <x v="6"/>
    <x v="2"/>
    <x v="4"/>
    <x v="9"/>
    <s v="Y"/>
    <s v="N"/>
    <n v="13.2"/>
    <n v="17.2"/>
    <n v="19.5"/>
    <n v="1.6"/>
    <x v="1524"/>
    <n v="75.981191370000005"/>
    <n v="8260949.7977532037"/>
  </r>
  <r>
    <d v="2019-03-07T00:00:00"/>
    <x v="0"/>
    <x v="2"/>
    <x v="4"/>
    <x v="9"/>
    <s v="Y"/>
    <s v="N"/>
    <n v="9.6999999999999993"/>
    <n v="22.1"/>
    <n v="21.2"/>
    <n v="2"/>
    <x v="1525"/>
    <n v="103.1975585"/>
    <n v="11818170.467749603"/>
  </r>
  <r>
    <d v="2019-03-08T00:00:00"/>
    <x v="1"/>
    <x v="2"/>
    <x v="4"/>
    <x v="9"/>
    <s v="Y"/>
    <s v="N"/>
    <n v="11.3"/>
    <n v="26.8"/>
    <n v="10.199999999999999"/>
    <n v="0"/>
    <x v="1526"/>
    <n v="106.9388027"/>
    <n v="12541911.10721924"/>
  </r>
  <r>
    <d v="2019-03-09T00:00:00"/>
    <x v="2"/>
    <x v="2"/>
    <x v="4"/>
    <x v="9"/>
    <s v="Y"/>
    <s v="N"/>
    <n v="13.9"/>
    <n v="24.7"/>
    <n v="20"/>
    <n v="0"/>
    <x v="1527"/>
    <n v="95.078424589999997"/>
    <n v="10159598.87946685"/>
  </r>
  <r>
    <d v="2019-03-10T00:00:00"/>
    <x v="3"/>
    <x v="2"/>
    <x v="4"/>
    <x v="9"/>
    <s v="Y"/>
    <s v="N"/>
    <n v="14.3"/>
    <n v="23.7"/>
    <n v="10.1"/>
    <n v="0"/>
    <x v="1528"/>
    <n v="74.374932029999997"/>
    <n v="7585800.9080890808"/>
  </r>
  <r>
    <d v="2019-03-11T00:00:00"/>
    <x v="4"/>
    <x v="2"/>
    <x v="4"/>
    <x v="10"/>
    <s v="Y"/>
    <s v="Y"/>
    <n v="15.9"/>
    <n v="21.8"/>
    <n v="18.600000000000001"/>
    <n v="0.2"/>
    <x v="1529"/>
    <n v="81.472040070000006"/>
    <n v="8409469.0217485372"/>
  </r>
  <r>
    <d v="2019-03-12T00:00:00"/>
    <x v="5"/>
    <x v="2"/>
    <x v="4"/>
    <x v="10"/>
    <s v="Y"/>
    <s v="N"/>
    <n v="15.8"/>
    <n v="19.2"/>
    <n v="10.8"/>
    <n v="0"/>
    <x v="1530"/>
    <n v="76.971547959999995"/>
    <n v="8473543.7088081315"/>
  </r>
  <r>
    <d v="2019-03-13T00:00:00"/>
    <x v="6"/>
    <x v="2"/>
    <x v="4"/>
    <x v="10"/>
    <s v="Y"/>
    <s v="N"/>
    <n v="11.9"/>
    <n v="18.600000000000001"/>
    <n v="15.1"/>
    <n v="0"/>
    <x v="1531"/>
    <n v="122.2385811"/>
    <n v="14025718.359476173"/>
  </r>
  <r>
    <d v="2019-03-14T00:00:00"/>
    <x v="0"/>
    <x v="2"/>
    <x v="4"/>
    <x v="10"/>
    <s v="Y"/>
    <s v="N"/>
    <n v="12.1"/>
    <n v="20.8"/>
    <n v="20.6"/>
    <n v="0.2"/>
    <x v="1532"/>
    <n v="126.7859571"/>
    <n v="14299653.064570038"/>
  </r>
  <r>
    <d v="2019-03-15T00:00:00"/>
    <x v="1"/>
    <x v="2"/>
    <x v="4"/>
    <x v="10"/>
    <s v="Y"/>
    <s v="N"/>
    <n v="11.7"/>
    <n v="22.2"/>
    <n v="18.7"/>
    <n v="0"/>
    <x v="1533"/>
    <n v="102.60851510000001"/>
    <n v="11407924.926367288"/>
  </r>
  <r>
    <d v="2019-03-16T00:00:00"/>
    <x v="2"/>
    <x v="2"/>
    <x v="4"/>
    <x v="10"/>
    <s v="Y"/>
    <s v="N"/>
    <n v="12.2"/>
    <n v="25.6"/>
    <n v="20.100000000000001"/>
    <n v="0"/>
    <x v="1534"/>
    <n v="95.251187810000005"/>
    <n v="10012755.331969539"/>
  </r>
  <r>
    <d v="2019-03-17T00:00:00"/>
    <x v="3"/>
    <x v="2"/>
    <x v="4"/>
    <x v="10"/>
    <s v="Y"/>
    <s v="N"/>
    <n v="14.2"/>
    <n v="25.6"/>
    <n v="19.2"/>
    <n v="0"/>
    <x v="1535"/>
    <n v="103.9571924"/>
    <n v="10985057.241789257"/>
  </r>
  <r>
    <d v="2019-03-18T00:00:00"/>
    <x v="4"/>
    <x v="2"/>
    <x v="4"/>
    <x v="11"/>
    <s v="Y"/>
    <s v="N"/>
    <n v="16.5"/>
    <n v="28.2"/>
    <n v="18.899999999999999"/>
    <n v="0"/>
    <x v="1536"/>
    <n v="111.14979460000001"/>
    <n v="13555204.843319321"/>
  </r>
  <r>
    <d v="2019-03-19T00:00:00"/>
    <x v="5"/>
    <x v="2"/>
    <x v="4"/>
    <x v="11"/>
    <s v="Y"/>
    <s v="N"/>
    <n v="16.899999999999999"/>
    <n v="23.4"/>
    <n v="12.7"/>
    <n v="0"/>
    <x v="1537"/>
    <n v="113.64477429999999"/>
    <n v="14011359.11683354"/>
  </r>
  <r>
    <d v="2019-03-20T00:00:00"/>
    <x v="6"/>
    <x v="2"/>
    <x v="4"/>
    <x v="11"/>
    <s v="Y"/>
    <s v="N"/>
    <n v="19.3"/>
    <n v="23.4"/>
    <n v="11.1"/>
    <n v="0"/>
    <x v="1538"/>
    <n v="127.27659920000001"/>
    <n v="15781572.824184561"/>
  </r>
  <r>
    <d v="2019-03-21T00:00:00"/>
    <x v="0"/>
    <x v="2"/>
    <x v="4"/>
    <x v="11"/>
    <s v="Y"/>
    <s v="N"/>
    <n v="18.2"/>
    <n v="24.3"/>
    <n v="12.5"/>
    <n v="0"/>
    <x v="1539"/>
    <n v="115.460165"/>
    <n v="14338005.511231825"/>
  </r>
  <r>
    <d v="2019-03-22T00:00:00"/>
    <x v="1"/>
    <x v="2"/>
    <x v="4"/>
    <x v="11"/>
    <s v="Y"/>
    <s v="N"/>
    <n v="18.7"/>
    <n v="28.6"/>
    <n v="15.3"/>
    <n v="0"/>
    <x v="1540"/>
    <n v="111.2407066"/>
    <n v="14272810.054365223"/>
  </r>
  <r>
    <d v="2019-03-23T00:00:00"/>
    <x v="2"/>
    <x v="2"/>
    <x v="4"/>
    <x v="11"/>
    <s v="Y"/>
    <s v="N"/>
    <n v="19.899999999999999"/>
    <n v="31.3"/>
    <n v="13.6"/>
    <n v="1.8"/>
    <x v="1541"/>
    <n v="98.954731719999998"/>
    <n v="10800676.423618456"/>
  </r>
  <r>
    <d v="2019-03-24T00:00:00"/>
    <x v="3"/>
    <x v="2"/>
    <x v="4"/>
    <x v="11"/>
    <s v="Y"/>
    <s v="N"/>
    <n v="16.5"/>
    <n v="29.3"/>
    <n v="16.899999999999999"/>
    <n v="2"/>
    <x v="1542"/>
    <n v="97.857599649999997"/>
    <n v="10199387.402928609"/>
  </r>
  <r>
    <d v="2019-03-25T00:00:00"/>
    <x v="4"/>
    <x v="2"/>
    <x v="4"/>
    <x v="12"/>
    <s v="Y"/>
    <s v="N"/>
    <n v="14.8"/>
    <n v="19"/>
    <n v="13.6"/>
    <n v="0.2"/>
    <x v="1543"/>
    <n v="80.292927370000001"/>
    <n v="8638229.0791338012"/>
  </r>
  <r>
    <d v="2019-03-26T00:00:00"/>
    <x v="5"/>
    <x v="2"/>
    <x v="4"/>
    <x v="12"/>
    <s v="Y"/>
    <s v="N"/>
    <n v="12.3"/>
    <n v="20.3"/>
    <n v="15.9"/>
    <n v="0"/>
    <x v="1544"/>
    <n v="95.567893560000002"/>
    <n v="10401626.737291241"/>
  </r>
  <r>
    <d v="2019-03-27T00:00:00"/>
    <x v="6"/>
    <x v="2"/>
    <x v="4"/>
    <x v="12"/>
    <s v="Y"/>
    <s v="N"/>
    <n v="11.1"/>
    <n v="21.7"/>
    <n v="17.8"/>
    <n v="0"/>
    <x v="1545"/>
    <n v="114.1613715"/>
    <n v="12935350.446566543"/>
  </r>
  <r>
    <d v="2019-03-28T00:00:00"/>
    <x v="0"/>
    <x v="2"/>
    <x v="4"/>
    <x v="12"/>
    <s v="Y"/>
    <s v="N"/>
    <n v="11.6"/>
    <n v="27.9"/>
    <n v="17.8"/>
    <n v="0"/>
    <x v="1546"/>
    <n v="108.460275"/>
    <n v="12356137.262468999"/>
  </r>
  <r>
    <d v="2019-03-29T00:00:00"/>
    <x v="1"/>
    <x v="2"/>
    <x v="4"/>
    <x v="12"/>
    <s v="Y"/>
    <s v="N"/>
    <n v="14.6"/>
    <n v="28.5"/>
    <n v="4.9000000000000004"/>
    <n v="0"/>
    <x v="1547"/>
    <n v="83.989537740000003"/>
    <n v="9303377.0534025766"/>
  </r>
  <r>
    <d v="2019-03-30T00:00:00"/>
    <x v="2"/>
    <x v="2"/>
    <x v="4"/>
    <x v="12"/>
    <s v="Y"/>
    <s v="N"/>
    <n v="9.1"/>
    <n v="15.6"/>
    <n v="11.4"/>
    <n v="1.8"/>
    <x v="1548"/>
    <n v="85.165934859999993"/>
    <n v="8624128.6794806533"/>
  </r>
  <r>
    <d v="2019-03-31T00:00:00"/>
    <x v="3"/>
    <x v="2"/>
    <x v="4"/>
    <x v="12"/>
    <s v="Y"/>
    <s v="N"/>
    <n v="9.4"/>
    <n v="18.5"/>
    <n v="8"/>
    <n v="2.2000000000000002"/>
    <x v="1549"/>
    <n v="94.389588230000001"/>
    <n v="9544659.5875355434"/>
  </r>
  <r>
    <d v="2019-04-01T00:00:00"/>
    <x v="4"/>
    <x v="3"/>
    <x v="4"/>
    <x v="13"/>
    <s v="Y"/>
    <s v="N"/>
    <n v="13"/>
    <n v="17.100000000000001"/>
    <n v="6.6"/>
    <n v="0.2"/>
    <x v="1550"/>
    <n v="131.3335309"/>
    <n v="15342045.552563585"/>
  </r>
  <r>
    <d v="2019-04-02T00:00:00"/>
    <x v="5"/>
    <x v="3"/>
    <x v="4"/>
    <x v="13"/>
    <s v="Y"/>
    <s v="N"/>
    <n v="7.4"/>
    <n v="25.9"/>
    <n v="16.600000000000001"/>
    <n v="0"/>
    <x v="1551"/>
    <n v="119.3975507"/>
    <n v="13722026.785796793"/>
  </r>
  <r>
    <d v="2019-04-03T00:00:00"/>
    <x v="6"/>
    <x v="3"/>
    <x v="4"/>
    <x v="13"/>
    <s v="Y"/>
    <s v="N"/>
    <n v="9.4"/>
    <n v="24.7"/>
    <n v="10.9"/>
    <n v="0"/>
    <x v="1552"/>
    <n v="112.9080676"/>
    <n v="13005740.300840175"/>
  </r>
  <r>
    <d v="2019-04-04T00:00:00"/>
    <x v="0"/>
    <x v="3"/>
    <x v="4"/>
    <x v="13"/>
    <s v="Y"/>
    <s v="N"/>
    <n v="13.3"/>
    <n v="21.9"/>
    <n v="13.9"/>
    <n v="0"/>
    <x v="1553"/>
    <n v="116.75648839999999"/>
    <n v="13282665.881517014"/>
  </r>
  <r>
    <d v="2019-04-05T00:00:00"/>
    <x v="1"/>
    <x v="3"/>
    <x v="4"/>
    <x v="13"/>
    <s v="N"/>
    <s v="N"/>
    <n v="14.4"/>
    <n v="28.5"/>
    <n v="15.3"/>
    <n v="0"/>
    <x v="1554"/>
    <n v="98.530301969999996"/>
    <n v="10984624.111943917"/>
  </r>
  <r>
    <d v="2019-04-06T00:00:00"/>
    <x v="2"/>
    <x v="3"/>
    <x v="4"/>
    <x v="13"/>
    <s v="N"/>
    <s v="N"/>
    <n v="16.5"/>
    <n v="20.100000000000001"/>
    <n v="12.4"/>
    <n v="0"/>
    <x v="1555"/>
    <n v="103.2729949"/>
    <n v="10557561.606713811"/>
  </r>
  <r>
    <d v="2019-04-07T00:00:00"/>
    <x v="3"/>
    <x v="3"/>
    <x v="4"/>
    <x v="13"/>
    <s v="N"/>
    <s v="N"/>
    <n v="9.5"/>
    <n v="26.5"/>
    <n v="15.9"/>
    <n v="0"/>
    <x v="1556"/>
    <n v="86.802686010000002"/>
    <n v="8123900.2748174546"/>
  </r>
  <r>
    <d v="2019-04-08T00:00:00"/>
    <x v="4"/>
    <x v="3"/>
    <x v="4"/>
    <x v="14"/>
    <s v="N"/>
    <s v="N"/>
    <n v="12.5"/>
    <n v="23.1"/>
    <n v="9"/>
    <n v="0"/>
    <x v="1557"/>
    <n v="113.1340539"/>
    <n v="12279981.452591926"/>
  </r>
  <r>
    <d v="2019-04-09T00:00:00"/>
    <x v="5"/>
    <x v="3"/>
    <x v="4"/>
    <x v="14"/>
    <s v="N"/>
    <s v="N"/>
    <n v="11.1"/>
    <n v="16.3"/>
    <n v="13.9"/>
    <n v="1.6"/>
    <x v="1558"/>
    <n v="106.3359468"/>
    <n v="11909523.959091071"/>
  </r>
  <r>
    <d v="2019-04-10T00:00:00"/>
    <x v="6"/>
    <x v="3"/>
    <x v="4"/>
    <x v="14"/>
    <s v="N"/>
    <s v="N"/>
    <n v="10.7"/>
    <n v="15.8"/>
    <n v="4.8"/>
    <n v="1.4"/>
    <x v="1559"/>
    <n v="121.87513629999999"/>
    <n v="14729704.660578974"/>
  </r>
  <r>
    <d v="2019-04-11T00:00:00"/>
    <x v="0"/>
    <x v="3"/>
    <x v="4"/>
    <x v="14"/>
    <s v="N"/>
    <s v="N"/>
    <n v="11.3"/>
    <n v="17.3"/>
    <n v="14.4"/>
    <n v="0"/>
    <x v="1560"/>
    <n v="126.8896051"/>
    <n v="14832203.34279811"/>
  </r>
  <r>
    <d v="2019-04-12T00:00:00"/>
    <x v="1"/>
    <x v="3"/>
    <x v="4"/>
    <x v="14"/>
    <s v="N"/>
    <s v="N"/>
    <n v="6.7"/>
    <n v="24.9"/>
    <n v="15.3"/>
    <n v="0.2"/>
    <x v="1561"/>
    <n v="128.7232047"/>
    <n v="14783701.73025322"/>
  </r>
  <r>
    <d v="2019-04-13T00:00:00"/>
    <x v="2"/>
    <x v="3"/>
    <x v="4"/>
    <x v="14"/>
    <s v="N"/>
    <s v="N"/>
    <n v="10.5"/>
    <n v="20.7"/>
    <n v="10"/>
    <n v="0"/>
    <x v="1562"/>
    <n v="122.44216059999999"/>
    <n v="12974406.619056931"/>
  </r>
  <r>
    <d v="2019-04-14T00:00:00"/>
    <x v="3"/>
    <x v="3"/>
    <x v="4"/>
    <x v="14"/>
    <s v="N"/>
    <s v="N"/>
    <n v="11.8"/>
    <n v="22.5"/>
    <n v="14.4"/>
    <n v="0"/>
    <x v="1563"/>
    <n v="111.731646"/>
    <n v="11025678.82728"/>
  </r>
  <r>
    <d v="2019-04-15T00:00:00"/>
    <x v="4"/>
    <x v="3"/>
    <x v="4"/>
    <x v="15"/>
    <s v="N"/>
    <s v="N"/>
    <n v="12.9"/>
    <n v="27.4"/>
    <n v="10.9"/>
    <n v="0"/>
    <x v="1564"/>
    <n v="113.1121728"/>
    <n v="12916839.482848223"/>
  </r>
  <r>
    <d v="2019-04-16T00:00:00"/>
    <x v="5"/>
    <x v="3"/>
    <x v="4"/>
    <x v="15"/>
    <s v="N"/>
    <s v="N"/>
    <n v="17.100000000000001"/>
    <n v="30.3"/>
    <n v="14.4"/>
    <n v="0"/>
    <x v="1565"/>
    <n v="100.00561740000001"/>
    <n v="11539935.707936026"/>
  </r>
  <r>
    <d v="2019-04-17T00:00:00"/>
    <x v="6"/>
    <x v="3"/>
    <x v="4"/>
    <x v="15"/>
    <s v="N"/>
    <s v="N"/>
    <n v="22.1"/>
    <n v="30"/>
    <n v="12.8"/>
    <n v="0"/>
    <x v="1566"/>
    <n v="100.1096387"/>
    <n v="11740971.550627733"/>
  </r>
  <r>
    <d v="2019-04-18T00:00:00"/>
    <x v="0"/>
    <x v="3"/>
    <x v="4"/>
    <x v="15"/>
    <s v="N"/>
    <s v="N"/>
    <n v="13.2"/>
    <n v="17.7"/>
    <n v="12.8"/>
    <n v="0"/>
    <x v="1567"/>
    <n v="84.833863710000003"/>
    <n v="9447104.576946741"/>
  </r>
  <r>
    <d v="2019-04-19T00:00:00"/>
    <x v="1"/>
    <x v="3"/>
    <x v="4"/>
    <x v="15"/>
    <s v="N"/>
    <s v="Y"/>
    <n v="8.6"/>
    <n v="22.1"/>
    <n v="14"/>
    <n v="0"/>
    <x v="1568"/>
    <n v="78.14244558"/>
    <n v="7499127.7226663195"/>
  </r>
  <r>
    <d v="2019-04-20T00:00:00"/>
    <x v="2"/>
    <x v="3"/>
    <x v="4"/>
    <x v="15"/>
    <s v="N"/>
    <s v="Y"/>
    <n v="10.199999999999999"/>
    <n v="30.2"/>
    <n v="13.9"/>
    <n v="0"/>
    <x v="1569"/>
    <n v="66.874813889999999"/>
    <n v="6396867.5227670604"/>
  </r>
  <r>
    <d v="2019-04-21T00:00:00"/>
    <x v="3"/>
    <x v="3"/>
    <x v="4"/>
    <x v="15"/>
    <s v="N"/>
    <s v="Y"/>
    <n v="14.8"/>
    <n v="27"/>
    <n v="7.5"/>
    <n v="0"/>
    <x v="1570"/>
    <n v="80.076258480000007"/>
    <n v="7592083.3172006896"/>
  </r>
  <r>
    <d v="2019-04-22T00:00:00"/>
    <x v="4"/>
    <x v="3"/>
    <x v="4"/>
    <x v="16"/>
    <s v="N"/>
    <s v="Y"/>
    <n v="13.7"/>
    <n v="17.600000000000001"/>
    <n v="6"/>
    <n v="0.8"/>
    <x v="1571"/>
    <n v="95.107386919999996"/>
    <n v="9534183.613949649"/>
  </r>
  <r>
    <d v="2019-04-23T00:00:00"/>
    <x v="5"/>
    <x v="3"/>
    <x v="4"/>
    <x v="16"/>
    <s v="N"/>
    <s v="N"/>
    <n v="11.1"/>
    <n v="18.5"/>
    <n v="8"/>
    <n v="0"/>
    <x v="1572"/>
    <n v="89.628985839999999"/>
    <n v="10239294.664014068"/>
  </r>
  <r>
    <d v="2019-04-24T00:00:00"/>
    <x v="6"/>
    <x v="3"/>
    <x v="4"/>
    <x v="16"/>
    <s v="Y"/>
    <s v="N"/>
    <n v="14.6"/>
    <n v="23.2"/>
    <n v="8.1999999999999993"/>
    <n v="0"/>
    <x v="1573"/>
    <n v="86.749292839999995"/>
    <n v="9825591.8565671127"/>
  </r>
  <r>
    <d v="2019-04-25T00:00:00"/>
    <x v="0"/>
    <x v="3"/>
    <x v="4"/>
    <x v="16"/>
    <s v="Y"/>
    <s v="Y"/>
    <n v="10.199999999999999"/>
    <n v="21.5"/>
    <n v="10.6"/>
    <n v="0"/>
    <x v="1574"/>
    <n v="62.60573067"/>
    <n v="6142402.5591598013"/>
  </r>
  <r>
    <d v="2019-04-26T00:00:00"/>
    <x v="1"/>
    <x v="3"/>
    <x v="4"/>
    <x v="16"/>
    <s v="Y"/>
    <s v="N"/>
    <n v="11.9"/>
    <n v="15.8"/>
    <n v="6.9"/>
    <n v="3"/>
    <x v="1575"/>
    <n v="60.918382540000003"/>
    <n v="6532070.4280797383"/>
  </r>
  <r>
    <d v="2019-04-27T00:00:00"/>
    <x v="2"/>
    <x v="3"/>
    <x v="4"/>
    <x v="16"/>
    <s v="Y"/>
    <s v="N"/>
    <n v="8.6999999999999993"/>
    <n v="16.2"/>
    <n v="8.5"/>
    <n v="0"/>
    <x v="1576"/>
    <n v="79.620085979999999"/>
    <n v="8389960.9867364801"/>
  </r>
  <r>
    <d v="2019-04-28T00:00:00"/>
    <x v="3"/>
    <x v="3"/>
    <x v="4"/>
    <x v="16"/>
    <s v="Y"/>
    <s v="N"/>
    <n v="12.4"/>
    <n v="17.399999999999999"/>
    <n v="5.2"/>
    <n v="0"/>
    <x v="1577"/>
    <n v="86.022860620000003"/>
    <n v="8693249.2155054063"/>
  </r>
  <r>
    <d v="2019-04-29T00:00:00"/>
    <x v="4"/>
    <x v="3"/>
    <x v="4"/>
    <x v="17"/>
    <s v="Y"/>
    <s v="N"/>
    <n v="11.5"/>
    <n v="18.100000000000001"/>
    <n v="8.4"/>
    <n v="0"/>
    <x v="1578"/>
    <n v="121.0296417"/>
    <n v="14318717.361163791"/>
  </r>
  <r>
    <d v="2019-04-30T00:00:00"/>
    <x v="5"/>
    <x v="3"/>
    <x v="4"/>
    <x v="17"/>
    <s v="Y"/>
    <s v="N"/>
    <n v="7.9"/>
    <n v="23.1"/>
    <n v="11.7"/>
    <n v="0"/>
    <x v="1579"/>
    <n v="96.951705770000004"/>
    <n v="10714675.934195014"/>
  </r>
  <r>
    <d v="2019-05-01T00:00:00"/>
    <x v="6"/>
    <x v="4"/>
    <x v="4"/>
    <x v="17"/>
    <s v="Y"/>
    <s v="N"/>
    <n v="15.6"/>
    <n v="22.8"/>
    <n v="7.8"/>
    <n v="0"/>
    <x v="1580"/>
    <n v="90.563836899999998"/>
    <n v="10094461.255625006"/>
  </r>
  <r>
    <d v="2019-05-02T00:00:00"/>
    <x v="0"/>
    <x v="4"/>
    <x v="4"/>
    <x v="17"/>
    <s v="Y"/>
    <s v="N"/>
    <n v="17.100000000000001"/>
    <n v="20.2"/>
    <n v="6.2"/>
    <n v="3.6"/>
    <x v="1581"/>
    <n v="103.58661480000001"/>
    <n v="11699942.403076321"/>
  </r>
  <r>
    <d v="2019-05-03T00:00:00"/>
    <x v="1"/>
    <x v="4"/>
    <x v="4"/>
    <x v="17"/>
    <s v="Y"/>
    <s v="N"/>
    <n v="11.8"/>
    <n v="20.7"/>
    <n v="9"/>
    <n v="0.2"/>
    <x v="1582"/>
    <n v="101.1629982"/>
    <n v="11219197.541531067"/>
  </r>
  <r>
    <d v="2019-05-04T00:00:00"/>
    <x v="2"/>
    <x v="4"/>
    <x v="4"/>
    <x v="17"/>
    <s v="Y"/>
    <s v="N"/>
    <n v="13"/>
    <n v="16.399999999999999"/>
    <n v="8.1999999999999993"/>
    <n v="0.2"/>
    <x v="1583"/>
    <n v="103.38349669999999"/>
    <n v="10712199.384674221"/>
  </r>
  <r>
    <d v="2019-05-05T00:00:00"/>
    <x v="3"/>
    <x v="4"/>
    <x v="4"/>
    <x v="17"/>
    <s v="Y"/>
    <s v="N"/>
    <n v="11.3"/>
    <n v="16.3"/>
    <n v="6.5"/>
    <n v="2"/>
    <x v="1584"/>
    <n v="108.09555589999999"/>
    <n v="11325247.599009909"/>
  </r>
  <r>
    <d v="2019-05-06T00:00:00"/>
    <x v="4"/>
    <x v="4"/>
    <x v="4"/>
    <x v="18"/>
    <s v="Y"/>
    <s v="N"/>
    <n v="11.7"/>
    <n v="16.7"/>
    <n v="8.5"/>
    <n v="0.2"/>
    <x v="1585"/>
    <n v="112.50558460000001"/>
    <n v="13673420.789569532"/>
  </r>
  <r>
    <d v="2019-05-07T00:00:00"/>
    <x v="5"/>
    <x v="4"/>
    <x v="4"/>
    <x v="18"/>
    <s v="Y"/>
    <s v="N"/>
    <n v="7.4"/>
    <n v="18.7"/>
    <n v="11.7"/>
    <n v="0"/>
    <x v="1586"/>
    <n v="94.753714479999999"/>
    <n v="11021603.778750438"/>
  </r>
  <r>
    <d v="2019-05-08T00:00:00"/>
    <x v="6"/>
    <x v="4"/>
    <x v="4"/>
    <x v="18"/>
    <s v="Y"/>
    <s v="N"/>
    <n v="10.3"/>
    <n v="17.399999999999999"/>
    <n v="7.3"/>
    <n v="5.2"/>
    <x v="1587"/>
    <n v="114.5284513"/>
    <n v="13606190.746790392"/>
  </r>
  <r>
    <d v="2019-05-09T00:00:00"/>
    <x v="0"/>
    <x v="4"/>
    <x v="4"/>
    <x v="18"/>
    <s v="Y"/>
    <s v="N"/>
    <n v="9.6999999999999993"/>
    <n v="16.2"/>
    <n v="5.3"/>
    <n v="0.6"/>
    <x v="1588"/>
    <n v="113.6303305"/>
    <n v="13863279.278152218"/>
  </r>
  <r>
    <d v="2019-05-10T00:00:00"/>
    <x v="1"/>
    <x v="4"/>
    <x v="4"/>
    <x v="18"/>
    <s v="Y"/>
    <s v="N"/>
    <n v="10.199999999999999"/>
    <n v="14.2"/>
    <n v="2.8"/>
    <n v="7.2"/>
    <x v="1589"/>
    <n v="93.135276869999998"/>
    <n v="11534884.136687608"/>
  </r>
  <r>
    <d v="2019-05-11T00:00:00"/>
    <x v="2"/>
    <x v="4"/>
    <x v="4"/>
    <x v="18"/>
    <s v="Y"/>
    <s v="N"/>
    <n v="10.199999999999999"/>
    <n v="16.399999999999999"/>
    <n v="7.7"/>
    <n v="8.1999999999999993"/>
    <x v="1590"/>
    <n v="87.036533050000003"/>
    <n v="9851381.0016490929"/>
  </r>
  <r>
    <d v="2019-05-12T00:00:00"/>
    <x v="3"/>
    <x v="4"/>
    <x v="4"/>
    <x v="18"/>
    <s v="Y"/>
    <s v="N"/>
    <n v="12.2"/>
    <n v="17.7"/>
    <n v="6.6"/>
    <n v="0"/>
    <x v="1591"/>
    <n v="87.377381740000004"/>
    <n v="9647937.8742997721"/>
  </r>
  <r>
    <d v="2019-05-13T00:00:00"/>
    <x v="4"/>
    <x v="4"/>
    <x v="4"/>
    <x v="19"/>
    <s v="Y"/>
    <s v="N"/>
    <n v="12.7"/>
    <n v="18.100000000000001"/>
    <n v="8.3000000000000007"/>
    <n v="0"/>
    <x v="1592"/>
    <n v="77.157376979999995"/>
    <n v="9227914.6522671115"/>
  </r>
  <r>
    <d v="2019-05-14T00:00:00"/>
    <x v="5"/>
    <x v="4"/>
    <x v="4"/>
    <x v="19"/>
    <s v="Y"/>
    <s v="N"/>
    <n v="11.3"/>
    <n v="20.2"/>
    <n v="9"/>
    <n v="0"/>
    <x v="1593"/>
    <n v="89.82269178"/>
    <n v="11048668.047433352"/>
  </r>
  <r>
    <d v="2019-05-15T00:00:00"/>
    <x v="6"/>
    <x v="4"/>
    <x v="4"/>
    <x v="19"/>
    <s v="Y"/>
    <s v="N"/>
    <n v="12"/>
    <n v="15.8"/>
    <n v="8"/>
    <n v="0"/>
    <x v="1594"/>
    <n v="100.6447738"/>
    <n v="12707889.718782894"/>
  </r>
  <r>
    <d v="2019-05-16T00:00:00"/>
    <x v="0"/>
    <x v="4"/>
    <x v="4"/>
    <x v="19"/>
    <s v="Y"/>
    <s v="N"/>
    <n v="10.5"/>
    <n v="16.100000000000001"/>
    <n v="9.8000000000000007"/>
    <n v="0"/>
    <x v="1595"/>
    <n v="98.942964329999995"/>
    <n v="12604293.27037207"/>
  </r>
  <r>
    <d v="2019-05-17T00:00:00"/>
    <x v="1"/>
    <x v="4"/>
    <x v="4"/>
    <x v="19"/>
    <s v="Y"/>
    <s v="N"/>
    <n v="6.5"/>
    <n v="18.600000000000001"/>
    <n v="10.7"/>
    <n v="0"/>
    <x v="1596"/>
    <n v="96.783858859999995"/>
    <n v="12285185.568661366"/>
  </r>
  <r>
    <d v="2019-05-18T00:00:00"/>
    <x v="2"/>
    <x v="4"/>
    <x v="4"/>
    <x v="19"/>
    <s v="Y"/>
    <s v="N"/>
    <n v="6.2"/>
    <n v="21.5"/>
    <n v="10.6"/>
    <n v="0"/>
    <x v="1597"/>
    <n v="86.441785100000004"/>
    <n v="9767112.1889825389"/>
  </r>
  <r>
    <d v="2019-05-19T00:00:00"/>
    <x v="3"/>
    <x v="4"/>
    <x v="4"/>
    <x v="19"/>
    <s v="Y"/>
    <s v="N"/>
    <n v="8.9"/>
    <n v="21.8"/>
    <n v="10"/>
    <n v="0.2"/>
    <x v="1598"/>
    <n v="76.294168089999999"/>
    <n v="7938778.2164797373"/>
  </r>
  <r>
    <d v="2019-05-20T00:00:00"/>
    <x v="4"/>
    <x v="4"/>
    <x v="4"/>
    <x v="20"/>
    <s v="Y"/>
    <s v="N"/>
    <n v="12"/>
    <n v="19.600000000000001"/>
    <n v="3.1"/>
    <n v="0.4"/>
    <x v="1599"/>
    <n v="93.344364299999995"/>
    <n v="11083095.611064905"/>
  </r>
  <r>
    <d v="2019-05-21T00:00:00"/>
    <x v="5"/>
    <x v="4"/>
    <x v="4"/>
    <x v="20"/>
    <s v="Y"/>
    <s v="N"/>
    <n v="11.1"/>
    <n v="20.399999999999999"/>
    <n v="6.9"/>
    <n v="0.4"/>
    <x v="1600"/>
    <n v="104.5578083"/>
    <n v="12731666.594970193"/>
  </r>
  <r>
    <d v="2019-05-22T00:00:00"/>
    <x v="6"/>
    <x v="4"/>
    <x v="4"/>
    <x v="20"/>
    <s v="Y"/>
    <s v="N"/>
    <n v="10.7"/>
    <n v="22.3"/>
    <n v="10.3"/>
    <n v="0"/>
    <x v="1601"/>
    <n v="115.8944559"/>
    <n v="14140930.41436748"/>
  </r>
  <r>
    <d v="2019-05-23T00:00:00"/>
    <x v="0"/>
    <x v="4"/>
    <x v="4"/>
    <x v="20"/>
    <s v="Y"/>
    <s v="N"/>
    <n v="9.9"/>
    <n v="21.3"/>
    <n v="10.199999999999999"/>
    <n v="0"/>
    <x v="1602"/>
    <n v="88.387136190000007"/>
    <n v="10528508.611265402"/>
  </r>
  <r>
    <d v="2019-05-24T00:00:00"/>
    <x v="1"/>
    <x v="4"/>
    <x v="4"/>
    <x v="20"/>
    <s v="Y"/>
    <s v="N"/>
    <n v="13.8"/>
    <n v="20.2"/>
    <n v="4.4000000000000004"/>
    <n v="0"/>
    <x v="1603"/>
    <n v="91.547124490000002"/>
    <n v="10887220.266398994"/>
  </r>
  <r>
    <d v="2019-05-25T00:00:00"/>
    <x v="2"/>
    <x v="4"/>
    <x v="4"/>
    <x v="20"/>
    <s v="Y"/>
    <s v="N"/>
    <n v="13.7"/>
    <n v="19.8"/>
    <n v="9.1"/>
    <n v="1.6"/>
    <x v="1604"/>
    <n v="74.262935119999995"/>
    <n v="7793891.3276972435"/>
  </r>
  <r>
    <d v="2019-05-26T00:00:00"/>
    <x v="3"/>
    <x v="4"/>
    <x v="4"/>
    <x v="20"/>
    <s v="Y"/>
    <s v="N"/>
    <n v="9.5"/>
    <n v="15.1"/>
    <n v="8.6"/>
    <n v="6.6"/>
    <x v="1605"/>
    <n v="63.903082140000002"/>
    <n v="6783531.3567327401"/>
  </r>
  <r>
    <d v="2019-05-27T00:00:00"/>
    <x v="4"/>
    <x v="4"/>
    <x v="4"/>
    <x v="21"/>
    <s v="Y"/>
    <s v="N"/>
    <n v="7.8"/>
    <n v="14"/>
    <n v="7.2"/>
    <n v="8.1999999999999993"/>
    <x v="1606"/>
    <n v="87.611014030000007"/>
    <n v="11409520.591362009"/>
  </r>
  <r>
    <d v="2019-05-28T00:00:00"/>
    <x v="5"/>
    <x v="4"/>
    <x v="4"/>
    <x v="21"/>
    <s v="Y"/>
    <s v="N"/>
    <n v="8.1999999999999993"/>
    <n v="15.7"/>
    <n v="3.3"/>
    <n v="0.2"/>
    <x v="1607"/>
    <n v="79.964774539999993"/>
    <n v="10699259.245604783"/>
  </r>
  <r>
    <d v="2019-05-29T00:00:00"/>
    <x v="6"/>
    <x v="4"/>
    <x v="4"/>
    <x v="21"/>
    <s v="Y"/>
    <s v="N"/>
    <n v="8.6999999999999993"/>
    <n v="10.6"/>
    <n v="7.9"/>
    <n v="1.2"/>
    <x v="1608"/>
    <n v="85.003942199999997"/>
    <n v="11586163.977733877"/>
  </r>
  <r>
    <d v="2019-05-30T00:00:00"/>
    <x v="0"/>
    <x v="4"/>
    <x v="4"/>
    <x v="21"/>
    <s v="Y"/>
    <s v="N"/>
    <n v="6.7"/>
    <n v="13.3"/>
    <n v="5.8"/>
    <n v="5.8"/>
    <x v="1609"/>
    <n v="100.0150103"/>
    <n v="13887797.787253492"/>
  </r>
  <r>
    <d v="2019-05-31T00:00:00"/>
    <x v="1"/>
    <x v="4"/>
    <x v="4"/>
    <x v="21"/>
    <s v="Y"/>
    <s v="N"/>
    <n v="8.5"/>
    <n v="14.3"/>
    <n v="5.7"/>
    <n v="1.4"/>
    <x v="1610"/>
    <n v="100.7077503"/>
    <n v="13481659.923995743"/>
  </r>
  <r>
    <d v="2019-06-01T00:00:00"/>
    <x v="2"/>
    <x v="5"/>
    <x v="4"/>
    <x v="21"/>
    <s v="Y"/>
    <s v="N"/>
    <n v="11.7"/>
    <n v="14.6"/>
    <n v="5.8"/>
    <n v="2.4"/>
    <x v="1611"/>
    <n v="113.2446372"/>
    <n v="13663354.473508781"/>
  </r>
  <r>
    <d v="2019-06-02T00:00:00"/>
    <x v="3"/>
    <x v="5"/>
    <x v="4"/>
    <x v="21"/>
    <s v="Y"/>
    <s v="N"/>
    <n v="11"/>
    <n v="14.5"/>
    <n v="6.7"/>
    <n v="0"/>
    <x v="1612"/>
    <n v="108.9225857"/>
    <n v="12862333.752974899"/>
  </r>
  <r>
    <d v="2019-06-03T00:00:00"/>
    <x v="4"/>
    <x v="5"/>
    <x v="4"/>
    <x v="22"/>
    <s v="Y"/>
    <s v="N"/>
    <n v="8.1999999999999993"/>
    <n v="12"/>
    <n v="3.8"/>
    <n v="15.4"/>
    <x v="1613"/>
    <n v="115.7252699"/>
    <n v="15673581.745925715"/>
  </r>
  <r>
    <d v="2019-06-04T00:00:00"/>
    <x v="5"/>
    <x v="5"/>
    <x v="4"/>
    <x v="22"/>
    <s v="Y"/>
    <s v="N"/>
    <n v="8.4"/>
    <n v="12.9"/>
    <n v="7.9"/>
    <n v="3.2"/>
    <x v="1614"/>
    <n v="149.11844379999999"/>
    <n v="20302345.644731674"/>
  </r>
  <r>
    <d v="2019-06-05T00:00:00"/>
    <x v="6"/>
    <x v="5"/>
    <x v="4"/>
    <x v="22"/>
    <s v="Y"/>
    <s v="N"/>
    <n v="8.6"/>
    <n v="13"/>
    <n v="5.7"/>
    <n v="0"/>
    <x v="1615"/>
    <n v="155.98832920000001"/>
    <n v="21502182.380733099"/>
  </r>
  <r>
    <d v="2019-06-06T00:00:00"/>
    <x v="0"/>
    <x v="5"/>
    <x v="4"/>
    <x v="22"/>
    <s v="Y"/>
    <s v="N"/>
    <n v="10.199999999999999"/>
    <n v="14.8"/>
    <n v="7.9"/>
    <n v="0"/>
    <x v="1616"/>
    <n v="162.49199490000001"/>
    <n v="21931832.974943947"/>
  </r>
  <r>
    <d v="2019-06-07T00:00:00"/>
    <x v="1"/>
    <x v="5"/>
    <x v="4"/>
    <x v="22"/>
    <s v="Y"/>
    <s v="N"/>
    <n v="11.7"/>
    <n v="16.600000000000001"/>
    <n v="8"/>
    <n v="0"/>
    <x v="1617"/>
    <n v="139.20081619999999"/>
    <n v="18374986.589207727"/>
  </r>
  <r>
    <d v="2019-06-08T00:00:00"/>
    <x v="2"/>
    <x v="5"/>
    <x v="4"/>
    <x v="22"/>
    <s v="Y"/>
    <s v="N"/>
    <n v="6.7"/>
    <n v="18.7"/>
    <n v="9.3000000000000007"/>
    <n v="0"/>
    <x v="1618"/>
    <n v="102.4160856"/>
    <n v="12007633.646134729"/>
  </r>
  <r>
    <d v="2019-06-09T00:00:00"/>
    <x v="3"/>
    <x v="5"/>
    <x v="4"/>
    <x v="22"/>
    <s v="Y"/>
    <s v="N"/>
    <n v="7.8"/>
    <n v="18"/>
    <n v="8"/>
    <n v="0"/>
    <x v="1619"/>
    <n v="69.561305970000006"/>
    <n v="7698309.3861424383"/>
  </r>
  <r>
    <d v="2019-06-10T00:00:00"/>
    <x v="4"/>
    <x v="5"/>
    <x v="4"/>
    <x v="23"/>
    <s v="Y"/>
    <s v="Y"/>
    <n v="12"/>
    <n v="19.2"/>
    <n v="7.6"/>
    <n v="3"/>
    <x v="1620"/>
    <n v="47.487874040000001"/>
    <n v="5135007.7082035411"/>
  </r>
  <r>
    <d v="2019-06-11T00:00:00"/>
    <x v="5"/>
    <x v="5"/>
    <x v="4"/>
    <x v="23"/>
    <s v="Y"/>
    <s v="N"/>
    <n v="9.6"/>
    <n v="17.899999999999999"/>
    <n v="9.1999999999999993"/>
    <n v="0"/>
    <x v="1621"/>
    <n v="73.078081710000006"/>
    <n v="8971132.5425547734"/>
  </r>
  <r>
    <d v="2019-06-12T00:00:00"/>
    <x v="6"/>
    <x v="5"/>
    <x v="4"/>
    <x v="23"/>
    <s v="Y"/>
    <s v="N"/>
    <n v="11.9"/>
    <n v="16.5"/>
    <n v="1.3"/>
    <n v="0.6"/>
    <x v="1622"/>
    <n v="85.792690070000006"/>
    <n v="10992424.345116444"/>
  </r>
  <r>
    <d v="2019-06-13T00:00:00"/>
    <x v="0"/>
    <x v="5"/>
    <x v="4"/>
    <x v="23"/>
    <s v="Y"/>
    <s v="N"/>
    <n v="8.8000000000000007"/>
    <n v="17.399999999999999"/>
    <n v="8.9"/>
    <n v="2.6"/>
    <x v="1623"/>
    <n v="79.516251400000002"/>
    <n v="10220636.481786767"/>
  </r>
  <r>
    <d v="2019-06-14T00:00:00"/>
    <x v="1"/>
    <x v="5"/>
    <x v="4"/>
    <x v="23"/>
    <s v="Y"/>
    <s v="N"/>
    <n v="10"/>
    <n v="17.3"/>
    <n v="7"/>
    <n v="2.2000000000000002"/>
    <x v="1624"/>
    <n v="86.655464210000005"/>
    <n v="11105174.602719652"/>
  </r>
  <r>
    <d v="2019-06-15T00:00:00"/>
    <x v="2"/>
    <x v="5"/>
    <x v="4"/>
    <x v="23"/>
    <s v="Y"/>
    <s v="N"/>
    <n v="9"/>
    <n v="15.2"/>
    <n v="6.4"/>
    <n v="2.6"/>
    <x v="1625"/>
    <n v="104.43185029999999"/>
    <n v="12646472.020692604"/>
  </r>
  <r>
    <d v="2019-06-16T00:00:00"/>
    <x v="3"/>
    <x v="5"/>
    <x v="4"/>
    <x v="23"/>
    <s v="Y"/>
    <s v="N"/>
    <n v="8.6"/>
    <n v="16.7"/>
    <n v="7.5"/>
    <n v="0"/>
    <x v="1626"/>
    <n v="111.2767338"/>
    <n v="12998389.949837983"/>
  </r>
  <r>
    <d v="2019-06-17T00:00:00"/>
    <x v="4"/>
    <x v="5"/>
    <x v="4"/>
    <x v="24"/>
    <s v="Y"/>
    <s v="N"/>
    <n v="6.3"/>
    <n v="17.899999999999999"/>
    <n v="8.6"/>
    <n v="3.4"/>
    <x v="1627"/>
    <n v="108.7466958"/>
    <n v="14134125.049744256"/>
  </r>
  <r>
    <d v="2019-06-18T00:00:00"/>
    <x v="5"/>
    <x v="5"/>
    <x v="4"/>
    <x v="24"/>
    <s v="Y"/>
    <s v="N"/>
    <n v="8"/>
    <n v="13.7"/>
    <n v="5.2"/>
    <n v="0"/>
    <x v="1628"/>
    <n v="101.3953781"/>
    <n v="13984675.645291382"/>
  </r>
  <r>
    <d v="2019-06-19T00:00:00"/>
    <x v="6"/>
    <x v="5"/>
    <x v="4"/>
    <x v="24"/>
    <s v="Y"/>
    <s v="N"/>
    <n v="6.6"/>
    <n v="11.9"/>
    <n v="7"/>
    <n v="0.8"/>
    <x v="1629"/>
    <n v="157.02604099999999"/>
    <n v="22727496.939341918"/>
  </r>
  <r>
    <d v="2019-06-20T00:00:00"/>
    <x v="0"/>
    <x v="5"/>
    <x v="4"/>
    <x v="24"/>
    <s v="Y"/>
    <s v="N"/>
    <n v="6.4"/>
    <n v="11.3"/>
    <n v="6.4"/>
    <n v="1.6"/>
    <x v="1630"/>
    <n v="141.97958589999999"/>
    <n v="21099528.758866709"/>
  </r>
  <r>
    <d v="2019-06-21T00:00:00"/>
    <x v="1"/>
    <x v="5"/>
    <x v="4"/>
    <x v="24"/>
    <s v="Y"/>
    <s v="N"/>
    <n v="6.5"/>
    <n v="12.6"/>
    <n v="8.5"/>
    <n v="3"/>
    <x v="1631"/>
    <n v="123.80971169999999"/>
    <n v="17891039.436701659"/>
  </r>
  <r>
    <d v="2019-06-22T00:00:00"/>
    <x v="2"/>
    <x v="5"/>
    <x v="4"/>
    <x v="24"/>
    <s v="Y"/>
    <s v="N"/>
    <n v="6.8"/>
    <n v="11.8"/>
    <n v="7.3"/>
    <n v="0.4"/>
    <x v="1632"/>
    <n v="111.60986149999999"/>
    <n v="14825058.660043335"/>
  </r>
  <r>
    <d v="2019-06-23T00:00:00"/>
    <x v="3"/>
    <x v="5"/>
    <x v="4"/>
    <x v="24"/>
    <s v="Y"/>
    <s v="N"/>
    <n v="3.6"/>
    <n v="9.6"/>
    <n v="5.9"/>
    <n v="1.2"/>
    <x v="1633"/>
    <n v="127.6019028"/>
    <n v="17038084.903978899"/>
  </r>
  <r>
    <d v="2019-06-24T00:00:00"/>
    <x v="4"/>
    <x v="5"/>
    <x v="4"/>
    <x v="25"/>
    <s v="Y"/>
    <s v="N"/>
    <n v="4.2"/>
    <n v="16"/>
    <n v="9"/>
    <n v="0"/>
    <x v="1634"/>
    <n v="117.51896069999999"/>
    <n v="17258458.507727757"/>
  </r>
  <r>
    <d v="2019-06-25T00:00:00"/>
    <x v="5"/>
    <x v="5"/>
    <x v="4"/>
    <x v="25"/>
    <s v="Y"/>
    <s v="N"/>
    <n v="3.5"/>
    <n v="17"/>
    <n v="8.9"/>
    <n v="0"/>
    <x v="1635"/>
    <n v="124.05127779999999"/>
    <n v="18087575.67500405"/>
  </r>
  <r>
    <d v="2019-06-26T00:00:00"/>
    <x v="6"/>
    <x v="5"/>
    <x v="4"/>
    <x v="25"/>
    <s v="Y"/>
    <s v="N"/>
    <n v="4.5999999999999996"/>
    <n v="18"/>
    <n v="9.1999999999999993"/>
    <n v="0.2"/>
    <x v="1636"/>
    <n v="106.19914"/>
    <n v="14799015.8296584"/>
  </r>
  <r>
    <d v="2019-06-27T00:00:00"/>
    <x v="0"/>
    <x v="5"/>
    <x v="4"/>
    <x v="25"/>
    <s v="Y"/>
    <s v="N"/>
    <n v="5.9"/>
    <n v="17.5"/>
    <n v="9.1999999999999993"/>
    <n v="0"/>
    <x v="1637"/>
    <n v="77.671129440000001"/>
    <n v="10176755.655562552"/>
  </r>
  <r>
    <d v="2019-06-28T00:00:00"/>
    <x v="1"/>
    <x v="5"/>
    <x v="4"/>
    <x v="25"/>
    <s v="N"/>
    <s v="N"/>
    <n v="10.7"/>
    <n v="19.5"/>
    <n v="9.1999999999999993"/>
    <n v="0"/>
    <x v="1638"/>
    <n v="61.815155930000003"/>
    <n v="7637053.5799244568"/>
  </r>
  <r>
    <d v="2019-06-29T00:00:00"/>
    <x v="2"/>
    <x v="5"/>
    <x v="4"/>
    <x v="25"/>
    <s v="N"/>
    <s v="N"/>
    <n v="13"/>
    <n v="17.600000000000001"/>
    <n v="2.6"/>
    <n v="0.8"/>
    <x v="1639"/>
    <n v="52.91240414"/>
    <n v="6239649.2244178988"/>
  </r>
  <r>
    <d v="2019-06-30T00:00:00"/>
    <x v="3"/>
    <x v="5"/>
    <x v="4"/>
    <x v="25"/>
    <s v="N"/>
    <s v="N"/>
    <n v="8.1"/>
    <n v="14.5"/>
    <n v="8.5"/>
    <n v="6.4"/>
    <x v="1640"/>
    <n v="51.901149879999998"/>
    <n v="6028366.0481141396"/>
  </r>
  <r>
    <d v="2019-07-01T00:00:00"/>
    <x v="4"/>
    <x v="6"/>
    <x v="4"/>
    <x v="26"/>
    <s v="N"/>
    <s v="N"/>
    <n v="9.5"/>
    <n v="14.1"/>
    <n v="8.3000000000000007"/>
    <n v="0"/>
    <x v="1641"/>
    <n v="67.195464610000002"/>
    <n v="8773414.8101741243"/>
  </r>
  <r>
    <d v="2019-07-02T00:00:00"/>
    <x v="5"/>
    <x v="6"/>
    <x v="4"/>
    <x v="26"/>
    <s v="N"/>
    <s v="N"/>
    <n v="8.6"/>
    <n v="15.9"/>
    <n v="6.6"/>
    <n v="0"/>
    <x v="1642"/>
    <n v="93.110674299999999"/>
    <n v="12650644.707449526"/>
  </r>
  <r>
    <d v="2019-07-03T00:00:00"/>
    <x v="6"/>
    <x v="6"/>
    <x v="4"/>
    <x v="26"/>
    <s v="N"/>
    <s v="N"/>
    <n v="8.1999999999999993"/>
    <n v="13.7"/>
    <n v="7.5"/>
    <n v="0"/>
    <x v="1643"/>
    <n v="97.287999810000002"/>
    <n v="13360337.251507739"/>
  </r>
  <r>
    <d v="2019-07-04T00:00:00"/>
    <x v="0"/>
    <x v="6"/>
    <x v="4"/>
    <x v="26"/>
    <s v="N"/>
    <s v="N"/>
    <n v="5.3"/>
    <n v="13.5"/>
    <n v="6.9"/>
    <n v="0"/>
    <x v="1644"/>
    <n v="85.901782639999993"/>
    <n v="11612437.059632894"/>
  </r>
  <r>
    <d v="2019-07-05T00:00:00"/>
    <x v="1"/>
    <x v="6"/>
    <x v="4"/>
    <x v="26"/>
    <s v="N"/>
    <s v="N"/>
    <n v="3.5"/>
    <n v="19.100000000000001"/>
    <n v="9"/>
    <n v="0"/>
    <x v="1645"/>
    <n v="78.719066029999993"/>
    <n v="10451868.495191699"/>
  </r>
  <r>
    <d v="2019-07-06T00:00:00"/>
    <x v="2"/>
    <x v="6"/>
    <x v="4"/>
    <x v="26"/>
    <s v="N"/>
    <s v="N"/>
    <n v="6"/>
    <n v="19.399999999999999"/>
    <n v="9.3000000000000007"/>
    <n v="0"/>
    <x v="1646"/>
    <n v="64.992904050000007"/>
    <n v="7452144.8719866453"/>
  </r>
  <r>
    <d v="2019-07-07T00:00:00"/>
    <x v="3"/>
    <x v="6"/>
    <x v="4"/>
    <x v="26"/>
    <s v="N"/>
    <s v="N"/>
    <n v="9"/>
    <n v="18.2"/>
    <n v="6.1"/>
    <n v="0.2"/>
    <x v="1647"/>
    <n v="87.747186549999995"/>
    <n v="10044409.914716113"/>
  </r>
  <r>
    <d v="2019-07-08T00:00:00"/>
    <x v="4"/>
    <x v="6"/>
    <x v="4"/>
    <x v="27"/>
    <s v="N"/>
    <s v="N"/>
    <n v="11"/>
    <n v="16"/>
    <n v="8.1999999999999993"/>
    <n v="5.2"/>
    <x v="1648"/>
    <n v="101.94417129999999"/>
    <n v="12978233.121173637"/>
  </r>
  <r>
    <d v="2019-07-09T00:00:00"/>
    <x v="5"/>
    <x v="6"/>
    <x v="4"/>
    <x v="27"/>
    <s v="N"/>
    <s v="N"/>
    <n v="6.8"/>
    <n v="15"/>
    <n v="7.2"/>
    <n v="0.2"/>
    <x v="1649"/>
    <n v="125.0990315"/>
    <n v="16738748.934340525"/>
  </r>
  <r>
    <d v="2019-07-10T00:00:00"/>
    <x v="6"/>
    <x v="6"/>
    <x v="4"/>
    <x v="27"/>
    <s v="N"/>
    <s v="N"/>
    <n v="9.5"/>
    <n v="15.4"/>
    <n v="6.7"/>
    <n v="0.2"/>
    <x v="1650"/>
    <n v="84.780694909999994"/>
    <n v="10775008.69569858"/>
  </r>
  <r>
    <d v="2019-07-11T00:00:00"/>
    <x v="0"/>
    <x v="6"/>
    <x v="4"/>
    <x v="27"/>
    <s v="N"/>
    <s v="N"/>
    <n v="7.8"/>
    <n v="14.3"/>
    <n v="4.5999999999999996"/>
    <n v="6.4"/>
    <x v="1651"/>
    <n v="89.217705280000004"/>
    <n v="11877688.714838425"/>
  </r>
  <r>
    <d v="2019-07-12T00:00:00"/>
    <x v="1"/>
    <x v="6"/>
    <x v="4"/>
    <x v="27"/>
    <s v="N"/>
    <s v="N"/>
    <n v="10.1"/>
    <n v="15.7"/>
    <n v="6.2"/>
    <n v="2.4"/>
    <x v="1652"/>
    <n v="90.969699500000004"/>
    <n v="11679066.63636593"/>
  </r>
  <r>
    <d v="2019-07-13T00:00:00"/>
    <x v="2"/>
    <x v="6"/>
    <x v="4"/>
    <x v="27"/>
    <s v="N"/>
    <s v="N"/>
    <n v="7"/>
    <n v="12"/>
    <n v="8.3000000000000007"/>
    <n v="4.4000000000000004"/>
    <x v="1653"/>
    <n v="82.190068789999998"/>
    <n v="10187813.265716985"/>
  </r>
  <r>
    <d v="2019-07-14T00:00:00"/>
    <x v="3"/>
    <x v="6"/>
    <x v="4"/>
    <x v="27"/>
    <s v="N"/>
    <s v="N"/>
    <n v="7.1"/>
    <n v="13.1"/>
    <n v="3.8"/>
    <n v="0.8"/>
    <x v="1654"/>
    <n v="81.784996430000007"/>
    <n v="10120097.131272255"/>
  </r>
  <r>
    <d v="2019-07-15T00:00:00"/>
    <x v="4"/>
    <x v="6"/>
    <x v="4"/>
    <x v="28"/>
    <s v="N"/>
    <s v="N"/>
    <n v="8.9"/>
    <n v="14.3"/>
    <n v="7.6"/>
    <n v="4.4000000000000004"/>
    <x v="1655"/>
    <n v="92.269993139999997"/>
    <n v="12155575.080269089"/>
  </r>
  <r>
    <d v="2019-07-16T00:00:00"/>
    <x v="5"/>
    <x v="6"/>
    <x v="4"/>
    <x v="28"/>
    <s v="Y"/>
    <s v="N"/>
    <n v="9.9"/>
    <n v="13.9"/>
    <n v="6.4"/>
    <n v="1.8"/>
    <x v="1656"/>
    <n v="114.6004499"/>
    <n v="15235186.652502323"/>
  </r>
  <r>
    <d v="2019-07-17T00:00:00"/>
    <x v="6"/>
    <x v="6"/>
    <x v="4"/>
    <x v="28"/>
    <s v="Y"/>
    <s v="N"/>
    <n v="9.6999999999999993"/>
    <n v="13.7"/>
    <n v="3.6"/>
    <n v="0"/>
    <x v="1657"/>
    <n v="91.545886449999998"/>
    <n v="12389803.793883439"/>
  </r>
  <r>
    <d v="2019-07-18T00:00:00"/>
    <x v="0"/>
    <x v="6"/>
    <x v="4"/>
    <x v="28"/>
    <s v="Y"/>
    <s v="N"/>
    <n v="9"/>
    <n v="14.3"/>
    <n v="7.9"/>
    <n v="0.4"/>
    <x v="1658"/>
    <n v="85.918878829999997"/>
    <n v="11523366.138443807"/>
  </r>
  <r>
    <d v="2019-07-19T00:00:00"/>
    <x v="1"/>
    <x v="6"/>
    <x v="4"/>
    <x v="28"/>
    <s v="Y"/>
    <s v="N"/>
    <n v="7.5"/>
    <n v="15.7"/>
    <n v="9.6"/>
    <n v="1.6"/>
    <x v="1659"/>
    <n v="101.5731984"/>
    <n v="13418008.434789022"/>
  </r>
  <r>
    <d v="2019-07-20T00:00:00"/>
    <x v="2"/>
    <x v="6"/>
    <x v="4"/>
    <x v="28"/>
    <s v="Y"/>
    <s v="N"/>
    <n v="8"/>
    <n v="17.100000000000001"/>
    <n v="10.3"/>
    <n v="0"/>
    <x v="1660"/>
    <n v="52.5253199"/>
    <n v="5845485.3364457097"/>
  </r>
  <r>
    <d v="2019-07-21T00:00:00"/>
    <x v="3"/>
    <x v="6"/>
    <x v="4"/>
    <x v="28"/>
    <s v="Y"/>
    <s v="N"/>
    <n v="11.3"/>
    <n v="16.600000000000001"/>
    <n v="8.1"/>
    <n v="0"/>
    <x v="1661"/>
    <n v="60.156590430000001"/>
    <n v="6695016.4422145542"/>
  </r>
  <r>
    <d v="2019-07-22T00:00:00"/>
    <x v="4"/>
    <x v="6"/>
    <x v="4"/>
    <x v="29"/>
    <s v="Y"/>
    <s v="N"/>
    <n v="7.9"/>
    <n v="15.6"/>
    <n v="10.6"/>
    <n v="0"/>
    <x v="1662"/>
    <n v="64.585343089999995"/>
    <n v="7983938.0679437174"/>
  </r>
  <r>
    <d v="2019-07-23T00:00:00"/>
    <x v="5"/>
    <x v="6"/>
    <x v="4"/>
    <x v="29"/>
    <s v="Y"/>
    <s v="N"/>
    <n v="9.9"/>
    <n v="15.2"/>
    <n v="8.1999999999999993"/>
    <n v="1.6"/>
    <x v="1663"/>
    <n v="69.864795830000006"/>
    <n v="9013160.8966100551"/>
  </r>
  <r>
    <d v="2019-07-24T00:00:00"/>
    <x v="6"/>
    <x v="6"/>
    <x v="4"/>
    <x v="29"/>
    <s v="Y"/>
    <s v="N"/>
    <n v="7"/>
    <n v="14.4"/>
    <n v="7.8"/>
    <n v="8"/>
    <x v="1664"/>
    <n v="87.256299299999995"/>
    <n v="11847882.38623572"/>
  </r>
  <r>
    <d v="2019-07-25T00:00:00"/>
    <x v="0"/>
    <x v="6"/>
    <x v="4"/>
    <x v="29"/>
    <s v="Y"/>
    <s v="N"/>
    <n v="9.1999999999999993"/>
    <n v="14.8"/>
    <n v="5.2"/>
    <n v="0"/>
    <x v="1665"/>
    <n v="84.076210110000005"/>
    <n v="11177144.34003577"/>
  </r>
  <r>
    <d v="2019-07-26T00:00:00"/>
    <x v="1"/>
    <x v="6"/>
    <x v="4"/>
    <x v="29"/>
    <s v="Y"/>
    <s v="N"/>
    <n v="11"/>
    <n v="14"/>
    <n v="5.9"/>
    <n v="0"/>
    <x v="1666"/>
    <n v="95.233217850000003"/>
    <n v="12998679.984318372"/>
  </r>
  <r>
    <d v="2019-07-27T00:00:00"/>
    <x v="2"/>
    <x v="6"/>
    <x v="4"/>
    <x v="29"/>
    <s v="Y"/>
    <s v="N"/>
    <n v="9.8000000000000007"/>
    <n v="15.3"/>
    <n v="8.6999999999999993"/>
    <n v="6.8"/>
    <x v="1667"/>
    <n v="94.375867150000005"/>
    <n v="11509957.125228034"/>
  </r>
  <r>
    <d v="2019-07-28T00:00:00"/>
    <x v="3"/>
    <x v="6"/>
    <x v="4"/>
    <x v="29"/>
    <s v="Y"/>
    <s v="N"/>
    <n v="6.6"/>
    <n v="15.1"/>
    <n v="10.199999999999999"/>
    <n v="0"/>
    <x v="1668"/>
    <n v="85.712073040000007"/>
    <n v="10149435.27601538"/>
  </r>
  <r>
    <d v="2019-07-29T00:00:00"/>
    <x v="4"/>
    <x v="6"/>
    <x v="4"/>
    <x v="30"/>
    <s v="Y"/>
    <s v="N"/>
    <n v="8.9"/>
    <n v="14.6"/>
    <n v="9.9"/>
    <n v="0"/>
    <x v="1669"/>
    <n v="95.873752800000005"/>
    <n v="12770880.498999504"/>
  </r>
  <r>
    <d v="2019-07-30T00:00:00"/>
    <x v="5"/>
    <x v="6"/>
    <x v="4"/>
    <x v="30"/>
    <s v="Y"/>
    <s v="N"/>
    <n v="7.9"/>
    <n v="12.5"/>
    <n v="8.6999999999999993"/>
    <n v="0.8"/>
    <x v="1670"/>
    <n v="110.4700594"/>
    <n v="15339656.479317874"/>
  </r>
  <r>
    <d v="2019-07-31T00:00:00"/>
    <x v="6"/>
    <x v="6"/>
    <x v="4"/>
    <x v="30"/>
    <s v="Y"/>
    <s v="N"/>
    <n v="3"/>
    <n v="12.5"/>
    <n v="11.3"/>
    <n v="0"/>
    <x v="1671"/>
    <n v="153.26684940000001"/>
    <n v="21499634.511070002"/>
  </r>
  <r>
    <d v="2019-08-01T00:00:00"/>
    <x v="0"/>
    <x v="7"/>
    <x v="4"/>
    <x v="30"/>
    <s v="Y"/>
    <s v="N"/>
    <n v="5.8"/>
    <n v="13.8"/>
    <n v="8.6"/>
    <n v="0"/>
    <x v="1672"/>
    <n v="98.967005540000002"/>
    <n v="13622920.640132289"/>
  </r>
  <r>
    <d v="2019-08-02T00:00:00"/>
    <x v="1"/>
    <x v="7"/>
    <x v="4"/>
    <x v="30"/>
    <s v="Y"/>
    <s v="N"/>
    <n v="9.6999999999999993"/>
    <n v="12.7"/>
    <n v="7.4"/>
    <n v="0.4"/>
    <x v="1673"/>
    <n v="106.56821669999999"/>
    <n v="14454261.781383963"/>
  </r>
  <r>
    <d v="2019-08-03T00:00:00"/>
    <x v="2"/>
    <x v="7"/>
    <x v="4"/>
    <x v="30"/>
    <s v="Y"/>
    <s v="N"/>
    <n v="10"/>
    <n v="13.9"/>
    <n v="6.2"/>
    <n v="0"/>
    <x v="1674"/>
    <n v="121.53235650000001"/>
    <n v="14575825.18476405"/>
  </r>
  <r>
    <d v="2019-08-04T00:00:00"/>
    <x v="3"/>
    <x v="7"/>
    <x v="4"/>
    <x v="30"/>
    <s v="Y"/>
    <s v="N"/>
    <n v="9.1999999999999993"/>
    <n v="13.1"/>
    <n v="7.2"/>
    <n v="1"/>
    <x v="1675"/>
    <n v="127.8811699"/>
    <n v="15390526.291916529"/>
  </r>
  <r>
    <d v="2019-08-05T00:00:00"/>
    <x v="4"/>
    <x v="7"/>
    <x v="4"/>
    <x v="31"/>
    <s v="Y"/>
    <s v="N"/>
    <n v="10"/>
    <n v="15.8"/>
    <n v="10.7"/>
    <n v="0"/>
    <x v="1676"/>
    <n v="108.4969239"/>
    <n v="13632861.449213613"/>
  </r>
  <r>
    <d v="2019-08-06T00:00:00"/>
    <x v="5"/>
    <x v="7"/>
    <x v="4"/>
    <x v="31"/>
    <s v="Y"/>
    <s v="N"/>
    <n v="9.1"/>
    <n v="13.5"/>
    <n v="4.5"/>
    <n v="0.4"/>
    <x v="1677"/>
    <n v="89.427805109999994"/>
    <n v="11815236.487977194"/>
  </r>
  <r>
    <d v="2019-08-07T00:00:00"/>
    <x v="6"/>
    <x v="7"/>
    <x v="4"/>
    <x v="31"/>
    <s v="Y"/>
    <s v="N"/>
    <n v="9.3000000000000007"/>
    <n v="14.1"/>
    <n v="7.5"/>
    <n v="0"/>
    <x v="1678"/>
    <n v="129.26252919999999"/>
    <n v="17620470.787659094"/>
  </r>
  <r>
    <d v="2019-08-08T00:00:00"/>
    <x v="0"/>
    <x v="7"/>
    <x v="4"/>
    <x v="31"/>
    <s v="Y"/>
    <s v="N"/>
    <n v="6.7"/>
    <n v="13.9"/>
    <n v="9.6"/>
    <n v="10.8"/>
    <x v="1679"/>
    <n v="95.454195279999993"/>
    <n v="12695859.470583675"/>
  </r>
  <r>
    <d v="2019-08-09T00:00:00"/>
    <x v="1"/>
    <x v="7"/>
    <x v="4"/>
    <x v="31"/>
    <s v="Y"/>
    <s v="N"/>
    <n v="7.8"/>
    <n v="10.1"/>
    <n v="7.3"/>
    <n v="2"/>
    <x v="1680"/>
    <n v="119.9574815"/>
    <n v="17100551.370768059"/>
  </r>
  <r>
    <d v="2019-08-10T00:00:00"/>
    <x v="2"/>
    <x v="7"/>
    <x v="4"/>
    <x v="31"/>
    <s v="Y"/>
    <s v="N"/>
    <n v="5.2"/>
    <n v="12.5"/>
    <n v="6.6"/>
    <n v="4.2"/>
    <x v="1681"/>
    <n v="94.668808780000006"/>
    <n v="12170111.318533432"/>
  </r>
  <r>
    <d v="2019-08-11T00:00:00"/>
    <x v="3"/>
    <x v="7"/>
    <x v="4"/>
    <x v="31"/>
    <s v="Y"/>
    <s v="N"/>
    <n v="4.8"/>
    <n v="12.9"/>
    <n v="11.4"/>
    <n v="6"/>
    <x v="1682"/>
    <n v="98.101093950000006"/>
    <n v="11873011.081436135"/>
  </r>
  <r>
    <d v="2019-08-12T00:00:00"/>
    <x v="4"/>
    <x v="7"/>
    <x v="4"/>
    <x v="32"/>
    <s v="Y"/>
    <s v="N"/>
    <n v="6.3"/>
    <n v="12"/>
    <n v="9.9"/>
    <n v="8.8000000000000007"/>
    <x v="1683"/>
    <n v="163.36163669999999"/>
    <n v="22328823.933720779"/>
  </r>
  <r>
    <d v="2019-08-13T00:00:00"/>
    <x v="5"/>
    <x v="7"/>
    <x v="4"/>
    <x v="32"/>
    <s v="Y"/>
    <s v="N"/>
    <n v="8.8000000000000007"/>
    <n v="13.1"/>
    <n v="7"/>
    <n v="0"/>
    <x v="1684"/>
    <n v="267.34764990000002"/>
    <n v="37822812.269079827"/>
  </r>
  <r>
    <d v="2019-08-14T00:00:00"/>
    <x v="6"/>
    <x v="7"/>
    <x v="4"/>
    <x v="32"/>
    <s v="Y"/>
    <s v="N"/>
    <n v="9.1"/>
    <n v="13.8"/>
    <n v="6.7"/>
    <n v="0.2"/>
    <x v="1685"/>
    <n v="123.8521422"/>
    <n v="16680584.239320057"/>
  </r>
  <r>
    <d v="2019-08-15T00:00:00"/>
    <x v="0"/>
    <x v="7"/>
    <x v="4"/>
    <x v="32"/>
    <s v="Y"/>
    <s v="N"/>
    <n v="7.3"/>
    <n v="16.2"/>
    <n v="10.5"/>
    <n v="0"/>
    <x v="1686"/>
    <n v="76.350980870000001"/>
    <n v="9782065.9090348519"/>
  </r>
  <r>
    <d v="2019-08-16T00:00:00"/>
    <x v="1"/>
    <x v="7"/>
    <x v="4"/>
    <x v="32"/>
    <s v="Y"/>
    <s v="N"/>
    <n v="10.6"/>
    <n v="16.899999999999999"/>
    <n v="6.3"/>
    <n v="0"/>
    <x v="1687"/>
    <n v="100.0115921"/>
    <n v="12979619.936126875"/>
  </r>
  <r>
    <d v="2019-08-17T00:00:00"/>
    <x v="2"/>
    <x v="7"/>
    <x v="4"/>
    <x v="32"/>
    <s v="Y"/>
    <s v="N"/>
    <n v="7"/>
    <n v="16.5"/>
    <n v="13.4"/>
    <n v="3.8"/>
    <x v="1688"/>
    <n v="75.491413320000007"/>
    <n v="8716283.876775194"/>
  </r>
  <r>
    <d v="2019-08-18T00:00:00"/>
    <x v="3"/>
    <x v="7"/>
    <x v="4"/>
    <x v="32"/>
    <s v="Y"/>
    <s v="N"/>
    <n v="8.8000000000000007"/>
    <n v="19.399999999999999"/>
    <n v="9.3000000000000007"/>
    <n v="0"/>
    <x v="1689"/>
    <n v="52.024492690000002"/>
    <n v="5765165.6911197994"/>
  </r>
  <r>
    <d v="2019-08-19T00:00:00"/>
    <x v="4"/>
    <x v="7"/>
    <x v="4"/>
    <x v="33"/>
    <s v="Y"/>
    <s v="N"/>
    <n v="5.8"/>
    <n v="12.3"/>
    <n v="12.8"/>
    <n v="4"/>
    <x v="1690"/>
    <n v="81.723625240000004"/>
    <n v="10711290.820237391"/>
  </r>
  <r>
    <d v="2019-08-20T00:00:00"/>
    <x v="5"/>
    <x v="7"/>
    <x v="4"/>
    <x v="33"/>
    <s v="Y"/>
    <s v="N"/>
    <n v="7.6"/>
    <n v="17"/>
    <n v="7.2"/>
    <n v="0.4"/>
    <x v="1691"/>
    <n v="61.926547419999999"/>
    <n v="8139535.5993910404"/>
  </r>
  <r>
    <d v="2019-08-21T00:00:00"/>
    <x v="6"/>
    <x v="7"/>
    <x v="4"/>
    <x v="33"/>
    <s v="Y"/>
    <s v="N"/>
    <n v="11.5"/>
    <n v="16.600000000000001"/>
    <n v="11.5"/>
    <n v="0.2"/>
    <x v="1692"/>
    <n v="54.386880320000003"/>
    <n v="6567056.9889494665"/>
  </r>
  <r>
    <d v="2019-08-22T00:00:00"/>
    <x v="0"/>
    <x v="7"/>
    <x v="4"/>
    <x v="33"/>
    <s v="Y"/>
    <s v="N"/>
    <n v="9.6"/>
    <n v="13"/>
    <n v="11.3"/>
    <n v="1.6"/>
    <x v="1693"/>
    <n v="89.139147589999993"/>
    <n v="11382889.977556344"/>
  </r>
  <r>
    <d v="2019-08-23T00:00:00"/>
    <x v="1"/>
    <x v="7"/>
    <x v="4"/>
    <x v="33"/>
    <s v="Y"/>
    <s v="N"/>
    <n v="3.8"/>
    <n v="15.1"/>
    <n v="14.5"/>
    <n v="0"/>
    <x v="1694"/>
    <n v="91.098931109999995"/>
    <n v="11548007.055406785"/>
  </r>
  <r>
    <d v="2019-08-24T00:00:00"/>
    <x v="2"/>
    <x v="7"/>
    <x v="4"/>
    <x v="33"/>
    <s v="Y"/>
    <s v="N"/>
    <n v="7.9"/>
    <n v="18"/>
    <n v="13"/>
    <n v="0"/>
    <x v="1695"/>
    <n v="55.149898819999997"/>
    <n v="5917775.7892843997"/>
  </r>
  <r>
    <d v="2019-08-25T00:00:00"/>
    <x v="3"/>
    <x v="7"/>
    <x v="4"/>
    <x v="33"/>
    <s v="Y"/>
    <s v="N"/>
    <n v="6.5"/>
    <n v="12.9"/>
    <n v="13.9"/>
    <n v="1.2"/>
    <x v="1696"/>
    <n v="119.3055933"/>
    <n v="13598487.316011989"/>
  </r>
  <r>
    <d v="2019-08-26T00:00:00"/>
    <x v="4"/>
    <x v="7"/>
    <x v="4"/>
    <x v="34"/>
    <s v="Y"/>
    <s v="N"/>
    <n v="5.3"/>
    <n v="14.4"/>
    <n v="14.7"/>
    <n v="0"/>
    <x v="1697"/>
    <n v="142.18481030000001"/>
    <n v="18868544.963506959"/>
  </r>
  <r>
    <d v="2019-08-27T00:00:00"/>
    <x v="5"/>
    <x v="7"/>
    <x v="4"/>
    <x v="34"/>
    <s v="Y"/>
    <s v="N"/>
    <n v="4.2"/>
    <n v="15.3"/>
    <n v="12.9"/>
    <n v="0"/>
    <x v="1698"/>
    <n v="131.1074194"/>
    <n v="17170468.104367767"/>
  </r>
  <r>
    <d v="2019-08-28T00:00:00"/>
    <x v="6"/>
    <x v="7"/>
    <x v="4"/>
    <x v="34"/>
    <s v="Y"/>
    <s v="N"/>
    <n v="8.3000000000000007"/>
    <n v="13.4"/>
    <n v="5"/>
    <n v="0"/>
    <x v="1699"/>
    <n v="140.94202110000001"/>
    <n v="19402211.110125836"/>
  </r>
  <r>
    <d v="2019-08-29T00:00:00"/>
    <x v="0"/>
    <x v="7"/>
    <x v="4"/>
    <x v="34"/>
    <s v="Y"/>
    <s v="N"/>
    <n v="6.1"/>
    <n v="13"/>
    <n v="13.2"/>
    <n v="6.2"/>
    <x v="1700"/>
    <n v="135.2468604"/>
    <n v="18154638.472240038"/>
  </r>
  <r>
    <d v="2019-08-30T00:00:00"/>
    <x v="1"/>
    <x v="7"/>
    <x v="4"/>
    <x v="34"/>
    <s v="Y"/>
    <s v="N"/>
    <n v="2.2999999999999998"/>
    <n v="15.3"/>
    <n v="15.6"/>
    <n v="0.2"/>
    <x v="1701"/>
    <n v="185.2052836"/>
    <n v="24423220.770038284"/>
  </r>
  <r>
    <d v="2019-08-31T00:00:00"/>
    <x v="2"/>
    <x v="7"/>
    <x v="4"/>
    <x v="34"/>
    <s v="Y"/>
    <s v="N"/>
    <n v="5"/>
    <n v="18.2"/>
    <n v="15.8"/>
    <n v="0"/>
    <x v="1702"/>
    <n v="79.347198370000001"/>
    <n v="8539030.4802018702"/>
  </r>
  <r>
    <d v="2019-09-01T00:00:00"/>
    <x v="3"/>
    <x v="8"/>
    <x v="4"/>
    <x v="34"/>
    <s v="Y"/>
    <s v="N"/>
    <n v="11.1"/>
    <n v="19.600000000000001"/>
    <n v="9.4"/>
    <n v="0"/>
    <x v="1703"/>
    <n v="75.512741539999993"/>
    <n v="8063210.8974518916"/>
  </r>
  <r>
    <d v="2019-09-02T00:00:00"/>
    <x v="4"/>
    <x v="8"/>
    <x v="4"/>
    <x v="35"/>
    <s v="Y"/>
    <s v="N"/>
    <n v="10.199999999999999"/>
    <n v="17.600000000000001"/>
    <n v="13.8"/>
    <n v="2.4"/>
    <x v="1704"/>
    <n v="92.691088919999999"/>
    <n v="11280262.670911029"/>
  </r>
  <r>
    <d v="2019-09-03T00:00:00"/>
    <x v="5"/>
    <x v="8"/>
    <x v="4"/>
    <x v="35"/>
    <s v="Y"/>
    <s v="N"/>
    <n v="9.1999999999999993"/>
    <n v="19.600000000000001"/>
    <n v="16.399999999999999"/>
    <n v="0.6"/>
    <x v="1705"/>
    <n v="114.88625949999999"/>
    <n v="13656669.253570292"/>
  </r>
  <r>
    <d v="2019-09-04T00:00:00"/>
    <x v="6"/>
    <x v="8"/>
    <x v="4"/>
    <x v="35"/>
    <s v="Y"/>
    <s v="N"/>
    <n v="8.1999999999999993"/>
    <n v="18.7"/>
    <n v="15.1"/>
    <n v="0"/>
    <x v="1706"/>
    <n v="144.39343450000001"/>
    <n v="17710260.486975946"/>
  </r>
  <r>
    <d v="2019-09-05T00:00:00"/>
    <x v="0"/>
    <x v="8"/>
    <x v="4"/>
    <x v="35"/>
    <s v="Y"/>
    <s v="N"/>
    <n v="8.6999999999999993"/>
    <n v="21.2"/>
    <n v="14.8"/>
    <n v="3.4"/>
    <x v="1707"/>
    <n v="99.345443470000006"/>
    <n v="11943624.635746418"/>
  </r>
  <r>
    <d v="2019-09-06T00:00:00"/>
    <x v="1"/>
    <x v="8"/>
    <x v="4"/>
    <x v="35"/>
    <s v="Y"/>
    <s v="N"/>
    <n v="11.3"/>
    <n v="16"/>
    <n v="10.4"/>
    <n v="2"/>
    <x v="1708"/>
    <n v="67.972754190000003"/>
    <n v="8307812.8638105718"/>
  </r>
  <r>
    <d v="2019-09-07T00:00:00"/>
    <x v="2"/>
    <x v="8"/>
    <x v="4"/>
    <x v="35"/>
    <s v="Y"/>
    <s v="N"/>
    <n v="8.8000000000000007"/>
    <n v="12.9"/>
    <n v="11.3"/>
    <n v="1"/>
    <x v="1709"/>
    <n v="73.467962999999997"/>
    <n v="8463523.2965129707"/>
  </r>
  <r>
    <d v="2019-09-08T00:00:00"/>
    <x v="3"/>
    <x v="8"/>
    <x v="4"/>
    <x v="35"/>
    <s v="Y"/>
    <s v="N"/>
    <n v="8.1999999999999993"/>
    <n v="15.1"/>
    <n v="9.5"/>
    <n v="0.6"/>
    <x v="1710"/>
    <n v="65.376438919999998"/>
    <n v="7648982.5535518043"/>
  </r>
  <r>
    <d v="2019-09-09T00:00:00"/>
    <x v="4"/>
    <x v="8"/>
    <x v="4"/>
    <x v="36"/>
    <s v="Y"/>
    <s v="N"/>
    <n v="6.8"/>
    <n v="12.8"/>
    <n v="14.4"/>
    <n v="5.6"/>
    <x v="1711"/>
    <n v="92.613968850000006"/>
    <n v="12081317.659151219"/>
  </r>
  <r>
    <d v="2019-09-10T00:00:00"/>
    <x v="5"/>
    <x v="8"/>
    <x v="4"/>
    <x v="36"/>
    <s v="Y"/>
    <s v="N"/>
    <n v="7.7"/>
    <n v="14.8"/>
    <n v="16.100000000000001"/>
    <n v="2.6"/>
    <x v="1712"/>
    <n v="150.02796119999999"/>
    <n v="19753433.761817418"/>
  </r>
  <r>
    <d v="2019-09-11T00:00:00"/>
    <x v="6"/>
    <x v="8"/>
    <x v="4"/>
    <x v="36"/>
    <s v="Y"/>
    <s v="N"/>
    <n v="5"/>
    <n v="20.8"/>
    <n v="17.8"/>
    <n v="0"/>
    <x v="1713"/>
    <n v="83.052148279999997"/>
    <n v="10057618.894054672"/>
  </r>
  <r>
    <d v="2019-09-12T00:00:00"/>
    <x v="0"/>
    <x v="8"/>
    <x v="4"/>
    <x v="36"/>
    <s v="Y"/>
    <s v="N"/>
    <n v="11.1"/>
    <n v="20.8"/>
    <n v="11.8"/>
    <n v="0"/>
    <x v="1714"/>
    <n v="76.526618920000004"/>
    <n v="9085475.1349024847"/>
  </r>
  <r>
    <d v="2019-09-13T00:00:00"/>
    <x v="1"/>
    <x v="8"/>
    <x v="4"/>
    <x v="36"/>
    <s v="Y"/>
    <s v="N"/>
    <n v="7.7"/>
    <n v="18.600000000000001"/>
    <n v="14"/>
    <n v="0"/>
    <x v="1715"/>
    <n v="108.21402329999999"/>
    <n v="13023451.113342049"/>
  </r>
  <r>
    <d v="2019-09-14T00:00:00"/>
    <x v="2"/>
    <x v="8"/>
    <x v="4"/>
    <x v="36"/>
    <s v="Y"/>
    <s v="N"/>
    <n v="9.3000000000000007"/>
    <n v="20"/>
    <n v="18.3"/>
    <n v="0"/>
    <x v="1716"/>
    <n v="106.46105230000001"/>
    <n v="11018820.583354948"/>
  </r>
  <r>
    <d v="2019-09-15T00:00:00"/>
    <x v="3"/>
    <x v="8"/>
    <x v="4"/>
    <x v="36"/>
    <s v="Y"/>
    <s v="N"/>
    <n v="12.4"/>
    <n v="21.8"/>
    <n v="8.4"/>
    <n v="1.6"/>
    <x v="1717"/>
    <n v="87.630074989999997"/>
    <n v="9214216.5077250097"/>
  </r>
  <r>
    <d v="2019-09-16T00:00:00"/>
    <x v="4"/>
    <x v="8"/>
    <x v="4"/>
    <x v="37"/>
    <s v="Y"/>
    <s v="N"/>
    <n v="9.6999999999999993"/>
    <n v="12.8"/>
    <n v="17.7"/>
    <n v="13"/>
    <x v="1718"/>
    <n v="137.46735670000001"/>
    <n v="16408410.935254226"/>
  </r>
  <r>
    <d v="2019-09-17T00:00:00"/>
    <x v="5"/>
    <x v="8"/>
    <x v="4"/>
    <x v="37"/>
    <s v="Y"/>
    <s v="N"/>
    <n v="3.6"/>
    <n v="14.8"/>
    <n v="19"/>
    <n v="0"/>
    <x v="1719"/>
    <n v="149.599176"/>
    <n v="18569661.941341441"/>
  </r>
  <r>
    <d v="2019-09-18T00:00:00"/>
    <x v="6"/>
    <x v="8"/>
    <x v="4"/>
    <x v="37"/>
    <s v="Y"/>
    <s v="N"/>
    <n v="4.3"/>
    <n v="18.899999999999999"/>
    <n v="19.2"/>
    <n v="0"/>
    <x v="1720"/>
    <n v="151.2558046"/>
    <n v="18107695.283031244"/>
  </r>
  <r>
    <d v="2019-09-19T00:00:00"/>
    <x v="0"/>
    <x v="8"/>
    <x v="4"/>
    <x v="37"/>
    <s v="Y"/>
    <s v="N"/>
    <n v="8.1999999999999993"/>
    <n v="24"/>
    <n v="19.399999999999999"/>
    <n v="0"/>
    <x v="1721"/>
    <n v="82.43824146"/>
    <n v="8911784.9437241368"/>
  </r>
  <r>
    <d v="2019-09-20T00:00:00"/>
    <x v="1"/>
    <x v="8"/>
    <x v="4"/>
    <x v="37"/>
    <s v="N"/>
    <s v="N"/>
    <n v="15.7"/>
    <n v="26.2"/>
    <n v="14.4"/>
    <n v="0"/>
    <x v="1722"/>
    <n v="106.2793137"/>
    <n v="11395517.239904627"/>
  </r>
  <r>
    <d v="2019-09-21T00:00:00"/>
    <x v="2"/>
    <x v="8"/>
    <x v="4"/>
    <x v="37"/>
    <s v="N"/>
    <s v="N"/>
    <n v="14.5"/>
    <n v="19.399999999999999"/>
    <n v="10.5"/>
    <n v="0"/>
    <x v="1723"/>
    <n v="112.25774509999999"/>
    <n v="11377137.240605585"/>
  </r>
  <r>
    <d v="2019-09-22T00:00:00"/>
    <x v="3"/>
    <x v="8"/>
    <x v="4"/>
    <x v="37"/>
    <s v="N"/>
    <s v="N"/>
    <n v="7.9"/>
    <n v="15.5"/>
    <n v="13.6"/>
    <n v="4.5999999999999996"/>
    <x v="1724"/>
    <n v="103.2310155"/>
    <n v="10569464.949266138"/>
  </r>
  <r>
    <d v="2019-09-23T00:00:00"/>
    <x v="4"/>
    <x v="8"/>
    <x v="4"/>
    <x v="38"/>
    <s v="N"/>
    <s v="N"/>
    <n v="8.9"/>
    <n v="15.2"/>
    <n v="13.9"/>
    <n v="2"/>
    <x v="1725"/>
    <n v="109.7326738"/>
    <n v="13372340.208031913"/>
  </r>
  <r>
    <d v="2019-09-24T00:00:00"/>
    <x v="5"/>
    <x v="8"/>
    <x v="4"/>
    <x v="38"/>
    <s v="N"/>
    <s v="N"/>
    <n v="8.3000000000000007"/>
    <n v="15.1"/>
    <n v="13.3"/>
    <n v="1.4"/>
    <x v="1726"/>
    <n v="148.22983249999999"/>
    <n v="18645434.856522225"/>
  </r>
  <r>
    <d v="2019-09-25T00:00:00"/>
    <x v="6"/>
    <x v="8"/>
    <x v="4"/>
    <x v="38"/>
    <s v="N"/>
    <s v="N"/>
    <n v="8.6999999999999993"/>
    <n v="16.600000000000001"/>
    <n v="13.1"/>
    <n v="0"/>
    <x v="1727"/>
    <n v="192.4850347"/>
    <n v="23926453.79436167"/>
  </r>
  <r>
    <d v="2019-09-26T00:00:00"/>
    <x v="0"/>
    <x v="8"/>
    <x v="4"/>
    <x v="38"/>
    <s v="N"/>
    <s v="N"/>
    <n v="8.3000000000000007"/>
    <n v="20.3"/>
    <n v="19.600000000000001"/>
    <n v="0"/>
    <x v="1728"/>
    <n v="139.4994437"/>
    <n v="16366099.147286648"/>
  </r>
  <r>
    <d v="2019-09-27T00:00:00"/>
    <x v="1"/>
    <x v="8"/>
    <x v="4"/>
    <x v="38"/>
    <s v="N"/>
    <s v="Y"/>
    <n v="12.3"/>
    <n v="18.8"/>
    <n v="7.4"/>
    <n v="0"/>
    <x v="1729"/>
    <n v="69.640959690000003"/>
    <n v="7384937.6812258642"/>
  </r>
  <r>
    <d v="2019-09-28T00:00:00"/>
    <x v="2"/>
    <x v="8"/>
    <x v="4"/>
    <x v="38"/>
    <s v="N"/>
    <s v="N"/>
    <n v="7.2"/>
    <n v="14.9"/>
    <n v="17.7"/>
    <n v="0.2"/>
    <x v="1730"/>
    <n v="132.2621226"/>
    <n v="14385133.979479205"/>
  </r>
  <r>
    <d v="2019-09-29T00:00:00"/>
    <x v="3"/>
    <x v="8"/>
    <x v="4"/>
    <x v="38"/>
    <s v="N"/>
    <s v="N"/>
    <n v="9.1"/>
    <n v="15.8"/>
    <n v="19"/>
    <n v="0"/>
    <x v="1731"/>
    <n v="90.401320499999997"/>
    <n v="9474428.1298008449"/>
  </r>
  <r>
    <d v="2019-09-30T00:00:00"/>
    <x v="4"/>
    <x v="8"/>
    <x v="4"/>
    <x v="39"/>
    <s v="N"/>
    <s v="N"/>
    <n v="10.1"/>
    <n v="14.1"/>
    <n v="14.4"/>
    <n v="0"/>
    <x v="1732"/>
    <n v="107.8227368"/>
    <n v="13129663.074780177"/>
  </r>
  <r>
    <d v="2019-10-01T00:00:00"/>
    <x v="5"/>
    <x v="9"/>
    <x v="4"/>
    <x v="39"/>
    <s v="N"/>
    <s v="N"/>
    <n v="4.2"/>
    <n v="20.5"/>
    <n v="21.7"/>
    <n v="0"/>
    <x v="1733"/>
    <n v="121.3908912"/>
    <n v="14234936.239063079"/>
  </r>
  <r>
    <d v="2019-10-02T00:00:00"/>
    <x v="6"/>
    <x v="9"/>
    <x v="4"/>
    <x v="39"/>
    <s v="N"/>
    <s v="N"/>
    <n v="9.3000000000000007"/>
    <n v="26.5"/>
    <n v="18.5"/>
    <n v="0"/>
    <x v="1734"/>
    <n v="108.66167660000001"/>
    <n v="12035456.946099196"/>
  </r>
  <r>
    <d v="2019-10-03T00:00:00"/>
    <x v="0"/>
    <x v="9"/>
    <x v="4"/>
    <x v="39"/>
    <s v="N"/>
    <s v="N"/>
    <n v="15.1"/>
    <n v="29.7"/>
    <n v="22"/>
    <n v="0"/>
    <x v="1735"/>
    <n v="108.8439126"/>
    <n v="11898038.29145691"/>
  </r>
  <r>
    <d v="2019-10-04T00:00:00"/>
    <x v="1"/>
    <x v="9"/>
    <x v="4"/>
    <x v="39"/>
    <s v="N"/>
    <s v="N"/>
    <n v="12.5"/>
    <n v="15.2"/>
    <n v="11"/>
    <n v="0"/>
    <x v="1736"/>
    <n v="136.3619947"/>
    <n v="16024247.083903432"/>
  </r>
  <r>
    <d v="2019-10-05T00:00:00"/>
    <x v="2"/>
    <x v="9"/>
    <x v="4"/>
    <x v="39"/>
    <s v="N"/>
    <s v="N"/>
    <n v="7.6"/>
    <n v="24.3"/>
    <n v="17.399999999999999"/>
    <n v="1.8"/>
    <x v="1737"/>
    <n v="88.049062890000002"/>
    <n v="8926943.1706561688"/>
  </r>
  <r>
    <d v="2019-10-06T00:00:00"/>
    <x v="3"/>
    <x v="9"/>
    <x v="4"/>
    <x v="39"/>
    <s v="N"/>
    <s v="N"/>
    <n v="12.9"/>
    <n v="24.8"/>
    <n v="17.399999999999999"/>
    <n v="0"/>
    <x v="1738"/>
    <n v="54.720114539999997"/>
    <n v="5089591.451919456"/>
  </r>
  <r>
    <d v="2019-10-07T00:00:00"/>
    <x v="4"/>
    <x v="9"/>
    <x v="4"/>
    <x v="40"/>
    <s v="N"/>
    <s v="N"/>
    <n v="11.6"/>
    <n v="16.399999999999999"/>
    <n v="15.1"/>
    <n v="0"/>
    <x v="1739"/>
    <n v="112.07559550000001"/>
    <n v="12697751.411202606"/>
  </r>
  <r>
    <d v="2019-10-08T00:00:00"/>
    <x v="5"/>
    <x v="9"/>
    <x v="4"/>
    <x v="40"/>
    <s v="Y"/>
    <s v="N"/>
    <n v="9.5"/>
    <n v="14.2"/>
    <n v="17"/>
    <n v="2.6"/>
    <x v="1740"/>
    <n v="130.67182529999999"/>
    <n v="15354563.430715807"/>
  </r>
  <r>
    <d v="2019-10-09T00:00:00"/>
    <x v="6"/>
    <x v="9"/>
    <x v="4"/>
    <x v="40"/>
    <s v="Y"/>
    <s v="N"/>
    <n v="8.5"/>
    <n v="15"/>
    <n v="19.3"/>
    <n v="5.8"/>
    <x v="1741"/>
    <n v="131.5850422"/>
    <n v="16154935.115670806"/>
  </r>
  <r>
    <d v="2019-10-10T00:00:00"/>
    <x v="0"/>
    <x v="9"/>
    <x v="4"/>
    <x v="40"/>
    <s v="Y"/>
    <s v="N"/>
    <n v="10.199999999999999"/>
    <n v="14.7"/>
    <n v="12.6"/>
    <n v="0.2"/>
    <x v="1742"/>
    <n v="167.9811358"/>
    <n v="20777936.087864466"/>
  </r>
  <r>
    <d v="2019-10-11T00:00:00"/>
    <x v="1"/>
    <x v="9"/>
    <x v="4"/>
    <x v="40"/>
    <s v="Y"/>
    <s v="N"/>
    <n v="9.5"/>
    <n v="18.899999999999999"/>
    <n v="17.5"/>
    <n v="0"/>
    <x v="1743"/>
    <n v="114.6969754"/>
    <n v="13218884.336822577"/>
  </r>
  <r>
    <d v="2019-10-12T00:00:00"/>
    <x v="2"/>
    <x v="9"/>
    <x v="4"/>
    <x v="40"/>
    <s v="Y"/>
    <s v="N"/>
    <n v="8.1999999999999993"/>
    <n v="20.399999999999999"/>
    <n v="20.100000000000001"/>
    <n v="0"/>
    <x v="1744"/>
    <n v="93.120223490000001"/>
    <n v="9410111.9332165439"/>
  </r>
  <r>
    <d v="2019-10-13T00:00:00"/>
    <x v="3"/>
    <x v="9"/>
    <x v="4"/>
    <x v="40"/>
    <s v="Y"/>
    <s v="N"/>
    <n v="9.4"/>
    <n v="23.1"/>
    <n v="19.600000000000001"/>
    <n v="0"/>
    <x v="1745"/>
    <n v="90.164235849999997"/>
    <n v="8542583.4763374943"/>
  </r>
  <r>
    <d v="2019-10-14T00:00:00"/>
    <x v="4"/>
    <x v="9"/>
    <x v="4"/>
    <x v="41"/>
    <s v="Y"/>
    <s v="N"/>
    <n v="13.6"/>
    <n v="26.7"/>
    <n v="20.2"/>
    <n v="0.2"/>
    <x v="1746"/>
    <n v="119.0137926"/>
    <n v="13126045.467509111"/>
  </r>
  <r>
    <d v="2019-10-15T00:00:00"/>
    <x v="5"/>
    <x v="9"/>
    <x v="4"/>
    <x v="41"/>
    <s v="Y"/>
    <s v="N"/>
    <n v="13"/>
    <n v="18"/>
    <n v="20.6"/>
    <n v="0"/>
    <x v="1747"/>
    <n v="123.2613285"/>
    <n v="13811693.172441419"/>
  </r>
  <r>
    <d v="2019-10-16T00:00:00"/>
    <x v="6"/>
    <x v="9"/>
    <x v="4"/>
    <x v="41"/>
    <s v="Y"/>
    <s v="N"/>
    <n v="13.3"/>
    <n v="20.399999999999999"/>
    <n v="11.4"/>
    <n v="0"/>
    <x v="1748"/>
    <n v="116.34066919999999"/>
    <n v="13673951.638365423"/>
  </r>
  <r>
    <d v="2019-10-17T00:00:00"/>
    <x v="0"/>
    <x v="9"/>
    <x v="4"/>
    <x v="41"/>
    <s v="Y"/>
    <s v="N"/>
    <n v="9.5"/>
    <n v="15.2"/>
    <n v="9.6"/>
    <n v="4.4000000000000004"/>
    <x v="1749"/>
    <n v="92.498043699999997"/>
    <n v="10793600.419274747"/>
  </r>
  <r>
    <d v="2019-10-18T00:00:00"/>
    <x v="1"/>
    <x v="9"/>
    <x v="4"/>
    <x v="41"/>
    <s v="Y"/>
    <s v="N"/>
    <n v="7.3"/>
    <n v="22.1"/>
    <n v="23.2"/>
    <n v="0.8"/>
    <x v="1750"/>
    <n v="76.318328559999998"/>
    <n v="8384139.6350052711"/>
  </r>
  <r>
    <d v="2019-10-19T00:00:00"/>
    <x v="2"/>
    <x v="9"/>
    <x v="4"/>
    <x v="41"/>
    <s v="Y"/>
    <s v="N"/>
    <n v="9.4"/>
    <n v="15.3"/>
    <n v="15.8"/>
    <n v="0.8"/>
    <x v="1751"/>
    <n v="67.014422809999999"/>
    <n v="6837648.7602892108"/>
  </r>
  <r>
    <d v="2019-10-20T00:00:00"/>
    <x v="3"/>
    <x v="9"/>
    <x v="4"/>
    <x v="41"/>
    <s v="Y"/>
    <s v="N"/>
    <n v="10"/>
    <n v="16.399999999999999"/>
    <n v="14.7"/>
    <n v="0.8"/>
    <x v="1752"/>
    <n v="87.533212419999998"/>
    <n v="8988305.4637396764"/>
  </r>
  <r>
    <d v="2019-10-21T00:00:00"/>
    <x v="4"/>
    <x v="9"/>
    <x v="4"/>
    <x v="42"/>
    <s v="Y"/>
    <s v="N"/>
    <n v="11.5"/>
    <n v="17"/>
    <n v="19.600000000000001"/>
    <n v="0"/>
    <x v="1753"/>
    <n v="111.6668677"/>
    <n v="12786087.502066139"/>
  </r>
  <r>
    <d v="2019-10-22T00:00:00"/>
    <x v="5"/>
    <x v="9"/>
    <x v="4"/>
    <x v="42"/>
    <s v="Y"/>
    <s v="N"/>
    <n v="11.9"/>
    <n v="19.600000000000001"/>
    <n v="23.7"/>
    <n v="0"/>
    <x v="1754"/>
    <n v="111.449844"/>
    <n v="12717379.53931698"/>
  </r>
  <r>
    <d v="2019-10-23T00:00:00"/>
    <x v="6"/>
    <x v="9"/>
    <x v="4"/>
    <x v="42"/>
    <s v="Y"/>
    <s v="N"/>
    <n v="8.1999999999999993"/>
    <n v="27.9"/>
    <n v="26"/>
    <n v="0"/>
    <x v="1755"/>
    <n v="99.736133030000005"/>
    <n v="11398006.356523244"/>
  </r>
  <r>
    <d v="2019-10-24T00:00:00"/>
    <x v="0"/>
    <x v="9"/>
    <x v="4"/>
    <x v="42"/>
    <s v="Y"/>
    <s v="N"/>
    <n v="13"/>
    <n v="33.799999999999997"/>
    <n v="26.1"/>
    <n v="0.2"/>
    <x v="1756"/>
    <n v="82.370096540000006"/>
    <n v="9509022.637183914"/>
  </r>
  <r>
    <d v="2019-10-25T00:00:00"/>
    <x v="1"/>
    <x v="9"/>
    <x v="4"/>
    <x v="42"/>
    <s v="Y"/>
    <s v="N"/>
    <n v="16.8"/>
    <n v="21.6"/>
    <n v="10"/>
    <n v="0"/>
    <x v="1757"/>
    <n v="70.884689609999995"/>
    <n v="7735700.7583502997"/>
  </r>
  <r>
    <d v="2019-10-26T00:00:00"/>
    <x v="2"/>
    <x v="9"/>
    <x v="4"/>
    <x v="42"/>
    <s v="Y"/>
    <s v="N"/>
    <n v="9.6"/>
    <n v="15.5"/>
    <n v="17.2"/>
    <n v="3.8"/>
    <x v="1758"/>
    <n v="44.849283749999998"/>
    <n v="4336848.822103369"/>
  </r>
  <r>
    <d v="2019-10-27T00:00:00"/>
    <x v="3"/>
    <x v="9"/>
    <x v="4"/>
    <x v="42"/>
    <s v="Y"/>
    <s v="N"/>
    <n v="10.3"/>
    <n v="17"/>
    <n v="10.1"/>
    <n v="1.2"/>
    <x v="1759"/>
    <n v="87.808242980000003"/>
    <n v="9029370.3592082541"/>
  </r>
  <r>
    <d v="2019-10-28T00:00:00"/>
    <x v="4"/>
    <x v="9"/>
    <x v="4"/>
    <x v="43"/>
    <s v="Y"/>
    <s v="N"/>
    <n v="8.6999999999999993"/>
    <n v="21.6"/>
    <n v="26.3"/>
    <n v="1.4"/>
    <x v="1760"/>
    <n v="104.09160749999999"/>
    <n v="11724320.217325762"/>
  </r>
  <r>
    <d v="2019-10-29T00:00:00"/>
    <x v="5"/>
    <x v="9"/>
    <x v="4"/>
    <x v="43"/>
    <s v="Y"/>
    <s v="N"/>
    <n v="9.6999999999999993"/>
    <n v="30.5"/>
    <n v="27"/>
    <n v="0"/>
    <x v="1761"/>
    <n v="130.19868170000001"/>
    <n v="14567592.629833989"/>
  </r>
  <r>
    <d v="2019-10-30T00:00:00"/>
    <x v="6"/>
    <x v="9"/>
    <x v="4"/>
    <x v="43"/>
    <s v="Y"/>
    <s v="N"/>
    <n v="13.8"/>
    <n v="25.1"/>
    <n v="27.2"/>
    <n v="0"/>
    <x v="1762"/>
    <n v="130.31831199999999"/>
    <n v="15296207.003367759"/>
  </r>
  <r>
    <d v="2019-10-31T00:00:00"/>
    <x v="0"/>
    <x v="9"/>
    <x v="4"/>
    <x v="43"/>
    <s v="Y"/>
    <s v="N"/>
    <n v="14.2"/>
    <n v="33.700000000000003"/>
    <n v="25.5"/>
    <n v="0"/>
    <x v="1763"/>
    <n v="89.659635179999995"/>
    <n v="10916318.354616143"/>
  </r>
  <r>
    <d v="2019-11-01T00:00:00"/>
    <x v="1"/>
    <x v="10"/>
    <x v="4"/>
    <x v="43"/>
    <s v="Y"/>
    <s v="N"/>
    <n v="20"/>
    <n v="34.299999999999997"/>
    <n v="22.8"/>
    <n v="0"/>
    <x v="1764"/>
    <n v="90.318841500000005"/>
    <n v="11787593.742716558"/>
  </r>
  <r>
    <d v="2019-11-02T00:00:00"/>
    <x v="2"/>
    <x v="10"/>
    <x v="4"/>
    <x v="43"/>
    <s v="Y"/>
    <s v="N"/>
    <n v="15.8"/>
    <n v="18.899999999999999"/>
    <n v="2.2000000000000002"/>
    <n v="4.2"/>
    <x v="1765"/>
    <n v="90.798912520000002"/>
    <n v="9607144.6471939497"/>
  </r>
  <r>
    <d v="2019-11-03T00:00:00"/>
    <x v="3"/>
    <x v="10"/>
    <x v="4"/>
    <x v="43"/>
    <s v="Y"/>
    <s v="N"/>
    <n v="12.8"/>
    <n v="20.7"/>
    <n v="7.8"/>
    <n v="12.4"/>
    <x v="1766"/>
    <n v="72.398840800000002"/>
    <n v="7013059.5977562126"/>
  </r>
  <r>
    <d v="2019-11-04T00:00:00"/>
    <x v="4"/>
    <x v="10"/>
    <x v="4"/>
    <x v="44"/>
    <s v="Y"/>
    <s v="N"/>
    <n v="9.5"/>
    <n v="16.2"/>
    <n v="11.2"/>
    <n v="1.2"/>
    <x v="1767"/>
    <n v="79.09640417"/>
    <n v="8485449.5839329325"/>
  </r>
  <r>
    <d v="2019-11-05T00:00:00"/>
    <x v="5"/>
    <x v="10"/>
    <x v="4"/>
    <x v="44"/>
    <s v="Y"/>
    <s v="Y"/>
    <n v="7.7"/>
    <n v="19.600000000000001"/>
    <n v="27.4"/>
    <n v="10.199999999999999"/>
    <x v="1768"/>
    <n v="66.476814739999995"/>
    <n v="6436085.7726825792"/>
  </r>
  <r>
    <d v="2019-11-06T00:00:00"/>
    <x v="6"/>
    <x v="10"/>
    <x v="4"/>
    <x v="44"/>
    <s v="Y"/>
    <s v="N"/>
    <n v="10.5"/>
    <n v="24.1"/>
    <n v="19.899999999999999"/>
    <n v="0"/>
    <x v="1769"/>
    <n v="58.451951880000003"/>
    <n v="6101295.4009279953"/>
  </r>
  <r>
    <d v="2019-11-07T00:00:00"/>
    <x v="0"/>
    <x v="10"/>
    <x v="4"/>
    <x v="44"/>
    <s v="Y"/>
    <s v="N"/>
    <n v="11.5"/>
    <n v="17.7"/>
    <n v="8.3000000000000007"/>
    <n v="0"/>
    <x v="1770"/>
    <n v="63.897686270000001"/>
    <n v="7356709.3101568529"/>
  </r>
  <r>
    <d v="2019-11-08T00:00:00"/>
    <x v="1"/>
    <x v="10"/>
    <x v="4"/>
    <x v="44"/>
    <s v="Y"/>
    <s v="N"/>
    <n v="10.3"/>
    <n v="15"/>
    <n v="16.100000000000001"/>
    <n v="6.8"/>
    <x v="1771"/>
    <n v="81.077541510000003"/>
    <n v="9239173.4057129174"/>
  </r>
  <r>
    <d v="2019-11-09T00:00:00"/>
    <x v="2"/>
    <x v="10"/>
    <x v="4"/>
    <x v="44"/>
    <s v="Y"/>
    <s v="N"/>
    <n v="7.6"/>
    <n v="14.2"/>
    <n v="9.8000000000000007"/>
    <n v="6.4"/>
    <x v="1772"/>
    <n v="70.474884239999994"/>
    <n v="7676461.9661163082"/>
  </r>
  <r>
    <d v="2019-11-10T00:00:00"/>
    <x v="3"/>
    <x v="10"/>
    <x v="4"/>
    <x v="44"/>
    <s v="Y"/>
    <s v="N"/>
    <n v="10.8"/>
    <n v="18.100000000000001"/>
    <n v="13.5"/>
    <n v="0.2"/>
    <x v="1773"/>
    <n v="86.639009709999996"/>
    <n v="8798195.3348059356"/>
  </r>
  <r>
    <d v="2019-11-11T00:00:00"/>
    <x v="4"/>
    <x v="10"/>
    <x v="4"/>
    <x v="45"/>
    <s v="Y"/>
    <s v="N"/>
    <n v="10"/>
    <n v="29.6"/>
    <n v="27.4"/>
    <n v="0"/>
    <x v="1774"/>
    <n v="66.491326110000003"/>
    <n v="7098544.1596111841"/>
  </r>
  <r>
    <d v="2019-11-12T00:00:00"/>
    <x v="5"/>
    <x v="10"/>
    <x v="4"/>
    <x v="45"/>
    <s v="Y"/>
    <s v="N"/>
    <n v="11.5"/>
    <n v="17.399999999999999"/>
    <n v="12.7"/>
    <n v="0.6"/>
    <x v="1775"/>
    <n v="57.069845890000003"/>
    <n v="5952582.38799378"/>
  </r>
  <r>
    <d v="2019-11-13T00:00:00"/>
    <x v="6"/>
    <x v="10"/>
    <x v="4"/>
    <x v="45"/>
    <s v="Y"/>
    <s v="N"/>
    <n v="9.1"/>
    <n v="17.3"/>
    <n v="12"/>
    <n v="1.6"/>
    <x v="1776"/>
    <n v="64.519389450000006"/>
    <n v="7263176.0690251533"/>
  </r>
  <r>
    <d v="2019-11-14T00:00:00"/>
    <x v="0"/>
    <x v="10"/>
    <x v="4"/>
    <x v="45"/>
    <s v="Y"/>
    <s v="N"/>
    <n v="12.1"/>
    <n v="22.4"/>
    <n v="19.7"/>
    <n v="0.8"/>
    <x v="1777"/>
    <n v="74.43626304"/>
    <n v="8175255.1228817469"/>
  </r>
  <r>
    <d v="2019-11-15T00:00:00"/>
    <x v="1"/>
    <x v="10"/>
    <x v="4"/>
    <x v="45"/>
    <s v="Y"/>
    <s v="N"/>
    <n v="13"/>
    <n v="18.5"/>
    <n v="12.4"/>
    <n v="0"/>
    <x v="1778"/>
    <n v="72.065598769999994"/>
    <n v="7996020.8554536514"/>
  </r>
  <r>
    <d v="2019-11-16T00:00:00"/>
    <x v="2"/>
    <x v="10"/>
    <x v="4"/>
    <x v="45"/>
    <s v="Y"/>
    <s v="N"/>
    <n v="9.1999999999999993"/>
    <n v="17.2"/>
    <n v="23.9"/>
    <n v="0"/>
    <x v="1779"/>
    <n v="67.187219450000001"/>
    <n v="6560571.2928810334"/>
  </r>
  <r>
    <d v="2019-11-17T00:00:00"/>
    <x v="3"/>
    <x v="10"/>
    <x v="4"/>
    <x v="45"/>
    <s v="Y"/>
    <s v="N"/>
    <n v="10.8"/>
    <n v="16.2"/>
    <n v="24.1"/>
    <n v="0"/>
    <x v="1780"/>
    <n v="66.41186458"/>
    <n v="6424849.1450120043"/>
  </r>
  <r>
    <d v="2019-11-18T00:00:00"/>
    <x v="4"/>
    <x v="10"/>
    <x v="4"/>
    <x v="46"/>
    <s v="Y"/>
    <s v="N"/>
    <n v="8.5"/>
    <n v="26.9"/>
    <n v="29.9"/>
    <n v="0"/>
    <x v="1781"/>
    <n v="72.281071499999996"/>
    <n v="7889352.4623498749"/>
  </r>
  <r>
    <d v="2019-11-19T00:00:00"/>
    <x v="5"/>
    <x v="10"/>
    <x v="4"/>
    <x v="46"/>
    <s v="Y"/>
    <s v="N"/>
    <n v="11.4"/>
    <n v="18.600000000000001"/>
    <n v="27.9"/>
    <n v="0"/>
    <x v="1782"/>
    <n v="81.955895620000007"/>
    <n v="9181836.1556246504"/>
  </r>
  <r>
    <d v="2019-11-20T00:00:00"/>
    <x v="6"/>
    <x v="10"/>
    <x v="4"/>
    <x v="46"/>
    <s v="Y"/>
    <s v="N"/>
    <n v="9.4"/>
    <n v="34.700000000000003"/>
    <n v="30.1"/>
    <n v="0"/>
    <x v="1783"/>
    <n v="83.763251699999998"/>
    <n v="10029487.175957663"/>
  </r>
  <r>
    <d v="2019-11-21T00:00:00"/>
    <x v="0"/>
    <x v="10"/>
    <x v="4"/>
    <x v="46"/>
    <s v="Y"/>
    <s v="N"/>
    <n v="14"/>
    <n v="40.9"/>
    <n v="18.8"/>
    <n v="0"/>
    <x v="1784"/>
    <n v="72.815311210000004"/>
    <n v="9561524.1456075199"/>
  </r>
  <r>
    <d v="2019-11-22T00:00:00"/>
    <x v="1"/>
    <x v="10"/>
    <x v="4"/>
    <x v="46"/>
    <s v="Y"/>
    <s v="N"/>
    <n v="13.6"/>
    <n v="20"/>
    <n v="28.3"/>
    <n v="0"/>
    <x v="1785"/>
    <n v="65.412978010000003"/>
    <n v="7133243.7147494648"/>
  </r>
  <r>
    <d v="2019-11-23T00:00:00"/>
    <x v="2"/>
    <x v="10"/>
    <x v="4"/>
    <x v="46"/>
    <s v="Y"/>
    <s v="N"/>
    <n v="10.1"/>
    <n v="23.8"/>
    <n v="24.6"/>
    <n v="0"/>
    <x v="1786"/>
    <n v="49.794292779999999"/>
    <n v="4842284.0940250764"/>
  </r>
  <r>
    <d v="2019-11-24T00:00:00"/>
    <x v="3"/>
    <x v="10"/>
    <x v="4"/>
    <x v="46"/>
    <s v="Y"/>
    <s v="N"/>
    <n v="11.9"/>
    <n v="23.7"/>
    <n v="30.6"/>
    <n v="0"/>
    <x v="1787"/>
    <n v="60.755443960000001"/>
    <n v="5879805.5444218703"/>
  </r>
  <r>
    <d v="2019-11-25T00:00:00"/>
    <x v="4"/>
    <x v="10"/>
    <x v="4"/>
    <x v="47"/>
    <s v="Y"/>
    <s v="N"/>
    <n v="11.4"/>
    <n v="27.4"/>
    <n v="18"/>
    <n v="0"/>
    <x v="1788"/>
    <n v="71.001116179999997"/>
    <n v="8086977.4321206743"/>
  </r>
  <r>
    <d v="2019-11-26T00:00:00"/>
    <x v="5"/>
    <x v="10"/>
    <x v="4"/>
    <x v="47"/>
    <s v="Y"/>
    <s v="N"/>
    <n v="11.4"/>
    <n v="16.399999999999999"/>
    <n v="22.2"/>
    <n v="2"/>
    <x v="1789"/>
    <n v="47.350592130000003"/>
    <n v="5096304.4564545108"/>
  </r>
  <r>
    <d v="2019-11-27T00:00:00"/>
    <x v="6"/>
    <x v="10"/>
    <x v="4"/>
    <x v="47"/>
    <s v="Y"/>
    <s v="N"/>
    <n v="8.6"/>
    <n v="24.8"/>
    <n v="31"/>
    <n v="0"/>
    <x v="1790"/>
    <n v="59.044674999999998"/>
    <n v="6401487.5655241255"/>
  </r>
  <r>
    <d v="2019-11-28T00:00:00"/>
    <x v="0"/>
    <x v="10"/>
    <x v="4"/>
    <x v="47"/>
    <s v="Y"/>
    <s v="N"/>
    <n v="11.4"/>
    <n v="21.1"/>
    <n v="30.7"/>
    <n v="0"/>
    <x v="1791"/>
    <n v="70.202551959999994"/>
    <n v="7914346.1224435642"/>
  </r>
  <r>
    <d v="2019-11-29T00:00:00"/>
    <x v="1"/>
    <x v="10"/>
    <x v="4"/>
    <x v="47"/>
    <s v="Y"/>
    <s v="N"/>
    <n v="11.9"/>
    <n v="19.7"/>
    <n v="21.9"/>
    <n v="0"/>
    <x v="1792"/>
    <n v="79.605729069999995"/>
    <n v="9138730.5327203833"/>
  </r>
  <r>
    <d v="2019-11-30T00:00:00"/>
    <x v="2"/>
    <x v="10"/>
    <x v="4"/>
    <x v="47"/>
    <s v="Y"/>
    <s v="N"/>
    <n v="10.3"/>
    <n v="18.399999999999999"/>
    <n v="26.7"/>
    <n v="8"/>
    <x v="1793"/>
    <n v="51.05874163"/>
    <n v="5052750.6058584824"/>
  </r>
  <r>
    <d v="2019-12-01T00:00:00"/>
    <x v="3"/>
    <x v="11"/>
    <x v="4"/>
    <x v="47"/>
    <s v="Y"/>
    <s v="N"/>
    <n v="12.2"/>
    <n v="16.8"/>
    <n v="9.8000000000000007"/>
    <n v="0"/>
    <x v="1794"/>
    <n v="33.154867019999998"/>
    <n v="3323244.2777853394"/>
  </r>
  <r>
    <d v="2019-12-02T00:00:00"/>
    <x v="4"/>
    <x v="11"/>
    <x v="4"/>
    <x v="48"/>
    <s v="Y"/>
    <s v="N"/>
    <n v="9.8000000000000007"/>
    <n v="15.5"/>
    <n v="18.2"/>
    <n v="3.4"/>
    <x v="1795"/>
    <n v="29.070382550000001"/>
    <n v="3215457.5716259698"/>
  </r>
  <r>
    <d v="2019-12-03T00:00:00"/>
    <x v="5"/>
    <x v="11"/>
    <x v="4"/>
    <x v="48"/>
    <s v="Y"/>
    <s v="N"/>
    <n v="11"/>
    <n v="22.2"/>
    <n v="19.2"/>
    <n v="0.4"/>
    <x v="1796"/>
    <n v="19.170950680000001"/>
    <n v="2091436.4603219472"/>
  </r>
  <r>
    <d v="2019-12-04T00:00:00"/>
    <x v="6"/>
    <x v="11"/>
    <x v="4"/>
    <x v="48"/>
    <s v="Y"/>
    <s v="N"/>
    <n v="12.1"/>
    <n v="23"/>
    <n v="20.3"/>
    <n v="0"/>
    <x v="1797"/>
    <n v="39.415048149999997"/>
    <n v="4233203.9589189459"/>
  </r>
  <r>
    <d v="2019-12-05T00:00:00"/>
    <x v="0"/>
    <x v="11"/>
    <x v="4"/>
    <x v="48"/>
    <s v="Y"/>
    <s v="N"/>
    <n v="12.3"/>
    <n v="23.9"/>
    <n v="20.399999999999999"/>
    <n v="0"/>
    <x v="1798"/>
    <n v="45.830326149999998"/>
    <n v="4944711.3415746931"/>
  </r>
  <r>
    <d v="2019-12-06T00:00:00"/>
    <x v="1"/>
    <x v="11"/>
    <x v="4"/>
    <x v="48"/>
    <s v="Y"/>
    <s v="N"/>
    <n v="13.3"/>
    <n v="20.8"/>
    <n v="18.2"/>
    <n v="0"/>
    <x v="1799"/>
    <n v="41.38035927"/>
    <n v="4346137.1330634411"/>
  </r>
  <r>
    <d v="2019-12-07T00:00:00"/>
    <x v="2"/>
    <x v="11"/>
    <x v="4"/>
    <x v="48"/>
    <s v="Y"/>
    <s v="N"/>
    <n v="11.2"/>
    <n v="21"/>
    <n v="30.3"/>
    <n v="0"/>
    <x v="1800"/>
    <n v="47.12307019"/>
    <n v="4497251.4635738973"/>
  </r>
  <r>
    <d v="2019-12-08T00:00:00"/>
    <x v="3"/>
    <x v="11"/>
    <x v="4"/>
    <x v="48"/>
    <s v="Y"/>
    <s v="N"/>
    <n v="13.8"/>
    <n v="27.6"/>
    <n v="30.8"/>
    <n v="0"/>
    <x v="1801"/>
    <n v="43.690411390000001"/>
    <n v="4263197.4037227565"/>
  </r>
  <r>
    <d v="2019-12-09T00:00:00"/>
    <x v="4"/>
    <x v="11"/>
    <x v="4"/>
    <x v="49"/>
    <s v="Y"/>
    <s v="N"/>
    <n v="16.3"/>
    <n v="38"/>
    <n v="28.6"/>
    <n v="0"/>
    <x v="1802"/>
    <n v="62.718792569999998"/>
    <n v="8022413.1278204964"/>
  </r>
  <r>
    <d v="2019-12-10T00:00:00"/>
    <x v="5"/>
    <x v="11"/>
    <x v="4"/>
    <x v="49"/>
    <s v="Y"/>
    <s v="N"/>
    <n v="14.3"/>
    <n v="17.2"/>
    <n v="22.2"/>
    <n v="0"/>
    <x v="1803"/>
    <n v="48.336164680000003"/>
    <n v="5295160.1367867421"/>
  </r>
  <r>
    <d v="2019-12-11T00:00:00"/>
    <x v="6"/>
    <x v="11"/>
    <x v="4"/>
    <x v="49"/>
    <s v="Y"/>
    <s v="N"/>
    <n v="13.4"/>
    <n v="18.100000000000001"/>
    <n v="21.8"/>
    <n v="0"/>
    <x v="1804"/>
    <n v="57.730485369999997"/>
    <n v="6296108.3833842138"/>
  </r>
  <r>
    <d v="2019-12-12T00:00:00"/>
    <x v="0"/>
    <x v="11"/>
    <x v="4"/>
    <x v="49"/>
    <s v="Y"/>
    <s v="N"/>
    <n v="13.4"/>
    <n v="18.399999999999999"/>
    <n v="22.7"/>
    <n v="0"/>
    <x v="1805"/>
    <n v="41.647543489999997"/>
    <n v="4522884.2825608365"/>
  </r>
  <r>
    <d v="2019-12-13T00:00:00"/>
    <x v="1"/>
    <x v="11"/>
    <x v="4"/>
    <x v="49"/>
    <s v="Y"/>
    <s v="N"/>
    <n v="11.4"/>
    <n v="20.9"/>
    <n v="24.8"/>
    <n v="0"/>
    <x v="1806"/>
    <n v="58.517373640000002"/>
    <n v="6265490.8912327206"/>
  </r>
  <r>
    <d v="2019-12-14T00:00:00"/>
    <x v="2"/>
    <x v="11"/>
    <x v="4"/>
    <x v="49"/>
    <s v="Y"/>
    <s v="N"/>
    <n v="14.1"/>
    <n v="20.100000000000001"/>
    <n v="10.4"/>
    <n v="0"/>
    <x v="1807"/>
    <n v="65.765248349999993"/>
    <n v="6658023.4325390114"/>
  </r>
  <r>
    <d v="2019-12-15T00:00:00"/>
    <x v="3"/>
    <x v="11"/>
    <x v="4"/>
    <x v="49"/>
    <s v="Y"/>
    <s v="N"/>
    <n v="15.1"/>
    <n v="21.7"/>
    <n v="16.399999999999999"/>
    <n v="0"/>
    <x v="1808"/>
    <n v="50.936743069999999"/>
    <n v="5028651.0076339915"/>
  </r>
  <r>
    <d v="2019-12-16T00:00:00"/>
    <x v="4"/>
    <x v="11"/>
    <x v="4"/>
    <x v="50"/>
    <s v="Y"/>
    <s v="N"/>
    <n v="13"/>
    <n v="22.6"/>
    <n v="21.7"/>
    <n v="0"/>
    <x v="1809"/>
    <n v="73.601749130000002"/>
    <n v="8420044.8845856935"/>
  </r>
  <r>
    <d v="2019-12-17T00:00:00"/>
    <x v="5"/>
    <x v="11"/>
    <x v="4"/>
    <x v="50"/>
    <s v="Y"/>
    <s v="N"/>
    <n v="12.6"/>
    <n v="26.3"/>
    <n v="29.5"/>
    <n v="0"/>
    <x v="1810"/>
    <n v="83.084082179999996"/>
    <n v="10302348.922123572"/>
  </r>
  <r>
    <d v="2019-12-18T00:00:00"/>
    <x v="6"/>
    <x v="11"/>
    <x v="4"/>
    <x v="50"/>
    <s v="Y"/>
    <s v="N"/>
    <n v="15.9"/>
    <n v="40.1"/>
    <n v="29.3"/>
    <n v="0"/>
    <x v="1811"/>
    <n v="95.802971920000005"/>
    <n v="14082164.107165812"/>
  </r>
  <r>
    <d v="2019-12-19T00:00:00"/>
    <x v="0"/>
    <x v="11"/>
    <x v="4"/>
    <x v="50"/>
    <s v="Y"/>
    <s v="N"/>
    <n v="17.2"/>
    <n v="23.3"/>
    <n v="29.3"/>
    <n v="0"/>
    <x v="1812"/>
    <n v="71.953511919999997"/>
    <n v="8997830.5572382715"/>
  </r>
  <r>
    <d v="2019-12-20T00:00:00"/>
    <x v="1"/>
    <x v="11"/>
    <x v="4"/>
    <x v="50"/>
    <s v="N"/>
    <s v="N"/>
    <n v="13.7"/>
    <n v="43.5"/>
    <n v="31.4"/>
    <n v="0"/>
    <x v="1813"/>
    <n v="243.81015959999999"/>
    <n v="36706448.482322641"/>
  </r>
  <r>
    <d v="2019-12-21T00:00:00"/>
    <x v="2"/>
    <x v="11"/>
    <x v="4"/>
    <x v="50"/>
    <s v="N"/>
    <s v="N"/>
    <n v="16.899999999999999"/>
    <n v="20.2"/>
    <n v="28.3"/>
    <n v="0"/>
    <x v="1814"/>
    <n v="44.94113626"/>
    <n v="4522537.7711560437"/>
  </r>
  <r>
    <d v="2019-12-22T00:00:00"/>
    <x v="3"/>
    <x v="11"/>
    <x v="4"/>
    <x v="50"/>
    <s v="N"/>
    <s v="N"/>
    <n v="13.1"/>
    <n v="19.600000000000001"/>
    <n v="31.5"/>
    <n v="0"/>
    <x v="1815"/>
    <n v="34.678705909999998"/>
    <n v="3126133.2716610846"/>
  </r>
  <r>
    <d v="2019-12-23T00:00:00"/>
    <x v="4"/>
    <x v="11"/>
    <x v="4"/>
    <x v="51"/>
    <s v="N"/>
    <s v="N"/>
    <n v="12.1"/>
    <n v="20"/>
    <n v="29.2"/>
    <n v="0"/>
    <x v="1816"/>
    <n v="47.19823427"/>
    <n v="4805630.9968587169"/>
  </r>
  <r>
    <d v="2019-12-24T00:00:00"/>
    <x v="5"/>
    <x v="11"/>
    <x v="4"/>
    <x v="51"/>
    <s v="N"/>
    <s v="N"/>
    <n v="14.1"/>
    <n v="24.5"/>
    <n v="31.4"/>
    <n v="0"/>
    <x v="1817"/>
    <n v="57.331305110000002"/>
    <n v="5857478.098592232"/>
  </r>
  <r>
    <d v="2019-12-25T00:00:00"/>
    <x v="6"/>
    <x v="11"/>
    <x v="4"/>
    <x v="51"/>
    <s v="N"/>
    <s v="Y"/>
    <n v="14"/>
    <n v="27.9"/>
    <n v="32"/>
    <n v="0"/>
    <x v="1818"/>
    <n v="42.257239390000002"/>
    <n v="4154425.2005530256"/>
  </r>
  <r>
    <d v="2019-12-26T00:00:00"/>
    <x v="0"/>
    <x v="11"/>
    <x v="4"/>
    <x v="51"/>
    <s v="N"/>
    <s v="Y"/>
    <n v="16.5"/>
    <n v="20.5"/>
    <n v="26.2"/>
    <n v="0"/>
    <x v="1819"/>
    <n v="41.255986679999999"/>
    <n v="3965547.0990746068"/>
  </r>
  <r>
    <d v="2019-12-27T00:00:00"/>
    <x v="1"/>
    <x v="11"/>
    <x v="4"/>
    <x v="51"/>
    <s v="N"/>
    <s v="N"/>
    <n v="13.6"/>
    <n v="23.9"/>
    <n v="31.6"/>
    <n v="0"/>
    <x v="1820"/>
    <n v="56.122451329999997"/>
    <n v="6019473.2878098162"/>
  </r>
  <r>
    <d v="2019-12-28T00:00:00"/>
    <x v="2"/>
    <x v="11"/>
    <x v="4"/>
    <x v="51"/>
    <s v="N"/>
    <s v="N"/>
    <n v="16.7"/>
    <n v="28.4"/>
    <n v="20.6"/>
    <n v="0"/>
    <x v="1821"/>
    <n v="63.295449300000001"/>
    <n v="7185406.0573680708"/>
  </r>
  <r>
    <d v="2019-12-29T00:00:00"/>
    <x v="3"/>
    <x v="11"/>
    <x v="4"/>
    <x v="51"/>
    <s v="N"/>
    <s v="N"/>
    <n v="16.8"/>
    <n v="33.200000000000003"/>
    <n v="31.9"/>
    <n v="0"/>
    <x v="1822"/>
    <n v="87.686688779999997"/>
    <n v="10372767.511364149"/>
  </r>
  <r>
    <d v="2019-12-30T00:00:00"/>
    <x v="4"/>
    <x v="11"/>
    <x v="4"/>
    <x v="0"/>
    <s v="N"/>
    <s v="N"/>
    <n v="19.7"/>
    <n v="40.799999999999997"/>
    <n v="18.8"/>
    <n v="0"/>
    <x v="1823"/>
    <n v="295.82920189999999"/>
    <n v="41537415.217429236"/>
  </r>
  <r>
    <d v="2019-12-31T00:00:00"/>
    <x v="5"/>
    <x v="11"/>
    <x v="4"/>
    <x v="0"/>
    <s v="N"/>
    <s v="N"/>
    <n v="15.3"/>
    <n v="21.2"/>
    <n v="29.3"/>
    <n v="2.4"/>
    <x v="1824"/>
    <n v="46.251483919999998"/>
    <n v="4412872.1188859288"/>
  </r>
  <r>
    <d v="2020-01-01T00:00:00"/>
    <x v="6"/>
    <x v="0"/>
    <x v="5"/>
    <x v="0"/>
    <s v="N"/>
    <s v="Y"/>
    <n v="11.8"/>
    <n v="24.9"/>
    <n v="31.6"/>
    <n v="0"/>
    <x v="1825"/>
    <n v="50.921802759999999"/>
    <n v="4536004.9625938796"/>
  </r>
  <r>
    <d v="2020-01-02T00:00:00"/>
    <x v="0"/>
    <x v="0"/>
    <x v="5"/>
    <x v="0"/>
    <s v="N"/>
    <s v="N"/>
    <n v="12.8"/>
    <n v="25"/>
    <n v="31.6"/>
    <n v="0"/>
    <x v="1826"/>
    <n v="69.546225629999995"/>
    <n v="7162439.551234181"/>
  </r>
  <r>
    <d v="2020-01-03T00:00:00"/>
    <x v="1"/>
    <x v="0"/>
    <x v="5"/>
    <x v="0"/>
    <s v="N"/>
    <s v="N"/>
    <n v="13.7"/>
    <n v="36.6"/>
    <n v="30.7"/>
    <n v="0"/>
    <x v="1827"/>
    <n v="65.435921559999997"/>
    <n v="7781784.7324814545"/>
  </r>
  <r>
    <d v="2020-01-04T00:00:00"/>
    <x v="2"/>
    <x v="0"/>
    <x v="5"/>
    <x v="0"/>
    <s v="N"/>
    <s v="N"/>
    <n v="18.600000000000001"/>
    <n v="26.8"/>
    <n v="22.8"/>
    <n v="0"/>
    <x v="1828"/>
    <n v="28.04223073"/>
    <n v="2867194.9867495955"/>
  </r>
  <r>
    <d v="2020-01-05T00:00:00"/>
    <x v="3"/>
    <x v="0"/>
    <x v="5"/>
    <x v="0"/>
    <s v="N"/>
    <s v="N"/>
    <n v="12.7"/>
    <n v="16.7"/>
    <n v="5.0999999999999996"/>
    <n v="2.2000000000000002"/>
    <x v="1829"/>
    <n v="18.87543557"/>
    <n v="1805835.571504584"/>
  </r>
  <r>
    <d v="2020-01-06T00:00:00"/>
    <x v="4"/>
    <x v="0"/>
    <x v="5"/>
    <x v="1"/>
    <s v="N"/>
    <s v="N"/>
    <n v="11.9"/>
    <n v="18"/>
    <n v="2.7"/>
    <n v="8.1999999999999993"/>
    <x v="1830"/>
    <n v="56.104400259999998"/>
    <n v="6185711.5434619328"/>
  </r>
  <r>
    <d v="2020-01-07T00:00:00"/>
    <x v="5"/>
    <x v="0"/>
    <x v="5"/>
    <x v="1"/>
    <s v="N"/>
    <s v="N"/>
    <n v="12.6"/>
    <n v="20.100000000000001"/>
    <n v="7.7"/>
    <n v="1.2"/>
    <x v="1831"/>
    <n v="59.42379013"/>
    <n v="6497192.7949761525"/>
  </r>
  <r>
    <d v="2020-01-08T00:00:00"/>
    <x v="6"/>
    <x v="0"/>
    <x v="5"/>
    <x v="1"/>
    <s v="N"/>
    <s v="N"/>
    <n v="16.8"/>
    <n v="23.8"/>
    <n v="26.9"/>
    <n v="0"/>
    <x v="1832"/>
    <n v="53.313229810000003"/>
    <n v="5866514.5026014112"/>
  </r>
  <r>
    <d v="2020-01-09T00:00:00"/>
    <x v="0"/>
    <x v="0"/>
    <x v="5"/>
    <x v="1"/>
    <s v="N"/>
    <s v="N"/>
    <n v="17.899999999999999"/>
    <n v="31.9"/>
    <n v="29.8"/>
    <n v="0"/>
    <x v="1833"/>
    <n v="86.980864980000007"/>
    <n v="11078369.186888039"/>
  </r>
  <r>
    <d v="2020-01-10T00:00:00"/>
    <x v="1"/>
    <x v="0"/>
    <x v="5"/>
    <x v="1"/>
    <s v="N"/>
    <s v="N"/>
    <n v="20.100000000000001"/>
    <n v="32.9"/>
    <n v="10.1"/>
    <n v="0"/>
    <x v="1834"/>
    <n v="65.485985589999999"/>
    <n v="8024251.8999667894"/>
  </r>
  <r>
    <d v="2020-01-11T00:00:00"/>
    <x v="2"/>
    <x v="0"/>
    <x v="5"/>
    <x v="1"/>
    <s v="N"/>
    <s v="N"/>
    <n v="13.5"/>
    <n v="19.3"/>
    <n v="18.2"/>
    <n v="15.6"/>
    <x v="1835"/>
    <n v="22.78453983"/>
    <n v="2093594.0114659769"/>
  </r>
  <r>
    <d v="2020-01-12T00:00:00"/>
    <x v="3"/>
    <x v="0"/>
    <x v="5"/>
    <x v="1"/>
    <s v="N"/>
    <s v="N"/>
    <n v="14.2"/>
    <n v="19.899999999999999"/>
    <n v="21.9"/>
    <n v="0"/>
    <x v="1836"/>
    <n v="45.627913079999999"/>
    <n v="4188532.6856130427"/>
  </r>
  <r>
    <d v="2020-01-13T00:00:00"/>
    <x v="4"/>
    <x v="0"/>
    <x v="5"/>
    <x v="2"/>
    <s v="N"/>
    <s v="N"/>
    <n v="12.7"/>
    <n v="32.200000000000003"/>
    <n v="28.1"/>
    <n v="0"/>
    <x v="1837"/>
    <n v="76.952473240000003"/>
    <n v="9207667.0006729327"/>
  </r>
  <r>
    <d v="2020-01-14T00:00:00"/>
    <x v="5"/>
    <x v="0"/>
    <x v="5"/>
    <x v="2"/>
    <s v="N"/>
    <s v="N"/>
    <n v="16.7"/>
    <n v="33.799999999999997"/>
    <n v="27.4"/>
    <n v="0"/>
    <x v="1838"/>
    <n v="88.847653539999996"/>
    <n v="12199014.279179472"/>
  </r>
  <r>
    <d v="2020-01-15T00:00:00"/>
    <x v="6"/>
    <x v="0"/>
    <x v="5"/>
    <x v="2"/>
    <s v="N"/>
    <s v="N"/>
    <n v="19.5"/>
    <n v="36.799999999999997"/>
    <n v="20.8"/>
    <n v="0"/>
    <x v="1839"/>
    <n v="63.73047072"/>
    <n v="8757090.8600496724"/>
  </r>
  <r>
    <d v="2020-01-16T00:00:00"/>
    <x v="0"/>
    <x v="0"/>
    <x v="5"/>
    <x v="2"/>
    <s v="N"/>
    <s v="N"/>
    <n v="15.7"/>
    <n v="19.600000000000001"/>
    <n v="18.600000000000001"/>
    <n v="19.600000000000001"/>
    <x v="1840"/>
    <n v="33.404425930000002"/>
    <n v="3663451.5331718954"/>
  </r>
  <r>
    <d v="2020-01-17T00:00:00"/>
    <x v="1"/>
    <x v="0"/>
    <x v="5"/>
    <x v="2"/>
    <s v="N"/>
    <s v="N"/>
    <n v="14.4"/>
    <n v="24.8"/>
    <n v="24.4"/>
    <n v="0"/>
    <x v="1841"/>
    <n v="39.500761930000003"/>
    <n v="4270355.2833617786"/>
  </r>
  <r>
    <d v="2020-01-18T00:00:00"/>
    <x v="2"/>
    <x v="0"/>
    <x v="5"/>
    <x v="2"/>
    <s v="N"/>
    <s v="N"/>
    <n v="13.9"/>
    <n v="29.4"/>
    <n v="27.2"/>
    <n v="0"/>
    <x v="1842"/>
    <n v="52.05315547"/>
    <n v="5514841.30749748"/>
  </r>
  <r>
    <d v="2020-01-19T00:00:00"/>
    <x v="3"/>
    <x v="0"/>
    <x v="5"/>
    <x v="2"/>
    <s v="N"/>
    <s v="N"/>
    <n v="17.5"/>
    <n v="25.5"/>
    <n v="23.9"/>
    <n v="0"/>
    <x v="1843"/>
    <n v="60.347055949999998"/>
    <n v="6452401.061846002"/>
  </r>
  <r>
    <d v="2020-01-20T00:00:00"/>
    <x v="4"/>
    <x v="0"/>
    <x v="5"/>
    <x v="3"/>
    <s v="N"/>
    <s v="N"/>
    <n v="19.100000000000001"/>
    <n v="21.8"/>
    <n v="8.8000000000000007"/>
    <n v="0.4"/>
    <x v="1844"/>
    <n v="45.359335479999999"/>
    <n v="5274906.7495491616"/>
  </r>
  <r>
    <d v="2020-01-21T00:00:00"/>
    <x v="5"/>
    <x v="0"/>
    <x v="5"/>
    <x v="3"/>
    <s v="N"/>
    <s v="N"/>
    <n v="14.8"/>
    <n v="23.5"/>
    <n v="28.4"/>
    <n v="44"/>
    <x v="1845"/>
    <n v="53.564869539999997"/>
    <n v="6006132.1369306799"/>
  </r>
  <r>
    <d v="2020-01-22T00:00:00"/>
    <x v="6"/>
    <x v="0"/>
    <x v="5"/>
    <x v="3"/>
    <s v="N"/>
    <s v="N"/>
    <n v="14.1"/>
    <n v="31.7"/>
    <n v="12.4"/>
    <n v="0"/>
    <x v="1846"/>
    <n v="45.155690849999999"/>
    <n v="5386493.6677775774"/>
  </r>
  <r>
    <d v="2020-01-23T00:00:00"/>
    <x v="0"/>
    <x v="0"/>
    <x v="5"/>
    <x v="3"/>
    <s v="N"/>
    <s v="N"/>
    <n v="12.9"/>
    <n v="22.6"/>
    <n v="13.4"/>
    <n v="22.8"/>
    <x v="1847"/>
    <n v="-1.7614234529999999"/>
    <n v="-197728.29027452797"/>
  </r>
  <r>
    <d v="2020-01-24T00:00:00"/>
    <x v="1"/>
    <x v="0"/>
    <x v="5"/>
    <x v="3"/>
    <s v="N"/>
    <s v="N"/>
    <n v="11.7"/>
    <n v="24.1"/>
    <n v="20.6"/>
    <n v="1.2"/>
    <x v="1848"/>
    <n v="49.479433710000002"/>
    <n v="5408912.3302300014"/>
  </r>
  <r>
    <d v="2020-01-25T00:00:00"/>
    <x v="2"/>
    <x v="0"/>
    <x v="5"/>
    <x v="3"/>
    <s v="N"/>
    <s v="N"/>
    <n v="13"/>
    <n v="27.4"/>
    <n v="30"/>
    <n v="0"/>
    <x v="1849"/>
    <n v="50.132823129999998"/>
    <n v="5135901.1824372048"/>
  </r>
  <r>
    <d v="2020-01-26T00:00:00"/>
    <x v="3"/>
    <x v="0"/>
    <x v="5"/>
    <x v="3"/>
    <s v="N"/>
    <s v="Y"/>
    <n v="15.8"/>
    <n v="23.6"/>
    <n v="24"/>
    <n v="0"/>
    <x v="1850"/>
    <n v="51.415029230000002"/>
    <n v="5204908.1941215824"/>
  </r>
  <r>
    <d v="2020-01-27T00:00:00"/>
    <x v="4"/>
    <x v="0"/>
    <x v="5"/>
    <x v="4"/>
    <s v="N"/>
    <s v="Y"/>
    <n v="12.8"/>
    <n v="23.1"/>
    <n v="26.1"/>
    <n v="0"/>
    <x v="1851"/>
    <n v="54.453082340000002"/>
    <n v="5615989.242471437"/>
  </r>
  <r>
    <d v="2020-01-28T00:00:00"/>
    <x v="5"/>
    <x v="0"/>
    <x v="5"/>
    <x v="4"/>
    <s v="N"/>
    <s v="N"/>
    <n v="13.6"/>
    <n v="25.4"/>
    <n v="26.5"/>
    <n v="0"/>
    <x v="1852"/>
    <n v="67.173829400000002"/>
    <n v="7804964.519461317"/>
  </r>
  <r>
    <d v="2020-01-29T00:00:00"/>
    <x v="6"/>
    <x v="0"/>
    <x v="5"/>
    <x v="4"/>
    <s v="N"/>
    <s v="N"/>
    <n v="15.2"/>
    <n v="31.5"/>
    <n v="29.5"/>
    <n v="0"/>
    <x v="1853"/>
    <n v="78.27234224"/>
    <n v="10160760.910052029"/>
  </r>
  <r>
    <d v="2020-01-30T00:00:00"/>
    <x v="0"/>
    <x v="0"/>
    <x v="5"/>
    <x v="4"/>
    <s v="Y"/>
    <s v="N"/>
    <n v="16.399999999999999"/>
    <n v="39.4"/>
    <n v="29.3"/>
    <n v="0"/>
    <x v="1854"/>
    <n v="1044.4473029999999"/>
    <n v="161697665.44042644"/>
  </r>
  <r>
    <d v="2020-01-31T00:00:00"/>
    <x v="1"/>
    <x v="0"/>
    <x v="5"/>
    <x v="4"/>
    <s v="Y"/>
    <s v="N"/>
    <n v="21.5"/>
    <n v="42.9"/>
    <n v="18.3"/>
    <n v="0"/>
    <x v="1855"/>
    <n v="2809.437516"/>
    <n v="479441300.34546143"/>
  </r>
  <r>
    <d v="2020-02-01T00:00:00"/>
    <x v="2"/>
    <x v="1"/>
    <x v="5"/>
    <x v="4"/>
    <s v="Y"/>
    <s v="N"/>
    <n v="23.5"/>
    <n v="29.3"/>
    <n v="1.8"/>
    <n v="0.8"/>
    <x v="1856"/>
    <n v="86.908607950000004"/>
    <n v="11459448.786066705"/>
  </r>
  <r>
    <d v="2020-02-02T00:00:00"/>
    <x v="3"/>
    <x v="1"/>
    <x v="5"/>
    <x v="4"/>
    <s v="Y"/>
    <s v="N"/>
    <n v="14.2"/>
    <n v="25.1"/>
    <n v="21"/>
    <n v="14.8"/>
    <x v="1857"/>
    <n v="14.2356353"/>
    <n v="1389526.980135818"/>
  </r>
  <r>
    <d v="2020-02-03T00:00:00"/>
    <x v="4"/>
    <x v="1"/>
    <x v="5"/>
    <x v="5"/>
    <s v="Y"/>
    <s v="N"/>
    <n v="13.2"/>
    <n v="17.7"/>
    <n v="22.7"/>
    <n v="0"/>
    <x v="1858"/>
    <n v="15.310771989999999"/>
    <n v="1607706.2348404708"/>
  </r>
  <r>
    <d v="2020-02-04T00:00:00"/>
    <x v="5"/>
    <x v="1"/>
    <x v="5"/>
    <x v="5"/>
    <s v="Y"/>
    <s v="N"/>
    <n v="11.3"/>
    <n v="19.7"/>
    <n v="28.6"/>
    <n v="0"/>
    <x v="1859"/>
    <n v="25.212092720000001"/>
    <n v="2698552.7709785071"/>
  </r>
  <r>
    <d v="2020-02-05T00:00:00"/>
    <x v="6"/>
    <x v="1"/>
    <x v="5"/>
    <x v="5"/>
    <s v="Y"/>
    <s v="N"/>
    <n v="10.8"/>
    <n v="20.100000000000001"/>
    <n v="27.1"/>
    <n v="0"/>
    <x v="1860"/>
    <n v="42.116875"/>
    <n v="4590252.5039250003"/>
  </r>
  <r>
    <d v="2020-02-06T00:00:00"/>
    <x v="0"/>
    <x v="1"/>
    <x v="5"/>
    <x v="5"/>
    <s v="Y"/>
    <s v="N"/>
    <n v="13.7"/>
    <n v="25.5"/>
    <n v="25"/>
    <n v="0"/>
    <x v="1861"/>
    <n v="42.766032299999999"/>
    <n v="5156277.4207535582"/>
  </r>
  <r>
    <d v="2020-02-07T00:00:00"/>
    <x v="1"/>
    <x v="1"/>
    <x v="5"/>
    <x v="5"/>
    <s v="Y"/>
    <s v="N"/>
    <n v="16.5"/>
    <n v="23.2"/>
    <n v="18.399999999999999"/>
    <n v="0"/>
    <x v="1862"/>
    <n v="45.332425360000002"/>
    <n v="5473203.5759757962"/>
  </r>
  <r>
    <d v="2020-02-08T00:00:00"/>
    <x v="2"/>
    <x v="1"/>
    <x v="5"/>
    <x v="5"/>
    <s v="Y"/>
    <s v="N"/>
    <n v="17.399999999999999"/>
    <n v="29.4"/>
    <n v="27.5"/>
    <n v="0"/>
    <x v="1863"/>
    <n v="28.570907080000001"/>
    <n v="3081785.035330771"/>
  </r>
  <r>
    <d v="2020-02-09T00:00:00"/>
    <x v="3"/>
    <x v="1"/>
    <x v="5"/>
    <x v="5"/>
    <s v="Y"/>
    <s v="N"/>
    <n v="19.600000000000001"/>
    <n v="28.2"/>
    <n v="19.899999999999999"/>
    <n v="0"/>
    <x v="1864"/>
    <n v="21.555491809999999"/>
    <n v="2238691.0840152688"/>
  </r>
  <r>
    <d v="2020-02-10T00:00:00"/>
    <x v="4"/>
    <x v="1"/>
    <x v="5"/>
    <x v="6"/>
    <s v="Y"/>
    <s v="N"/>
    <n v="18.5"/>
    <n v="27.7"/>
    <n v="15"/>
    <n v="0.6"/>
    <x v="1865"/>
    <n v="50.809242179999998"/>
    <n v="6248289.9293369027"/>
  </r>
  <r>
    <d v="2020-02-11T00:00:00"/>
    <x v="5"/>
    <x v="1"/>
    <x v="5"/>
    <x v="6"/>
    <s v="Y"/>
    <s v="N"/>
    <n v="19.5"/>
    <n v="25.9"/>
    <n v="19.100000000000001"/>
    <n v="0"/>
    <x v="1866"/>
    <n v="61.289840849999997"/>
    <n v="7790587.2185511924"/>
  </r>
  <r>
    <d v="2020-02-12T00:00:00"/>
    <x v="6"/>
    <x v="1"/>
    <x v="5"/>
    <x v="6"/>
    <s v="Y"/>
    <s v="N"/>
    <n v="19.100000000000001"/>
    <n v="27.7"/>
    <n v="17.3"/>
    <n v="0"/>
    <x v="1867"/>
    <n v="53.243525050000002"/>
    <n v="6635131.6872725533"/>
  </r>
  <r>
    <d v="2020-02-13T00:00:00"/>
    <x v="0"/>
    <x v="1"/>
    <x v="5"/>
    <x v="6"/>
    <s v="Y"/>
    <s v="N"/>
    <n v="19.399999999999999"/>
    <n v="31.7"/>
    <n v="26.7"/>
    <n v="0"/>
    <x v="1868"/>
    <n v="79.018494320000002"/>
    <n v="10994410.862623289"/>
  </r>
  <r>
    <d v="2020-02-14T00:00:00"/>
    <x v="1"/>
    <x v="1"/>
    <x v="5"/>
    <x v="6"/>
    <s v="Y"/>
    <s v="N"/>
    <n v="20.3"/>
    <n v="33.700000000000003"/>
    <n v="10.6"/>
    <n v="0"/>
    <x v="1869"/>
    <n v="79.502643969999994"/>
    <n v="11118892.359090051"/>
  </r>
  <r>
    <d v="2020-02-15T00:00:00"/>
    <x v="2"/>
    <x v="1"/>
    <x v="5"/>
    <x v="6"/>
    <s v="Y"/>
    <s v="N"/>
    <n v="18.899999999999999"/>
    <n v="19.3"/>
    <n v="2.4"/>
    <n v="5.4"/>
    <x v="1870"/>
    <n v="55.674962260000001"/>
    <n v="6029633.7663590349"/>
  </r>
  <r>
    <d v="2020-02-16T00:00:00"/>
    <x v="3"/>
    <x v="1"/>
    <x v="5"/>
    <x v="6"/>
    <s v="Y"/>
    <s v="N"/>
    <n v="16.899999999999999"/>
    <n v="26.4"/>
    <n v="23.8"/>
    <n v="2.8"/>
    <x v="1871"/>
    <n v="47.00473539"/>
    <n v="4742978.5110711157"/>
  </r>
  <r>
    <d v="2020-02-17T00:00:00"/>
    <x v="4"/>
    <x v="1"/>
    <x v="5"/>
    <x v="7"/>
    <s v="Y"/>
    <s v="N"/>
    <n v="15.2"/>
    <n v="25.6"/>
    <n v="26.4"/>
    <n v="0"/>
    <x v="1872"/>
    <n v="64.10902188"/>
    <n v="7907966.1300433688"/>
  </r>
  <r>
    <d v="2020-02-18T00:00:00"/>
    <x v="5"/>
    <x v="1"/>
    <x v="5"/>
    <x v="7"/>
    <s v="Y"/>
    <s v="N"/>
    <n v="17.600000000000001"/>
    <n v="21.8"/>
    <n v="7.3"/>
    <n v="0"/>
    <x v="1873"/>
    <n v="60.59554515"/>
    <n v="7221663.1513521178"/>
  </r>
  <r>
    <d v="2020-02-19T00:00:00"/>
    <x v="6"/>
    <x v="1"/>
    <x v="5"/>
    <x v="7"/>
    <s v="Y"/>
    <s v="N"/>
    <n v="13.3"/>
    <n v="19.7"/>
    <n v="12.9"/>
    <n v="38"/>
    <x v="1874"/>
    <n v="51.44203692"/>
    <n v="5626483.8481629379"/>
  </r>
  <r>
    <d v="2020-02-20T00:00:00"/>
    <x v="0"/>
    <x v="1"/>
    <x v="5"/>
    <x v="7"/>
    <s v="Y"/>
    <s v="N"/>
    <n v="14.2"/>
    <n v="18.7"/>
    <n v="15.2"/>
    <n v="3.2"/>
    <x v="1875"/>
    <n v="58.361290920000002"/>
    <n v="6548262.0261930237"/>
  </r>
  <r>
    <d v="2020-02-21T00:00:00"/>
    <x v="1"/>
    <x v="1"/>
    <x v="5"/>
    <x v="7"/>
    <s v="Y"/>
    <s v="N"/>
    <n v="13.5"/>
    <n v="19.600000000000001"/>
    <n v="17.100000000000001"/>
    <n v="2.8"/>
    <x v="1876"/>
    <n v="48.658203370000003"/>
    <n v="5301265.2751593152"/>
  </r>
  <r>
    <d v="2020-02-22T00:00:00"/>
    <x v="2"/>
    <x v="1"/>
    <x v="5"/>
    <x v="7"/>
    <s v="Y"/>
    <s v="N"/>
    <n v="11.4"/>
    <n v="21.1"/>
    <n v="25.4"/>
    <n v="0"/>
    <x v="1877"/>
    <n v="42.236093580000002"/>
    <n v="4093607.506682632"/>
  </r>
  <r>
    <d v="2020-02-23T00:00:00"/>
    <x v="3"/>
    <x v="1"/>
    <x v="5"/>
    <x v="7"/>
    <s v="Y"/>
    <s v="N"/>
    <n v="13.3"/>
    <n v="34"/>
    <n v="21.6"/>
    <n v="0"/>
    <x v="1878"/>
    <n v="51.318456159999997"/>
    <n v="5446410.5605779858"/>
  </r>
  <r>
    <d v="2020-02-24T00:00:00"/>
    <x v="4"/>
    <x v="1"/>
    <x v="5"/>
    <x v="8"/>
    <s v="Y"/>
    <s v="N"/>
    <n v="16.8"/>
    <n v="23.7"/>
    <n v="5.4"/>
    <n v="0"/>
    <x v="1879"/>
    <n v="57.234083179999999"/>
    <n v="7017989.1933229947"/>
  </r>
  <r>
    <d v="2020-02-25T00:00:00"/>
    <x v="5"/>
    <x v="1"/>
    <x v="5"/>
    <x v="8"/>
    <s v="Y"/>
    <s v="N"/>
    <n v="18.399999999999999"/>
    <n v="31.6"/>
    <n v="10.6"/>
    <n v="3.6"/>
    <x v="1880"/>
    <n v="60.554701809999997"/>
    <n v="7482043.581988249"/>
  </r>
  <r>
    <d v="2020-02-26T00:00:00"/>
    <x v="6"/>
    <x v="1"/>
    <x v="5"/>
    <x v="8"/>
    <s v="Y"/>
    <s v="N"/>
    <n v="16.2"/>
    <n v="19.2"/>
    <n v="19.3"/>
    <n v="4"/>
    <x v="1881"/>
    <n v="45.06152522"/>
    <n v="4883368.1823072722"/>
  </r>
  <r>
    <d v="2020-02-27T00:00:00"/>
    <x v="0"/>
    <x v="1"/>
    <x v="5"/>
    <x v="8"/>
    <s v="Y"/>
    <s v="N"/>
    <n v="11"/>
    <n v="19.7"/>
    <n v="11.1"/>
    <n v="0.2"/>
    <x v="1882"/>
    <n v="48.542669150000002"/>
    <n v="5275393.9869439099"/>
  </r>
  <r>
    <d v="2020-02-28T00:00:00"/>
    <x v="1"/>
    <x v="1"/>
    <x v="5"/>
    <x v="8"/>
    <s v="Y"/>
    <s v="N"/>
    <n v="13.1"/>
    <n v="20.100000000000001"/>
    <n v="17.600000000000001"/>
    <n v="0"/>
    <x v="1883"/>
    <n v="50.306352859999997"/>
    <n v="5534049.449879434"/>
  </r>
  <r>
    <d v="2020-02-29T00:00:00"/>
    <x v="2"/>
    <x v="1"/>
    <x v="5"/>
    <x v="8"/>
    <s v="Y"/>
    <s v="N"/>
    <n v="14.7"/>
    <n v="22.4"/>
    <n v="22.8"/>
    <n v="0"/>
    <x v="1884"/>
    <n v="51.289608729999998"/>
    <n v="5148499.136549606"/>
  </r>
  <r>
    <d v="2020-03-01T00:00:00"/>
    <x v="3"/>
    <x v="2"/>
    <x v="5"/>
    <x v="8"/>
    <s v="Y"/>
    <s v="N"/>
    <n v="13.2"/>
    <n v="32.1"/>
    <n v="20.8"/>
    <n v="0"/>
    <x v="1885"/>
    <n v="43.745921029999998"/>
    <n v="4436411.4325739397"/>
  </r>
  <r>
    <d v="2020-03-02T00:00:00"/>
    <x v="4"/>
    <x v="2"/>
    <x v="5"/>
    <x v="9"/>
    <s v="Y"/>
    <s v="N"/>
    <n v="14.2"/>
    <n v="18.399999999999999"/>
    <n v="21.1"/>
    <n v="3"/>
    <x v="1886"/>
    <n v="52.728395089999999"/>
    <n v="5608189.728994621"/>
  </r>
  <r>
    <d v="2020-03-03T00:00:00"/>
    <x v="5"/>
    <x v="2"/>
    <x v="5"/>
    <x v="9"/>
    <s v="Y"/>
    <s v="N"/>
    <n v="14.7"/>
    <n v="19.5"/>
    <n v="15.9"/>
    <n v="0"/>
    <x v="1887"/>
    <n v="49.781089729999998"/>
    <n v="5413512.8027817793"/>
  </r>
  <r>
    <d v="2020-03-04T00:00:00"/>
    <x v="6"/>
    <x v="2"/>
    <x v="5"/>
    <x v="9"/>
    <s v="Y"/>
    <s v="N"/>
    <n v="13.6"/>
    <n v="23.5"/>
    <n v="7.1"/>
    <n v="0"/>
    <x v="1888"/>
    <n v="58.522870509999997"/>
    <n v="6876766.4760716185"/>
  </r>
  <r>
    <d v="2020-03-05T00:00:00"/>
    <x v="0"/>
    <x v="2"/>
    <x v="5"/>
    <x v="9"/>
    <s v="Y"/>
    <s v="N"/>
    <n v="15.4"/>
    <n v="20.3"/>
    <n v="4.3"/>
    <n v="54.6"/>
    <x v="1889"/>
    <n v="57.036382109999998"/>
    <n v="6829230.3936613789"/>
  </r>
  <r>
    <d v="2020-03-06T00:00:00"/>
    <x v="1"/>
    <x v="2"/>
    <x v="5"/>
    <x v="9"/>
    <s v="Y"/>
    <s v="N"/>
    <n v="15.9"/>
    <n v="19"/>
    <n v="12.7"/>
    <n v="7"/>
    <x v="1890"/>
    <n v="53.736514710000002"/>
    <n v="5982073.754913901"/>
  </r>
  <r>
    <d v="2020-03-07T00:00:00"/>
    <x v="2"/>
    <x v="2"/>
    <x v="5"/>
    <x v="9"/>
    <s v="Y"/>
    <s v="N"/>
    <n v="15.4"/>
    <n v="20"/>
    <n v="17.100000000000001"/>
    <n v="0.2"/>
    <x v="1891"/>
    <n v="28.020466209999999"/>
    <n v="2713804.0084021436"/>
  </r>
  <r>
    <d v="2020-03-08T00:00:00"/>
    <x v="3"/>
    <x v="2"/>
    <x v="5"/>
    <x v="9"/>
    <s v="Y"/>
    <s v="N"/>
    <n v="13.9"/>
    <n v="22.4"/>
    <n v="19.5"/>
    <n v="0"/>
    <x v="1892"/>
    <n v="17.916415310000001"/>
    <n v="1658223.1819468699"/>
  </r>
  <r>
    <d v="2020-03-09T00:00:00"/>
    <x v="4"/>
    <x v="2"/>
    <x v="5"/>
    <x v="10"/>
    <s v="Y"/>
    <s v="Y"/>
    <n v="12.3"/>
    <n v="21"/>
    <n v="19.7"/>
    <n v="0"/>
    <x v="1893"/>
    <n v="22.041451550000001"/>
    <n v="2086040.445159635"/>
  </r>
  <r>
    <d v="2020-03-10T00:00:00"/>
    <x v="5"/>
    <x v="2"/>
    <x v="5"/>
    <x v="10"/>
    <s v="Y"/>
    <s v="N"/>
    <n v="10.3"/>
    <n v="22.3"/>
    <n v="21.9"/>
    <n v="0"/>
    <x v="1894"/>
    <n v="48.059723949999999"/>
    <n v="5389539.5154518327"/>
  </r>
  <r>
    <d v="2020-03-11T00:00:00"/>
    <x v="6"/>
    <x v="2"/>
    <x v="5"/>
    <x v="10"/>
    <s v="Y"/>
    <s v="N"/>
    <n v="12.6"/>
    <n v="29.5"/>
    <n v="15.7"/>
    <n v="0"/>
    <x v="1895"/>
    <n v="44.369936750000001"/>
    <n v="5272485.7957936451"/>
  </r>
  <r>
    <d v="2020-03-12T00:00:00"/>
    <x v="0"/>
    <x v="2"/>
    <x v="5"/>
    <x v="10"/>
    <s v="Y"/>
    <s v="N"/>
    <n v="16.600000000000001"/>
    <n v="29.5"/>
    <n v="19.5"/>
    <n v="0"/>
    <x v="1896"/>
    <n v="39.127565740000001"/>
    <n v="4705980.9105447289"/>
  </r>
  <r>
    <d v="2020-03-13T00:00:00"/>
    <x v="1"/>
    <x v="2"/>
    <x v="5"/>
    <x v="10"/>
    <s v="Y"/>
    <s v="N"/>
    <n v="19.100000000000001"/>
    <n v="26.8"/>
    <n v="7.3"/>
    <n v="0"/>
    <x v="1897"/>
    <n v="40.127134920000003"/>
    <n v="4617662.5538982851"/>
  </r>
  <r>
    <d v="2020-03-14T00:00:00"/>
    <x v="2"/>
    <x v="2"/>
    <x v="5"/>
    <x v="10"/>
    <s v="Y"/>
    <s v="N"/>
    <n v="13.1"/>
    <n v="17.899999999999999"/>
    <n v="12.3"/>
    <n v="0.6"/>
    <x v="1898"/>
    <n v="29.137325780000001"/>
    <n v="2797655.0081843785"/>
  </r>
  <r>
    <d v="2020-03-15T00:00:00"/>
    <x v="3"/>
    <x v="2"/>
    <x v="5"/>
    <x v="10"/>
    <s v="Y"/>
    <s v="N"/>
    <n v="12.7"/>
    <n v="18.8"/>
    <n v="10.199999999999999"/>
    <n v="0"/>
    <x v="1899"/>
    <n v="31.657840010000001"/>
    <n v="3091860.8868170492"/>
  </r>
  <r>
    <d v="2020-03-16T00:00:00"/>
    <x v="4"/>
    <x v="2"/>
    <x v="5"/>
    <x v="11"/>
    <s v="Y"/>
    <s v="N"/>
    <n v="9.3000000000000007"/>
    <n v="26.5"/>
    <n v="20.6"/>
    <n v="0"/>
    <x v="1900"/>
    <n v="46.670884049999998"/>
    <n v="5161184.4203238003"/>
  </r>
  <r>
    <d v="2020-03-17T00:00:00"/>
    <x v="5"/>
    <x v="2"/>
    <x v="5"/>
    <x v="11"/>
    <s v="Y"/>
    <s v="N"/>
    <n v="11.6"/>
    <n v="28.2"/>
    <n v="19.899999999999999"/>
    <n v="0"/>
    <x v="1901"/>
    <n v="52.451198269999999"/>
    <n v="6045220.1088822596"/>
  </r>
  <r>
    <d v="2020-03-18T00:00:00"/>
    <x v="6"/>
    <x v="2"/>
    <x v="5"/>
    <x v="11"/>
    <s v="Y"/>
    <s v="N"/>
    <n v="17.7"/>
    <n v="28.3"/>
    <n v="9.1"/>
    <n v="0"/>
    <x v="1902"/>
    <n v="51.291442230000001"/>
    <n v="6212785.9602523334"/>
  </r>
  <r>
    <d v="2020-03-19T00:00:00"/>
    <x v="0"/>
    <x v="2"/>
    <x v="5"/>
    <x v="11"/>
    <s v="Y"/>
    <s v="N"/>
    <n v="18.7"/>
    <n v="30.4"/>
    <n v="8.1999999999999993"/>
    <n v="0"/>
    <x v="1903"/>
    <n v="47.562659549999999"/>
    <n v="6053150.3341775127"/>
  </r>
  <r>
    <d v="2020-03-20T00:00:00"/>
    <x v="1"/>
    <x v="2"/>
    <x v="5"/>
    <x v="11"/>
    <s v="Y"/>
    <s v="N"/>
    <n v="16.100000000000001"/>
    <n v="22.7"/>
    <n v="12.6"/>
    <n v="0"/>
    <x v="1904"/>
    <n v="40.76436769"/>
    <n v="4547167.5851588827"/>
  </r>
  <r>
    <d v="2020-03-21T00:00:00"/>
    <x v="2"/>
    <x v="2"/>
    <x v="5"/>
    <x v="11"/>
    <s v="Y"/>
    <s v="N"/>
    <n v="14.6"/>
    <n v="18.399999999999999"/>
    <n v="10.8"/>
    <n v="0"/>
    <x v="1905"/>
    <n v="47.458698750000003"/>
    <n v="4935673.1099653319"/>
  </r>
  <r>
    <d v="2020-03-22T00:00:00"/>
    <x v="3"/>
    <x v="2"/>
    <x v="5"/>
    <x v="11"/>
    <s v="Y"/>
    <s v="N"/>
    <n v="12.1"/>
    <n v="18.3"/>
    <n v="15.2"/>
    <n v="0"/>
    <x v="1906"/>
    <n v="34.618054800000003"/>
    <n v="3373518.5355727384"/>
  </r>
  <r>
    <d v="2020-03-23T00:00:00"/>
    <x v="4"/>
    <x v="2"/>
    <x v="5"/>
    <x v="12"/>
    <s v="Y"/>
    <s v="N"/>
    <n v="12.7"/>
    <n v="17.100000000000001"/>
    <n v="9.9"/>
    <n v="0.4"/>
    <x v="1907"/>
    <n v="44.639439000000003"/>
    <n v="5040102.684003856"/>
  </r>
  <r>
    <d v="2020-03-24T00:00:00"/>
    <x v="5"/>
    <x v="2"/>
    <x v="5"/>
    <x v="12"/>
    <s v="N"/>
    <s v="N"/>
    <n v="8.5"/>
    <n v="17.899999999999999"/>
    <n v="15.8"/>
    <n v="0"/>
    <x v="1908"/>
    <n v="49.44768766"/>
    <n v="5683296.9301918745"/>
  </r>
  <r>
    <d v="2020-03-25T00:00:00"/>
    <x v="6"/>
    <x v="2"/>
    <x v="5"/>
    <x v="12"/>
    <s v="N"/>
    <s v="N"/>
    <n v="10.8"/>
    <n v="17.5"/>
    <n v="7.6"/>
    <n v="0"/>
    <x v="1909"/>
    <n v="43.72083739"/>
    <n v="4946917.2206488028"/>
  </r>
  <r>
    <d v="2020-03-26T00:00:00"/>
    <x v="0"/>
    <x v="2"/>
    <x v="5"/>
    <x v="12"/>
    <s v="N"/>
    <s v="N"/>
    <n v="13.7"/>
    <n v="19.8"/>
    <n v="15.5"/>
    <n v="0"/>
    <x v="1910"/>
    <n v="45.521245239999999"/>
    <n v="5011343.3011935716"/>
  </r>
  <r>
    <d v="2020-03-27T00:00:00"/>
    <x v="1"/>
    <x v="2"/>
    <x v="5"/>
    <x v="12"/>
    <s v="N"/>
    <s v="N"/>
    <n v="13.6"/>
    <n v="27.6"/>
    <n v="17.8"/>
    <n v="0"/>
    <x v="1911"/>
    <n v="49.318500309999997"/>
    <n v="5521612.7407395551"/>
  </r>
  <r>
    <d v="2020-03-28T00:00:00"/>
    <x v="2"/>
    <x v="2"/>
    <x v="5"/>
    <x v="12"/>
    <s v="N"/>
    <s v="N"/>
    <n v="14.8"/>
    <n v="27.5"/>
    <n v="16.899999999999999"/>
    <n v="0"/>
    <x v="1912"/>
    <n v="47.963271040000002"/>
    <n v="4696741.683788714"/>
  </r>
  <r>
    <d v="2020-03-29T00:00:00"/>
    <x v="3"/>
    <x v="2"/>
    <x v="5"/>
    <x v="12"/>
    <s v="N"/>
    <s v="N"/>
    <n v="16.5"/>
    <n v="26.4"/>
    <n v="9.5"/>
    <n v="0"/>
    <x v="1913"/>
    <n v="42.33862791"/>
    <n v="4062527.0432669516"/>
  </r>
  <r>
    <d v="2020-03-30T00:00:00"/>
    <x v="4"/>
    <x v="2"/>
    <x v="5"/>
    <x v="13"/>
    <s v="N"/>
    <s v="N"/>
    <n v="15.9"/>
    <n v="21.7"/>
    <n v="13.3"/>
    <n v="5.2"/>
    <x v="1914"/>
    <n v="57.502975429999999"/>
    <n v="6192352.2416478787"/>
  </r>
  <r>
    <d v="2020-03-31T00:00:00"/>
    <x v="5"/>
    <x v="2"/>
    <x v="5"/>
    <x v="13"/>
    <s v="N"/>
    <s v="N"/>
    <n v="12.2"/>
    <n v="21.4"/>
    <n v="16.899999999999999"/>
    <n v="0"/>
    <x v="1915"/>
    <n v="57.690193069999999"/>
    <n v="6290761.6249490157"/>
  </r>
  <r>
    <d v="2020-04-01T00:00:00"/>
    <x v="6"/>
    <x v="3"/>
    <x v="5"/>
    <x v="13"/>
    <s v="N"/>
    <s v="N"/>
    <n v="11"/>
    <n v="23.1"/>
    <n v="15.2"/>
    <n v="0"/>
    <x v="1916"/>
    <n v="62.967514510000001"/>
    <n v="6988866.7576759793"/>
  </r>
  <r>
    <d v="2020-04-02T00:00:00"/>
    <x v="0"/>
    <x v="3"/>
    <x v="5"/>
    <x v="13"/>
    <s v="N"/>
    <s v="N"/>
    <n v="12.4"/>
    <n v="20.7"/>
    <n v="4.2"/>
    <n v="23"/>
    <x v="1917"/>
    <n v="61.537019960000002"/>
    <n v="7156919.4175061928"/>
  </r>
  <r>
    <d v="2020-04-03T00:00:00"/>
    <x v="1"/>
    <x v="3"/>
    <x v="5"/>
    <x v="13"/>
    <s v="N"/>
    <s v="N"/>
    <n v="13.7"/>
    <n v="23.2"/>
    <n v="12"/>
    <n v="15.8"/>
    <x v="1918"/>
    <n v="48.636778120000002"/>
    <n v="5072551.8602108089"/>
  </r>
  <r>
    <d v="2020-04-04T00:00:00"/>
    <x v="2"/>
    <x v="3"/>
    <x v="5"/>
    <x v="13"/>
    <s v="N"/>
    <s v="N"/>
    <n v="12.8"/>
    <n v="16.600000000000001"/>
    <n v="6.1"/>
    <n v="35.200000000000003"/>
    <x v="1919"/>
    <n v="38.375968759999999"/>
    <n v="3908751.8703561975"/>
  </r>
  <r>
    <d v="2020-04-05T00:00:00"/>
    <x v="3"/>
    <x v="3"/>
    <x v="5"/>
    <x v="13"/>
    <s v="N"/>
    <s v="N"/>
    <n v="9.5"/>
    <n v="16.899999999999999"/>
    <n v="4.5"/>
    <n v="4.4000000000000004"/>
    <x v="1920"/>
    <n v="23.78090796"/>
    <n v="2499326.4593027788"/>
  </r>
  <r>
    <d v="2020-04-06T00:00:00"/>
    <x v="4"/>
    <x v="3"/>
    <x v="5"/>
    <x v="14"/>
    <s v="N"/>
    <s v="N"/>
    <n v="10.7"/>
    <n v="16.5"/>
    <n v="11.5"/>
    <n v="6.2"/>
    <x v="1921"/>
    <n v="64.755851129999996"/>
    <n v="7646018.9533795081"/>
  </r>
  <r>
    <d v="2020-04-07T00:00:00"/>
    <x v="5"/>
    <x v="3"/>
    <x v="5"/>
    <x v="14"/>
    <s v="N"/>
    <s v="N"/>
    <n v="11.9"/>
    <n v="16.399999999999999"/>
    <n v="9.5"/>
    <n v="1.4"/>
    <x v="1922"/>
    <n v="55.234382369999999"/>
    <n v="6539996.9417814584"/>
  </r>
  <r>
    <d v="2020-04-08T00:00:00"/>
    <x v="6"/>
    <x v="3"/>
    <x v="5"/>
    <x v="14"/>
    <s v="N"/>
    <s v="N"/>
    <n v="11.7"/>
    <n v="18.600000000000001"/>
    <n v="10.7"/>
    <n v="1.2"/>
    <x v="1923"/>
    <n v="44.729397409999997"/>
    <n v="4848846.0441276133"/>
  </r>
  <r>
    <d v="2020-04-09T00:00:00"/>
    <x v="0"/>
    <x v="3"/>
    <x v="5"/>
    <x v="14"/>
    <s v="N"/>
    <s v="N"/>
    <n v="8.9"/>
    <n v="21.2"/>
    <n v="15.8"/>
    <n v="0"/>
    <x v="1924"/>
    <n v="43.738044760000001"/>
    <n v="4749405.8101373957"/>
  </r>
  <r>
    <d v="2020-04-10T00:00:00"/>
    <x v="1"/>
    <x v="3"/>
    <x v="5"/>
    <x v="14"/>
    <s v="N"/>
    <s v="Y"/>
    <n v="12.7"/>
    <n v="22"/>
    <n v="9.5"/>
    <n v="0.2"/>
    <x v="1925"/>
    <n v="38.435506619999998"/>
    <n v="3644886.3684477424"/>
  </r>
  <r>
    <d v="2020-04-11T00:00:00"/>
    <x v="2"/>
    <x v="3"/>
    <x v="5"/>
    <x v="14"/>
    <s v="N"/>
    <s v="Y"/>
    <n v="13"/>
    <n v="15.7"/>
    <n v="11.3"/>
    <n v="2.4"/>
    <x v="1926"/>
    <n v="19.934105580000001"/>
    <n v="1835872.7169886508"/>
  </r>
  <r>
    <d v="2020-04-12T00:00:00"/>
    <x v="3"/>
    <x v="3"/>
    <x v="5"/>
    <x v="14"/>
    <s v="N"/>
    <s v="Y"/>
    <n v="11"/>
    <n v="15.3"/>
    <n v="7.7"/>
    <n v="2.4"/>
    <x v="1927"/>
    <n v="45.982052150000001"/>
    <n v="4679137.7651686938"/>
  </r>
  <r>
    <d v="2020-04-13T00:00:00"/>
    <x v="4"/>
    <x v="3"/>
    <x v="5"/>
    <x v="15"/>
    <s v="N"/>
    <s v="Y"/>
    <n v="12.2"/>
    <n v="18.3"/>
    <n v="14.3"/>
    <n v="0"/>
    <x v="1928"/>
    <n v="56.657417019999997"/>
    <n v="5667209.1291008173"/>
  </r>
  <r>
    <d v="2020-04-14T00:00:00"/>
    <x v="5"/>
    <x v="3"/>
    <x v="5"/>
    <x v="15"/>
    <s v="N"/>
    <s v="N"/>
    <n v="12.1"/>
    <n v="23.4"/>
    <n v="11.1"/>
    <n v="0.6"/>
    <x v="1929"/>
    <n v="40.838553589999997"/>
    <n v="4404431.062127389"/>
  </r>
  <r>
    <d v="2020-04-15T00:00:00"/>
    <x v="6"/>
    <x v="3"/>
    <x v="5"/>
    <x v="15"/>
    <s v="N"/>
    <s v="N"/>
    <n v="15.6"/>
    <n v="23.5"/>
    <n v="11.8"/>
    <n v="0"/>
    <x v="1930"/>
    <n v="27.705995810000001"/>
    <n v="2896588.1639866456"/>
  </r>
  <r>
    <d v="2020-04-16T00:00:00"/>
    <x v="0"/>
    <x v="3"/>
    <x v="5"/>
    <x v="15"/>
    <s v="N"/>
    <s v="N"/>
    <n v="15.4"/>
    <n v="21.5"/>
    <n v="11.3"/>
    <n v="0.2"/>
    <x v="1931"/>
    <n v="29.80144816"/>
    <n v="3174687.0305088311"/>
  </r>
  <r>
    <d v="2020-04-17T00:00:00"/>
    <x v="1"/>
    <x v="3"/>
    <x v="5"/>
    <x v="15"/>
    <s v="N"/>
    <s v="N"/>
    <n v="11.4"/>
    <n v="18.399999999999999"/>
    <n v="10.1"/>
    <n v="0"/>
    <x v="1932"/>
    <n v="30.782703059999999"/>
    <n v="3292009.6968700793"/>
  </r>
  <r>
    <d v="2020-04-18T00:00:00"/>
    <x v="2"/>
    <x v="3"/>
    <x v="5"/>
    <x v="15"/>
    <s v="N"/>
    <s v="N"/>
    <n v="12.9"/>
    <n v="16.399999999999999"/>
    <n v="7.9"/>
    <n v="0"/>
    <x v="1933"/>
    <n v="42.660865000000001"/>
    <n v="4559957.7882914254"/>
  </r>
  <r>
    <d v="2020-04-19T00:00:00"/>
    <x v="3"/>
    <x v="3"/>
    <x v="5"/>
    <x v="15"/>
    <s v="N"/>
    <s v="N"/>
    <n v="11.2"/>
    <n v="19.399999999999999"/>
    <n v="11.3"/>
    <n v="0"/>
    <x v="1934"/>
    <n v="35.703490809999998"/>
    <n v="3596692.3661417966"/>
  </r>
  <r>
    <d v="2020-04-20T00:00:00"/>
    <x v="4"/>
    <x v="3"/>
    <x v="5"/>
    <x v="16"/>
    <s v="N"/>
    <s v="N"/>
    <n v="12"/>
    <n v="20.8"/>
    <n v="8.1"/>
    <n v="3.4"/>
    <x v="1935"/>
    <n v="25.61588931"/>
    <n v="2796450.6456482196"/>
  </r>
  <r>
    <d v="2020-04-21T00:00:00"/>
    <x v="5"/>
    <x v="3"/>
    <x v="5"/>
    <x v="16"/>
    <s v="N"/>
    <s v="N"/>
    <n v="8.5"/>
    <n v="19.600000000000001"/>
    <n v="9.8000000000000007"/>
    <n v="0"/>
    <x v="1936"/>
    <n v="33.035885159999999"/>
    <n v="3680780.0294793709"/>
  </r>
  <r>
    <d v="2020-04-22T00:00:00"/>
    <x v="6"/>
    <x v="3"/>
    <x v="5"/>
    <x v="16"/>
    <s v="N"/>
    <s v="N"/>
    <n v="12.8"/>
    <n v="18.2"/>
    <n v="8.8000000000000007"/>
    <n v="0"/>
    <x v="1937"/>
    <n v="37.881751569999999"/>
    <n v="4299806.4725219356"/>
  </r>
  <r>
    <d v="2020-04-23T00:00:00"/>
    <x v="0"/>
    <x v="3"/>
    <x v="5"/>
    <x v="16"/>
    <s v="N"/>
    <s v="N"/>
    <n v="9.6"/>
    <n v="19.7"/>
    <n v="9.6999999999999993"/>
    <n v="0"/>
    <x v="1938"/>
    <n v="20.49660012"/>
    <n v="2313510.2857527458"/>
  </r>
  <r>
    <d v="2020-04-24T00:00:00"/>
    <x v="1"/>
    <x v="3"/>
    <x v="5"/>
    <x v="16"/>
    <s v="N"/>
    <s v="N"/>
    <n v="15.1"/>
    <n v="22.3"/>
    <n v="12.7"/>
    <n v="0.4"/>
    <x v="1939"/>
    <n v="26.641180070000001"/>
    <n v="2839025.2133076708"/>
  </r>
  <r>
    <d v="2020-04-25T00:00:00"/>
    <x v="2"/>
    <x v="3"/>
    <x v="5"/>
    <x v="16"/>
    <s v="N"/>
    <s v="Y"/>
    <n v="10.5"/>
    <n v="21.7"/>
    <n v="10.4"/>
    <n v="0"/>
    <x v="1940"/>
    <n v="17.640174080000001"/>
    <n v="1708364.7755984897"/>
  </r>
  <r>
    <d v="2020-04-26T00:00:00"/>
    <x v="3"/>
    <x v="3"/>
    <x v="5"/>
    <x v="16"/>
    <s v="N"/>
    <s v="N"/>
    <n v="15.4"/>
    <n v="17.7"/>
    <n v="6.6"/>
    <n v="14"/>
    <x v="1941"/>
    <n v="13.563055800000001"/>
    <n v="1309824.1061747731"/>
  </r>
  <r>
    <d v="2020-04-27T00:00:00"/>
    <x v="4"/>
    <x v="3"/>
    <x v="5"/>
    <x v="17"/>
    <s v="N"/>
    <s v="N"/>
    <n v="8.1"/>
    <n v="18.100000000000001"/>
    <n v="12.5"/>
    <n v="0.6"/>
    <x v="1942"/>
    <n v="33.031410970000003"/>
    <n v="3748134.6502479757"/>
  </r>
  <r>
    <d v="2020-04-28T00:00:00"/>
    <x v="5"/>
    <x v="3"/>
    <x v="5"/>
    <x v="17"/>
    <s v="N"/>
    <s v="N"/>
    <n v="7.1"/>
    <n v="18.899999999999999"/>
    <n v="10.4"/>
    <n v="0"/>
    <x v="1943"/>
    <n v="19.566687859999998"/>
    <n v="2193896.4836159116"/>
  </r>
  <r>
    <d v="2020-04-29T00:00:00"/>
    <x v="6"/>
    <x v="3"/>
    <x v="5"/>
    <x v="17"/>
    <s v="N"/>
    <s v="N"/>
    <n v="11.2"/>
    <n v="19.8"/>
    <n v="3.6"/>
    <n v="3.4"/>
    <x v="1944"/>
    <n v="32.265191100000003"/>
    <n v="3914020.6395282242"/>
  </r>
  <r>
    <d v="2020-04-30T00:00:00"/>
    <x v="0"/>
    <x v="3"/>
    <x v="5"/>
    <x v="17"/>
    <s v="N"/>
    <s v="N"/>
    <n v="8.9"/>
    <n v="15.5"/>
    <n v="5.4"/>
    <n v="23.6"/>
    <x v="1945"/>
    <n v="30.41346278"/>
    <n v="3690774.9851840576"/>
  </r>
  <r>
    <d v="2020-05-01T00:00:00"/>
    <x v="1"/>
    <x v="4"/>
    <x v="5"/>
    <x v="17"/>
    <s v="N"/>
    <s v="N"/>
    <n v="7.6"/>
    <n v="13"/>
    <n v="5.0999999999999996"/>
    <n v="8"/>
    <x v="1946"/>
    <n v="24.122816870000001"/>
    <n v="3069360.0803698213"/>
  </r>
  <r>
    <d v="2020-05-02T00:00:00"/>
    <x v="2"/>
    <x v="4"/>
    <x v="5"/>
    <x v="17"/>
    <s v="N"/>
    <s v="N"/>
    <n v="8.3000000000000007"/>
    <n v="14.2"/>
    <n v="6.2"/>
    <n v="1.4"/>
    <x v="1947"/>
    <n v="22.875644019999999"/>
    <n v="2554425.3743352145"/>
  </r>
  <r>
    <d v="2020-05-03T00:00:00"/>
    <x v="3"/>
    <x v="4"/>
    <x v="5"/>
    <x v="17"/>
    <s v="N"/>
    <s v="N"/>
    <n v="9.8000000000000007"/>
    <n v="15"/>
    <n v="8.3000000000000007"/>
    <n v="1.8"/>
    <x v="1948"/>
    <n v="36.488532380000002"/>
    <n v="4001673.8110112152"/>
  </r>
  <r>
    <d v="2020-05-04T00:00:00"/>
    <x v="4"/>
    <x v="4"/>
    <x v="5"/>
    <x v="18"/>
    <s v="N"/>
    <s v="N"/>
    <n v="9.4"/>
    <n v="14.8"/>
    <n v="7"/>
    <n v="0.2"/>
    <x v="1949"/>
    <n v="53.063440780000001"/>
    <n v="6733339.923950363"/>
  </r>
  <r>
    <d v="2020-05-05T00:00:00"/>
    <x v="5"/>
    <x v="4"/>
    <x v="5"/>
    <x v="18"/>
    <s v="N"/>
    <s v="N"/>
    <n v="8"/>
    <n v="19.5"/>
    <n v="11.6"/>
    <n v="0.4"/>
    <x v="1950"/>
    <n v="33.515699840000003"/>
    <n v="3982975.4372772453"/>
  </r>
  <r>
    <d v="2020-05-06T00:00:00"/>
    <x v="6"/>
    <x v="4"/>
    <x v="5"/>
    <x v="18"/>
    <s v="N"/>
    <s v="N"/>
    <n v="10.199999999999999"/>
    <n v="20.100000000000001"/>
    <n v="9.6999999999999993"/>
    <n v="0"/>
    <x v="1951"/>
    <n v="17.064877800000001"/>
    <n v="1931987.6827662063"/>
  </r>
  <r>
    <d v="2020-05-07T00:00:00"/>
    <x v="0"/>
    <x v="4"/>
    <x v="5"/>
    <x v="18"/>
    <s v="N"/>
    <s v="N"/>
    <n v="15.1"/>
    <n v="21.1"/>
    <n v="6.2"/>
    <n v="0"/>
    <x v="1952"/>
    <n v="15.237901519999999"/>
    <n v="1670725.5030714876"/>
  </r>
  <r>
    <d v="2020-05-08T00:00:00"/>
    <x v="1"/>
    <x v="4"/>
    <x v="5"/>
    <x v="18"/>
    <s v="N"/>
    <s v="N"/>
    <n v="12.6"/>
    <n v="19.600000000000001"/>
    <n v="10.7"/>
    <n v="0"/>
    <x v="1953"/>
    <n v="30.698219210000001"/>
    <n v="3312769.3162299963"/>
  </r>
  <r>
    <d v="2020-05-09T00:00:00"/>
    <x v="2"/>
    <x v="4"/>
    <x v="5"/>
    <x v="18"/>
    <s v="N"/>
    <s v="N"/>
    <n v="12.6"/>
    <n v="14"/>
    <n v="5.4"/>
    <n v="0.6"/>
    <x v="1954"/>
    <n v="22.461551329999999"/>
    <n v="2421046.4993509692"/>
  </r>
  <r>
    <d v="2020-05-10T00:00:00"/>
    <x v="3"/>
    <x v="4"/>
    <x v="5"/>
    <x v="18"/>
    <s v="N"/>
    <s v="N"/>
    <n v="7.2"/>
    <n v="14.5"/>
    <n v="9"/>
    <n v="7"/>
    <x v="1955"/>
    <n v="36.456396259999998"/>
    <n v="3921074.6264595892"/>
  </r>
  <r>
    <d v="2020-05-11T00:00:00"/>
    <x v="4"/>
    <x v="4"/>
    <x v="5"/>
    <x v="19"/>
    <s v="N"/>
    <s v="N"/>
    <n v="7.8"/>
    <n v="17.100000000000001"/>
    <n v="7.5"/>
    <n v="0.6"/>
    <x v="1956"/>
    <n v="37.85789836"/>
    <n v="4639521.2197319502"/>
  </r>
  <r>
    <d v="2020-05-12T00:00:00"/>
    <x v="5"/>
    <x v="4"/>
    <x v="5"/>
    <x v="19"/>
    <s v="N"/>
    <s v="N"/>
    <n v="10.3"/>
    <n v="14.8"/>
    <n v="8.5"/>
    <n v="0.2"/>
    <x v="1957"/>
    <n v="29.433623390000001"/>
    <n v="3554633.7956707249"/>
  </r>
  <r>
    <d v="2020-05-13T00:00:00"/>
    <x v="6"/>
    <x v="4"/>
    <x v="5"/>
    <x v="19"/>
    <s v="N"/>
    <s v="N"/>
    <n v="10.4"/>
    <n v="14.5"/>
    <n v="8.9"/>
    <n v="1.4"/>
    <x v="1958"/>
    <n v="43.43886852"/>
    <n v="5523041.0194169926"/>
  </r>
  <r>
    <d v="2020-05-14T00:00:00"/>
    <x v="0"/>
    <x v="4"/>
    <x v="5"/>
    <x v="19"/>
    <s v="N"/>
    <s v="N"/>
    <n v="6.6"/>
    <n v="14.7"/>
    <n v="9.8000000000000007"/>
    <n v="2.8"/>
    <x v="1959"/>
    <n v="48.118726070000001"/>
    <n v="6221033.8306452967"/>
  </r>
  <r>
    <d v="2020-05-15T00:00:00"/>
    <x v="1"/>
    <x v="4"/>
    <x v="5"/>
    <x v="19"/>
    <s v="N"/>
    <s v="N"/>
    <n v="4.5"/>
    <n v="15.3"/>
    <n v="10.8"/>
    <n v="0"/>
    <x v="1960"/>
    <n v="51.077775019999997"/>
    <n v="6594776.6733809989"/>
  </r>
  <r>
    <d v="2020-05-16T00:00:00"/>
    <x v="2"/>
    <x v="4"/>
    <x v="5"/>
    <x v="19"/>
    <s v="N"/>
    <s v="N"/>
    <n v="4.5"/>
    <n v="18"/>
    <n v="10.7"/>
    <n v="0"/>
    <x v="1961"/>
    <n v="46.529095040000001"/>
    <n v="5137784.085211386"/>
  </r>
  <r>
    <d v="2020-05-17T00:00:00"/>
    <x v="3"/>
    <x v="4"/>
    <x v="5"/>
    <x v="19"/>
    <s v="N"/>
    <s v="N"/>
    <n v="5.0999999999999996"/>
    <n v="18.5"/>
    <n v="10.6"/>
    <n v="0"/>
    <x v="1962"/>
    <n v="47.157281560000001"/>
    <n v="5176663.4678121032"/>
  </r>
  <r>
    <d v="2020-05-18T00:00:00"/>
    <x v="4"/>
    <x v="4"/>
    <x v="5"/>
    <x v="20"/>
    <s v="N"/>
    <s v="N"/>
    <n v="5.5"/>
    <n v="19.399999999999999"/>
    <n v="10.5"/>
    <n v="0"/>
    <x v="1963"/>
    <n v="44.491085740000003"/>
    <n v="5342340.3080665432"/>
  </r>
  <r>
    <d v="2020-05-19T00:00:00"/>
    <x v="5"/>
    <x v="4"/>
    <x v="5"/>
    <x v="20"/>
    <s v="N"/>
    <s v="N"/>
    <n v="8.1"/>
    <n v="17.7"/>
    <n v="4.9000000000000004"/>
    <n v="0"/>
    <x v="1964"/>
    <n v="44.374805960000003"/>
    <n v="5315656.674704222"/>
  </r>
  <r>
    <d v="2020-05-20T00:00:00"/>
    <x v="6"/>
    <x v="4"/>
    <x v="5"/>
    <x v="20"/>
    <s v="N"/>
    <s v="N"/>
    <n v="10.3"/>
    <n v="15.8"/>
    <n v="7.8"/>
    <n v="15.6"/>
    <x v="1965"/>
    <n v="40.056890670000001"/>
    <n v="4798975.1289753197"/>
  </r>
  <r>
    <d v="2020-05-21T00:00:00"/>
    <x v="0"/>
    <x v="4"/>
    <x v="5"/>
    <x v="20"/>
    <s v="N"/>
    <s v="N"/>
    <n v="9.4"/>
    <n v="13.7"/>
    <n v="6.6"/>
    <n v="12.4"/>
    <x v="1966"/>
    <n v="58.074876109999998"/>
    <n v="7408240.8468943574"/>
  </r>
  <r>
    <d v="2020-05-22T00:00:00"/>
    <x v="1"/>
    <x v="4"/>
    <x v="5"/>
    <x v="20"/>
    <s v="N"/>
    <s v="N"/>
    <n v="9.1"/>
    <n v="13.6"/>
    <n v="7.8"/>
    <n v="11.4"/>
    <x v="1967"/>
    <n v="69.661220639999996"/>
    <n v="9088852.7115862072"/>
  </r>
  <r>
    <d v="2020-05-23T00:00:00"/>
    <x v="2"/>
    <x v="4"/>
    <x v="5"/>
    <x v="20"/>
    <s v="N"/>
    <s v="N"/>
    <n v="9.4"/>
    <n v="13.5"/>
    <n v="5.8"/>
    <n v="0"/>
    <x v="1968"/>
    <n v="40.605164469999998"/>
    <n v="4679108.5161886103"/>
  </r>
  <r>
    <d v="2020-05-24T00:00:00"/>
    <x v="3"/>
    <x v="4"/>
    <x v="5"/>
    <x v="20"/>
    <s v="N"/>
    <s v="N"/>
    <n v="10.9"/>
    <n v="13.8"/>
    <n v="7.9"/>
    <n v="3"/>
    <x v="1969"/>
    <n v="39.993102280000002"/>
    <n v="4382436.9490839904"/>
  </r>
  <r>
    <d v="2020-05-25T00:00:00"/>
    <x v="4"/>
    <x v="4"/>
    <x v="5"/>
    <x v="21"/>
    <s v="N"/>
    <s v="N"/>
    <n v="5.5"/>
    <n v="16"/>
    <n v="10"/>
    <n v="0"/>
    <x v="1970"/>
    <n v="46.784888840000001"/>
    <n v="5873027.5671739634"/>
  </r>
  <r>
    <d v="2020-05-26T00:00:00"/>
    <x v="5"/>
    <x v="4"/>
    <x v="5"/>
    <x v="21"/>
    <s v="N"/>
    <s v="N"/>
    <n v="5.4"/>
    <n v="18.5"/>
    <n v="9.4"/>
    <n v="0"/>
    <x v="1971"/>
    <n v="46.707466500000002"/>
    <n v="5921985.2633365281"/>
  </r>
  <r>
    <d v="2020-05-27T00:00:00"/>
    <x v="6"/>
    <x v="4"/>
    <x v="5"/>
    <x v="21"/>
    <s v="Y"/>
    <s v="N"/>
    <n v="5.9"/>
    <n v="17.100000000000001"/>
    <n v="7.8"/>
    <n v="0"/>
    <x v="1972"/>
    <n v="50.44310686"/>
    <n v="6264519.352322028"/>
  </r>
  <r>
    <d v="2020-05-28T00:00:00"/>
    <x v="0"/>
    <x v="4"/>
    <x v="5"/>
    <x v="21"/>
    <s v="Y"/>
    <s v="N"/>
    <n v="12.1"/>
    <n v="17.600000000000001"/>
    <n v="6.7"/>
    <n v="0"/>
    <x v="1973"/>
    <n v="65.360378650000001"/>
    <n v="8108770.9958599452"/>
  </r>
  <r>
    <d v="2020-05-29T00:00:00"/>
    <x v="1"/>
    <x v="4"/>
    <x v="5"/>
    <x v="21"/>
    <s v="Y"/>
    <s v="N"/>
    <n v="7.2"/>
    <n v="17.100000000000001"/>
    <n v="9.6"/>
    <n v="0"/>
    <x v="1974"/>
    <n v="50.142944370000002"/>
    <n v="6020768.1292596338"/>
  </r>
  <r>
    <d v="2020-05-30T00:00:00"/>
    <x v="2"/>
    <x v="4"/>
    <x v="5"/>
    <x v="21"/>
    <s v="Y"/>
    <s v="N"/>
    <n v="8.1"/>
    <n v="17.100000000000001"/>
    <n v="9.3000000000000007"/>
    <n v="0"/>
    <x v="1975"/>
    <n v="21.75529586"/>
    <n v="2224082.4026414724"/>
  </r>
  <r>
    <d v="2020-05-31T00:00:00"/>
    <x v="3"/>
    <x v="4"/>
    <x v="5"/>
    <x v="21"/>
    <s v="Y"/>
    <s v="N"/>
    <n v="12.4"/>
    <n v="17.8"/>
    <n v="8"/>
    <n v="0"/>
    <x v="1976"/>
    <n v="30.299929980000002"/>
    <n v="3111335.8870250084"/>
  </r>
  <r>
    <d v="2020-06-01T00:00:00"/>
    <x v="4"/>
    <x v="5"/>
    <x v="5"/>
    <x v="22"/>
    <s v="Y"/>
    <s v="N"/>
    <n v="9.3000000000000007"/>
    <n v="11.2"/>
    <n v="2.6"/>
    <n v="5"/>
    <x v="1977"/>
    <n v="35.150957130000002"/>
    <n v="4641322.0099128466"/>
  </r>
  <r>
    <d v="2020-06-02T00:00:00"/>
    <x v="5"/>
    <x v="5"/>
    <x v="5"/>
    <x v="22"/>
    <s v="Y"/>
    <s v="N"/>
    <n v="8.4"/>
    <n v="15.6"/>
    <n v="4.9000000000000004"/>
    <n v="11.6"/>
    <x v="1978"/>
    <n v="40.304546930000001"/>
    <n v="5348830.9327171948"/>
  </r>
  <r>
    <d v="2020-06-03T00:00:00"/>
    <x v="6"/>
    <x v="5"/>
    <x v="5"/>
    <x v="22"/>
    <s v="Y"/>
    <s v="N"/>
    <n v="10.5"/>
    <n v="14.1"/>
    <n v="7.3"/>
    <n v="0.6"/>
    <x v="1979"/>
    <n v="46.17833796"/>
    <n v="6040210.8806347772"/>
  </r>
  <r>
    <d v="2020-06-04T00:00:00"/>
    <x v="0"/>
    <x v="5"/>
    <x v="5"/>
    <x v="22"/>
    <s v="Y"/>
    <s v="N"/>
    <n v="9.3000000000000007"/>
    <n v="13.8"/>
    <n v="9.3000000000000007"/>
    <n v="0"/>
    <x v="1980"/>
    <n v="52.411741579999997"/>
    <n v="6987639.521222299"/>
  </r>
  <r>
    <d v="2020-06-05T00:00:00"/>
    <x v="1"/>
    <x v="5"/>
    <x v="5"/>
    <x v="22"/>
    <s v="Y"/>
    <s v="N"/>
    <n v="4.0999999999999996"/>
    <n v="14.6"/>
    <n v="9.4"/>
    <n v="0"/>
    <x v="1981"/>
    <n v="62.033443830000003"/>
    <n v="8521438.9575908203"/>
  </r>
  <r>
    <d v="2020-06-06T00:00:00"/>
    <x v="2"/>
    <x v="5"/>
    <x v="5"/>
    <x v="22"/>
    <s v="Y"/>
    <s v="N"/>
    <n v="6"/>
    <n v="13.3"/>
    <n v="6.6"/>
    <n v="0"/>
    <x v="1982"/>
    <n v="51.805299679999997"/>
    <n v="6549636.283519065"/>
  </r>
  <r>
    <d v="2020-06-07T00:00:00"/>
    <x v="3"/>
    <x v="5"/>
    <x v="5"/>
    <x v="22"/>
    <s v="Y"/>
    <s v="N"/>
    <n v="7.9"/>
    <n v="11.8"/>
    <n v="6.3"/>
    <n v="0"/>
    <x v="1983"/>
    <n v="52.567743700000001"/>
    <n v="6283128.5507737175"/>
  </r>
  <r>
    <d v="2020-06-08T00:00:00"/>
    <x v="4"/>
    <x v="5"/>
    <x v="5"/>
    <x v="23"/>
    <s v="Y"/>
    <s v="Y"/>
    <n v="4.5"/>
    <n v="12.6"/>
    <n v="8.8000000000000007"/>
    <n v="0"/>
    <x v="1984"/>
    <n v="64.935526899999999"/>
    <n v="8103497.5850435281"/>
  </r>
  <r>
    <d v="2020-06-09T00:00:00"/>
    <x v="5"/>
    <x v="5"/>
    <x v="5"/>
    <x v="23"/>
    <s v="Y"/>
    <s v="N"/>
    <n v="2"/>
    <n v="15.3"/>
    <n v="9.3000000000000007"/>
    <n v="0.2"/>
    <x v="1985"/>
    <n v="134.74761480000001"/>
    <n v="19076394.325397167"/>
  </r>
  <r>
    <d v="2020-06-10T00:00:00"/>
    <x v="6"/>
    <x v="5"/>
    <x v="5"/>
    <x v="23"/>
    <s v="Y"/>
    <s v="N"/>
    <n v="3.9"/>
    <n v="16.7"/>
    <n v="8.8000000000000007"/>
    <n v="0"/>
    <x v="1986"/>
    <n v="121.1776674"/>
    <n v="16697773.015628586"/>
  </r>
  <r>
    <d v="2020-06-11T00:00:00"/>
    <x v="0"/>
    <x v="5"/>
    <x v="5"/>
    <x v="23"/>
    <s v="Y"/>
    <s v="N"/>
    <n v="4.5"/>
    <n v="16.899999999999999"/>
    <n v="9.1"/>
    <n v="0"/>
    <x v="1987"/>
    <n v="99.91431747"/>
    <n v="14132325.182097955"/>
  </r>
  <r>
    <d v="2020-06-12T00:00:00"/>
    <x v="1"/>
    <x v="5"/>
    <x v="5"/>
    <x v="23"/>
    <s v="Y"/>
    <s v="N"/>
    <n v="4.2"/>
    <n v="15.3"/>
    <n v="9.1999999999999993"/>
    <n v="0"/>
    <x v="1988"/>
    <n v="50.250574039999997"/>
    <n v="6767977.7105891723"/>
  </r>
  <r>
    <d v="2020-06-13T00:00:00"/>
    <x v="2"/>
    <x v="5"/>
    <x v="5"/>
    <x v="23"/>
    <s v="Y"/>
    <s v="N"/>
    <n v="5.7"/>
    <n v="16.399999999999999"/>
    <n v="3.4"/>
    <n v="0"/>
    <x v="1989"/>
    <n v="31.448271609999999"/>
    <n v="3691852.7063479223"/>
  </r>
  <r>
    <d v="2020-06-14T00:00:00"/>
    <x v="3"/>
    <x v="5"/>
    <x v="5"/>
    <x v="23"/>
    <s v="Y"/>
    <s v="N"/>
    <n v="10.4"/>
    <n v="15.2"/>
    <n v="8"/>
    <n v="5.8"/>
    <x v="1990"/>
    <n v="24.879646619999999"/>
    <n v="2675880.7573190932"/>
  </r>
  <r>
    <d v="2020-06-15T00:00:00"/>
    <x v="4"/>
    <x v="5"/>
    <x v="5"/>
    <x v="24"/>
    <s v="Y"/>
    <s v="N"/>
    <n v="11.6"/>
    <n v="18.399999999999999"/>
    <n v="8"/>
    <n v="0"/>
    <x v="1991"/>
    <n v="26.006880500000001"/>
    <n v="3152591.8942211275"/>
  </r>
  <r>
    <d v="2020-06-16T00:00:00"/>
    <x v="5"/>
    <x v="5"/>
    <x v="5"/>
    <x v="24"/>
    <s v="Y"/>
    <s v="N"/>
    <n v="13"/>
    <n v="17.899999999999999"/>
    <n v="6.7"/>
    <n v="0"/>
    <x v="1992"/>
    <n v="34.230911220000003"/>
    <n v="4260847.1469975775"/>
  </r>
  <r>
    <d v="2020-06-17T00:00:00"/>
    <x v="6"/>
    <x v="5"/>
    <x v="5"/>
    <x v="24"/>
    <s v="Y"/>
    <s v="N"/>
    <n v="10.199999999999999"/>
    <n v="14.6"/>
    <n v="8.5"/>
    <n v="0.4"/>
    <x v="1993"/>
    <n v="66.78362319"/>
    <n v="8946981.2958411109"/>
  </r>
  <r>
    <d v="2020-06-18T00:00:00"/>
    <x v="0"/>
    <x v="5"/>
    <x v="5"/>
    <x v="24"/>
    <s v="Y"/>
    <s v="N"/>
    <n v="4.5999999999999996"/>
    <n v="16.899999999999999"/>
    <n v="9.1"/>
    <n v="0"/>
    <x v="1994"/>
    <n v="35.142928869999999"/>
    <n v="4583949.6344680721"/>
  </r>
  <r>
    <d v="2020-06-19T00:00:00"/>
    <x v="1"/>
    <x v="5"/>
    <x v="5"/>
    <x v="24"/>
    <s v="Y"/>
    <s v="N"/>
    <n v="6.4"/>
    <n v="17.8"/>
    <n v="8.6"/>
    <n v="0"/>
    <x v="1995"/>
    <n v="30.518706590000001"/>
    <n v="3666805.3537192768"/>
  </r>
  <r>
    <d v="2020-06-20T00:00:00"/>
    <x v="2"/>
    <x v="5"/>
    <x v="5"/>
    <x v="24"/>
    <s v="Y"/>
    <s v="N"/>
    <n v="12.8"/>
    <n v="16.899999999999999"/>
    <n v="8.5"/>
    <n v="1.4"/>
    <x v="1996"/>
    <n v="34.059332099999999"/>
    <n v="3734425.0800082097"/>
  </r>
  <r>
    <d v="2020-06-21T00:00:00"/>
    <x v="3"/>
    <x v="5"/>
    <x v="5"/>
    <x v="24"/>
    <s v="Y"/>
    <s v="N"/>
    <n v="6.9"/>
    <n v="12"/>
    <n v="4.9000000000000004"/>
    <n v="0"/>
    <x v="1997"/>
    <n v="36.994378519999998"/>
    <n v="4495866.7056705048"/>
  </r>
  <r>
    <d v="2020-06-22T00:00:00"/>
    <x v="4"/>
    <x v="5"/>
    <x v="5"/>
    <x v="25"/>
    <s v="Y"/>
    <s v="N"/>
    <n v="8.1"/>
    <n v="13"/>
    <n v="5.5"/>
    <n v="0"/>
    <x v="1998"/>
    <n v="45.896190480000001"/>
    <n v="6259021.1491718991"/>
  </r>
  <r>
    <d v="2020-06-23T00:00:00"/>
    <x v="5"/>
    <x v="5"/>
    <x v="5"/>
    <x v="25"/>
    <s v="Y"/>
    <s v="N"/>
    <n v="9"/>
    <n v="14.4"/>
    <n v="8.4"/>
    <n v="2.2000000000000002"/>
    <x v="1999"/>
    <n v="48.986743169999997"/>
    <n v="6461583.8662193408"/>
  </r>
  <r>
    <d v="2020-06-24T00:00:00"/>
    <x v="6"/>
    <x v="5"/>
    <x v="5"/>
    <x v="25"/>
    <s v="Y"/>
    <s v="N"/>
    <n v="10.1"/>
    <n v="14.9"/>
    <n v="8"/>
    <n v="0.4"/>
    <x v="2000"/>
    <n v="56.721435829999997"/>
    <n v="7549674.4418724254"/>
  </r>
  <r>
    <d v="2020-06-25T00:00:00"/>
    <x v="0"/>
    <x v="5"/>
    <x v="5"/>
    <x v="25"/>
    <s v="Y"/>
    <s v="N"/>
    <n v="10.199999999999999"/>
    <n v="15.9"/>
    <n v="5"/>
    <n v="0"/>
    <x v="2001"/>
    <n v="39.910040360000004"/>
    <n v="5246822.9443774465"/>
  </r>
  <r>
    <d v="2020-06-26T00:00:00"/>
    <x v="1"/>
    <x v="5"/>
    <x v="5"/>
    <x v="25"/>
    <s v="N"/>
    <s v="N"/>
    <n v="7.9"/>
    <n v="13.8"/>
    <n v="8.8000000000000007"/>
    <n v="1.2"/>
    <x v="2002"/>
    <n v="55.536961150000003"/>
    <n v="7601486.0472210441"/>
  </r>
  <r>
    <d v="2020-06-27T00:00:00"/>
    <x v="2"/>
    <x v="5"/>
    <x v="5"/>
    <x v="25"/>
    <s v="N"/>
    <s v="N"/>
    <n v="6.2"/>
    <n v="13.1"/>
    <n v="7.9"/>
    <n v="0"/>
    <x v="2003"/>
    <n v="48.303282799999998"/>
    <n v="6131548.1958391117"/>
  </r>
  <r>
    <d v="2020-06-28T00:00:00"/>
    <x v="3"/>
    <x v="5"/>
    <x v="5"/>
    <x v="25"/>
    <s v="N"/>
    <s v="N"/>
    <n v="1.7"/>
    <n v="12.5"/>
    <n v="9.3000000000000007"/>
    <n v="0.2"/>
    <x v="2004"/>
    <n v="49.198760270000001"/>
    <n v="6190716.9038443025"/>
  </r>
  <r>
    <d v="2020-06-29T00:00:00"/>
    <x v="4"/>
    <x v="5"/>
    <x v="5"/>
    <x v="26"/>
    <s v="N"/>
    <s v="N"/>
    <n v="2.2000000000000002"/>
    <n v="15.4"/>
    <n v="9.3000000000000007"/>
    <n v="0"/>
    <x v="2005"/>
    <n v="42.724552449999997"/>
    <n v="6042618.4748628745"/>
  </r>
  <r>
    <d v="2020-06-30T00:00:00"/>
    <x v="5"/>
    <x v="5"/>
    <x v="5"/>
    <x v="26"/>
    <s v="N"/>
    <s v="N"/>
    <n v="3"/>
    <n v="15.2"/>
    <n v="7.7"/>
    <n v="0"/>
    <x v="2006"/>
    <n v="32.463374850000001"/>
    <n v="4468416.8486726452"/>
  </r>
  <r>
    <d v="2020-07-01T00:00:00"/>
    <x v="6"/>
    <x v="6"/>
    <x v="5"/>
    <x v="26"/>
    <s v="N"/>
    <s v="N"/>
    <n v="9.8000000000000007"/>
    <n v="17.399999999999999"/>
    <n v="9.1"/>
    <n v="0"/>
    <x v="2007"/>
    <n v="33.15843237"/>
    <n v="4198345.6301664868"/>
  </r>
  <r>
    <d v="2020-07-02T00:00:00"/>
    <x v="0"/>
    <x v="6"/>
    <x v="5"/>
    <x v="26"/>
    <s v="N"/>
    <s v="N"/>
    <n v="10.199999999999999"/>
    <n v="15.1"/>
    <n v="7.3"/>
    <n v="1.2"/>
    <x v="2008"/>
    <n v="37.366426310000001"/>
    <n v="4908928.6873599999"/>
  </r>
  <r>
    <d v="2020-07-03T00:00:00"/>
    <x v="1"/>
    <x v="6"/>
    <x v="5"/>
    <x v="26"/>
    <s v="N"/>
    <s v="N"/>
    <n v="7.7"/>
    <n v="10.3"/>
    <n v="4.0999999999999996"/>
    <n v="0"/>
    <x v="2009"/>
    <n v="43.512020370000002"/>
    <n v="6222665.7813591994"/>
  </r>
  <r>
    <d v="2020-07-04T00:00:00"/>
    <x v="2"/>
    <x v="6"/>
    <x v="5"/>
    <x v="26"/>
    <s v="N"/>
    <s v="N"/>
    <n v="6.5"/>
    <n v="14.5"/>
    <n v="5.7"/>
    <n v="7.8"/>
    <x v="2010"/>
    <n v="50.026100579999998"/>
    <n v="6273286.5197791569"/>
  </r>
  <r>
    <d v="2020-07-05T00:00:00"/>
    <x v="3"/>
    <x v="6"/>
    <x v="5"/>
    <x v="26"/>
    <s v="N"/>
    <s v="N"/>
    <n v="8.9"/>
    <n v="12.5"/>
    <n v="6.5"/>
    <n v="4.5999999999999996"/>
    <x v="2011"/>
    <n v="50.787712599999999"/>
    <n v="6018738.0557497758"/>
  </r>
  <r>
    <d v="2020-07-06T00:00:00"/>
    <x v="4"/>
    <x v="6"/>
    <x v="5"/>
    <x v="27"/>
    <s v="N"/>
    <s v="N"/>
    <n v="8.1"/>
    <n v="13.1"/>
    <n v="5.8"/>
    <n v="1"/>
    <x v="2012"/>
    <n v="75.960622720000003"/>
    <n v="10350040.095522212"/>
  </r>
  <r>
    <d v="2020-07-07T00:00:00"/>
    <x v="5"/>
    <x v="6"/>
    <x v="5"/>
    <x v="27"/>
    <s v="N"/>
    <s v="N"/>
    <n v="8.9"/>
    <n v="11.8"/>
    <n v="4.8"/>
    <n v="1.4"/>
    <x v="2013"/>
    <n v="88.336242659999996"/>
    <n v="12390440.675308421"/>
  </r>
  <r>
    <d v="2020-07-08T00:00:00"/>
    <x v="6"/>
    <x v="6"/>
    <x v="5"/>
    <x v="27"/>
    <s v="N"/>
    <s v="N"/>
    <n v="4.9000000000000004"/>
    <n v="15.7"/>
    <n v="9.4"/>
    <n v="0"/>
    <x v="2014"/>
    <n v="80.388196890000003"/>
    <n v="11143983.412971687"/>
  </r>
  <r>
    <d v="2020-07-09T00:00:00"/>
    <x v="0"/>
    <x v="6"/>
    <x v="5"/>
    <x v="27"/>
    <s v="N"/>
    <s v="N"/>
    <n v="5.7"/>
    <n v="17.2"/>
    <n v="8.5"/>
    <n v="0"/>
    <x v="2015"/>
    <n v="70.716279909999997"/>
    <n v="9565519.9864922445"/>
  </r>
  <r>
    <d v="2020-07-10T00:00:00"/>
    <x v="1"/>
    <x v="6"/>
    <x v="5"/>
    <x v="27"/>
    <s v="N"/>
    <s v="N"/>
    <n v="6.4"/>
    <n v="16.899999999999999"/>
    <n v="7.9"/>
    <n v="0"/>
    <x v="2016"/>
    <n v="67.739880499999998"/>
    <n v="9079936.9022730161"/>
  </r>
  <r>
    <d v="2020-07-11T00:00:00"/>
    <x v="2"/>
    <x v="6"/>
    <x v="5"/>
    <x v="27"/>
    <s v="N"/>
    <s v="N"/>
    <n v="7.3"/>
    <n v="11.4"/>
    <n v="3.3"/>
    <n v="0"/>
    <x v="2017"/>
    <n v="81.929884130000005"/>
    <n v="10658172.600093365"/>
  </r>
  <r>
    <d v="2020-07-12T00:00:00"/>
    <x v="3"/>
    <x v="6"/>
    <x v="5"/>
    <x v="27"/>
    <s v="N"/>
    <s v="N"/>
    <n v="9"/>
    <n v="14.2"/>
    <n v="8.3000000000000007"/>
    <n v="6.8"/>
    <x v="2018"/>
    <n v="61.719482409999998"/>
    <n v="7334561.2171312906"/>
  </r>
  <r>
    <d v="2020-07-13T00:00:00"/>
    <x v="4"/>
    <x v="6"/>
    <x v="5"/>
    <x v="28"/>
    <s v="N"/>
    <s v="N"/>
    <n v="8.6999999999999993"/>
    <n v="15.1"/>
    <n v="7.4"/>
    <n v="3.4"/>
    <x v="2019"/>
    <n v="61.123170360000003"/>
    <n v="7953310.864572688"/>
  </r>
  <r>
    <d v="2020-07-14T00:00:00"/>
    <x v="5"/>
    <x v="6"/>
    <x v="5"/>
    <x v="28"/>
    <s v="Y"/>
    <s v="N"/>
    <n v="7.7"/>
    <n v="14.2"/>
    <n v="7.6"/>
    <n v="0"/>
    <x v="2020"/>
    <n v="61.112336169999999"/>
    <n v="8168820.8912058789"/>
  </r>
  <r>
    <d v="2020-07-15T00:00:00"/>
    <x v="6"/>
    <x v="6"/>
    <x v="5"/>
    <x v="28"/>
    <s v="Y"/>
    <s v="N"/>
    <n v="6.2"/>
    <n v="14.7"/>
    <n v="9.4"/>
    <n v="0.2"/>
    <x v="2021"/>
    <n v="68.569810079999996"/>
    <n v="9277275.8804317433"/>
  </r>
  <r>
    <d v="2020-07-16T00:00:00"/>
    <x v="0"/>
    <x v="6"/>
    <x v="5"/>
    <x v="28"/>
    <s v="Y"/>
    <s v="N"/>
    <n v="4.2"/>
    <n v="11.5"/>
    <n v="8.6999999999999993"/>
    <n v="0"/>
    <x v="2022"/>
    <n v="86.658216449999998"/>
    <n v="12405894.076361742"/>
  </r>
  <r>
    <d v="2020-07-17T00:00:00"/>
    <x v="1"/>
    <x v="6"/>
    <x v="5"/>
    <x v="28"/>
    <s v="Y"/>
    <s v="N"/>
    <n v="3.1"/>
    <n v="12.8"/>
    <n v="7.4"/>
    <n v="0"/>
    <x v="2023"/>
    <n v="73.815508410000007"/>
    <n v="10563689.797552178"/>
  </r>
  <r>
    <d v="2020-07-18T00:00:00"/>
    <x v="2"/>
    <x v="6"/>
    <x v="5"/>
    <x v="28"/>
    <s v="Y"/>
    <s v="N"/>
    <n v="4"/>
    <n v="12.5"/>
    <n v="8.3000000000000007"/>
    <n v="0"/>
    <x v="2024"/>
    <n v="43.53431853"/>
    <n v="5455019.2426364888"/>
  </r>
  <r>
    <d v="2020-07-19T00:00:00"/>
    <x v="3"/>
    <x v="6"/>
    <x v="5"/>
    <x v="28"/>
    <s v="Y"/>
    <s v="N"/>
    <n v="8.1999999999999993"/>
    <n v="15.3"/>
    <n v="7.6"/>
    <n v="0"/>
    <x v="2025"/>
    <n v="31.208767980000001"/>
    <n v="3559838.1064444538"/>
  </r>
  <r>
    <d v="2020-07-20T00:00:00"/>
    <x v="4"/>
    <x v="6"/>
    <x v="5"/>
    <x v="29"/>
    <s v="Y"/>
    <s v="N"/>
    <n v="7.6"/>
    <n v="13.8"/>
    <n v="8.1999999999999993"/>
    <n v="0.6"/>
    <x v="2026"/>
    <n v="58.020119719999997"/>
    <n v="7710549.5783187654"/>
  </r>
  <r>
    <d v="2020-07-21T00:00:00"/>
    <x v="5"/>
    <x v="6"/>
    <x v="5"/>
    <x v="29"/>
    <s v="Y"/>
    <s v="N"/>
    <n v="7.2"/>
    <n v="12.9"/>
    <n v="8.1"/>
    <n v="0.4"/>
    <x v="2027"/>
    <n v="95.137779660000007"/>
    <n v="13327480.990917627"/>
  </r>
  <r>
    <d v="2020-07-22T00:00:00"/>
    <x v="6"/>
    <x v="6"/>
    <x v="5"/>
    <x v="29"/>
    <s v="Y"/>
    <s v="N"/>
    <n v="8.1"/>
    <n v="13.3"/>
    <n v="8.4"/>
    <n v="0"/>
    <x v="2028"/>
    <n v="93.875030289999998"/>
    <n v="13017284.807071321"/>
  </r>
  <r>
    <d v="2020-07-23T00:00:00"/>
    <x v="0"/>
    <x v="6"/>
    <x v="5"/>
    <x v="29"/>
    <s v="Y"/>
    <s v="N"/>
    <n v="8.1"/>
    <n v="12"/>
    <n v="7.5"/>
    <n v="2.2000000000000002"/>
    <x v="2029"/>
    <n v="103.9160215"/>
    <n v="14805577.008581847"/>
  </r>
  <r>
    <d v="2020-07-24T00:00:00"/>
    <x v="1"/>
    <x v="6"/>
    <x v="5"/>
    <x v="29"/>
    <s v="Y"/>
    <s v="N"/>
    <n v="6.1"/>
    <n v="13.5"/>
    <n v="10.5"/>
    <n v="0"/>
    <x v="2030"/>
    <n v="61.449140040000003"/>
    <n v="8223289.8328309087"/>
  </r>
  <r>
    <d v="2020-07-25T00:00:00"/>
    <x v="2"/>
    <x v="6"/>
    <x v="5"/>
    <x v="29"/>
    <s v="Y"/>
    <s v="N"/>
    <n v="4.3"/>
    <n v="12.2"/>
    <n v="9.6"/>
    <n v="0"/>
    <x v="2031"/>
    <n v="72.083011600000006"/>
    <n v="9256699.9588997532"/>
  </r>
  <r>
    <d v="2020-07-26T00:00:00"/>
    <x v="3"/>
    <x v="6"/>
    <x v="5"/>
    <x v="29"/>
    <s v="Y"/>
    <s v="N"/>
    <n v="5"/>
    <n v="12.8"/>
    <n v="7.2"/>
    <n v="0"/>
    <x v="2032"/>
    <n v="69.922829460000003"/>
    <n v="8601525.7503627893"/>
  </r>
  <r>
    <d v="2020-07-27T00:00:00"/>
    <x v="4"/>
    <x v="6"/>
    <x v="5"/>
    <x v="30"/>
    <s v="Y"/>
    <s v="N"/>
    <n v="7.4"/>
    <n v="13.5"/>
    <n v="7.3"/>
    <n v="0"/>
    <x v="2033"/>
    <n v="59.486426420000001"/>
    <n v="7886194.6674465379"/>
  </r>
  <r>
    <d v="2020-07-28T00:00:00"/>
    <x v="5"/>
    <x v="6"/>
    <x v="5"/>
    <x v="30"/>
    <s v="Y"/>
    <s v="N"/>
    <n v="9.6"/>
    <n v="15.6"/>
    <n v="8"/>
    <n v="0.4"/>
    <x v="2034"/>
    <n v="59.044778479999998"/>
    <n v="7836446.3225530991"/>
  </r>
  <r>
    <d v="2020-07-29T00:00:00"/>
    <x v="6"/>
    <x v="6"/>
    <x v="5"/>
    <x v="30"/>
    <s v="Y"/>
    <s v="N"/>
    <n v="8.6"/>
    <n v="16.3"/>
    <n v="9"/>
    <n v="0"/>
    <x v="2035"/>
    <n v="67.529831630000004"/>
    <n v="8815866.5642278586"/>
  </r>
  <r>
    <d v="2020-07-30T00:00:00"/>
    <x v="0"/>
    <x v="6"/>
    <x v="5"/>
    <x v="30"/>
    <s v="Y"/>
    <s v="N"/>
    <n v="8"/>
    <n v="14.2"/>
    <n v="11.3"/>
    <n v="0"/>
    <x v="2036"/>
    <n v="63.223218019999997"/>
    <n v="8382364.3776051933"/>
  </r>
  <r>
    <d v="2020-07-31T00:00:00"/>
    <x v="1"/>
    <x v="6"/>
    <x v="5"/>
    <x v="30"/>
    <s v="Y"/>
    <s v="N"/>
    <n v="3.4"/>
    <n v="17.100000000000001"/>
    <n v="11.3"/>
    <n v="0"/>
    <x v="2037"/>
    <n v="73.082276160000006"/>
    <n v="9654588.9038239215"/>
  </r>
  <r>
    <d v="2020-08-01T00:00:00"/>
    <x v="2"/>
    <x v="7"/>
    <x v="5"/>
    <x v="30"/>
    <s v="Y"/>
    <s v="N"/>
    <n v="5.7"/>
    <n v="16.399999999999999"/>
    <n v="11.1"/>
    <n v="0"/>
    <x v="2038"/>
    <n v="47.91589475"/>
    <n v="5346965.8404840874"/>
  </r>
  <r>
    <d v="2020-08-02T00:00:00"/>
    <x v="3"/>
    <x v="7"/>
    <x v="5"/>
    <x v="30"/>
    <s v="Y"/>
    <s v="N"/>
    <n v="9"/>
    <n v="18.2"/>
    <n v="11.7"/>
    <n v="0"/>
    <x v="2039"/>
    <n v="50.247956979999998"/>
    <n v="5524025.9836618882"/>
  </r>
  <r>
    <d v="2020-08-03T00:00:00"/>
    <x v="4"/>
    <x v="7"/>
    <x v="5"/>
    <x v="31"/>
    <s v="Y"/>
    <s v="N"/>
    <n v="7.5"/>
    <n v="16"/>
    <n v="10.199999999999999"/>
    <n v="0"/>
    <x v="2040"/>
    <n v="47.688971700000003"/>
    <n v="6100867.0791659541"/>
  </r>
  <r>
    <d v="2020-08-04T00:00:00"/>
    <x v="5"/>
    <x v="7"/>
    <x v="5"/>
    <x v="31"/>
    <s v="N"/>
    <s v="N"/>
    <n v="5.0999999999999996"/>
    <n v="10.5"/>
    <n v="10"/>
    <n v="1.2"/>
    <x v="2041"/>
    <n v="49.18959504"/>
    <n v="6888616.40108296"/>
  </r>
  <r>
    <d v="2020-08-05T00:00:00"/>
    <x v="6"/>
    <x v="7"/>
    <x v="5"/>
    <x v="31"/>
    <s v="N"/>
    <s v="N"/>
    <n v="4.7"/>
    <n v="11.3"/>
    <n v="9.6"/>
    <n v="5.8"/>
    <x v="2042"/>
    <n v="55.464714379999997"/>
    <n v="7776446.641738642"/>
  </r>
  <r>
    <d v="2020-08-06T00:00:00"/>
    <x v="0"/>
    <x v="7"/>
    <x v="5"/>
    <x v="31"/>
    <s v="N"/>
    <s v="N"/>
    <n v="5.5"/>
    <n v="12.8"/>
    <n v="10.8"/>
    <n v="0.8"/>
    <x v="2043"/>
    <n v="69.433709239999999"/>
    <n v="9778708.5917145163"/>
  </r>
  <r>
    <d v="2020-08-07T00:00:00"/>
    <x v="1"/>
    <x v="7"/>
    <x v="5"/>
    <x v="31"/>
    <s v="N"/>
    <s v="N"/>
    <n v="3.3"/>
    <n v="12.7"/>
    <n v="5.8"/>
    <n v="0"/>
    <x v="2044"/>
    <n v="60.119431980000002"/>
    <n v="8660962.2827562671"/>
  </r>
  <r>
    <d v="2020-08-08T00:00:00"/>
    <x v="2"/>
    <x v="7"/>
    <x v="5"/>
    <x v="31"/>
    <s v="N"/>
    <s v="N"/>
    <n v="4.7"/>
    <n v="14.9"/>
    <n v="7.2"/>
    <n v="6.8"/>
    <x v="2045"/>
    <n v="53.518660969999999"/>
    <n v="6482140.8804705869"/>
  </r>
  <r>
    <d v="2020-08-09T00:00:00"/>
    <x v="3"/>
    <x v="7"/>
    <x v="5"/>
    <x v="31"/>
    <s v="N"/>
    <s v="N"/>
    <n v="8.9"/>
    <n v="15.8"/>
    <n v="10.199999999999999"/>
    <n v="0.2"/>
    <x v="2046"/>
    <n v="45.522171190000002"/>
    <n v="5060515.6340098372"/>
  </r>
  <r>
    <d v="2020-08-10T00:00:00"/>
    <x v="4"/>
    <x v="7"/>
    <x v="5"/>
    <x v="32"/>
    <s v="N"/>
    <s v="N"/>
    <n v="5.7"/>
    <n v="14.8"/>
    <n v="12.7"/>
    <n v="0"/>
    <x v="2047"/>
    <n v="53.420434520000001"/>
    <n v="6728824.5770305702"/>
  </r>
  <r>
    <d v="2020-08-11T00:00:00"/>
    <x v="5"/>
    <x v="7"/>
    <x v="5"/>
    <x v="32"/>
    <s v="N"/>
    <s v="N"/>
    <n v="4.3"/>
    <n v="15.8"/>
    <n v="10.3"/>
    <n v="0"/>
    <x v="2048"/>
    <n v="42.328651729999997"/>
    <n v="5508702.5887405695"/>
  </r>
  <r>
    <d v="2020-08-12T00:00:00"/>
    <x v="6"/>
    <x v="7"/>
    <x v="5"/>
    <x v="32"/>
    <s v="N"/>
    <s v="N"/>
    <n v="9.4"/>
    <n v="15.9"/>
    <n v="10"/>
    <n v="0.8"/>
    <x v="2049"/>
    <n v="58.629007379999997"/>
    <n v="7501306.524226387"/>
  </r>
  <r>
    <d v="2020-08-13T00:00:00"/>
    <x v="0"/>
    <x v="7"/>
    <x v="5"/>
    <x v="32"/>
    <s v="N"/>
    <s v="N"/>
    <n v="11.4"/>
    <n v="18.100000000000001"/>
    <n v="11"/>
    <n v="1.2"/>
    <x v="2050"/>
    <n v="52.320157879999996"/>
    <n v="6378582.7486517867"/>
  </r>
  <r>
    <d v="2020-08-14T00:00:00"/>
    <x v="1"/>
    <x v="7"/>
    <x v="5"/>
    <x v="32"/>
    <s v="N"/>
    <s v="N"/>
    <n v="10.7"/>
    <n v="18.100000000000001"/>
    <n v="7"/>
    <n v="0.8"/>
    <x v="2051"/>
    <n v="69.84183616"/>
    <n v="8705092.7447476536"/>
  </r>
  <r>
    <d v="2020-08-15T00:00:00"/>
    <x v="2"/>
    <x v="7"/>
    <x v="5"/>
    <x v="32"/>
    <s v="N"/>
    <s v="N"/>
    <n v="7.4"/>
    <n v="14.9"/>
    <n v="13"/>
    <n v="2.8"/>
    <x v="2052"/>
    <n v="52.515043290000001"/>
    <n v="5973858.2021617424"/>
  </r>
  <r>
    <d v="2020-08-16T00:00:00"/>
    <x v="3"/>
    <x v="7"/>
    <x v="5"/>
    <x v="32"/>
    <s v="N"/>
    <s v="N"/>
    <n v="10.7"/>
    <n v="15"/>
    <n v="9.9"/>
    <n v="0.4"/>
    <x v="2053"/>
    <n v="58.425198999999999"/>
    <n v="6487227.072539255"/>
  </r>
  <r>
    <d v="2020-08-17T00:00:00"/>
    <x v="4"/>
    <x v="7"/>
    <x v="5"/>
    <x v="33"/>
    <s v="N"/>
    <s v="N"/>
    <n v="9.5"/>
    <n v="16.3"/>
    <n v="10.4"/>
    <n v="0"/>
    <x v="2054"/>
    <n v="60.710572059999997"/>
    <n v="7377583.3217572747"/>
  </r>
  <r>
    <d v="2020-08-18T00:00:00"/>
    <x v="5"/>
    <x v="7"/>
    <x v="5"/>
    <x v="33"/>
    <s v="N"/>
    <s v="N"/>
    <n v="10"/>
    <n v="17.2"/>
    <n v="11.2"/>
    <n v="0.2"/>
    <x v="2055"/>
    <n v="44.024165019999998"/>
    <n v="5253045.0350125115"/>
  </r>
  <r>
    <d v="2020-08-19T00:00:00"/>
    <x v="6"/>
    <x v="7"/>
    <x v="5"/>
    <x v="33"/>
    <s v="N"/>
    <s v="N"/>
    <n v="9.6999999999999993"/>
    <n v="12.7"/>
    <n v="7.9"/>
    <n v="1.2"/>
    <x v="2056"/>
    <n v="62.123207630000003"/>
    <n v="8068857.2922206428"/>
  </r>
  <r>
    <d v="2020-08-20T00:00:00"/>
    <x v="0"/>
    <x v="7"/>
    <x v="5"/>
    <x v="33"/>
    <s v="N"/>
    <s v="N"/>
    <n v="9.6"/>
    <n v="15.7"/>
    <n v="9.6"/>
    <n v="3.8"/>
    <x v="2057"/>
    <n v="54.113552679999998"/>
    <n v="6682528.8875407409"/>
  </r>
  <r>
    <d v="2020-08-21T00:00:00"/>
    <x v="1"/>
    <x v="7"/>
    <x v="5"/>
    <x v="33"/>
    <s v="N"/>
    <s v="N"/>
    <n v="8.5"/>
    <n v="14.1"/>
    <n v="12.2"/>
    <n v="0.4"/>
    <x v="2058"/>
    <n v="48.508304879999997"/>
    <n v="6097835.4218823547"/>
  </r>
  <r>
    <d v="2020-08-22T00:00:00"/>
    <x v="2"/>
    <x v="7"/>
    <x v="5"/>
    <x v="33"/>
    <s v="N"/>
    <s v="N"/>
    <n v="5.8"/>
    <n v="11.1"/>
    <n v="3.8"/>
    <n v="4.4000000000000004"/>
    <x v="2059"/>
    <n v="56.065490250000003"/>
    <n v="7127682.5852041431"/>
  </r>
  <r>
    <d v="2020-08-23T00:00:00"/>
    <x v="3"/>
    <x v="7"/>
    <x v="5"/>
    <x v="33"/>
    <s v="N"/>
    <s v="N"/>
    <n v="6.8"/>
    <n v="11.5"/>
    <n v="8.6"/>
    <n v="25.6"/>
    <x v="2060"/>
    <n v="53.937950839999999"/>
    <n v="6317485.9981018044"/>
  </r>
  <r>
    <d v="2020-08-24T00:00:00"/>
    <x v="4"/>
    <x v="7"/>
    <x v="5"/>
    <x v="34"/>
    <s v="N"/>
    <s v="N"/>
    <n v="6.3"/>
    <n v="12.4"/>
    <n v="12.8"/>
    <n v="2.8"/>
    <x v="2061"/>
    <n v="134.48842210000001"/>
    <n v="18153891.414599862"/>
  </r>
  <r>
    <d v="2020-08-25T00:00:00"/>
    <x v="5"/>
    <x v="7"/>
    <x v="5"/>
    <x v="34"/>
    <s v="N"/>
    <s v="N"/>
    <n v="3.6"/>
    <n v="13"/>
    <n v="11.2"/>
    <n v="0"/>
    <x v="2062"/>
    <n v="82.744212959999999"/>
    <n v="11454931.355845602"/>
  </r>
  <r>
    <d v="2020-08-26T00:00:00"/>
    <x v="6"/>
    <x v="7"/>
    <x v="5"/>
    <x v="34"/>
    <s v="N"/>
    <s v="N"/>
    <n v="6.1"/>
    <n v="14.5"/>
    <n v="12.8"/>
    <n v="0"/>
    <x v="2063"/>
    <n v="90.666887799999998"/>
    <n v="11725251.370806817"/>
  </r>
  <r>
    <d v="2020-08-27T00:00:00"/>
    <x v="0"/>
    <x v="7"/>
    <x v="5"/>
    <x v="34"/>
    <s v="N"/>
    <s v="N"/>
    <n v="8.8000000000000007"/>
    <n v="20.7"/>
    <n v="13.1"/>
    <n v="0"/>
    <x v="2064"/>
    <n v="45.564373940000003"/>
    <n v="5424184.6961722849"/>
  </r>
  <r>
    <d v="2020-08-28T00:00:00"/>
    <x v="1"/>
    <x v="7"/>
    <x v="5"/>
    <x v="34"/>
    <s v="N"/>
    <s v="N"/>
    <n v="8.5"/>
    <n v="17.600000000000001"/>
    <n v="15.1"/>
    <n v="1.4"/>
    <x v="2065"/>
    <n v="61.608847650000001"/>
    <n v="7319690.509156662"/>
  </r>
  <r>
    <d v="2020-08-29T00:00:00"/>
    <x v="2"/>
    <x v="7"/>
    <x v="5"/>
    <x v="34"/>
    <s v="N"/>
    <s v="N"/>
    <n v="9.1999999999999993"/>
    <n v="19.3"/>
    <n v="15.6"/>
    <n v="0"/>
    <x v="2066"/>
    <n v="15.292241880000001"/>
    <n v="1531776.2337861438"/>
  </r>
  <r>
    <d v="2020-08-30T00:00:00"/>
    <x v="3"/>
    <x v="7"/>
    <x v="5"/>
    <x v="34"/>
    <s v="N"/>
    <s v="N"/>
    <n v="12"/>
    <n v="19.8"/>
    <n v="9"/>
    <n v="0"/>
    <x v="2067"/>
    <n v="9.4210185309999996"/>
    <n v="931900.53870916995"/>
  </r>
  <r>
    <d v="2020-08-31T00:00:00"/>
    <x v="4"/>
    <x v="7"/>
    <x v="5"/>
    <x v="35"/>
    <s v="N"/>
    <s v="N"/>
    <n v="6.9"/>
    <n v="12.5"/>
    <n v="13.5"/>
    <n v="1"/>
    <x v="663"/>
    <n v="58.552628499999997"/>
    <n v="7120315.5170307579"/>
  </r>
  <r>
    <d v="2020-09-01T00:00:00"/>
    <x v="5"/>
    <x v="8"/>
    <x v="5"/>
    <x v="35"/>
    <s v="N"/>
    <s v="N"/>
    <n v="6.6"/>
    <n v="15.7"/>
    <n v="15.9"/>
    <n v="0"/>
    <x v="2068"/>
    <n v="52.281624639999997"/>
    <n v="6255244.3907452347"/>
  </r>
  <r>
    <d v="2020-09-02T00:00:00"/>
    <x v="6"/>
    <x v="8"/>
    <x v="5"/>
    <x v="35"/>
    <s v="N"/>
    <s v="N"/>
    <n v="8.6"/>
    <n v="22"/>
    <n v="12.1"/>
    <n v="0"/>
    <x v="2069"/>
    <n v="31.7696948"/>
    <n v="3607374.8211511159"/>
  </r>
  <r>
    <d v="2020-09-03T00:00:00"/>
    <x v="0"/>
    <x v="8"/>
    <x v="5"/>
    <x v="35"/>
    <s v="N"/>
    <s v="N"/>
    <n v="12.9"/>
    <n v="19.899999999999999"/>
    <n v="13.5"/>
    <n v="0"/>
    <x v="2070"/>
    <n v="25.567114289999999"/>
    <n v="2795187.6648554034"/>
  </r>
  <r>
    <d v="2020-09-04T00:00:00"/>
    <x v="1"/>
    <x v="8"/>
    <x v="5"/>
    <x v="35"/>
    <s v="N"/>
    <s v="N"/>
    <n v="9"/>
    <n v="17.3"/>
    <n v="12.7"/>
    <n v="0"/>
    <x v="2071"/>
    <n v="37.042569159999999"/>
    <n v="4254918.5990205081"/>
  </r>
  <r>
    <d v="2020-09-05T00:00:00"/>
    <x v="2"/>
    <x v="8"/>
    <x v="5"/>
    <x v="35"/>
    <s v="N"/>
    <s v="N"/>
    <n v="9.6999999999999993"/>
    <n v="16.600000000000001"/>
    <n v="15"/>
    <n v="0.2"/>
    <x v="2072"/>
    <n v="49.738453800000002"/>
    <n v="5249098.4807137381"/>
  </r>
  <r>
    <d v="2020-09-06T00:00:00"/>
    <x v="3"/>
    <x v="8"/>
    <x v="5"/>
    <x v="35"/>
    <s v="N"/>
    <s v="N"/>
    <n v="6.9"/>
    <n v="19.2"/>
    <n v="16.899999999999999"/>
    <n v="0.2"/>
    <x v="2073"/>
    <n v="26.51715961"/>
    <n v="2542071.2184149954"/>
  </r>
  <r>
    <d v="2020-09-07T00:00:00"/>
    <x v="4"/>
    <x v="8"/>
    <x v="5"/>
    <x v="36"/>
    <s v="N"/>
    <s v="N"/>
    <n v="8.8000000000000007"/>
    <n v="22.9"/>
    <n v="17.100000000000001"/>
    <n v="0"/>
    <x v="2074"/>
    <n v="18.907524120000001"/>
    <n v="1886558.7231501841"/>
  </r>
  <r>
    <d v="2020-09-08T00:00:00"/>
    <x v="5"/>
    <x v="8"/>
    <x v="5"/>
    <x v="36"/>
    <s v="N"/>
    <s v="N"/>
    <n v="16.600000000000001"/>
    <n v="19.899999999999999"/>
    <n v="4.8"/>
    <n v="0"/>
    <x v="2075"/>
    <n v="35.901955559999998"/>
    <n v="4036136.9771867599"/>
  </r>
  <r>
    <d v="2020-09-09T00:00:00"/>
    <x v="6"/>
    <x v="8"/>
    <x v="5"/>
    <x v="36"/>
    <s v="N"/>
    <s v="N"/>
    <n v="8.1"/>
    <n v="15.6"/>
    <n v="14.8"/>
    <n v="1"/>
    <x v="2076"/>
    <n v="37.015433659999999"/>
    <n v="4150928.1278862203"/>
  </r>
  <r>
    <d v="2020-09-10T00:00:00"/>
    <x v="0"/>
    <x v="8"/>
    <x v="5"/>
    <x v="36"/>
    <s v="N"/>
    <s v="N"/>
    <n v="5.4"/>
    <n v="21.4"/>
    <n v="17.5"/>
    <n v="0"/>
    <x v="2077"/>
    <n v="31.152816170000001"/>
    <n v="3405885.5224271771"/>
  </r>
  <r>
    <d v="2020-09-11T00:00:00"/>
    <x v="1"/>
    <x v="8"/>
    <x v="5"/>
    <x v="36"/>
    <s v="N"/>
    <s v="N"/>
    <n v="10.4"/>
    <n v="19.399999999999999"/>
    <n v="13.4"/>
    <n v="0"/>
    <x v="2078"/>
    <n v="22.38646877"/>
    <n v="2387361.3083625487"/>
  </r>
  <r>
    <d v="2020-09-12T00:00:00"/>
    <x v="2"/>
    <x v="8"/>
    <x v="5"/>
    <x v="36"/>
    <s v="N"/>
    <s v="N"/>
    <n v="13.3"/>
    <n v="16"/>
    <n v="4"/>
    <n v="1.6"/>
    <x v="2079"/>
    <n v="34.264167829999998"/>
    <n v="3825409.3117132178"/>
  </r>
  <r>
    <d v="2020-09-13T00:00:00"/>
    <x v="3"/>
    <x v="8"/>
    <x v="5"/>
    <x v="36"/>
    <s v="N"/>
    <s v="N"/>
    <n v="11.9"/>
    <n v="17.2"/>
    <n v="16.5"/>
    <n v="11.8"/>
    <x v="2080"/>
    <n v="28.327690329999999"/>
    <n v="2725857.7802024502"/>
  </r>
  <r>
    <d v="2020-09-14T00:00:00"/>
    <x v="4"/>
    <x v="8"/>
    <x v="5"/>
    <x v="37"/>
    <s v="N"/>
    <s v="N"/>
    <n v="11.1"/>
    <n v="16.600000000000001"/>
    <n v="18.100000000000001"/>
    <n v="0"/>
    <x v="2081"/>
    <n v="41.852128030000003"/>
    <n v="4486406.2461019782"/>
  </r>
  <r>
    <d v="2020-09-15T00:00:00"/>
    <x v="5"/>
    <x v="8"/>
    <x v="5"/>
    <x v="37"/>
    <s v="N"/>
    <s v="N"/>
    <n v="7.4"/>
    <n v="15.8"/>
    <n v="18.3"/>
    <n v="0"/>
    <x v="2082"/>
    <n v="44.305358050000002"/>
    <n v="5006894.0176400989"/>
  </r>
  <r>
    <d v="2020-09-16T00:00:00"/>
    <x v="6"/>
    <x v="8"/>
    <x v="5"/>
    <x v="37"/>
    <s v="N"/>
    <s v="N"/>
    <n v="7.1"/>
    <n v="22.8"/>
    <n v="17.399999999999999"/>
    <n v="0"/>
    <x v="2083"/>
    <n v="34.968412190000002"/>
    <n v="3874770.0267941072"/>
  </r>
  <r>
    <d v="2020-09-17T00:00:00"/>
    <x v="0"/>
    <x v="8"/>
    <x v="5"/>
    <x v="37"/>
    <s v="N"/>
    <s v="N"/>
    <n v="11.8"/>
    <n v="15.5"/>
    <n v="9.4"/>
    <n v="0.8"/>
    <x v="2084"/>
    <n v="34.696676500000002"/>
    <n v="4012443.0270271604"/>
  </r>
  <r>
    <d v="2020-09-18T00:00:00"/>
    <x v="1"/>
    <x v="8"/>
    <x v="5"/>
    <x v="37"/>
    <s v="N"/>
    <s v="N"/>
    <n v="8.4"/>
    <n v="18.7"/>
    <n v="13.6"/>
    <n v="0"/>
    <x v="2085"/>
    <n v="40.837043459999997"/>
    <n v="4587457.8630095217"/>
  </r>
  <r>
    <d v="2020-09-19T00:00:00"/>
    <x v="2"/>
    <x v="8"/>
    <x v="5"/>
    <x v="37"/>
    <s v="N"/>
    <s v="N"/>
    <n v="11.3"/>
    <n v="26.3"/>
    <n v="17.100000000000001"/>
    <n v="0"/>
    <x v="2086"/>
    <n v="24.265307830000001"/>
    <n v="2265991.5063967202"/>
  </r>
  <r>
    <d v="2020-09-20T00:00:00"/>
    <x v="3"/>
    <x v="8"/>
    <x v="5"/>
    <x v="37"/>
    <s v="N"/>
    <s v="N"/>
    <n v="17.100000000000001"/>
    <n v="22"/>
    <n v="16.7"/>
    <n v="0"/>
    <x v="2087"/>
    <n v="23.051334789999999"/>
    <n v="2002958.8330448915"/>
  </r>
  <r>
    <d v="2020-09-21T00:00:00"/>
    <x v="4"/>
    <x v="8"/>
    <x v="5"/>
    <x v="38"/>
    <s v="N"/>
    <s v="N"/>
    <n v="16.600000000000001"/>
    <n v="19.8"/>
    <n v="13"/>
    <n v="0"/>
    <x v="2088"/>
    <n v="34.25364192"/>
    <n v="3458862.5411156639"/>
  </r>
  <r>
    <d v="2020-09-22T00:00:00"/>
    <x v="5"/>
    <x v="8"/>
    <x v="5"/>
    <x v="38"/>
    <s v="N"/>
    <s v="N"/>
    <n v="12.3"/>
    <n v="18.899999999999999"/>
    <n v="16.8"/>
    <n v="0"/>
    <x v="2089"/>
    <n v="25.925322789999999"/>
    <n v="2675509.9041345855"/>
  </r>
  <r>
    <d v="2020-09-23T00:00:00"/>
    <x v="6"/>
    <x v="8"/>
    <x v="5"/>
    <x v="38"/>
    <s v="N"/>
    <s v="N"/>
    <n v="10.6"/>
    <n v="15.1"/>
    <n v="12.3"/>
    <n v="0.2"/>
    <x v="2090"/>
    <n v="34.211794570000002"/>
    <n v="3845831.4754514243"/>
  </r>
  <r>
    <d v="2020-09-24T00:00:00"/>
    <x v="0"/>
    <x v="8"/>
    <x v="5"/>
    <x v="38"/>
    <s v="N"/>
    <s v="N"/>
    <n v="8.1999999999999993"/>
    <n v="15"/>
    <n v="13.9"/>
    <n v="1.6"/>
    <x v="2091"/>
    <n v="51.779356100000001"/>
    <n v="6085923.6414531115"/>
  </r>
  <r>
    <d v="2020-09-25T00:00:00"/>
    <x v="1"/>
    <x v="8"/>
    <x v="5"/>
    <x v="38"/>
    <s v="N"/>
    <s v="N"/>
    <n v="7.2"/>
    <n v="11.9"/>
    <n v="7.2"/>
    <n v="3.2"/>
    <x v="2092"/>
    <n v="53.429209659999998"/>
    <n v="6751030.6892422084"/>
  </r>
  <r>
    <d v="2020-09-26T00:00:00"/>
    <x v="6"/>
    <x v="8"/>
    <x v="5"/>
    <x v="38"/>
    <s v="N"/>
    <s v="N"/>
    <n v="6.2"/>
    <n v="13.4"/>
    <n v="15"/>
    <n v="9.4"/>
    <x v="2093"/>
    <n v="33.444710110000003"/>
    <n v="3568382.1746215965"/>
  </r>
  <r>
    <d v="2020-09-27T00:00:00"/>
    <x v="3"/>
    <x v="8"/>
    <x v="5"/>
    <x v="38"/>
    <s v="N"/>
    <s v="N"/>
    <n v="8.8000000000000007"/>
    <n v="13.4"/>
    <n v="20.9"/>
    <n v="3"/>
    <x v="2094"/>
    <n v="57.920028760000001"/>
    <n v="5890669.0657923725"/>
  </r>
  <r>
    <d v="2020-09-28T00:00:00"/>
    <x v="4"/>
    <x v="8"/>
    <x v="5"/>
    <x v="39"/>
    <s v="N"/>
    <s v="N"/>
    <n v="6.5"/>
    <n v="13.6"/>
    <n v="18.3"/>
    <n v="0"/>
    <x v="2095"/>
    <n v="59.74605347"/>
    <n v="6849953.1408364559"/>
  </r>
  <r>
    <d v="2020-09-29T00:00:00"/>
    <x v="5"/>
    <x v="8"/>
    <x v="5"/>
    <x v="39"/>
    <s v="N"/>
    <s v="N"/>
    <n v="4.3"/>
    <n v="21"/>
    <n v="18.399999999999999"/>
    <n v="0"/>
    <x v="2096"/>
    <n v="42.120177509999998"/>
    <n v="4720680.3898924142"/>
  </r>
  <r>
    <d v="2020-09-30T00:00:00"/>
    <x v="6"/>
    <x v="8"/>
    <x v="5"/>
    <x v="39"/>
    <s v="N"/>
    <s v="N"/>
    <n v="10.7"/>
    <n v="19.399999999999999"/>
    <n v="13"/>
    <n v="0.6"/>
    <x v="2097"/>
    <n v="38.05764052"/>
    <n v="4324117.1079869093"/>
  </r>
  <r>
    <d v="2020-10-01T00:00:00"/>
    <x v="0"/>
    <x v="9"/>
    <x v="5"/>
    <x v="39"/>
    <s v="N"/>
    <s v="N"/>
    <n v="9.4"/>
    <n v="19.5"/>
    <n v="21.2"/>
    <n v="1.8"/>
    <x v="2098"/>
    <n v="34.65467056"/>
    <n v="3695636.1003787019"/>
  </r>
  <r>
    <d v="2020-10-02T00:00:00"/>
    <x v="1"/>
    <x v="9"/>
    <x v="5"/>
    <x v="39"/>
    <s v="N"/>
    <s v="N"/>
    <n v="12.8"/>
    <n v="26"/>
    <n v="22"/>
    <n v="0"/>
    <x v="2099"/>
    <n v="-6.0760283690000003"/>
    <n v="-605086.3586105532"/>
  </r>
  <r>
    <d v="2020-10-03T00:00:00"/>
    <x v="2"/>
    <x v="9"/>
    <x v="5"/>
    <x v="39"/>
    <s v="N"/>
    <s v="N"/>
    <n v="17.399999999999999"/>
    <n v="29.4"/>
    <n v="19.8"/>
    <n v="0"/>
    <x v="2100"/>
    <n v="-1.983470633"/>
    <n v="-183028.76918810682"/>
  </r>
  <r>
    <d v="2020-10-04T00:00:00"/>
    <x v="3"/>
    <x v="9"/>
    <x v="5"/>
    <x v="39"/>
    <s v="N"/>
    <s v="N"/>
    <n v="13.5"/>
    <n v="29.5"/>
    <n v="8.4"/>
    <n v="0"/>
    <x v="2101"/>
    <n v="25.0086136"/>
    <n v="2352849.5059682839"/>
  </r>
  <r>
    <d v="2020-10-05T00:00:00"/>
    <x v="4"/>
    <x v="9"/>
    <x v="5"/>
    <x v="40"/>
    <s v="N"/>
    <s v="N"/>
    <n v="9.1"/>
    <n v="12.7"/>
    <n v="7.3"/>
    <n v="12.8"/>
    <x v="2102"/>
    <n v="36.764700519999998"/>
    <n v="4176838.7290182156"/>
  </r>
  <r>
    <d v="2020-10-06T00:00:00"/>
    <x v="5"/>
    <x v="9"/>
    <x v="5"/>
    <x v="40"/>
    <s v="N"/>
    <s v="N"/>
    <n v="8.9"/>
    <n v="12.6"/>
    <n v="5.8"/>
    <n v="1"/>
    <x v="2103"/>
    <n v="75.771059010000002"/>
    <n v="9290104.6638321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5F84E-8115-4640-A522-1C99AB5865A6}" name="PivotTable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location ref="A3:AQ58" firstHeaderRow="1" firstDataRow="3" firstDataCol="1"/>
  <pivotFields count="14">
    <pivotField numFmtId="164" showAll="0" defaultSubtotal="0"/>
    <pivotField axis="axisCol" showAll="0" defaultSubtotal="0">
      <items count="7">
        <item x="4"/>
        <item x="5"/>
        <item x="6"/>
        <item x="0"/>
        <item x="1"/>
        <item x="2"/>
        <item x="3"/>
      </items>
    </pivotField>
    <pivotField showAll="0" defaultSubtotal="0"/>
    <pivotField axis="axisCol" showAll="0" defaultSubtotal="0">
      <items count="6">
        <item x="0"/>
        <item x="1"/>
        <item x="2"/>
        <item x="3"/>
        <item x="4"/>
        <item x="5"/>
      </items>
    </pivotField>
    <pivotField axis="axisRow"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showAll="0" defaultSubtotal="0"/>
    <pivotField showAll="0" defaultSubtotal="0"/>
    <pivotField showAll="0" defaultSubtotal="0"/>
    <pivotField showAll="0" defaultSubtotal="0"/>
    <pivotField showAll="0" defaultSubtotal="0"/>
    <pivotField showAll="0" defaultSubtotal="0"/>
    <pivotField dataField="1" numFmtId="3" showAll="0" defaultSubtotal="0"/>
    <pivotField numFmtId="165" showAll="0" defaultSubtotal="0"/>
    <pivotField numFmtId="165" showAll="0" defaultSubtotal="0"/>
  </pivotFields>
  <rowFields count="1">
    <field x="4"/>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2">
    <field x="3"/>
    <field x="1"/>
  </colFields>
  <colItems count="42">
    <i>
      <x/>
      <x/>
    </i>
    <i r="1">
      <x v="1"/>
    </i>
    <i r="1">
      <x v="2"/>
    </i>
    <i r="1">
      <x v="3"/>
    </i>
    <i r="1">
      <x v="4"/>
    </i>
    <i r="1">
      <x v="5"/>
    </i>
    <i r="1">
      <x v="6"/>
    </i>
    <i>
      <x v="1"/>
      <x/>
    </i>
    <i r="1">
      <x v="1"/>
    </i>
    <i r="1">
      <x v="2"/>
    </i>
    <i r="1">
      <x v="3"/>
    </i>
    <i r="1">
      <x v="4"/>
    </i>
    <i r="1">
      <x v="5"/>
    </i>
    <i r="1">
      <x v="6"/>
    </i>
    <i>
      <x v="2"/>
      <x/>
    </i>
    <i r="1">
      <x v="1"/>
    </i>
    <i r="1">
      <x v="2"/>
    </i>
    <i r="1">
      <x v="3"/>
    </i>
    <i r="1">
      <x v="4"/>
    </i>
    <i r="1">
      <x v="5"/>
    </i>
    <i r="1">
      <x v="6"/>
    </i>
    <i>
      <x v="3"/>
      <x/>
    </i>
    <i r="1">
      <x v="1"/>
    </i>
    <i r="1">
      <x v="2"/>
    </i>
    <i r="1">
      <x v="3"/>
    </i>
    <i r="1">
      <x v="4"/>
    </i>
    <i r="1">
      <x v="5"/>
    </i>
    <i r="1">
      <x v="6"/>
    </i>
    <i>
      <x v="4"/>
      <x/>
    </i>
    <i r="1">
      <x v="1"/>
    </i>
    <i r="1">
      <x v="2"/>
    </i>
    <i r="1">
      <x v="3"/>
    </i>
    <i r="1">
      <x v="4"/>
    </i>
    <i r="1">
      <x v="5"/>
    </i>
    <i r="1">
      <x v="6"/>
    </i>
    <i>
      <x v="5"/>
      <x/>
    </i>
    <i r="1">
      <x v="1"/>
    </i>
    <i r="1">
      <x v="2"/>
    </i>
    <i r="1">
      <x v="3"/>
    </i>
    <i r="1">
      <x v="4"/>
    </i>
    <i r="1">
      <x v="5"/>
    </i>
    <i r="1">
      <x v="6"/>
    </i>
  </colItems>
  <dataFields count="1">
    <dataField name="Sum of Demand" fld="11" baseField="0" baseItem="0" numFmtId="3"/>
  </dataFields>
  <formats count="19">
    <format dxfId="42">
      <pivotArea type="all" dataOnly="0" outline="0" fieldPosition="0"/>
    </format>
    <format dxfId="41">
      <pivotArea outline="0" collapsedLevelsAreSubtotals="1" fieldPosition="0"/>
    </format>
    <format dxfId="40">
      <pivotArea type="origin" dataOnly="0" labelOnly="1" outline="0" fieldPosition="0"/>
    </format>
    <format dxfId="39">
      <pivotArea type="topRight" dataOnly="0" labelOnly="1" outline="0" fieldPosition="0"/>
    </format>
    <format dxfId="38">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7">
      <pivotArea dataOnly="0" labelOnly="1" fieldPosition="0">
        <references count="1">
          <reference field="4" count="3">
            <x v="50"/>
            <x v="51"/>
            <x v="52"/>
          </reference>
        </references>
      </pivotArea>
    </format>
    <format dxfId="36">
      <pivotArea dataOnly="0" labelOnly="1" grandRow="1" outline="0" fieldPosition="0"/>
    </format>
    <format dxfId="35">
      <pivotArea dataOnly="0" labelOnly="1" fieldPosition="0">
        <references count="1">
          <reference field="3" count="0"/>
        </references>
      </pivotArea>
    </format>
    <format dxfId="34">
      <pivotArea dataOnly="0" labelOnly="1" grandCol="1" outline="0" fieldPosition="0"/>
    </format>
    <format dxfId="33">
      <pivotArea dataOnly="0" labelOnly="1" fieldPosition="0">
        <references count="2">
          <reference field="1" count="0"/>
          <reference field="3" count="1" selected="0">
            <x v="0"/>
          </reference>
        </references>
      </pivotArea>
    </format>
    <format dxfId="32">
      <pivotArea dataOnly="0" labelOnly="1" fieldPosition="0">
        <references count="2">
          <reference field="1" count="0"/>
          <reference field="3" count="1" selected="0">
            <x v="1"/>
          </reference>
        </references>
      </pivotArea>
    </format>
    <format dxfId="31">
      <pivotArea dataOnly="0" labelOnly="1" fieldPosition="0">
        <references count="2">
          <reference field="1" count="0"/>
          <reference field="3" count="1" selected="0">
            <x v="2"/>
          </reference>
        </references>
      </pivotArea>
    </format>
    <format dxfId="30">
      <pivotArea dataOnly="0" labelOnly="1" fieldPosition="0">
        <references count="2">
          <reference field="1" count="0"/>
          <reference field="3" count="1" selected="0">
            <x v="3"/>
          </reference>
        </references>
      </pivotArea>
    </format>
    <format dxfId="29">
      <pivotArea dataOnly="0" labelOnly="1" fieldPosition="0">
        <references count="2">
          <reference field="1" count="0"/>
          <reference field="3" count="1" selected="0">
            <x v="4"/>
          </reference>
        </references>
      </pivotArea>
    </format>
    <format dxfId="28">
      <pivotArea dataOnly="0" labelOnly="1" fieldPosition="0">
        <references count="2">
          <reference field="1" count="0"/>
          <reference field="3" count="1" selected="0">
            <x v="5"/>
          </reference>
        </references>
      </pivotArea>
    </format>
    <format dxfId="27">
      <pivotArea dataOnly="0" labelOnly="1" offset="A256" fieldPosition="0">
        <references count="1">
          <reference field="3" count="1">
            <x v="0"/>
          </reference>
        </references>
      </pivotArea>
    </format>
    <format dxfId="26">
      <pivotArea dataOnly="0" labelOnly="1" offset="A256" fieldPosition="0">
        <references count="1">
          <reference field="3" count="1">
            <x v="3"/>
          </reference>
        </references>
      </pivotArea>
    </format>
    <format dxfId="25">
      <pivotArea dataOnly="0" labelOnly="1" offset="A256" fieldPosition="0">
        <references count="1">
          <reference field="3" count="1">
            <x v="4"/>
          </reference>
        </references>
      </pivotArea>
    </format>
    <format dxfId="24">
      <pivotArea dataOnly="0" labelOnly="1" offset="A256" fieldPosition="0">
        <references count="1">
          <reference field="3" count="1">
            <x v="5"/>
          </reference>
        </references>
      </pivotArea>
    </format>
  </formats>
  <conditionalFormats count="1">
    <conditionalFormat scope="field" priority="1">
      <pivotAreas count="1">
        <pivotArea outline="0" collapsedLevelsAreSubtotals="1" fieldPosition="0">
          <references count="3">
            <reference field="4294967294" count="1" selected="0">
              <x v="0"/>
            </reference>
            <reference field="1" count="0" selected="0"/>
            <reference field="4"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1039AB-A429-4F86-B7A6-62B628A52B05}"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
  <location ref="A3:H17" firstHeaderRow="1" firstDataRow="2" firstDataCol="1"/>
  <pivotFields count="14">
    <pivotField numFmtId="164" showAll="0"/>
    <pivotField showAll="0"/>
    <pivotField axis="axisRow" showAll="0">
      <items count="13">
        <item x="0"/>
        <item x="1"/>
        <item x="2"/>
        <item x="3"/>
        <item x="4"/>
        <item x="5"/>
        <item x="6"/>
        <item x="7"/>
        <item x="8"/>
        <item x="9"/>
        <item x="10"/>
        <item x="11"/>
        <item t="default"/>
      </items>
    </pivotField>
    <pivotField axis="axisCol" showAll="0">
      <items count="7">
        <item x="0"/>
        <item x="1"/>
        <item x="2"/>
        <item x="3"/>
        <item x="4"/>
        <item x="5"/>
        <item t="default"/>
      </items>
    </pivotField>
    <pivotField showAll="0"/>
    <pivotField showAll="0"/>
    <pivotField showAll="0"/>
    <pivotField showAll="0"/>
    <pivotField showAll="0"/>
    <pivotField showAll="0"/>
    <pivotField showAll="0"/>
    <pivotField dataField="1" numFmtId="3" showAll="0">
      <items count="2105">
        <item x="1088"/>
        <item x="731"/>
        <item x="2087"/>
        <item x="1430"/>
        <item x="743"/>
        <item x="772"/>
        <item x="1825"/>
        <item x="730"/>
        <item x="1815"/>
        <item x="715"/>
        <item x="744"/>
        <item x="1415"/>
        <item x="716"/>
        <item x="1381"/>
        <item x="779"/>
        <item x="1836"/>
        <item x="1835"/>
        <item x="1108"/>
        <item x="1416"/>
        <item x="1926"/>
        <item x="1031"/>
        <item x="2100"/>
        <item x="1066"/>
        <item x="1892"/>
        <item x="996"/>
        <item x="1450"/>
        <item x="1087"/>
        <item x="1738"/>
        <item x="2086"/>
        <item x="1556"/>
        <item x="1465"/>
        <item x="709"/>
        <item x="1401"/>
        <item x="2101"/>
        <item x="667"/>
        <item x="821"/>
        <item x="1409"/>
        <item x="1893"/>
        <item x="1745"/>
        <item x="1500"/>
        <item x="1570"/>
        <item x="1925"/>
        <item x="1451"/>
        <item x="647"/>
        <item x="785"/>
        <item x="359"/>
        <item x="1038"/>
        <item x="1824"/>
        <item x="1800"/>
        <item x="778"/>
        <item x="1395"/>
        <item x="1569"/>
        <item x="1499"/>
        <item x="1829"/>
        <item x="1094"/>
        <item x="729"/>
        <item x="2073"/>
        <item x="1913"/>
        <item x="1095"/>
        <item x="1568"/>
        <item x="1898"/>
        <item x="828"/>
        <item x="1819"/>
        <item x="2080"/>
        <item x="1423"/>
        <item x="1150"/>
        <item x="1093"/>
        <item x="360"/>
        <item x="1402"/>
        <item x="1941"/>
        <item x="1380"/>
        <item x="835"/>
        <item x="1758"/>
        <item x="1780"/>
        <item x="1787"/>
        <item x="750"/>
        <item x="681"/>
        <item x="1768"/>
        <item x="1940"/>
        <item x="1891"/>
        <item x="1766"/>
        <item x="1877"/>
        <item x="674"/>
        <item x="1010"/>
        <item x="1183"/>
        <item x="1786"/>
        <item x="1171"/>
        <item x="1464"/>
        <item x="702"/>
        <item x="842"/>
        <item x="820"/>
        <item x="833"/>
        <item x="1906"/>
        <item x="1165"/>
        <item x="732"/>
        <item x="1801"/>
        <item x="1857"/>
        <item x="1779"/>
        <item x="367"/>
        <item x="1899"/>
        <item x="1073"/>
        <item x="17"/>
        <item x="653"/>
        <item x="1912"/>
        <item x="24"/>
        <item x="1394"/>
        <item x="640"/>
        <item x="1017"/>
        <item x="1574"/>
        <item x="1453"/>
        <item x="1186"/>
        <item x="1818"/>
        <item x="451"/>
        <item x="1388"/>
        <item x="755"/>
        <item x="325"/>
        <item x="708"/>
        <item x="1089"/>
        <item x="1563"/>
        <item x="1808"/>
        <item x="1045"/>
        <item x="1185"/>
        <item x="486"/>
        <item x="92"/>
        <item x="701"/>
        <item x="2067"/>
        <item x="1178"/>
        <item x="1460"/>
        <item x="1793"/>
        <item x="1107"/>
        <item x="827"/>
        <item x="1444"/>
        <item x="255"/>
        <item x="1065"/>
        <item x="1072"/>
        <item x="1387"/>
        <item x="16"/>
        <item x="2099"/>
        <item x="834"/>
        <item x="1458"/>
        <item x="366"/>
        <item x="0"/>
        <item x="1184"/>
        <item x="500"/>
        <item x="725"/>
        <item x="318"/>
        <item x="2074"/>
        <item x="1486"/>
        <item x="465"/>
        <item x="10"/>
        <item x="1513"/>
        <item x="680"/>
        <item x="836"/>
        <item x="1454"/>
        <item x="1928"/>
        <item x="361"/>
        <item x="2066"/>
        <item x="73"/>
        <item x="31"/>
        <item x="1408"/>
        <item x="1794"/>
        <item x="1571"/>
        <item x="1884"/>
        <item x="444"/>
        <item x="1136"/>
        <item x="1374"/>
        <item x="786"/>
        <item x="472"/>
        <item x="1024"/>
        <item x="1192"/>
        <item x="1040"/>
        <item x="275"/>
        <item x="1814"/>
        <item x="1404"/>
        <item x="1002"/>
        <item x="1429"/>
        <item x="1934"/>
        <item x="1030"/>
        <item x="290"/>
        <item x="1871"/>
        <item x="2088"/>
        <item x="995"/>
        <item x="1744"/>
        <item x="1577"/>
        <item x="1549"/>
        <item x="1850"/>
        <item x="1807"/>
        <item x="1052"/>
        <item x="1548"/>
        <item x="395"/>
        <item x="646"/>
        <item x="1157"/>
        <item x="1723"/>
        <item x="1422"/>
        <item x="1737"/>
        <item x="1885"/>
        <item x="844"/>
        <item x="1773"/>
        <item x="1037"/>
        <item x="507"/>
        <item x="1478"/>
        <item x="2094"/>
        <item x="449"/>
        <item x="1927"/>
        <item x="306"/>
        <item x="673"/>
        <item x="1816"/>
        <item x="1472"/>
        <item x="1919"/>
        <item x="499"/>
        <item x="1009"/>
        <item x="1528"/>
        <item x="1751"/>
        <item x="1016"/>
        <item x="1449"/>
        <item x="458"/>
        <item x="1437"/>
        <item x="332"/>
        <item x="1817"/>
        <item x="1023"/>
        <item x="1555"/>
        <item x="1975"/>
        <item x="1828"/>
        <item x="297"/>
        <item x="1479"/>
        <item x="1724"/>
        <item x="1849"/>
        <item x="841"/>
        <item x="1443"/>
        <item x="800"/>
        <item x="324"/>
        <item x="1752"/>
        <item x="1976"/>
        <item x="695"/>
        <item x="450"/>
        <item x="452"/>
        <item x="1759"/>
        <item x="457"/>
        <item x="1001"/>
        <item x="1373"/>
        <item x="1826"/>
        <item x="9"/>
        <item x="380"/>
        <item x="1851"/>
        <item x="2089"/>
        <item x="1529"/>
        <item x="751"/>
        <item x="1459"/>
        <item x="388"/>
        <item x="59"/>
        <item x="493"/>
        <item x="1716"/>
        <item x="485"/>
        <item x="793"/>
        <item x="1003"/>
        <item x="1583"/>
        <item x="304"/>
        <item x="317"/>
        <item x="1206"/>
        <item x="94"/>
        <item x="262"/>
        <item x="849"/>
        <item x="101"/>
        <item x="25"/>
        <item x="311"/>
        <item x="129"/>
        <item x="30"/>
        <item x="276"/>
        <item x="1864"/>
        <item x="975"/>
        <item x="93"/>
        <item x="1905"/>
        <item x="1598"/>
        <item x="480"/>
        <item x="1199"/>
        <item x="814"/>
        <item x="666"/>
        <item x="1044"/>
        <item x="1542"/>
        <item x="310"/>
        <item x="1918"/>
        <item x="1775"/>
        <item x="3"/>
        <item x="409"/>
        <item x="1769"/>
        <item x="719"/>
        <item x="1491"/>
        <item x="801"/>
        <item x="1164"/>
        <item x="1930"/>
        <item x="1039"/>
        <item x="876"/>
        <item x="694"/>
        <item x="989"/>
        <item x="1584"/>
        <item x="1731"/>
        <item x="773"/>
        <item x="848"/>
        <item x="1311"/>
        <item x="289"/>
        <item x="1128"/>
        <item x="1604"/>
        <item x="669"/>
        <item x="1858"/>
        <item x="331"/>
        <item x="855"/>
        <item x="1799"/>
        <item x="1143"/>
        <item x="1920"/>
        <item x="1534"/>
        <item x="1198"/>
        <item x="1717"/>
        <item x="346"/>
        <item x="1213"/>
        <item x="1096"/>
        <item x="780"/>
        <item x="1576"/>
        <item x="283"/>
        <item x="438"/>
        <item x="706"/>
        <item x="373"/>
        <item x="1468"/>
        <item x="443"/>
        <item x="720"/>
        <item x="2072"/>
        <item x="479"/>
        <item x="707"/>
        <item x="1535"/>
        <item x="423"/>
        <item x="1142"/>
        <item x="1765"/>
        <item x="1220"/>
        <item x="1389"/>
        <item x="415"/>
        <item x="870"/>
        <item x="633"/>
        <item x="1191"/>
        <item x="1842"/>
        <item x="1562"/>
        <item x="1729"/>
        <item x="1241"/>
        <item x="492"/>
        <item x="1129"/>
        <item x="1878"/>
        <item x="345"/>
        <item x="1605"/>
        <item x="1367"/>
        <item x="954"/>
        <item x="724"/>
        <item x="66"/>
        <item x="303"/>
        <item x="1886"/>
        <item x="1097"/>
        <item x="1405"/>
        <item x="87"/>
        <item x="269"/>
        <item x="718"/>
        <item x="1506"/>
        <item x="1461"/>
        <item x="1931"/>
        <item x="80"/>
        <item x="1939"/>
        <item x="1419"/>
        <item x="2098"/>
        <item x="2078"/>
        <item x="1209"/>
        <item x="1426"/>
        <item x="1503"/>
        <item x="2093"/>
        <item x="625"/>
        <item x="1051"/>
        <item x="79"/>
        <item x="1774"/>
        <item x="632"/>
        <item x="1703"/>
        <item x="296"/>
        <item x="1527"/>
        <item x="687"/>
        <item x="1514"/>
        <item x="1933"/>
        <item x="1219"/>
        <item x="1843"/>
        <item x="1932"/>
        <item x="1403"/>
        <item x="1859"/>
        <item x="1806"/>
        <item x="713"/>
        <item x="1101"/>
        <item x="108"/>
        <item x="2081"/>
        <item x="1080"/>
        <item x="1722"/>
        <item x="1575"/>
        <item x="1820"/>
        <item x="1420"/>
        <item x="1767"/>
        <item x="1695"/>
        <item x="1360"/>
        <item x="95"/>
        <item x="1797"/>
        <item x="1414"/>
        <item x="856"/>
        <item x="813"/>
        <item x="1205"/>
        <item x="818"/>
        <item x="863"/>
        <item x="274"/>
        <item x="1990"/>
        <item x="1955"/>
        <item x="394"/>
        <item x="940"/>
        <item x="1543"/>
        <item x="1702"/>
        <item x="1789"/>
        <item x="1504"/>
        <item x="1431"/>
        <item x="1914"/>
        <item x="1502"/>
        <item x="1359"/>
        <item x="806"/>
        <item x="1954"/>
        <item x="1346"/>
        <item x="1929"/>
        <item x="1863"/>
        <item x="416"/>
        <item x="1798"/>
        <item x="822"/>
        <item x="1953"/>
        <item x="749"/>
        <item x="1386"/>
        <item x="1382"/>
        <item x="1469"/>
        <item x="387"/>
        <item x="1721"/>
        <item x="1841"/>
        <item x="1620"/>
        <item x="115"/>
        <item x="67"/>
        <item x="1457"/>
        <item x="1870"/>
        <item x="757"/>
        <item x="65"/>
        <item x="1881"/>
        <item x="128"/>
        <item x="1923"/>
        <item x="1022"/>
        <item x="1790"/>
        <item x="1507"/>
        <item x="121"/>
        <item x="1125"/>
        <item x="471"/>
        <item x="1557"/>
        <item x="1924"/>
        <item x="1805"/>
        <item x="1212"/>
        <item x="1365"/>
        <item x="1413"/>
        <item x="1471"/>
        <item x="1352"/>
        <item x="1882"/>
        <item x="1059"/>
        <item x="1524"/>
        <item x="1227"/>
        <item x="72"/>
        <item x="1887"/>
        <item x="766"/>
        <item x="1730"/>
        <item x="478"/>
        <item x="254"/>
        <item x="799"/>
        <item x="1544"/>
        <item x="1772"/>
        <item x="1876"/>
        <item x="1510"/>
        <item x="1860"/>
        <item x="758"/>
        <item x="1915"/>
        <item x="464"/>
        <item x="1785"/>
        <item x="1804"/>
        <item x="1796"/>
        <item x="869"/>
        <item x="619"/>
        <item x="1757"/>
        <item x="1541"/>
        <item x="1781"/>
        <item x="1935"/>
        <item x="639"/>
        <item x="122"/>
        <item x="1390"/>
        <item x="717"/>
        <item x="1735"/>
        <item x="1366"/>
        <item x="1848"/>
        <item x="700"/>
        <item x="2070"/>
        <item x="2077"/>
        <item x="1831"/>
        <item x="1086"/>
        <item x="1874"/>
        <item x="1109"/>
        <item x="843"/>
        <item x="1406"/>
        <item x="862"/>
        <item x="1803"/>
        <item x="1377"/>
        <item x="1071"/>
        <item x="1969"/>
        <item x="157"/>
        <item x="817"/>
        <item x="248"/>
        <item x="1952"/>
        <item x="1996"/>
        <item x="1948"/>
        <item x="1840"/>
        <item x="703"/>
        <item x="1425"/>
        <item x="107"/>
        <item x="1962"/>
        <item x="1777"/>
        <item x="1750"/>
        <item x="1466"/>
        <item x="1512"/>
        <item x="2039"/>
        <item x="1345"/>
        <item x="1126"/>
        <item x="1883"/>
        <item x="1442"/>
        <item x="877"/>
        <item x="1428"/>
        <item x="100"/>
        <item x="1832"/>
        <item x="1530"/>
        <item x="1910"/>
        <item x="390"/>
        <item x="1079"/>
        <item x="826"/>
        <item x="1396"/>
        <item x="1511"/>
        <item x="1830"/>
        <item x="1490"/>
        <item x="1746"/>
        <item x="626"/>
        <item x="765"/>
        <item x="1591"/>
        <item x="1961"/>
        <item x="1378"/>
        <item x="1379"/>
        <item x="1579"/>
        <item x="1509"/>
        <item x="422"/>
        <item x="1424"/>
        <item x="1900"/>
        <item x="1795"/>
        <item x="668"/>
        <item x="819"/>
        <item x="762"/>
        <item x="1619"/>
        <item x="1170"/>
        <item x="158"/>
        <item x="1734"/>
        <item x="1547"/>
        <item x="1173"/>
        <item x="1438"/>
        <item x="2083"/>
        <item x="1689"/>
        <item x="1364"/>
        <item x="1582"/>
        <item x="368"/>
        <item x="1778"/>
        <item x="612"/>
        <item x="1916"/>
        <item x="816"/>
        <item x="2053"/>
        <item x="268"/>
        <item x="1156"/>
        <item x="1348"/>
        <item x="1393"/>
        <item x="2046"/>
        <item x="1533"/>
        <item x="747"/>
        <item x="1351"/>
        <item x="704"/>
        <item x="784"/>
        <item x="1174"/>
        <item x="1226"/>
        <item x="1660"/>
        <item x="660"/>
        <item x="1661"/>
        <item x="988"/>
        <item x="1890"/>
        <item x="437"/>
        <item x="939"/>
        <item x="742"/>
        <item x="1567"/>
        <item x="1103"/>
        <item x="618"/>
        <item x="1936"/>
        <item x="1391"/>
        <item x="712"/>
        <item x="1011"/>
        <item x="1332"/>
        <item x="1580"/>
        <item x="1554"/>
        <item x="767"/>
        <item x="1904"/>
        <item x="1304"/>
        <item x="2038"/>
        <item x="740"/>
        <item x="805"/>
        <item x="774"/>
        <item x="1172"/>
        <item x="1067"/>
        <item x="811"/>
        <item x="2079"/>
        <item x="362"/>
        <item x="1947"/>
        <item x="1432"/>
        <item x="1041"/>
        <item x="234"/>
        <item x="114"/>
        <item x="372"/>
        <item x="1448"/>
        <item x="777"/>
        <item x="1761"/>
        <item x="136"/>
        <item x="754"/>
        <item x="837"/>
        <item x="1911"/>
        <item x="771"/>
        <item x="1558"/>
        <item x="339"/>
        <item x="1782"/>
        <item x="1747"/>
        <item x="2096"/>
        <item x="688"/>
        <item x="38"/>
        <item x="1943"/>
        <item x="1845"/>
        <item x="2076"/>
        <item x="728"/>
        <item x="1894"/>
        <item x="86"/>
        <item x="1875"/>
        <item x="1032"/>
        <item x="721"/>
        <item x="1847"/>
        <item x="233"/>
        <item x="1177"/>
        <item x="2085"/>
        <item x="506"/>
        <item x="1234"/>
        <item x="781"/>
        <item x="1452"/>
        <item x="748"/>
        <item x="1487"/>
        <item x="261"/>
        <item x="371"/>
        <item x="2090"/>
        <item x="1392"/>
        <item x="2075"/>
        <item x="1179"/>
        <item x="1407"/>
        <item x="756"/>
        <item x="1158"/>
        <item x="549"/>
        <item x="1776"/>
        <item x="1372"/>
        <item x="1427"/>
        <item x="1384"/>
        <item x="282"/>
        <item x="1029"/>
        <item x="1760"/>
        <item x="389"/>
        <item x="1166"/>
        <item x="832"/>
        <item x="1791"/>
        <item x="705"/>
        <item x="1532"/>
        <item x="1445"/>
        <item x="1385"/>
        <item x="839"/>
        <item x="760"/>
        <item x="1938"/>
        <item x="1907"/>
        <item x="329"/>
        <item x="1349"/>
        <item x="1127"/>
        <item x="1581"/>
        <item x="1597"/>
        <item x="2082"/>
        <item x="699"/>
        <item x="1353"/>
        <item x="374"/>
        <item x="1068"/>
        <item x="591"/>
        <item x="1144"/>
        <item x="1007"/>
        <item x="823"/>
        <item x="1909"/>
        <item x="1590"/>
        <item x="1951"/>
        <item x="379"/>
        <item x="150"/>
        <item x="1573"/>
        <item x="829"/>
        <item x="1739"/>
        <item x="1545"/>
        <item x="1098"/>
        <item x="891"/>
        <item x="1187"/>
        <item x="563"/>
        <item x="1256"/>
        <item x="638"/>
        <item x="1467"/>
        <item x="1036"/>
        <item x="1397"/>
        <item x="1942"/>
        <item x="1446"/>
        <item x="1937"/>
        <item x="1821"/>
        <item x="1042"/>
        <item x="2069"/>
        <item x="871"/>
        <item x="1421"/>
        <item x="807"/>
        <item x="1197"/>
        <item x="2102"/>
        <item x="2097"/>
        <item x="672"/>
        <item x="953"/>
        <item x="714"/>
        <item x="2052"/>
        <item x="1553"/>
        <item x="305"/>
        <item x="354"/>
        <item x="91"/>
        <item x="1159"/>
        <item x="1383"/>
        <item x="1788"/>
        <item x="1505"/>
        <item x="1546"/>
        <item x="1375"/>
        <item x="1771"/>
        <item x="1014"/>
        <item x="1417"/>
        <item x="1696"/>
        <item x="2025"/>
        <item x="1501"/>
        <item x="381"/>
        <item x="974"/>
        <item x="1754"/>
        <item x="1013"/>
        <item x="761"/>
        <item x="1410"/>
        <item x="830"/>
        <item x="659"/>
        <item x="1297"/>
        <item x="824"/>
        <item x="1564"/>
        <item x="1167"/>
        <item x="1433"/>
        <item x="1572"/>
        <item x="1755"/>
        <item x="831"/>
        <item x="1809"/>
        <item x="1398"/>
        <item x="326"/>
        <item x="1439"/>
        <item x="838"/>
        <item x="1369"/>
        <item x="1084"/>
        <item x="1368"/>
        <item x="723"/>
        <item x="1647"/>
        <item x="577"/>
        <item x="1753"/>
        <item x="1525"/>
        <item x="840"/>
        <item x="1283"/>
        <item x="982"/>
        <item x="1006"/>
        <item x="2095"/>
        <item x="1646"/>
        <item x="149"/>
        <item x="1074"/>
        <item x="810"/>
        <item x="1141"/>
        <item x="1531"/>
        <item x="1792"/>
        <item x="825"/>
        <item x="1485"/>
        <item x="605"/>
        <item x="722"/>
        <item x="1561"/>
        <item x="2071"/>
        <item x="657"/>
        <item x="1083"/>
        <item x="1551"/>
        <item x="1908"/>
        <item x="63"/>
        <item x="1441"/>
        <item x="1175"/>
        <item x="370"/>
        <item x="1897"/>
        <item x="850"/>
        <item x="990"/>
        <item x="1770"/>
        <item x="1043"/>
        <item x="968"/>
        <item x="1552"/>
        <item x="1709"/>
        <item x="335"/>
        <item x="1318"/>
        <item x="1968"/>
        <item x="1124"/>
        <item x="1743"/>
        <item x="1901"/>
        <item x="1139"/>
        <item x="1371"/>
        <item x="298"/>
        <item x="1069"/>
        <item x="1240"/>
        <item x="1565"/>
        <item x="812"/>
        <item x="1060"/>
        <item x="1756"/>
        <item x="1688"/>
        <item x="1370"/>
        <item x="1025"/>
        <item x="1092"/>
        <item x="338"/>
        <item x="2084"/>
        <item x="753"/>
        <item x="1200"/>
        <item x="1070"/>
        <item x="247"/>
        <item x="1027"/>
        <item x="641"/>
        <item x="644"/>
        <item x="1018"/>
        <item x="1188"/>
        <item x="1190"/>
        <item x="693"/>
        <item x="365"/>
        <item x="654"/>
        <item x="1168"/>
        <item x="521"/>
        <item x="919"/>
        <item x="1110"/>
        <item x="792"/>
        <item x="898"/>
        <item x="1640"/>
        <item x="1033"/>
        <item x="1852"/>
        <item x="645"/>
        <item x="1137"/>
        <item x="738"/>
        <item x="675"/>
        <item x="815"/>
        <item x="1310"/>
        <item x="58"/>
        <item x="1169"/>
        <item x="1844"/>
        <item x="775"/>
        <item x="1917"/>
        <item x="23"/>
        <item x="1586"/>
        <item x="456"/>
        <item x="1338"/>
        <item x="1085"/>
        <item x="794"/>
        <item x="1376"/>
        <item x="1182"/>
        <item x="1343"/>
        <item x="1331"/>
        <item x="1412"/>
        <item x="1104"/>
        <item x="1012"/>
        <item x="1324"/>
        <item x="256"/>
        <item x="344"/>
        <item x="733"/>
        <item x="994"/>
        <item x="299"/>
        <item x="1034"/>
        <item x="227"/>
        <item x="1000"/>
        <item x="1749"/>
        <item x="782"/>
        <item x="15"/>
        <item x="946"/>
        <item x="1049"/>
        <item x="241"/>
        <item x="27"/>
        <item x="1400"/>
        <item x="845"/>
        <item x="1180"/>
        <item x="1626"/>
        <item x="682"/>
        <item x="1550"/>
        <item x="648"/>
        <item x="1218"/>
        <item x="18"/>
        <item x="1560"/>
        <item x="1303"/>
        <item x="487"/>
        <item x="1508"/>
        <item x="1710"/>
        <item x="1255"/>
        <item x="1015"/>
        <item x="64"/>
        <item x="411"/>
        <item x="316"/>
        <item x="334"/>
        <item x="2060"/>
        <item x="135"/>
        <item x="662"/>
        <item x="1618"/>
        <item x="1140"/>
        <item x="1733"/>
        <item x="1566"/>
        <item x="1526"/>
        <item x="279"/>
        <item x="185"/>
        <item x="1728"/>
        <item x="1498"/>
        <item x="1028"/>
        <item x="1154"/>
        <item x="947"/>
        <item x="1217"/>
        <item x="764"/>
        <item x="1762"/>
        <item x="1989"/>
        <item x="34"/>
        <item x="481"/>
        <item x="967"/>
        <item x="763"/>
        <item x="1019"/>
        <item x="330"/>
        <item x="1740"/>
        <item x="1888"/>
        <item x="1736"/>
        <item x="1748"/>
        <item x="2091"/>
        <item x="1189"/>
        <item x="1210"/>
        <item x="213"/>
        <item x="1208"/>
        <item x="892"/>
        <item x="430"/>
        <item x="616"/>
        <item x="1181"/>
        <item x="676"/>
        <item x="445"/>
        <item x="1050"/>
        <item x="1207"/>
        <item x="369"/>
        <item x="1350"/>
        <item x="1639"/>
        <item x="795"/>
        <item x="783"/>
        <item x="1151"/>
        <item x="679"/>
        <item x="933"/>
        <item x="1026"/>
        <item x="1921"/>
        <item x="1612"/>
        <item x="905"/>
        <item x="1135"/>
        <item x="691"/>
        <item x="4"/>
        <item x="442"/>
        <item x="490"/>
        <item x="1021"/>
        <item x="1354"/>
        <item x="1221"/>
        <item x="453"/>
        <item x="1822"/>
        <item x="1342"/>
        <item x="1578"/>
        <item x="1204"/>
        <item x="1418"/>
        <item x="1008"/>
        <item x="26"/>
        <item x="1339"/>
        <item x="1922"/>
        <item x="14"/>
        <item x="1668"/>
        <item x="2011"/>
        <item x="482"/>
        <item x="466"/>
        <item x="611"/>
        <item x="696"/>
        <item x="671"/>
        <item x="548"/>
        <item x="32"/>
        <item x="1193"/>
        <item x="1216"/>
        <item x="1714"/>
        <item x="1599"/>
        <item x="514"/>
        <item x="143"/>
        <item x="741"/>
        <item x="1462"/>
        <item x="498"/>
        <item x="1587"/>
        <item x="2065"/>
        <item x="1895"/>
        <item x="1102"/>
        <item x="2018"/>
        <item x="1950"/>
        <item x="1005"/>
        <item x="1705"/>
        <item x="327"/>
        <item x="1827"/>
        <item x="1603"/>
        <item x="884"/>
        <item x="488"/>
        <item x="999"/>
        <item x="2064"/>
        <item x="1211"/>
        <item x="1602"/>
        <item x="598"/>
        <item x="164"/>
        <item x="997"/>
        <item x="872"/>
        <item x="1494"/>
        <item x="697"/>
        <item x="1873"/>
        <item x="556"/>
        <item x="1004"/>
        <item x="1149"/>
        <item x="1363"/>
        <item x="1233"/>
        <item x="178"/>
        <item x="1846"/>
        <item x="1176"/>
        <item x="993"/>
        <item x="28"/>
        <item x="2055"/>
        <item x="142"/>
        <item x="1399"/>
        <item x="1242"/>
        <item x="1718"/>
        <item x="1290"/>
        <item x="355"/>
        <item x="412"/>
        <item x="78"/>
        <item x="1983"/>
        <item x="1361"/>
        <item x="604"/>
        <item x="1592"/>
        <item x="495"/>
        <item x="1355"/>
        <item x="2068"/>
        <item x="1837"/>
        <item x="535"/>
        <item x="436"/>
        <item x="44"/>
        <item x="1495"/>
        <item x="1325"/>
        <item x="1720"/>
        <item x="1282"/>
        <item x="1470"/>
        <item x="1889"/>
        <item x="1783"/>
        <item x="13"/>
        <item x="494"/>
        <item x="1964"/>
        <item x="961"/>
        <item x="1965"/>
        <item x="665"/>
        <item x="1196"/>
        <item x="569"/>
        <item x="670"/>
        <item x="683"/>
        <item x="1447"/>
        <item x="399"/>
        <item x="926"/>
        <item x="1674"/>
        <item x="513"/>
        <item x="776"/>
        <item x="358"/>
        <item x="1155"/>
        <item x="1317"/>
        <item x="220"/>
        <item x="1145"/>
        <item x="1974"/>
        <item x="1963"/>
        <item x="263"/>
        <item x="477"/>
        <item x="570"/>
        <item x="156"/>
        <item x="912"/>
        <item x="664"/>
        <item x="847"/>
        <item x="1995"/>
        <item x="307"/>
        <item x="1411"/>
        <item x="1707"/>
        <item x="1254"/>
        <item x="96"/>
        <item x="54"/>
        <item x="1896"/>
        <item x="692"/>
        <item x="1715"/>
        <item x="1675"/>
        <item x="739"/>
        <item x="460"/>
        <item x="1358"/>
        <item x="584"/>
        <item x="590"/>
        <item x="710"/>
        <item x="378"/>
        <item x="206"/>
        <item x="1163"/>
        <item x="295"/>
        <item x="491"/>
        <item x="459"/>
        <item x="1203"/>
        <item x="981"/>
        <item x="1035"/>
        <item x="309"/>
        <item x="1861"/>
        <item x="1611"/>
        <item x="562"/>
        <item x="497"/>
        <item x="890"/>
        <item x="851"/>
        <item x="1862"/>
        <item x="1692"/>
        <item x="527"/>
        <item x="62"/>
        <item x="1957"/>
        <item x="1202"/>
        <item x="1262"/>
        <item x="291"/>
        <item x="1078"/>
        <item x="408"/>
        <item x="1559"/>
        <item x="410"/>
        <item x="284"/>
        <item x="745"/>
        <item x="71"/>
        <item x="29"/>
        <item x="205"/>
        <item x="1682"/>
        <item x="597"/>
        <item x="698"/>
        <item x="1320"/>
        <item x="1020"/>
        <item x="1201"/>
        <item x="1625"/>
        <item x="1713"/>
        <item x="2045"/>
        <item x="1902"/>
        <item x="636"/>
        <item x="1248"/>
        <item x="897"/>
        <item x="501"/>
        <item x="1058"/>
        <item x="1991"/>
        <item x="1436"/>
        <item x="302"/>
        <item x="1944"/>
        <item x="1945"/>
        <item x="508"/>
        <item x="686"/>
        <item x="957"/>
        <item x="294"/>
        <item x="2054"/>
        <item x="1997"/>
        <item x="955"/>
        <item x="1585"/>
        <item x="576"/>
        <item x="1214"/>
        <item x="314"/>
        <item x="873"/>
        <item x="663"/>
        <item x="313"/>
        <item x="70"/>
        <item x="1704"/>
        <item x="336"/>
        <item x="652"/>
        <item x="1763"/>
        <item x="99"/>
        <item x="1600"/>
        <item x="1732"/>
        <item x="270"/>
        <item x="8"/>
        <item x="1725"/>
        <item x="1316"/>
        <item x="2050"/>
        <item x="396"/>
        <item x="1195"/>
        <item x="1075"/>
        <item x="1536"/>
        <item x="1667"/>
        <item x="84"/>
        <item x="1588"/>
        <item x="1601"/>
        <item x="90"/>
        <item x="484"/>
        <item x="226"/>
        <item x="529"/>
        <item x="280"/>
        <item x="97"/>
        <item x="677"/>
        <item x="684"/>
        <item x="883"/>
        <item x="1708"/>
        <item x="83"/>
        <item x="35"/>
        <item x="85"/>
        <item x="951"/>
        <item x="293"/>
        <item x="555"/>
        <item x="123"/>
        <item x="904"/>
        <item x="932"/>
        <item x="1194"/>
        <item x="333"/>
        <item x="685"/>
        <item x="1834"/>
        <item x="1956"/>
        <item x="421"/>
        <item x="398"/>
        <item x="1321"/>
        <item x="2103"/>
        <item x="1879"/>
        <item x="454"/>
        <item x="678"/>
        <item x="1215"/>
        <item x="1706"/>
        <item x="628"/>
        <item x="1160"/>
        <item x="1223"/>
        <item x="1621"/>
        <item x="520"/>
        <item x="528"/>
        <item x="1741"/>
        <item x="737"/>
        <item x="81"/>
        <item x="285"/>
        <item x="637"/>
        <item x="952"/>
        <item x="1222"/>
        <item x="33"/>
        <item x="300"/>
        <item x="867"/>
        <item x="455"/>
        <item x="658"/>
        <item x="1865"/>
        <item x="414"/>
        <item x="1593"/>
        <item x="2032"/>
        <item x="88"/>
        <item x="439"/>
        <item x="1516"/>
        <item x="875"/>
        <item x="1347"/>
        <item x="1243"/>
        <item x="854"/>
        <item x="534"/>
        <item x="1247"/>
        <item x="82"/>
        <item x="1099"/>
        <item x="655"/>
        <item x="1537"/>
        <item x="60"/>
        <item x="615"/>
        <item x="868"/>
        <item x="1872"/>
        <item x="1153"/>
        <item x="323"/>
        <item x="595"/>
        <item x="473"/>
        <item x="992"/>
        <item x="2057"/>
        <item x="861"/>
        <item x="1638"/>
        <item x="1880"/>
        <item x="1344"/>
        <item x="393"/>
        <item x="496"/>
        <item x="1662"/>
        <item x="918"/>
        <item x="1742"/>
        <item x="726"/>
        <item x="124"/>
        <item x="401"/>
        <item x="130"/>
        <item x="1654"/>
        <item x="257"/>
        <item x="163"/>
        <item x="315"/>
        <item x="74"/>
        <item x="1356"/>
        <item x="467"/>
        <item x="1589"/>
        <item x="1653"/>
        <item x="253"/>
        <item x="191"/>
        <item x="288"/>
        <item x="98"/>
        <item x="1538"/>
        <item x="1810"/>
        <item x="874"/>
        <item x="991"/>
        <item x="1235"/>
        <item x="1973"/>
        <item x="446"/>
        <item x="642"/>
        <item x="1719"/>
        <item x="1539"/>
        <item x="1972"/>
        <item x="502"/>
        <item x="301"/>
        <item x="1281"/>
        <item x="804"/>
        <item x="463"/>
        <item x="267"/>
        <item x="759"/>
        <item x="1727"/>
        <item x="791"/>
        <item x="1276"/>
        <item x="634"/>
        <item x="1261"/>
        <item x="503"/>
        <item x="273"/>
        <item x="796"/>
        <item x="504"/>
        <item x="69"/>
        <item x="402"/>
        <item x="240"/>
        <item x="998"/>
        <item x="1992"/>
        <item x="1146"/>
        <item x="925"/>
        <item x="1289"/>
        <item x="489"/>
        <item x="319"/>
        <item x="177"/>
        <item x="1867"/>
        <item x="2051"/>
        <item x="649"/>
        <item x="468"/>
        <item x="429"/>
        <item x="470"/>
        <item x="328"/>
        <item x="1492"/>
        <item x="192"/>
        <item x="1984"/>
        <item x="1362"/>
        <item x="1114"/>
        <item x="960"/>
        <item x="1138"/>
        <item x="171"/>
        <item x="593"/>
        <item x="212"/>
        <item x="1812"/>
        <item x="606"/>
        <item x="866"/>
        <item x="448"/>
        <item x="102"/>
        <item x="1064"/>
        <item x="1323"/>
        <item x="277"/>
        <item x="475"/>
        <item x="661"/>
        <item x="1517"/>
        <item x="45"/>
        <item x="2024"/>
        <item x="1357"/>
        <item x="798"/>
        <item x="1275"/>
        <item x="424"/>
        <item x="2010"/>
        <item x="617"/>
        <item x="1482"/>
        <item x="476"/>
        <item x="1970"/>
        <item x="75"/>
        <item x="1676"/>
        <item x="461"/>
        <item x="462"/>
        <item x="2058"/>
        <item x="859"/>
        <item x="347"/>
        <item x="1726"/>
        <item x="89"/>
        <item x="1046"/>
        <item x="343"/>
        <item x="68"/>
        <item x="219"/>
        <item x="2004"/>
        <item x="1269"/>
        <item x="857"/>
        <item x="1280"/>
        <item x="864"/>
        <item x="1296"/>
        <item x="911"/>
        <item x="2047"/>
        <item x="413"/>
        <item x="342"/>
        <item x="48"/>
        <item x="308"/>
        <item x="1523"/>
        <item x="447"/>
        <item x="113"/>
        <item x="1594"/>
        <item x="120"/>
        <item x="846"/>
        <item x="400"/>
        <item x="2092"/>
        <item x="656"/>
        <item x="1982"/>
        <item x="542"/>
        <item x="1130"/>
        <item x="112"/>
        <item x="469"/>
        <item x="12"/>
        <item x="356"/>
        <item x="232"/>
        <item x="2007"/>
        <item x="690"/>
        <item x="292"/>
        <item x="104"/>
        <item x="271"/>
        <item x="109"/>
        <item x="61"/>
        <item x="858"/>
        <item x="1694"/>
        <item x="1971"/>
        <item x="39"/>
        <item x="474"/>
        <item x="483"/>
        <item x="635"/>
        <item x="1949"/>
        <item x="286"/>
        <item x="1236"/>
        <item x="1596"/>
        <item x="105"/>
        <item x="2003"/>
        <item x="281"/>
        <item x="1650"/>
        <item x="1866"/>
        <item x="2059"/>
        <item x="1958"/>
        <item x="983"/>
        <item x="985"/>
        <item x="956"/>
        <item x="1312"/>
        <item x="629"/>
        <item x="278"/>
        <item x="312"/>
        <item x="1946"/>
        <item x="853"/>
        <item x="1257"/>
        <item x="1903"/>
        <item x="613"/>
        <item x="1115"/>
        <item x="1648"/>
        <item x="1232"/>
        <item x="1833"/>
        <item x="564"/>
        <item x="1595"/>
        <item x="627"/>
        <item x="631"/>
        <item x="139"/>
        <item x="137"/>
        <item x="1319"/>
        <item x="1966"/>
        <item x="809"/>
        <item x="790"/>
        <item x="47"/>
        <item x="1693"/>
        <item x="505"/>
        <item x="264"/>
        <item x="103"/>
        <item x="1162"/>
        <item x="865"/>
        <item x="1244"/>
        <item x="116"/>
        <item x="1152"/>
        <item x="147"/>
        <item x="592"/>
        <item x="1802"/>
        <item x="2040"/>
        <item x="2049"/>
        <item x="1239"/>
        <item x="110"/>
        <item x="76"/>
        <item x="976"/>
        <item x="734"/>
        <item x="1686"/>
        <item x="1622"/>
        <item x="1624"/>
        <item x="1341"/>
        <item x="557"/>
        <item x="651"/>
        <item x="1540"/>
        <item x="1117"/>
        <item x="77"/>
        <item x="1652"/>
        <item x="2031"/>
        <item x="1224"/>
        <item x="1623"/>
        <item x="363"/>
        <item x="1681"/>
        <item x="643"/>
        <item x="1252"/>
        <item x="1279"/>
        <item x="111"/>
        <item x="1120"/>
        <item x="650"/>
        <item x="1053"/>
        <item x="973"/>
        <item x="1161"/>
        <item x="860"/>
        <item x="1090"/>
        <item x="987"/>
        <item x="568"/>
        <item x="711"/>
        <item x="608"/>
        <item x="235"/>
        <item x="1118"/>
        <item x="19"/>
        <item x="1663"/>
        <item x="1308"/>
        <item x="340"/>
        <item x="348"/>
        <item x="1960"/>
        <item x="125"/>
        <item x="386"/>
        <item x="337"/>
        <item x="852"/>
        <item x="958"/>
        <item x="1077"/>
        <item x="1959"/>
        <item x="1111"/>
        <item x="131"/>
        <item x="2063"/>
        <item x="403"/>
        <item x="1237"/>
        <item x="1306"/>
        <item x="614"/>
        <item x="1238"/>
        <item x="170"/>
        <item x="1"/>
        <item x="272"/>
        <item x="797"/>
        <item x="935"/>
        <item x="1440"/>
        <item x="1309"/>
        <item x="1455"/>
        <item x="1687"/>
        <item x="1061"/>
        <item x="1853"/>
        <item x="2056"/>
        <item x="1228"/>
        <item x="1253"/>
        <item x="1627"/>
        <item x="950"/>
        <item x="55"/>
        <item x="184"/>
        <item x="2017"/>
        <item x="2019"/>
        <item x="1302"/>
        <item x="2048"/>
        <item x="198"/>
        <item x="1330"/>
        <item x="1606"/>
        <item x="287"/>
        <item x="1048"/>
        <item x="938"/>
        <item x="1994"/>
        <item x="1711"/>
        <item x="1337"/>
        <item x="1967"/>
        <item x="1764"/>
        <item x="878"/>
        <item x="1480"/>
        <item x="417"/>
        <item x="1259"/>
        <item x="2035"/>
        <item x="1641"/>
        <item x="587"/>
        <item x="622"/>
        <item x="5"/>
        <item x="1091"/>
        <item x="260"/>
        <item x="1979"/>
        <item x="984"/>
        <item x="583"/>
        <item x="266"/>
        <item x="1698"/>
        <item x="620"/>
        <item x="221"/>
        <item x="889"/>
        <item x="406"/>
        <item x="1637"/>
        <item x="106"/>
        <item x="259"/>
        <item x="1690"/>
        <item x="57"/>
        <item x="787"/>
        <item x="1322"/>
        <item x="127"/>
        <item x="199"/>
        <item x="1245"/>
        <item x="126"/>
        <item x="11"/>
        <item x="404"/>
        <item x="1333"/>
        <item x="1784"/>
        <item x="630"/>
        <item x="1292"/>
        <item x="2008"/>
        <item x="42"/>
        <item x="246"/>
        <item x="924"/>
        <item x="1691"/>
        <item x="320"/>
        <item x="1340"/>
        <item x="431"/>
        <item x="2001"/>
        <item x="56"/>
        <item x="1258"/>
        <item x="231"/>
        <item x="249"/>
        <item x="1712"/>
        <item x="541"/>
        <item x="624"/>
        <item x="1655"/>
        <item x="1231"/>
        <item x="258"/>
        <item x="46"/>
        <item x="1313"/>
        <item x="1856"/>
        <item x="265"/>
        <item x="927"/>
        <item x="1701"/>
        <item x="1229"/>
        <item x="1999"/>
        <item x="509"/>
        <item x="1314"/>
        <item x="1329"/>
        <item x="808"/>
        <item x="986"/>
        <item x="900"/>
        <item x="1617"/>
        <item x="1106"/>
        <item x="903"/>
        <item x="1251"/>
        <item x="1977"/>
        <item x="245"/>
        <item x="1659"/>
        <item x="2037"/>
        <item x="1677"/>
        <item x="37"/>
        <item x="1268"/>
        <item x="510"/>
        <item x="526"/>
        <item x="405"/>
        <item x="941"/>
        <item x="148"/>
        <item x="321"/>
        <item x="980"/>
        <item x="594"/>
        <item x="596"/>
        <item x="2033"/>
        <item x="2036"/>
        <item x="117"/>
        <item x="119"/>
        <item x="1697"/>
        <item x="1978"/>
        <item x="2034"/>
        <item x="879"/>
        <item x="1645"/>
        <item x="244"/>
        <item x="118"/>
        <item x="586"/>
        <item x="1632"/>
        <item x="159"/>
        <item x="1293"/>
        <item x="525"/>
        <item x="885"/>
        <item x="2026"/>
        <item x="1665"/>
        <item x="1656"/>
        <item x="1299"/>
        <item x="1250"/>
        <item x="251"/>
        <item x="1679"/>
        <item x="1260"/>
        <item x="964"/>
        <item x="2000"/>
        <item x="146"/>
        <item x="1651"/>
        <item x="920"/>
        <item x="173"/>
        <item x="936"/>
        <item x="1669"/>
        <item x="802"/>
        <item x="138"/>
        <item x="886"/>
        <item x="1493"/>
        <item x="1463"/>
        <item x="1980"/>
        <item x="1230"/>
        <item x="979"/>
        <item x="353"/>
        <item x="141"/>
        <item x="1225"/>
        <item x="1515"/>
        <item x="1633"/>
        <item x="252"/>
        <item x="959"/>
        <item x="1147"/>
        <item x="966"/>
        <item x="2020"/>
        <item x="1100"/>
        <item x="391"/>
        <item x="607"/>
        <item x="1294"/>
        <item x="1607"/>
        <item x="1649"/>
        <item x="963"/>
        <item x="538"/>
        <item x="2030"/>
        <item x="1456"/>
        <item x="407"/>
        <item x="1610"/>
        <item x="1284"/>
        <item x="929"/>
        <item x="1057"/>
        <item x="1993"/>
        <item x="972"/>
        <item x="397"/>
        <item x="1307"/>
        <item x="914"/>
        <item x="2016"/>
        <item x="552"/>
        <item x="917"/>
        <item x="915"/>
        <item x="243"/>
        <item x="1658"/>
        <item x="392"/>
        <item x="1700"/>
        <item x="623"/>
        <item x="609"/>
        <item x="167"/>
        <item x="512"/>
        <item x="536"/>
        <item x="357"/>
        <item x="923"/>
        <item x="1298"/>
        <item x="1685"/>
        <item x="1988"/>
        <item x="621"/>
        <item x="239"/>
        <item x="978"/>
        <item x="522"/>
        <item x="589"/>
        <item x="1477"/>
        <item x="899"/>
        <item x="736"/>
        <item x="1616"/>
        <item x="515"/>
        <item x="2061"/>
        <item x="376"/>
        <item x="440"/>
        <item x="236"/>
        <item x="1056"/>
        <item x="134"/>
        <item x="1644"/>
        <item x="893"/>
        <item x="133"/>
        <item x="53"/>
        <item x="2015"/>
        <item x="896"/>
        <item x="610"/>
        <item x="2021"/>
        <item x="895"/>
        <item x="523"/>
        <item x="1300"/>
        <item x="1657"/>
        <item x="140"/>
        <item x="1249"/>
        <item x="174"/>
        <item x="1047"/>
        <item x="1305"/>
        <item x="1613"/>
        <item x="1434"/>
        <item x="176"/>
        <item x="727"/>
        <item x="222"/>
        <item x="965"/>
        <item x="1673"/>
        <item x="434"/>
        <item x="1315"/>
        <item x="550"/>
        <item x="1295"/>
        <item x="1278"/>
        <item x="1664"/>
        <item x="1246"/>
        <item x="1642"/>
        <item x="237"/>
        <item x="349"/>
        <item x="937"/>
        <item x="1335"/>
        <item x="165"/>
        <item x="43"/>
        <item x="545"/>
        <item x="887"/>
        <item x="928"/>
        <item x="567"/>
        <item x="1614"/>
        <item x="427"/>
        <item x="1328"/>
        <item x="894"/>
        <item x="2012"/>
        <item x="51"/>
        <item x="1608"/>
        <item x="735"/>
        <item x="1678"/>
        <item x="1148"/>
        <item x="934"/>
        <item x="250"/>
        <item x="1998"/>
        <item x="1666"/>
        <item x="1522"/>
        <item x="547"/>
        <item x="1683"/>
        <item x="554"/>
        <item x="144"/>
        <item x="539"/>
        <item x="341"/>
        <item x="204"/>
        <item x="566"/>
        <item x="882"/>
        <item x="2002"/>
        <item x="190"/>
        <item x="132"/>
        <item x="1475"/>
        <item x="228"/>
        <item x="565"/>
        <item x="168"/>
        <item x="511"/>
        <item x="1134"/>
        <item x="1054"/>
        <item x="789"/>
        <item x="579"/>
        <item x="1838"/>
        <item x="524"/>
        <item x="1643"/>
        <item x="921"/>
        <item x="1981"/>
        <item x="175"/>
        <item x="1839"/>
        <item x="1291"/>
        <item x="537"/>
        <item x="971"/>
        <item x="1131"/>
        <item x="558"/>
        <item x="942"/>
        <item x="1301"/>
        <item x="2006"/>
        <item x="1672"/>
        <item x="1699"/>
        <item x="977"/>
        <item x="519"/>
        <item x="242"/>
        <item x="1986"/>
        <item x="225"/>
        <item x="1615"/>
        <item x="916"/>
        <item x="1628"/>
        <item x="578"/>
        <item x="1116"/>
        <item x="52"/>
        <item x="533"/>
        <item x="906"/>
        <item x="420"/>
        <item x="22"/>
        <item x="322"/>
        <item x="909"/>
        <item x="571"/>
        <item x="922"/>
        <item x="588"/>
        <item x="202"/>
        <item x="1327"/>
        <item x="2062"/>
        <item x="1488"/>
        <item x="530"/>
        <item x="585"/>
        <item x="1263"/>
        <item x="1521"/>
        <item x="2014"/>
        <item x="600"/>
        <item x="2028"/>
        <item x="193"/>
        <item x="689"/>
        <item x="553"/>
        <item x="770"/>
        <item x="1609"/>
        <item x="1670"/>
        <item x="1055"/>
        <item x="223"/>
        <item x="1326"/>
        <item x="181"/>
        <item x="201"/>
        <item x="1081"/>
        <item x="948"/>
        <item x="182"/>
        <item x="880"/>
        <item x="166"/>
        <item x="949"/>
        <item x="1121"/>
        <item x="1868"/>
        <item x="1274"/>
        <item x="599"/>
        <item x="1119"/>
        <item x="910"/>
        <item x="930"/>
        <item x="1636"/>
        <item x="49"/>
        <item x="969"/>
        <item x="385"/>
        <item x="50"/>
        <item x="179"/>
        <item x="888"/>
        <item x="1334"/>
        <item x="211"/>
        <item x="1105"/>
        <item x="803"/>
        <item x="602"/>
        <item x="1336"/>
        <item x="913"/>
        <item x="169"/>
        <item x="970"/>
        <item x="901"/>
        <item x="575"/>
        <item x="1869"/>
        <item x="603"/>
        <item x="2041"/>
        <item x="931"/>
        <item x="2027"/>
        <item x="788"/>
        <item x="881"/>
        <item x="2042"/>
        <item x="2013"/>
        <item x="1671"/>
        <item x="1267"/>
        <item x="1285"/>
        <item x="902"/>
        <item x="516"/>
        <item x="1823"/>
        <item x="962"/>
        <item x="172"/>
        <item x="1496"/>
        <item x="746"/>
        <item x="1288"/>
        <item x="1277"/>
        <item x="943"/>
        <item x="532"/>
        <item x="2043"/>
        <item x="145"/>
        <item x="531"/>
        <item x="224"/>
        <item x="151"/>
        <item x="580"/>
        <item x="546"/>
        <item x="601"/>
        <item x="375"/>
        <item x="238"/>
        <item x="561"/>
        <item x="517"/>
        <item x="518"/>
        <item x="1265"/>
        <item x="752"/>
        <item x="908"/>
        <item x="435"/>
        <item x="2005"/>
        <item x="1987"/>
        <item x="1481"/>
        <item x="214"/>
        <item x="1684"/>
        <item x="1985"/>
        <item x="1497"/>
        <item x="945"/>
        <item x="188"/>
        <item x="36"/>
        <item x="1270"/>
        <item x="189"/>
        <item x="7"/>
        <item x="1489"/>
        <item x="544"/>
        <item x="768"/>
        <item x="425"/>
        <item x="2"/>
        <item x="203"/>
        <item x="216"/>
        <item x="574"/>
        <item x="551"/>
        <item x="207"/>
        <item x="384"/>
        <item x="2029"/>
        <item x="1680"/>
        <item x="155"/>
        <item x="209"/>
        <item x="581"/>
        <item x="1271"/>
        <item x="1082"/>
        <item x="197"/>
        <item x="2009"/>
        <item x="218"/>
        <item x="2023"/>
        <item x="2022"/>
        <item x="180"/>
        <item x="186"/>
        <item x="441"/>
        <item x="573"/>
        <item x="1286"/>
        <item x="161"/>
        <item x="1266"/>
        <item x="210"/>
        <item x="217"/>
        <item x="1264"/>
        <item x="187"/>
        <item x="208"/>
        <item x="230"/>
        <item x="2044"/>
        <item x="560"/>
        <item x="160"/>
        <item x="1631"/>
        <item x="907"/>
        <item x="540"/>
        <item x="1629"/>
        <item x="196"/>
        <item x="162"/>
        <item x="426"/>
        <item x="1476"/>
        <item x="582"/>
        <item x="183"/>
        <item x="559"/>
        <item x="1287"/>
        <item x="1635"/>
        <item x="40"/>
        <item x="200"/>
        <item x="1520"/>
        <item x="572"/>
        <item x="364"/>
        <item x="1634"/>
        <item x="153"/>
        <item x="1076"/>
        <item x="1811"/>
        <item x="1473"/>
        <item x="154"/>
        <item x="215"/>
        <item x="382"/>
        <item x="229"/>
        <item x="1272"/>
        <item x="152"/>
        <item x="1630"/>
        <item x="383"/>
        <item x="543"/>
        <item x="20"/>
        <item x="41"/>
        <item x="428"/>
        <item x="1133"/>
        <item x="1273"/>
        <item x="1518"/>
        <item x="1813"/>
        <item x="194"/>
        <item x="195"/>
        <item x="944"/>
        <item x="1062"/>
        <item x="350"/>
        <item x="419"/>
        <item x="1474"/>
        <item x="433"/>
        <item x="21"/>
        <item x="6"/>
        <item x="1063"/>
        <item x="1112"/>
        <item x="1854"/>
        <item x="352"/>
        <item x="769"/>
        <item x="1483"/>
        <item x="1435"/>
        <item x="418"/>
        <item x="351"/>
        <item x="1132"/>
        <item x="1122"/>
        <item x="377"/>
        <item x="432"/>
        <item x="1123"/>
        <item x="1519"/>
        <item x="1113"/>
        <item x="1484"/>
        <item x="1855"/>
        <item t="default"/>
      </items>
    </pivotField>
    <pivotField numFmtId="165" showAll="0"/>
    <pivotField numFmtId="165" showAll="0"/>
  </pivotFields>
  <rowFields count="1">
    <field x="2"/>
  </rowFields>
  <rowItems count="13">
    <i>
      <x/>
    </i>
    <i>
      <x v="1"/>
    </i>
    <i>
      <x v="2"/>
    </i>
    <i>
      <x v="3"/>
    </i>
    <i>
      <x v="4"/>
    </i>
    <i>
      <x v="5"/>
    </i>
    <i>
      <x v="6"/>
    </i>
    <i>
      <x v="7"/>
    </i>
    <i>
      <x v="8"/>
    </i>
    <i>
      <x v="9"/>
    </i>
    <i>
      <x v="10"/>
    </i>
    <i>
      <x v="11"/>
    </i>
    <i t="grand">
      <x/>
    </i>
  </rowItems>
  <colFields count="1">
    <field x="3"/>
  </colFields>
  <colItems count="7">
    <i>
      <x/>
    </i>
    <i>
      <x v="1"/>
    </i>
    <i>
      <x v="2"/>
    </i>
    <i>
      <x v="3"/>
    </i>
    <i>
      <x v="4"/>
    </i>
    <i>
      <x v="5"/>
    </i>
    <i t="grand">
      <x/>
    </i>
  </colItems>
  <dataFields count="1">
    <dataField name="Sum of Demand" fld="11"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239087-029A-44E7-A614-39EE4AB348EE}" autoFormatId="16" applyNumberFormats="0" applyBorderFormats="0" applyFontFormats="0" applyPatternFormats="0" applyAlignmentFormats="0" applyWidthHeightFormats="0">
  <queryTableRefresh nextId="27" unboundColumnsRight="1">
    <queryTableFields count="14">
      <queryTableField id="1" name="date" tableColumnId="1"/>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 id="4" name="min_temperature" tableColumnId="4"/>
      <queryTableField id="5" name="max_temperature" tableColumnId="5"/>
      <queryTableField id="6" name="solar_exposure" tableColumnId="6"/>
      <queryTableField id="7" name="rainfall" tableColumnId="7"/>
      <queryTableField id="2" name="demand" tableColumnId="2"/>
      <queryTableField id="3" name="RRP" tableColumnId="3"/>
      <queryTableField id="16" dataBound="0"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F38A69A0-5869-48F4-AE58-185843885C52}" autoFormatId="16" applyNumberFormats="0" applyBorderFormats="0" applyFontFormats="0" applyPatternFormats="0" applyAlignmentFormats="0" applyWidthHeightFormats="0">
  <queryTableRefresh nextId="8">
    <queryTableFields count="3">
      <queryTableField id="1" name="date" tableColumnId="1"/>
      <queryTableField id="2" name="school_day" tableColumnId="2"/>
      <queryTableField id="3" name="holiday"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96C91342-ACB3-49C8-866C-64C9670FDF2F}" autoFormatId="16" applyNumberFormats="0" applyBorderFormats="0" applyFontFormats="0" applyPatternFormats="0" applyAlignmentFormats="0" applyWidthHeightFormats="0">
  <queryTableRefresh nextId="29" unboundColumnsLeft="1" unboundColumnsRight="1">
    <queryTableFields count="15">
      <queryTableField id="28" dataBound="0" tableColumnId="8"/>
      <queryTableField id="1" name="date" tableColumnId="1"/>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 id="4" name="min_temperature" tableColumnId="4"/>
      <queryTableField id="5" name="max_temperature" tableColumnId="5"/>
      <queryTableField id="6" name="solar_exposure" tableColumnId="6"/>
      <queryTableField id="7" name="rainfall" tableColumnId="7"/>
      <queryTableField id="2" name="demand" tableColumnId="2"/>
      <queryTableField id="3" name="RRP" tableColumnId="3"/>
      <queryTableField id="16"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F145E9-6433-4EFA-88F1-4DE32CCA2425}" name="Table_EnergyDemand_raw_data" displayName="Table_EnergyDemand_raw_data" ref="A1:N2107" tableType="queryTable" totalsRowShown="0" headerRowDxfId="98" dataDxfId="97">
  <autoFilter ref="A1:N2107" xr:uid="{0FF145E9-6433-4EFA-88F1-4DE32CCA2425}"/>
  <tableColumns count="14">
    <tableColumn id="1" xr3:uid="{BBA1D1D8-8CD2-4F64-B750-FF088B6E3CFB}" uniqueName="1" name="Date" queryTableFieldId="1" dataDxfId="96"/>
    <tableColumn id="10" xr3:uid="{4D002255-B4D6-465B-A50C-B81AB111AD88}" uniqueName="10" name="Day of the Week" queryTableFieldId="10" dataDxfId="95">
      <calculatedColumnFormula>TEXT(Table_EnergyDemand_raw_data[[#This Row],[Date]], "DDDD")</calculatedColumnFormula>
    </tableColumn>
    <tableColumn id="11" xr3:uid="{38863C95-2DE8-4DB4-A2AB-FD9A2B62C709}" uniqueName="11" name="Month" queryTableFieldId="11" dataDxfId="94">
      <calculatedColumnFormula xml:space="preserve"> TEXT(Table_EnergyDemand_raw_data[[#This Row],[Date]], "MMMM")</calculatedColumnFormula>
    </tableColumn>
    <tableColumn id="12" xr3:uid="{4D1B91C2-7AB9-4FDB-8FF3-DBDC1715857C}" uniqueName="12" name="Year" queryTableFieldId="12" dataDxfId="93">
      <calculatedColumnFormula>TEXT(Table_EnergyDemand_raw_data[[#This Row],[Date]], "YYYY")</calculatedColumnFormula>
    </tableColumn>
    <tableColumn id="13" xr3:uid="{45213A29-9D73-4B65-B0F2-80F442777DBE}" uniqueName="13" name="Week" queryTableFieldId="13" dataDxfId="92">
      <calculatedColumnFormula>_xlfn.ISOWEEKNUM(Table_EnergyDemand_raw_data[[#This Row],[Date]])</calculatedColumnFormula>
    </tableColumn>
    <tableColumn id="14" xr3:uid="{A6AACA86-59EC-441D-AE6F-4C9437A4EE60}" uniqueName="14" name="School day" queryTableFieldId="14" dataDxfId="91">
      <calculatedColumnFormula>VLOOKUP(Table_EnergyDemand_raw_data[[#This Row],[Date]],Table_Sheet1[], 2, FALSE)</calculatedColumnFormula>
    </tableColumn>
    <tableColumn id="15" xr3:uid="{117181E7-2510-44BE-B624-1FD556D5746D}" uniqueName="15" name="Holiday" queryTableFieldId="15" dataDxfId="90">
      <calculatedColumnFormula>VLOOKUP(Table_EnergyDemand_raw_data[[#This Row],[Date]],Table_Sheet1[], 3, FALSE)</calculatedColumnFormula>
    </tableColumn>
    <tableColumn id="4" xr3:uid="{AA2BBFEF-CE33-410B-B887-1EFEABC8DDDB}" uniqueName="4" name="Min temperature" queryTableFieldId="4" dataDxfId="89"/>
    <tableColumn id="5" xr3:uid="{B53DC35C-11FA-4B38-8A1E-6C5E115575F1}" uniqueName="5" name="Max temperature" queryTableFieldId="5" dataDxfId="88"/>
    <tableColumn id="6" xr3:uid="{3793764E-57F5-44FD-BDAA-9C642249C910}" uniqueName="6" name="Solar exposure" queryTableFieldId="6" dataDxfId="87"/>
    <tableColumn id="7" xr3:uid="{5ACF506B-5E5A-43BE-BACD-16903E028201}" uniqueName="7" name="Rainfall" queryTableFieldId="7" dataDxfId="86"/>
    <tableColumn id="2" xr3:uid="{B2394462-AD52-4F08-840F-C22D657AAF2A}" uniqueName="2" name="Demand" queryTableFieldId="2" dataDxfId="85"/>
    <tableColumn id="3" xr3:uid="{DE2426D3-BC12-453B-A14A-F94BF749163A}" uniqueName="3" name="RRP" queryTableFieldId="3" dataDxfId="84"/>
    <tableColumn id="16" xr3:uid="{C66D01D7-8803-4386-B371-0EEC303CE24B}" uniqueName="16" name="Revenue" queryTableFieldId="16" dataDxfId="83">
      <calculatedColumnFormula>Table_EnergyDemand_raw_data[[#This Row],[Demand]]*Table_EnergyDemand_raw_data[[#This Row],[RRP]]</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96C1ED-1D4C-45FC-AAA6-66AF48234AB5}" name="Table_Sheet1" displayName="Table_Sheet1" ref="A1:C2107" tableType="queryTable" totalsRowShown="0" headerRowDxfId="82" dataDxfId="81">
  <autoFilter ref="A1:C2107" xr:uid="{AC96C1ED-1D4C-45FC-AAA6-66AF48234AB5}"/>
  <tableColumns count="3">
    <tableColumn id="1" xr3:uid="{D1BC44E1-A132-4586-88D8-F3B3827B534D}" uniqueName="1" name="Date" queryTableFieldId="1" dataDxfId="80"/>
    <tableColumn id="2" xr3:uid="{25431562-276D-453B-B39E-B02777A1BD74}" uniqueName="2" name="School_day" queryTableFieldId="2" dataDxfId="79"/>
    <tableColumn id="3" xr3:uid="{7180F7EF-EC15-4853-99CF-1A860484827C}" uniqueName="3" name="Holiday" queryTableFieldId="3" dataDxfId="7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7A5C62-F22F-4568-A44B-41CE9D6BB718}" name="Table_EnergyDemand_raw_data4" displayName="Table_EnergyDemand_raw_data4" ref="A3:O23" tableType="queryTable" totalsRowShown="0" headerRowDxfId="77" dataDxfId="76">
  <autoFilter ref="A3:O23" xr:uid="{237A5C62-F22F-4568-A44B-41CE9D6BB718}"/>
  <sortState xmlns:xlrd2="http://schemas.microsoft.com/office/spreadsheetml/2017/richdata2" ref="B4:O23">
    <sortCondition descending="1" ref="M3:M23"/>
  </sortState>
  <tableColumns count="15">
    <tableColumn id="8" xr3:uid="{465EC866-E311-4E16-8212-E7610A22E32D}" uniqueName="8" name="Range" queryTableFieldId="28" dataDxfId="75"/>
    <tableColumn id="1" xr3:uid="{1D30B952-7725-4E35-9F63-83102535EB9D}" uniqueName="1" name="Date" queryTableFieldId="1" dataDxfId="74"/>
    <tableColumn id="10" xr3:uid="{A129C0CD-90F2-4CE6-9323-3A406B0CF8A9}" uniqueName="10" name="Day of the Week" queryTableFieldId="10" dataDxfId="73">
      <calculatedColumnFormula>TEXT(Table_EnergyDemand_raw_data4[[#This Row],[Date]], "DDDD")</calculatedColumnFormula>
    </tableColumn>
    <tableColumn id="11" xr3:uid="{DDABD0D2-EF9C-4E7A-A24C-AA4BDC2B0B83}" uniqueName="11" name="Month" queryTableFieldId="11" dataDxfId="72">
      <calculatedColumnFormula xml:space="preserve"> TEXT(Table_EnergyDemand_raw_data4[[#This Row],[Date]], "MMMM")</calculatedColumnFormula>
    </tableColumn>
    <tableColumn id="12" xr3:uid="{368896FC-63F2-451A-AC61-300DDE15549D}" uniqueName="12" name="Year" queryTableFieldId="12" dataDxfId="71">
      <calculatedColumnFormula>TEXT(Table_EnergyDemand_raw_data4[[#This Row],[Date]], "YYYY")</calculatedColumnFormula>
    </tableColumn>
    <tableColumn id="13" xr3:uid="{AD7F01D4-64DB-4D4E-BC84-52A9799A1797}" uniqueName="13" name="Week" queryTableFieldId="13" dataDxfId="70">
      <calculatedColumnFormula>_xlfn.ISOWEEKNUM(Table_EnergyDemand_raw_data4[[#This Row],[Date]])</calculatedColumnFormula>
    </tableColumn>
    <tableColumn id="14" xr3:uid="{C42E1D9C-A74A-49F8-8C86-3DA57F62F391}" uniqueName="14" name="School day" queryTableFieldId="14" dataDxfId="69">
      <calculatedColumnFormula>VLOOKUP(Table_EnergyDemand_raw_data4[[#This Row],[Date]],Table_Sheet1[], 2, FALSE)</calculatedColumnFormula>
    </tableColumn>
    <tableColumn id="15" xr3:uid="{BE72FDFB-92AD-484F-9113-D0D0E65EA171}" uniqueName="15" name="Holiday" queryTableFieldId="15" dataDxfId="68">
      <calculatedColumnFormula>VLOOKUP(Table_EnergyDemand_raw_data4[[#This Row],[Date]],Table_Sheet1[], 3, FALSE)</calculatedColumnFormula>
    </tableColumn>
    <tableColumn id="4" xr3:uid="{E70CFB86-4D36-4476-8B87-A7AC660E28FD}" uniqueName="4" name="Min temperature" queryTableFieldId="4" dataDxfId="67"/>
    <tableColumn id="5" xr3:uid="{1ABE6464-05A4-41F5-BB74-E405677B67FA}" uniqueName="5" name="Max temperature" queryTableFieldId="5" dataDxfId="66"/>
    <tableColumn id="6" xr3:uid="{E33D6419-6F20-4214-AC28-3E080CA8D105}" uniqueName="6" name="Solar exposure" queryTableFieldId="6" dataDxfId="65"/>
    <tableColumn id="7" xr3:uid="{A129025B-B142-426E-AB06-3ED2A6AFB8F9}" uniqueName="7" name="Rainfall" queryTableFieldId="7" dataDxfId="64"/>
    <tableColumn id="2" xr3:uid="{CFAC407B-5AB9-4A7D-9A6F-9689B73C8AED}" uniqueName="2" name="Demand" queryTableFieldId="2" dataDxfId="63"/>
    <tableColumn id="3" xr3:uid="{A256693E-D0DF-461D-AAAD-875D2623A9C8}" uniqueName="3" name="RRP" queryTableFieldId="3" dataDxfId="62"/>
    <tableColumn id="16" xr3:uid="{2636E928-122C-47F8-8CC9-59793607F932}" uniqueName="16" name="Revenue" queryTableFieldId="16" dataDxfId="61">
      <calculatedColumnFormula>Table_EnergyDemand_raw_data4[[#This Row],[Demand]]*Table_EnergyDemand_raw_data4[[#This Row],[RRP]]</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11E25D-235B-4BFD-A3A3-11D9E0B126BD}" name="Table4" displayName="Table4" ref="A27:O47" totalsRowShown="0" headerRowDxfId="60" dataDxfId="59" tableBorderDxfId="58">
  <autoFilter ref="A27:O47" xr:uid="{0411E25D-235B-4BFD-A3A3-11D9E0B126BD}"/>
  <sortState xmlns:xlrd2="http://schemas.microsoft.com/office/spreadsheetml/2017/richdata2" ref="A28:O47">
    <sortCondition descending="1" ref="M27:M47"/>
  </sortState>
  <tableColumns count="15">
    <tableColumn id="1" xr3:uid="{40140885-CB3B-4968-99DE-B4D67B9F9174}" name="Range" dataDxfId="57"/>
    <tableColumn id="2" xr3:uid="{4F5D3B1F-1582-4126-8485-537E28F3346B}" name="Date" dataDxfId="56"/>
    <tableColumn id="3" xr3:uid="{039E2286-6D05-4A0B-AF51-5EEED6BECDB8}" name="Day of the Week" dataDxfId="55"/>
    <tableColumn id="4" xr3:uid="{30B75353-A711-44C3-8FFE-44F75383F836}" name="Month" dataDxfId="54"/>
    <tableColumn id="5" xr3:uid="{5285500A-3BEF-4E8B-AF06-404FF20B9092}" name="Year" dataDxfId="53"/>
    <tableColumn id="6" xr3:uid="{C2800428-2E80-44E2-837F-7E29AA69735C}" name="Week" dataDxfId="52"/>
    <tableColumn id="7" xr3:uid="{22EAA1B9-A24C-4D12-9DCA-045A83E3B9DF}" name="School day" dataDxfId="51"/>
    <tableColumn id="8" xr3:uid="{B86543DA-BA0C-4ACD-921E-451C4BF3290D}" name="Holiday" dataDxfId="50"/>
    <tableColumn id="9" xr3:uid="{3230832B-AFAB-4BD2-9C4F-C57A8F742D15}" name="Min temperature" dataDxfId="49"/>
    <tableColumn id="10" xr3:uid="{FE243AA0-9DA7-4211-B655-1B24BF093613}" name="Max temperature" dataDxfId="48"/>
    <tableColumn id="11" xr3:uid="{4F179C1D-8A15-4E08-8EA8-96E2C6406AF9}" name="Solar exposure" dataDxfId="47"/>
    <tableColumn id="12" xr3:uid="{824D0BCC-0A44-4501-9886-FAD4B218583C}" name="Rainfall" dataDxfId="46"/>
    <tableColumn id="13" xr3:uid="{302EA1E4-0B4E-4BC4-A5F8-A5F0126787BC}" name="Demand" dataDxfId="45"/>
    <tableColumn id="14" xr3:uid="{7BD77CC4-8A36-49AB-97E7-095AB6423573}" name="RRP" dataDxfId="44"/>
    <tableColumn id="15" xr3:uid="{73B2E259-6709-4CD1-8048-05152CB629C3}" name="Revenue" dataDxfId="43"/>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6CF9F0-616B-439B-9CCB-24671214A2CD}" name="Table5" displayName="Table5" ref="A1:H2107" totalsRowShown="0" headerRowDxfId="23">
  <autoFilter ref="A1:H2107" xr:uid="{016CF9F0-616B-439B-9CCB-24671214A2CD}"/>
  <tableColumns count="8">
    <tableColumn id="1" xr3:uid="{897C3C0D-114F-4126-A482-824D96F3FCEA}" name="Date" dataDxfId="22"/>
    <tableColumn id="2" xr3:uid="{7651F515-39E5-4838-8F4F-5ADF78B85E7A}" name="School day" dataDxfId="21">
      <calculatedColumnFormula>VLOOKUP(Table_EnergyDemand_raw_data[[#This Row],[Date]],Table_Sheet1[], 2, FALSE)</calculatedColumnFormula>
    </tableColumn>
    <tableColumn id="3" xr3:uid="{D589C833-5E07-4F23-A1F6-3FDA01D269CE}" name="Holiday" dataDxfId="20">
      <calculatedColumnFormula>VLOOKUP(Table_EnergyDemand_raw_data[[#This Row],[Date]],Table_Sheet1[], 3, FALSE)</calculatedColumnFormula>
    </tableColumn>
    <tableColumn id="4" xr3:uid="{EA8350E6-74D5-47BB-B94D-56CE26BED224}" name="Demand" dataDxfId="19"/>
    <tableColumn id="5" xr3:uid="{31877DED-EE6A-4765-A84B-26F3A70D6A40}" name="School" dataDxfId="18">
      <calculatedColumnFormula>IF(Table5[[#This Row],[School day]]="Y",Table5[[#This Row],[Demand]],NA())</calculatedColumnFormula>
    </tableColumn>
    <tableColumn id="6" xr3:uid="{E8F6FB57-BA53-4459-BF83-9992882CB816}" name="No School" dataDxfId="17">
      <calculatedColumnFormula>IF(Table5[[#This Row],[School day]]="N",Table5[[#This Row],[Demand]],NA())</calculatedColumnFormula>
    </tableColumn>
    <tableColumn id="7" xr3:uid="{CFB661B2-3D57-443B-8384-9DCD41D12A4C}" name="Holiday_" dataDxfId="16">
      <calculatedColumnFormula>IF(Table5[[#This Row],[Holiday]]="Y",Table5[[#This Row],[Demand]], NA())</calculatedColumnFormula>
    </tableColumn>
    <tableColumn id="8" xr3:uid="{2A2376B3-ED2C-4BD3-8A66-E0749EF1845B}" name="Working Day" dataDxfId="15">
      <calculatedColumnFormula>IF(Table5[[#This Row],[Holiday]]="Y",NA(),Table5[[#This Row],[Demand]])</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14321-35A9-4832-B33F-7492CBE04B8F}">
  <dimension ref="B14:AK30"/>
  <sheetViews>
    <sheetView showGridLines="0" tabSelected="1" topLeftCell="A14" workbookViewId="0">
      <selection activeCell="F24" sqref="F24"/>
    </sheetView>
  </sheetViews>
  <sheetFormatPr defaultRowHeight="14.4" x14ac:dyDescent="0.3"/>
  <sheetData>
    <row r="14" spans="8:17" x14ac:dyDescent="0.3">
      <c r="H14" s="49" t="s">
        <v>52</v>
      </c>
      <c r="I14" s="49"/>
      <c r="J14" s="49"/>
      <c r="K14" s="49"/>
      <c r="L14" s="49"/>
      <c r="M14" s="49"/>
      <c r="N14" s="49"/>
      <c r="O14" s="49"/>
      <c r="P14" s="49"/>
      <c r="Q14" s="49"/>
    </row>
    <row r="15" spans="8:17" ht="34.799999999999997" customHeight="1" x14ac:dyDescent="0.3">
      <c r="H15" s="49"/>
      <c r="I15" s="49"/>
      <c r="J15" s="49"/>
      <c r="K15" s="49"/>
      <c r="L15" s="49"/>
      <c r="M15" s="49"/>
      <c r="N15" s="49"/>
      <c r="O15" s="49"/>
      <c r="P15" s="49"/>
      <c r="Q15" s="49"/>
    </row>
    <row r="16" spans="8:17" ht="28.2" customHeight="1" x14ac:dyDescent="0.5">
      <c r="H16" s="47" t="s">
        <v>53</v>
      </c>
      <c r="I16" s="47"/>
      <c r="J16" s="47"/>
      <c r="K16" s="47"/>
      <c r="L16" s="47"/>
      <c r="M16" s="47"/>
      <c r="N16" s="47"/>
      <c r="O16" s="47"/>
      <c r="P16" s="47"/>
      <c r="Q16" s="47"/>
    </row>
    <row r="17" spans="2:37" ht="31.2" customHeight="1" x14ac:dyDescent="0.3"/>
    <row r="18" spans="2:37" ht="18" x14ac:dyDescent="0.35">
      <c r="R18" s="48" t="s">
        <v>54</v>
      </c>
      <c r="S18" s="48"/>
      <c r="T18" s="48"/>
      <c r="U18" s="48"/>
      <c r="V18" s="48"/>
    </row>
    <row r="20" spans="2:37" ht="18" x14ac:dyDescent="0.35">
      <c r="B20" s="37"/>
      <c r="C20" s="37"/>
      <c r="D20" s="37"/>
      <c r="E20" s="37"/>
      <c r="F20" s="37"/>
      <c r="G20" s="37"/>
      <c r="H20" s="37"/>
      <c r="I20" s="37"/>
      <c r="J20" s="37"/>
      <c r="K20" s="37"/>
      <c r="L20" s="37"/>
      <c r="M20" s="37"/>
      <c r="N20" s="37"/>
      <c r="O20" s="37"/>
      <c r="P20" s="37"/>
      <c r="Q20" s="37"/>
      <c r="R20" s="37"/>
      <c r="S20" s="37"/>
      <c r="T20" s="37"/>
      <c r="U20" s="37"/>
      <c r="V20" s="37"/>
      <c r="W20" s="37"/>
      <c r="X20" s="37"/>
    </row>
    <row r="21" spans="2:37" ht="21" x14ac:dyDescent="0.4">
      <c r="B21" s="39"/>
      <c r="C21" s="39"/>
      <c r="D21" s="39"/>
      <c r="E21" s="39"/>
      <c r="F21" s="39"/>
      <c r="G21" s="39"/>
      <c r="H21" s="39"/>
      <c r="I21" s="39"/>
      <c r="J21" s="39"/>
      <c r="K21" s="39"/>
      <c r="L21" s="39"/>
      <c r="M21" s="39"/>
      <c r="N21" s="39"/>
      <c r="O21" s="39"/>
      <c r="P21" s="39"/>
      <c r="Q21" s="39"/>
      <c r="R21" s="39"/>
      <c r="S21" s="39"/>
      <c r="T21" s="39"/>
      <c r="U21" s="39"/>
      <c r="V21" s="39"/>
      <c r="W21" s="39"/>
      <c r="X21" s="39"/>
    </row>
    <row r="22" spans="2:37" ht="15.6" customHeight="1" x14ac:dyDescent="0.3">
      <c r="B22" s="50" t="s">
        <v>55</v>
      </c>
      <c r="C22" s="50"/>
      <c r="D22" s="50"/>
      <c r="E22" s="50"/>
      <c r="F22" s="50"/>
      <c r="G22" s="50"/>
      <c r="H22" s="50"/>
      <c r="I22" s="50"/>
      <c r="J22" s="50"/>
      <c r="K22" s="50"/>
      <c r="L22" s="50"/>
      <c r="M22" s="50"/>
      <c r="N22" s="50"/>
      <c r="O22" s="50"/>
      <c r="P22" s="50"/>
      <c r="Q22" s="50"/>
      <c r="R22" s="50"/>
      <c r="S22" s="50"/>
      <c r="T22" s="50"/>
      <c r="U22" s="50"/>
      <c r="V22" s="50"/>
      <c r="W22" s="50"/>
      <c r="X22" s="50"/>
      <c r="Y22" s="38"/>
      <c r="Z22" s="38"/>
      <c r="AA22" s="38"/>
      <c r="AB22" s="38"/>
      <c r="AC22" s="38"/>
      <c r="AD22" s="38"/>
      <c r="AE22" s="38"/>
      <c r="AF22" s="38"/>
      <c r="AG22" s="38"/>
      <c r="AH22" s="38"/>
      <c r="AI22" s="38"/>
      <c r="AJ22" s="38"/>
      <c r="AK22" s="38"/>
    </row>
    <row r="23" spans="2:37" ht="25.2" customHeight="1" x14ac:dyDescent="0.3">
      <c r="B23" s="50"/>
      <c r="C23" s="50"/>
      <c r="D23" s="50"/>
      <c r="E23" s="50"/>
      <c r="F23" s="50"/>
      <c r="G23" s="50"/>
      <c r="H23" s="50"/>
      <c r="I23" s="50"/>
      <c r="J23" s="50"/>
      <c r="K23" s="50"/>
      <c r="L23" s="50"/>
      <c r="M23" s="50"/>
      <c r="N23" s="50"/>
      <c r="O23" s="50"/>
      <c r="P23" s="50"/>
      <c r="Q23" s="50"/>
      <c r="R23" s="50"/>
      <c r="S23" s="50"/>
      <c r="T23" s="50"/>
      <c r="U23" s="50"/>
      <c r="V23" s="50"/>
      <c r="W23" s="50"/>
      <c r="X23" s="50"/>
    </row>
    <row r="24" spans="2:37" ht="25.2" customHeight="1" x14ac:dyDescent="0.4">
      <c r="B24" s="39"/>
      <c r="C24" s="39"/>
      <c r="D24" s="39"/>
      <c r="E24" s="39"/>
      <c r="F24" s="39" t="s">
        <v>56</v>
      </c>
      <c r="G24" s="39"/>
      <c r="H24" s="39"/>
      <c r="I24" s="39"/>
      <c r="J24" s="39"/>
      <c r="K24" s="39"/>
      <c r="L24" s="39"/>
      <c r="M24" s="39"/>
      <c r="N24" s="39"/>
      <c r="O24" s="39"/>
      <c r="P24" s="39"/>
      <c r="Q24" s="39"/>
      <c r="R24" s="39"/>
      <c r="S24" s="39"/>
      <c r="T24" s="39"/>
      <c r="U24" s="39"/>
      <c r="V24" s="39"/>
      <c r="W24" s="39"/>
      <c r="X24" s="39"/>
    </row>
    <row r="25" spans="2:37" ht="18" x14ac:dyDescent="0.35">
      <c r="B25" s="37"/>
      <c r="C25" s="37"/>
      <c r="D25" s="37"/>
      <c r="E25" s="37"/>
      <c r="F25" s="37"/>
      <c r="G25" s="37"/>
      <c r="H25" s="37"/>
      <c r="I25" s="37"/>
      <c r="W25" s="37"/>
      <c r="X25" s="37"/>
    </row>
    <row r="26" spans="2:37" ht="21" x14ac:dyDescent="0.4">
      <c r="B26" s="37"/>
      <c r="C26" s="37"/>
      <c r="D26" s="37"/>
      <c r="E26" s="37"/>
      <c r="F26" s="37"/>
      <c r="G26" s="37"/>
      <c r="H26" s="37"/>
      <c r="I26" s="39" t="s">
        <v>57</v>
      </c>
      <c r="J26" s="37"/>
      <c r="K26" s="37"/>
      <c r="L26" s="37"/>
      <c r="M26" s="37"/>
      <c r="N26" s="37"/>
      <c r="O26" s="37"/>
      <c r="P26" s="37"/>
      <c r="Q26" s="37"/>
      <c r="R26" s="37"/>
      <c r="S26" s="37"/>
      <c r="T26" s="37"/>
      <c r="W26" s="37"/>
      <c r="X26" s="37"/>
    </row>
    <row r="27" spans="2:37" ht="18" x14ac:dyDescent="0.35">
      <c r="B27" s="37"/>
      <c r="C27" s="37"/>
      <c r="D27" s="37"/>
      <c r="E27" s="37"/>
      <c r="F27" s="37"/>
      <c r="G27" s="37"/>
      <c r="H27" s="37"/>
      <c r="I27" s="37" t="s">
        <v>58</v>
      </c>
      <c r="J27" s="37"/>
      <c r="K27" s="37"/>
      <c r="L27" s="37"/>
      <c r="M27" s="37"/>
      <c r="N27" s="37"/>
      <c r="O27" s="37"/>
      <c r="P27" s="37"/>
      <c r="Q27" s="37"/>
      <c r="R27" s="37"/>
      <c r="S27" s="37"/>
      <c r="T27" s="37"/>
      <c r="W27" s="37"/>
      <c r="X27" s="37"/>
    </row>
    <row r="28" spans="2:37" ht="18" x14ac:dyDescent="0.35">
      <c r="B28" s="37"/>
      <c r="C28" s="37"/>
      <c r="D28" s="37"/>
      <c r="E28" s="37"/>
      <c r="F28" s="37"/>
      <c r="G28" s="37"/>
      <c r="H28" s="37"/>
      <c r="I28" s="37" t="s">
        <v>59</v>
      </c>
      <c r="J28" s="37"/>
      <c r="K28" s="37"/>
      <c r="L28" s="37"/>
      <c r="M28" s="37"/>
      <c r="N28" s="37"/>
      <c r="O28" s="37"/>
      <c r="P28" s="37"/>
      <c r="Q28" s="37"/>
      <c r="R28" s="37"/>
      <c r="S28" s="37"/>
      <c r="T28" s="37"/>
      <c r="W28" s="37"/>
      <c r="X28" s="37"/>
    </row>
    <row r="29" spans="2:37" ht="18" x14ac:dyDescent="0.35">
      <c r="B29" s="37"/>
      <c r="C29" s="37"/>
      <c r="D29" s="37"/>
      <c r="E29" s="37"/>
      <c r="F29" s="37"/>
      <c r="G29" s="37"/>
      <c r="H29" s="37"/>
      <c r="I29" s="37" t="s">
        <v>60</v>
      </c>
      <c r="J29" s="37"/>
      <c r="K29" s="37"/>
      <c r="L29" s="37"/>
      <c r="M29" s="37"/>
      <c r="N29" s="37"/>
      <c r="O29" s="37"/>
      <c r="P29" s="37"/>
      <c r="Q29" s="37"/>
      <c r="R29" s="37"/>
      <c r="S29" s="37"/>
      <c r="T29" s="37"/>
      <c r="W29" s="37"/>
      <c r="X29" s="37"/>
    </row>
    <row r="30" spans="2:37" ht="18" x14ac:dyDescent="0.35">
      <c r="D30" s="38"/>
      <c r="E30" s="38"/>
      <c r="F30" s="38"/>
      <c r="G30" s="38"/>
      <c r="H30" s="37"/>
      <c r="I30" s="37"/>
      <c r="J30" s="37"/>
      <c r="K30" s="37"/>
      <c r="L30" s="37"/>
      <c r="M30" s="37"/>
      <c r="N30" s="37"/>
      <c r="O30" s="37"/>
      <c r="P30" s="37"/>
      <c r="Q30" s="37"/>
      <c r="R30" s="37"/>
      <c r="S30" s="37"/>
      <c r="T30" s="37"/>
    </row>
  </sheetData>
  <mergeCells count="4">
    <mergeCell ref="H16:Q16"/>
    <mergeCell ref="R18:V18"/>
    <mergeCell ref="H14:Q15"/>
    <mergeCell ref="B22:X23"/>
  </mergeCells>
  <phoneticPr fontId="3" type="noConversion"/>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617C1-5F58-4FD2-BA3A-3D33B4A927D4}">
  <dimension ref="A28:W59"/>
  <sheetViews>
    <sheetView topLeftCell="A35" workbookViewId="0">
      <selection activeCell="A57" sqref="A57:W59"/>
    </sheetView>
  </sheetViews>
  <sheetFormatPr defaultRowHeight="14.4" x14ac:dyDescent="0.3"/>
  <sheetData>
    <row r="28" spans="1:23" x14ac:dyDescent="0.3">
      <c r="A28" s="52" t="s">
        <v>94</v>
      </c>
      <c r="B28" s="52"/>
      <c r="C28" s="52"/>
      <c r="D28" s="52"/>
      <c r="E28" s="52"/>
      <c r="F28" s="52"/>
      <c r="G28" s="52"/>
      <c r="H28" s="52"/>
      <c r="I28" s="52"/>
      <c r="J28" s="52"/>
      <c r="K28" s="52"/>
      <c r="L28" s="52"/>
      <c r="M28" s="52"/>
      <c r="N28" s="52"/>
      <c r="O28" s="52"/>
      <c r="P28" s="52"/>
      <c r="Q28" s="52"/>
      <c r="R28" s="52"/>
      <c r="S28" s="52"/>
      <c r="T28" s="52"/>
      <c r="U28" s="52"/>
      <c r="V28" s="52"/>
      <c r="W28" s="52"/>
    </row>
    <row r="57" spans="1:23" ht="24.6" customHeight="1" x14ac:dyDescent="0.3">
      <c r="A57" s="52" t="s">
        <v>97</v>
      </c>
      <c r="B57" s="52"/>
      <c r="C57" s="52"/>
      <c r="D57" s="52"/>
      <c r="E57" s="52"/>
      <c r="F57" s="52"/>
      <c r="G57" s="52"/>
      <c r="H57" s="52"/>
      <c r="I57" s="52"/>
      <c r="J57" s="52"/>
      <c r="K57" s="52"/>
      <c r="L57" s="52"/>
      <c r="M57" s="52"/>
      <c r="N57" s="52"/>
      <c r="O57" s="52"/>
      <c r="P57" s="52"/>
      <c r="Q57" s="52"/>
      <c r="R57" s="52"/>
      <c r="S57" s="52"/>
      <c r="T57" s="52"/>
      <c r="U57" s="52"/>
      <c r="V57" s="52"/>
      <c r="W57" s="52"/>
    </row>
    <row r="58" spans="1:23" x14ac:dyDescent="0.3">
      <c r="A58" s="52"/>
      <c r="B58" s="52"/>
      <c r="C58" s="52"/>
      <c r="D58" s="52"/>
      <c r="E58" s="52"/>
      <c r="F58" s="52"/>
      <c r="G58" s="52"/>
      <c r="H58" s="52"/>
      <c r="I58" s="52"/>
      <c r="J58" s="52"/>
      <c r="K58" s="52"/>
      <c r="L58" s="52"/>
      <c r="M58" s="52"/>
      <c r="N58" s="52"/>
      <c r="O58" s="52"/>
      <c r="P58" s="52"/>
      <c r="Q58" s="52"/>
      <c r="R58" s="52"/>
      <c r="S58" s="52"/>
      <c r="T58" s="52"/>
      <c r="U58" s="52"/>
      <c r="V58" s="52"/>
      <c r="W58" s="52"/>
    </row>
    <row r="59" spans="1:23" x14ac:dyDescent="0.3">
      <c r="A59" s="52"/>
      <c r="B59" s="52"/>
      <c r="C59" s="52"/>
      <c r="D59" s="52"/>
      <c r="E59" s="52"/>
      <c r="F59" s="52"/>
      <c r="G59" s="52"/>
      <c r="H59" s="52"/>
      <c r="I59" s="52"/>
      <c r="J59" s="52"/>
      <c r="K59" s="52"/>
      <c r="L59" s="52"/>
      <c r="M59" s="52"/>
      <c r="N59" s="52"/>
      <c r="O59" s="52"/>
      <c r="P59" s="52"/>
      <c r="Q59" s="52"/>
      <c r="R59" s="52"/>
      <c r="S59" s="52"/>
      <c r="T59" s="52"/>
      <c r="U59" s="52"/>
      <c r="V59" s="52"/>
      <c r="W59" s="52"/>
    </row>
  </sheetData>
  <mergeCells count="2">
    <mergeCell ref="A28:W28"/>
    <mergeCell ref="A57:W5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96-1A29-40C1-AFE1-B8114CCF9C01}">
  <dimension ref="A3:V42"/>
  <sheetViews>
    <sheetView topLeftCell="A13" workbookViewId="0">
      <selection activeCell="A40" sqref="A40:V42"/>
    </sheetView>
  </sheetViews>
  <sheetFormatPr defaultRowHeight="14.4" x14ac:dyDescent="0.3"/>
  <cols>
    <col min="1" max="1" width="14.6640625" bestFit="1" customWidth="1"/>
    <col min="2" max="8" width="12" bestFit="1" customWidth="1"/>
    <col min="9" max="12" width="6.5546875" bestFit="1" customWidth="1"/>
    <col min="13" max="366" width="7.5546875" bestFit="1" customWidth="1"/>
    <col min="367" max="367" width="9.6640625" bestFit="1" customWidth="1"/>
    <col min="368" max="368" width="7" bestFit="1" customWidth="1"/>
    <col min="369" max="388" width="6.5546875" bestFit="1" customWidth="1"/>
    <col min="389" max="733" width="7.5546875" bestFit="1" customWidth="1"/>
    <col min="734" max="734" width="9.6640625" bestFit="1" customWidth="1"/>
    <col min="735" max="735" width="7" bestFit="1" customWidth="1"/>
    <col min="736" max="769" width="6.5546875" bestFit="1" customWidth="1"/>
    <col min="770" max="1099" width="7.5546875" bestFit="1" customWidth="1"/>
    <col min="1100" max="1100" width="9.6640625" bestFit="1" customWidth="1"/>
    <col min="1101" max="1101" width="7" bestFit="1" customWidth="1"/>
    <col min="1102" max="1129" width="6.5546875" bestFit="1" customWidth="1"/>
    <col min="1130" max="1465" width="7.5546875" bestFit="1" customWidth="1"/>
    <col min="1466" max="1466" width="9.6640625" bestFit="1" customWidth="1"/>
    <col min="1467" max="1467" width="7" bestFit="1" customWidth="1"/>
    <col min="1468" max="1496" width="6.5546875" bestFit="1" customWidth="1"/>
    <col min="1497" max="1831" width="7.5546875" bestFit="1" customWidth="1"/>
    <col min="1832" max="1832" width="9.6640625" bestFit="1" customWidth="1"/>
    <col min="1833" max="1833" width="7" bestFit="1" customWidth="1"/>
    <col min="1834" max="1859" width="6.5546875" bestFit="1" customWidth="1"/>
    <col min="1860" max="2112" width="7.5546875" bestFit="1" customWidth="1"/>
    <col min="2113" max="2113" width="9.6640625" bestFit="1" customWidth="1"/>
    <col min="2114" max="2114" width="10.77734375" bestFit="1" customWidth="1"/>
  </cols>
  <sheetData>
    <row r="3" spans="1:8" x14ac:dyDescent="0.3">
      <c r="A3" s="33" t="s">
        <v>48</v>
      </c>
    </row>
    <row r="4" spans="1:8" x14ac:dyDescent="0.3">
      <c r="B4" t="s">
        <v>38</v>
      </c>
      <c r="C4" t="s">
        <v>39</v>
      </c>
      <c r="D4" t="s">
        <v>40</v>
      </c>
      <c r="E4" t="s">
        <v>23</v>
      </c>
      <c r="F4" t="s">
        <v>41</v>
      </c>
      <c r="G4" t="s">
        <v>20</v>
      </c>
      <c r="H4" t="s">
        <v>42</v>
      </c>
    </row>
    <row r="5" spans="1:8" x14ac:dyDescent="0.3">
      <c r="A5" s="3" t="s">
        <v>24</v>
      </c>
      <c r="B5">
        <v>3737882.67</v>
      </c>
      <c r="C5">
        <v>3729074.9650000008</v>
      </c>
      <c r="D5">
        <v>3497380.54</v>
      </c>
      <c r="E5">
        <v>3866763.4000000004</v>
      </c>
      <c r="F5">
        <v>3776159.5850000004</v>
      </c>
      <c r="G5">
        <v>3544693.4299999997</v>
      </c>
      <c r="H5">
        <v>22151954.59</v>
      </c>
    </row>
    <row r="6" spans="1:8" x14ac:dyDescent="0.3">
      <c r="A6" s="3" t="s">
        <v>25</v>
      </c>
      <c r="B6">
        <v>3605115.0149999992</v>
      </c>
      <c r="C6">
        <v>3618267.3600000003</v>
      </c>
      <c r="D6">
        <v>3209216.9300000006</v>
      </c>
      <c r="E6">
        <v>3373941.1350000002</v>
      </c>
      <c r="F6">
        <v>3251923.6100000003</v>
      </c>
      <c r="G6">
        <v>3316140.9600000004</v>
      </c>
      <c r="H6">
        <v>20374605.010000002</v>
      </c>
    </row>
    <row r="7" spans="1:8" x14ac:dyDescent="0.3">
      <c r="A7" s="3" t="s">
        <v>43</v>
      </c>
      <c r="B7">
        <v>3649651.8499999996</v>
      </c>
      <c r="C7">
        <v>3861047.5200000009</v>
      </c>
      <c r="D7">
        <v>3636668.4700000007</v>
      </c>
      <c r="E7">
        <v>3484437.9449999998</v>
      </c>
      <c r="F7">
        <v>3615227.2749999999</v>
      </c>
      <c r="G7">
        <v>3370006.6999999997</v>
      </c>
      <c r="H7">
        <v>21617039.760000002</v>
      </c>
    </row>
    <row r="8" spans="1:8" x14ac:dyDescent="0.3">
      <c r="A8" s="3" t="s">
        <v>19</v>
      </c>
      <c r="B8">
        <v>3588198.1050000004</v>
      </c>
      <c r="C8">
        <v>3501930.5550000002</v>
      </c>
      <c r="D8">
        <v>3231757.48</v>
      </c>
      <c r="E8">
        <v>3394011.8699999987</v>
      </c>
      <c r="F8">
        <v>3258794.2399999998</v>
      </c>
      <c r="G8">
        <v>3229426.39</v>
      </c>
      <c r="H8">
        <v>20204118.640000001</v>
      </c>
    </row>
    <row r="9" spans="1:8" x14ac:dyDescent="0.3">
      <c r="A9" s="3" t="s">
        <v>44</v>
      </c>
      <c r="B9">
        <v>3877235.1599999992</v>
      </c>
      <c r="C9">
        <v>3718467.0399999991</v>
      </c>
      <c r="D9">
        <v>3733908.0850000009</v>
      </c>
      <c r="E9">
        <v>3780826.8949999996</v>
      </c>
      <c r="F9">
        <v>3694770.0399999996</v>
      </c>
      <c r="G9">
        <v>3657557.2649999992</v>
      </c>
      <c r="H9">
        <v>22462764.484999999</v>
      </c>
    </row>
    <row r="10" spans="1:8" x14ac:dyDescent="0.3">
      <c r="A10" s="3" t="s">
        <v>45</v>
      </c>
      <c r="B10">
        <v>4024137.5349999997</v>
      </c>
      <c r="C10">
        <v>4011405.1999999997</v>
      </c>
      <c r="D10">
        <v>3942948.14</v>
      </c>
      <c r="E10">
        <v>3970824.3849999998</v>
      </c>
      <c r="F10">
        <v>3889441.4650000003</v>
      </c>
      <c r="G10">
        <v>3880419.9400000004</v>
      </c>
      <c r="H10">
        <v>23719176.665000003</v>
      </c>
    </row>
    <row r="11" spans="1:8" x14ac:dyDescent="0.3">
      <c r="A11" s="3" t="s">
        <v>46</v>
      </c>
      <c r="B11">
        <v>4273537.8099999996</v>
      </c>
      <c r="C11">
        <v>4080168.1800000006</v>
      </c>
      <c r="D11">
        <v>4023302.2899999996</v>
      </c>
      <c r="E11">
        <v>4037121.4999999991</v>
      </c>
      <c r="F11">
        <v>3997640.0949999993</v>
      </c>
      <c r="G11">
        <v>4102914.9950000006</v>
      </c>
      <c r="H11">
        <v>24514684.869999997</v>
      </c>
    </row>
    <row r="12" spans="1:8" x14ac:dyDescent="0.3">
      <c r="A12" s="3" t="s">
        <v>47</v>
      </c>
      <c r="B12">
        <v>4095526.355</v>
      </c>
      <c r="C12">
        <v>4066526.7599999993</v>
      </c>
      <c r="D12">
        <v>4016202.7150000003</v>
      </c>
      <c r="E12">
        <v>3942254.7350000008</v>
      </c>
      <c r="F12">
        <v>3963865.1300000004</v>
      </c>
      <c r="G12">
        <v>3827746.9449999998</v>
      </c>
      <c r="H12">
        <v>23912122.640000001</v>
      </c>
    </row>
    <row r="13" spans="1:8" x14ac:dyDescent="0.3">
      <c r="A13" s="3" t="s">
        <v>29</v>
      </c>
      <c r="B13">
        <v>3702816.2399999998</v>
      </c>
      <c r="C13">
        <v>3679700.4950000001</v>
      </c>
      <c r="D13">
        <v>3585331.6499999994</v>
      </c>
      <c r="E13">
        <v>3489468.1249999995</v>
      </c>
      <c r="F13">
        <v>3488501.96</v>
      </c>
      <c r="G13">
        <v>3255461.9250000003</v>
      </c>
      <c r="H13">
        <v>21201280.395</v>
      </c>
    </row>
    <row r="14" spans="1:8" x14ac:dyDescent="0.3">
      <c r="A14" s="3" t="s">
        <v>26</v>
      </c>
      <c r="B14">
        <v>3631205.93</v>
      </c>
      <c r="C14">
        <v>3565917.8600000008</v>
      </c>
      <c r="D14">
        <v>3444562.5150000006</v>
      </c>
      <c r="E14">
        <v>3358959.6250000005</v>
      </c>
      <c r="F14">
        <v>3439348.0550000002</v>
      </c>
      <c r="G14">
        <v>628803.80499999993</v>
      </c>
      <c r="H14">
        <v>18068797.790000003</v>
      </c>
    </row>
    <row r="15" spans="1:8" x14ac:dyDescent="0.3">
      <c r="A15" s="3" t="s">
        <v>22</v>
      </c>
      <c r="B15">
        <v>3477837.34</v>
      </c>
      <c r="C15">
        <v>3457230.7249999996</v>
      </c>
      <c r="D15">
        <v>3585598.3150000004</v>
      </c>
      <c r="E15">
        <v>3213625.5049999999</v>
      </c>
      <c r="F15">
        <v>3251778.5900000003</v>
      </c>
      <c r="H15">
        <v>16986070.474999998</v>
      </c>
    </row>
    <row r="16" spans="1:8" x14ac:dyDescent="0.3">
      <c r="A16" s="3" t="s">
        <v>27</v>
      </c>
      <c r="B16">
        <v>3838547.9950000001</v>
      </c>
      <c r="C16">
        <v>3358434.5249999994</v>
      </c>
      <c r="D16">
        <v>3510985.6399999997</v>
      </c>
      <c r="E16">
        <v>3453621.1899999995</v>
      </c>
      <c r="F16">
        <v>3420508.8450000002</v>
      </c>
      <c r="H16">
        <v>17582098.195</v>
      </c>
    </row>
    <row r="17" spans="1:8" x14ac:dyDescent="0.3">
      <c r="A17" s="3" t="s">
        <v>42</v>
      </c>
      <c r="B17">
        <v>45501692.004999988</v>
      </c>
      <c r="C17">
        <v>44648171.184999995</v>
      </c>
      <c r="D17">
        <v>43417862.769999996</v>
      </c>
      <c r="E17">
        <v>43365856.309999995</v>
      </c>
      <c r="F17">
        <v>43047958.890000001</v>
      </c>
      <c r="G17">
        <v>32813172.355000004</v>
      </c>
      <c r="H17">
        <v>252794713.51500002</v>
      </c>
    </row>
    <row r="40" spans="1:22" ht="25.8" customHeight="1" x14ac:dyDescent="0.3">
      <c r="A40" s="52" t="s">
        <v>98</v>
      </c>
      <c r="B40" s="52"/>
      <c r="C40" s="52"/>
      <c r="D40" s="52"/>
      <c r="E40" s="52"/>
      <c r="F40" s="52"/>
      <c r="G40" s="52"/>
      <c r="H40" s="52"/>
      <c r="I40" s="52"/>
      <c r="J40" s="52"/>
      <c r="K40" s="52"/>
      <c r="L40" s="52"/>
      <c r="M40" s="52"/>
      <c r="N40" s="52"/>
      <c r="O40" s="52"/>
      <c r="P40" s="52"/>
      <c r="Q40" s="52"/>
      <c r="R40" s="52"/>
      <c r="S40" s="52"/>
      <c r="T40" s="52"/>
      <c r="U40" s="52"/>
      <c r="V40" s="52"/>
    </row>
    <row r="41" spans="1:22" x14ac:dyDescent="0.3">
      <c r="A41" s="52"/>
      <c r="B41" s="52"/>
      <c r="C41" s="52"/>
      <c r="D41" s="52"/>
      <c r="E41" s="52"/>
      <c r="F41" s="52"/>
      <c r="G41" s="52"/>
      <c r="H41" s="52"/>
      <c r="I41" s="52"/>
      <c r="J41" s="52"/>
      <c r="K41" s="52"/>
      <c r="L41" s="52"/>
      <c r="M41" s="52"/>
      <c r="N41" s="52"/>
      <c r="O41" s="52"/>
      <c r="P41" s="52"/>
      <c r="Q41" s="52"/>
      <c r="R41" s="52"/>
      <c r="S41" s="52"/>
      <c r="T41" s="52"/>
      <c r="U41" s="52"/>
      <c r="V41" s="52"/>
    </row>
    <row r="42" spans="1:22" x14ac:dyDescent="0.3">
      <c r="A42" s="52"/>
      <c r="B42" s="52"/>
      <c r="C42" s="52"/>
      <c r="D42" s="52"/>
      <c r="E42" s="52"/>
      <c r="F42" s="52"/>
      <c r="G42" s="52"/>
      <c r="H42" s="52"/>
      <c r="I42" s="52"/>
      <c r="J42" s="52"/>
      <c r="K42" s="52"/>
      <c r="L42" s="52"/>
      <c r="M42" s="52"/>
      <c r="N42" s="52"/>
      <c r="O42" s="52"/>
      <c r="P42" s="52"/>
      <c r="Q42" s="52"/>
      <c r="R42" s="52"/>
      <c r="S42" s="52"/>
      <c r="T42" s="52"/>
      <c r="U42" s="52"/>
      <c r="V42" s="52"/>
    </row>
  </sheetData>
  <mergeCells count="1">
    <mergeCell ref="A40:V4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FAF88-A3F1-4664-8424-EC40193AAC08}">
  <dimension ref="A2:V16"/>
  <sheetViews>
    <sheetView showGridLines="0" topLeftCell="A4" workbookViewId="0">
      <selection activeCell="B16" sqref="B16:V16"/>
    </sheetView>
  </sheetViews>
  <sheetFormatPr defaultRowHeight="14.4" x14ac:dyDescent="0.3"/>
  <sheetData>
    <row r="2" spans="1:22" ht="31.2" x14ac:dyDescent="0.6">
      <c r="C2" s="41" t="s">
        <v>79</v>
      </c>
    </row>
    <row r="3" spans="1:22" ht="15" thickBot="1" x14ac:dyDescent="0.35"/>
    <row r="4" spans="1:22" ht="18.600000000000001" thickBot="1" x14ac:dyDescent="0.4">
      <c r="A4" s="37"/>
      <c r="B4" s="42" t="s">
        <v>81</v>
      </c>
      <c r="C4" s="43"/>
      <c r="D4" s="43"/>
      <c r="E4" s="43"/>
      <c r="F4" s="44"/>
      <c r="G4" s="37"/>
      <c r="H4" s="37"/>
      <c r="I4" s="37"/>
      <c r="J4" s="37"/>
      <c r="K4" s="37"/>
      <c r="L4" s="37"/>
      <c r="M4" s="37"/>
      <c r="N4" s="37"/>
    </row>
    <row r="5" spans="1:22" ht="36" customHeight="1" x14ac:dyDescent="0.3">
      <c r="B5" s="53" t="s">
        <v>86</v>
      </c>
      <c r="C5" s="53"/>
      <c r="D5" s="53"/>
      <c r="E5" s="53"/>
      <c r="F5" s="53"/>
      <c r="G5" s="53"/>
      <c r="H5" s="53"/>
      <c r="I5" s="53"/>
      <c r="J5" s="53"/>
      <c r="K5" s="53"/>
      <c r="L5" s="53"/>
      <c r="M5" s="53"/>
      <c r="N5" s="53"/>
      <c r="O5" s="53"/>
      <c r="P5" s="53"/>
      <c r="Q5" s="53"/>
      <c r="R5" s="53"/>
      <c r="S5" s="53"/>
      <c r="T5" s="53"/>
      <c r="U5" s="53"/>
      <c r="V5" s="53"/>
    </row>
    <row r="6" spans="1:22" ht="38.4" customHeight="1" x14ac:dyDescent="0.3">
      <c r="B6" s="53" t="s">
        <v>87</v>
      </c>
      <c r="C6" s="53"/>
      <c r="D6" s="53"/>
      <c r="E6" s="53"/>
      <c r="F6" s="53"/>
      <c r="G6" s="53"/>
      <c r="H6" s="53"/>
      <c r="I6" s="53"/>
      <c r="J6" s="53"/>
      <c r="K6" s="53"/>
      <c r="L6" s="53"/>
      <c r="M6" s="53"/>
      <c r="N6" s="53"/>
      <c r="O6" s="53"/>
      <c r="P6" s="53"/>
      <c r="Q6" s="53"/>
      <c r="R6" s="53"/>
      <c r="S6" s="53"/>
      <c r="T6" s="53"/>
      <c r="U6" s="53"/>
      <c r="V6" s="53"/>
    </row>
    <row r="7" spans="1:22" x14ac:dyDescent="0.3">
      <c r="B7" s="3"/>
      <c r="C7" s="3"/>
      <c r="D7" s="3"/>
      <c r="E7" s="3"/>
      <c r="F7" s="3"/>
      <c r="G7" s="3"/>
      <c r="H7" s="3"/>
      <c r="I7" s="3"/>
      <c r="J7" s="3"/>
      <c r="K7" s="3"/>
      <c r="L7" s="3"/>
      <c r="M7" s="3"/>
      <c r="N7" s="3"/>
      <c r="O7" s="3"/>
      <c r="P7" s="3"/>
      <c r="Q7" s="3"/>
      <c r="R7" s="3"/>
      <c r="S7" s="3"/>
      <c r="T7" s="3"/>
      <c r="U7" s="3"/>
      <c r="V7" s="3"/>
    </row>
    <row r="8" spans="1:22" ht="30" customHeight="1" x14ac:dyDescent="0.35">
      <c r="A8" s="37"/>
      <c r="B8" s="53" t="s">
        <v>82</v>
      </c>
      <c r="C8" s="53"/>
      <c r="D8" s="53"/>
      <c r="E8" s="53"/>
      <c r="F8" s="53"/>
      <c r="G8" s="53"/>
      <c r="H8" s="53"/>
      <c r="I8" s="53"/>
      <c r="J8" s="53"/>
      <c r="K8" s="53"/>
      <c r="L8" s="53"/>
      <c r="M8" s="53"/>
      <c r="N8" s="53"/>
      <c r="O8" s="53"/>
      <c r="P8" s="53"/>
      <c r="Q8" s="53"/>
      <c r="R8" s="53"/>
      <c r="S8" s="53"/>
      <c r="T8" s="53"/>
      <c r="U8" s="53"/>
      <c r="V8" s="53"/>
    </row>
    <row r="9" spans="1:22" ht="18" x14ac:dyDescent="0.35">
      <c r="A9" s="37"/>
    </row>
    <row r="10" spans="1:22" ht="3.6" customHeight="1" thickBot="1" x14ac:dyDescent="0.35"/>
    <row r="11" spans="1:22" ht="18.600000000000001" thickBot="1" x14ac:dyDescent="0.4">
      <c r="B11" s="42" t="s">
        <v>84</v>
      </c>
      <c r="C11" s="43"/>
      <c r="D11" s="43"/>
      <c r="E11" s="43"/>
      <c r="F11" s="43"/>
      <c r="G11" s="43"/>
      <c r="H11" s="43"/>
      <c r="I11" s="43"/>
      <c r="J11" s="43"/>
      <c r="K11" s="43"/>
      <c r="L11" s="44"/>
      <c r="M11" s="37"/>
    </row>
    <row r="12" spans="1:22" ht="55.8" customHeight="1" x14ac:dyDescent="0.3">
      <c r="B12" s="53" t="s">
        <v>88</v>
      </c>
      <c r="C12" s="53"/>
      <c r="D12" s="53"/>
      <c r="E12" s="53"/>
      <c r="F12" s="53"/>
      <c r="G12" s="53"/>
      <c r="H12" s="53"/>
      <c r="I12" s="53"/>
      <c r="J12" s="53"/>
      <c r="K12" s="53"/>
      <c r="L12" s="53"/>
      <c r="M12" s="53"/>
      <c r="N12" s="53"/>
      <c r="O12" s="53"/>
      <c r="P12" s="53"/>
      <c r="Q12" s="53"/>
      <c r="R12" s="53"/>
      <c r="S12" s="53"/>
      <c r="T12" s="53"/>
      <c r="U12" s="53"/>
      <c r="V12" s="53"/>
    </row>
    <row r="13" spans="1:22" ht="38.4" customHeight="1" x14ac:dyDescent="0.3">
      <c r="B13" s="53" t="s">
        <v>89</v>
      </c>
      <c r="C13" s="53"/>
      <c r="D13" s="53"/>
      <c r="E13" s="53"/>
      <c r="F13" s="53"/>
      <c r="G13" s="53"/>
      <c r="H13" s="53"/>
      <c r="I13" s="53"/>
      <c r="J13" s="53"/>
      <c r="K13" s="53"/>
      <c r="L13" s="53"/>
      <c r="M13" s="53"/>
      <c r="N13" s="53"/>
      <c r="O13" s="53"/>
      <c r="P13" s="53"/>
      <c r="Q13" s="53"/>
      <c r="R13" s="53"/>
      <c r="S13" s="53"/>
      <c r="T13" s="53"/>
      <c r="U13" s="53"/>
      <c r="V13" s="53"/>
    </row>
    <row r="14" spans="1:22" ht="15" thickBot="1" x14ac:dyDescent="0.35">
      <c r="B14" s="53"/>
      <c r="C14" s="53"/>
      <c r="D14" s="53"/>
      <c r="E14" s="53"/>
      <c r="F14" s="53"/>
      <c r="G14" s="53"/>
      <c r="H14" s="53"/>
      <c r="I14" s="53"/>
      <c r="J14" s="53"/>
      <c r="K14" s="53"/>
      <c r="L14" s="53"/>
      <c r="M14" s="53"/>
      <c r="N14" s="53"/>
      <c r="O14" s="53"/>
      <c r="P14" s="53"/>
      <c r="Q14" s="53"/>
      <c r="R14" s="53"/>
      <c r="S14" s="53"/>
      <c r="T14" s="53"/>
      <c r="U14" s="53"/>
      <c r="V14" s="53"/>
    </row>
    <row r="15" spans="1:22" ht="18.600000000000001" thickBot="1" x14ac:dyDescent="0.4">
      <c r="B15" s="42" t="s">
        <v>83</v>
      </c>
      <c r="C15" s="43"/>
      <c r="D15" s="43"/>
      <c r="E15" s="43"/>
      <c r="F15" s="43"/>
      <c r="G15" s="43"/>
      <c r="H15" s="43"/>
      <c r="I15" s="45"/>
      <c r="J15" s="46"/>
      <c r="K15" s="46"/>
      <c r="L15" s="45"/>
    </row>
    <row r="16" spans="1:22" ht="35.4" customHeight="1" x14ac:dyDescent="0.3">
      <c r="B16" s="53" t="s">
        <v>85</v>
      </c>
      <c r="C16" s="53"/>
      <c r="D16" s="53"/>
      <c r="E16" s="53"/>
      <c r="F16" s="53"/>
      <c r="G16" s="53"/>
      <c r="H16" s="53"/>
      <c r="I16" s="53"/>
      <c r="J16" s="53"/>
      <c r="K16" s="53"/>
      <c r="L16" s="53"/>
      <c r="M16" s="53"/>
      <c r="N16" s="53"/>
      <c r="O16" s="53"/>
      <c r="P16" s="53"/>
      <c r="Q16" s="53"/>
      <c r="R16" s="53"/>
      <c r="S16" s="53"/>
      <c r="T16" s="53"/>
      <c r="U16" s="53"/>
      <c r="V16" s="53"/>
    </row>
  </sheetData>
  <mergeCells count="7">
    <mergeCell ref="B16:V16"/>
    <mergeCell ref="B13:V13"/>
    <mergeCell ref="B5:V5"/>
    <mergeCell ref="B6:V6"/>
    <mergeCell ref="B8:V8"/>
    <mergeCell ref="B12:V12"/>
    <mergeCell ref="B14:V14"/>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F6B60-FCD2-42DC-AE38-B0B3DC831E14}">
  <dimension ref="B3:E25"/>
  <sheetViews>
    <sheetView showGridLines="0" workbookViewId="0">
      <selection activeCell="E19" sqref="E19"/>
    </sheetView>
  </sheetViews>
  <sheetFormatPr defaultRowHeight="14.4" x14ac:dyDescent="0.3"/>
  <sheetData>
    <row r="3" spans="2:5" ht="21" x14ac:dyDescent="0.4">
      <c r="C3" s="39" t="s">
        <v>61</v>
      </c>
    </row>
    <row r="5" spans="2:5" x14ac:dyDescent="0.3">
      <c r="B5" s="40" t="s">
        <v>80</v>
      </c>
    </row>
    <row r="7" spans="2:5" x14ac:dyDescent="0.3">
      <c r="B7" s="40" t="s">
        <v>62</v>
      </c>
      <c r="D7" t="s">
        <v>63</v>
      </c>
    </row>
    <row r="9" spans="2:5" x14ac:dyDescent="0.3">
      <c r="B9" s="40" t="s">
        <v>64</v>
      </c>
      <c r="D9" t="s">
        <v>65</v>
      </c>
    </row>
    <row r="11" spans="2:5" x14ac:dyDescent="0.3">
      <c r="B11" s="40" t="s">
        <v>66</v>
      </c>
      <c r="E11" t="s">
        <v>67</v>
      </c>
    </row>
    <row r="13" spans="2:5" x14ac:dyDescent="0.3">
      <c r="B13" s="40" t="s">
        <v>68</v>
      </c>
      <c r="D13" t="s">
        <v>69</v>
      </c>
    </row>
    <row r="15" spans="2:5" x14ac:dyDescent="0.3">
      <c r="B15" s="40" t="s">
        <v>70</v>
      </c>
      <c r="D15" t="s">
        <v>71</v>
      </c>
    </row>
    <row r="17" spans="2:5" x14ac:dyDescent="0.3">
      <c r="B17" s="40" t="s">
        <v>72</v>
      </c>
      <c r="D17" t="s">
        <v>73</v>
      </c>
    </row>
    <row r="19" spans="2:5" x14ac:dyDescent="0.3">
      <c r="B19" s="40" t="s">
        <v>74</v>
      </c>
      <c r="E19" t="s">
        <v>95</v>
      </c>
    </row>
    <row r="21" spans="2:5" x14ac:dyDescent="0.3">
      <c r="B21" s="40" t="s">
        <v>75</v>
      </c>
      <c r="D21" t="s">
        <v>76</v>
      </c>
    </row>
    <row r="23" spans="2:5" x14ac:dyDescent="0.3">
      <c r="B23" s="40" t="s">
        <v>77</v>
      </c>
      <c r="E23" t="s">
        <v>78</v>
      </c>
    </row>
    <row r="25" spans="2:5" x14ac:dyDescent="0.3">
      <c r="B25" s="40" t="s">
        <v>79</v>
      </c>
    </row>
  </sheetData>
  <hyperlinks>
    <hyperlink ref="B7" location="'EnergyDemand '!A1" display="EnergyDemand" xr:uid="{68CF6D33-D9E8-48E3-B242-235A7C88B095}"/>
    <hyperlink ref="B9" location="_Holidays!A1" display="Holidays" xr:uid="{4E507E04-FAE0-4A35-9E92-10197FF7508D}"/>
    <hyperlink ref="B11" location="'Top and Bottom 20 Demand'!A1" display="Top and Bottom 20 Demand" xr:uid="{678EBE72-822F-40DB-95FE-956349DFCFB6}"/>
    <hyperlink ref="B13" location="'Demand over Time'!A1" display="Demand Over Time" xr:uid="{092FF614-E68F-42E3-97DF-12EBB7729964}"/>
    <hyperlink ref="B15" location="'Effect of Weather'!A1" display="Effect of Weather" xr:uid="{CB9D1FCA-E20D-4D48-BA97-7198016CA15E}"/>
    <hyperlink ref="B17" location="Energy_Holidays!A1" display="Energy _Holidays" xr:uid="{A535AC18-A638-4550-8210-0E98D01D93B8}"/>
    <hyperlink ref="B19" location="'Effect on Temp and Hols'!A1" display="Effect on Temp and Hols" xr:uid="{D8FB91F6-AE6B-4441-B838-99B05E60E22A}"/>
    <hyperlink ref="B21" location="'YoY Demand'!A1" display="YoY Demand" xr:uid="{1EB3CC65-94DD-436D-9084-85F76D6C0DA4}"/>
    <hyperlink ref="B23" location="'Demand by Day  of Week'!A1" display="Demand of Day by Week" xr:uid="{C5BFC086-2EC2-4021-A7AB-B439B6231E8E}"/>
    <hyperlink ref="B25" location="'Summary '!A1" display="Summary" xr:uid="{803B328B-BB80-4F1C-9E30-F244AD4FF262}"/>
    <hyperlink ref="B5" location="Introduction!A1" display="Introduction" xr:uid="{858329A5-0236-41B6-8AB1-CF53CCA3B0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F2EFC-3A19-40AF-A075-08C76ED79A76}">
  <dimension ref="A1:N2107"/>
  <sheetViews>
    <sheetView workbookViewId="0">
      <pane ySplit="1" topLeftCell="A2" activePane="bottomLeft" state="frozen"/>
      <selection pane="bottomLeft" activeCell="O8" sqref="O8"/>
    </sheetView>
  </sheetViews>
  <sheetFormatPr defaultRowHeight="14.4" x14ac:dyDescent="0.3"/>
  <cols>
    <col min="1" max="1" width="17.33203125" style="12" bestFit="1" customWidth="1"/>
    <col min="2" max="2" width="17.21875" style="5" customWidth="1"/>
    <col min="3" max="3" width="9.77734375" style="5" bestFit="1" customWidth="1"/>
    <col min="4" max="5" width="8" style="5" bestFit="1" customWidth="1"/>
    <col min="6" max="6" width="12.5546875" style="5" customWidth="1"/>
    <col min="7" max="7" width="11.77734375" style="5" customWidth="1"/>
    <col min="8" max="8" width="17.6640625" style="5" bestFit="1" customWidth="1"/>
    <col min="9" max="9" width="18" style="5" bestFit="1" customWidth="1"/>
    <col min="10" max="10" width="15.6640625" style="5" bestFit="1" customWidth="1"/>
    <col min="11" max="11" width="9.44140625" style="5" bestFit="1" customWidth="1"/>
    <col min="12" max="12" width="13.88671875" style="5" customWidth="1"/>
    <col min="13" max="13" width="11.33203125" style="5" customWidth="1"/>
    <col min="14" max="14" width="14.44140625" style="5" customWidth="1"/>
    <col min="15" max="15" width="9" style="5" customWidth="1"/>
    <col min="16" max="16" width="10.5546875" style="5" bestFit="1" customWidth="1"/>
    <col min="17" max="16384" width="8.88671875" style="5"/>
  </cols>
  <sheetData>
    <row r="1" spans="1:14" s="4" customFormat="1" x14ac:dyDescent="0.3">
      <c r="A1" s="9" t="s">
        <v>7</v>
      </c>
      <c r="B1" s="11" t="s">
        <v>3</v>
      </c>
      <c r="C1" s="11" t="s">
        <v>4</v>
      </c>
      <c r="D1" s="11" t="s">
        <v>5</v>
      </c>
      <c r="E1" s="11" t="s">
        <v>6</v>
      </c>
      <c r="F1" s="11" t="s">
        <v>16</v>
      </c>
      <c r="G1" s="11" t="s">
        <v>9</v>
      </c>
      <c r="H1" s="11" t="s">
        <v>13</v>
      </c>
      <c r="I1" s="11" t="s">
        <v>14</v>
      </c>
      <c r="J1" s="11" t="s">
        <v>15</v>
      </c>
      <c r="K1" s="11" t="s">
        <v>11</v>
      </c>
      <c r="L1" s="11" t="s">
        <v>10</v>
      </c>
      <c r="M1" s="11" t="s">
        <v>0</v>
      </c>
      <c r="N1" s="11" t="s">
        <v>12</v>
      </c>
    </row>
    <row r="2" spans="1:14" x14ac:dyDescent="0.3">
      <c r="A2" s="10">
        <v>42005</v>
      </c>
      <c r="B2" s="5" t="str">
        <f>TEXT(Table_EnergyDemand_raw_data[[#This Row],[Date]], "DDDD")</f>
        <v>Thursday</v>
      </c>
      <c r="C2" s="5" t="str">
        <f xml:space="preserve"> TEXT(Table_EnergyDemand_raw_data[[#This Row],[Date]], "MMMM")</f>
        <v>January</v>
      </c>
      <c r="D2" s="5" t="str">
        <f>TEXT(Table_EnergyDemand_raw_data[[#This Row],[Date]], "YYYY")</f>
        <v>2015</v>
      </c>
      <c r="E2" s="5">
        <f>_xlfn.ISOWEEKNUM(Table_EnergyDemand_raw_data[[#This Row],[Date]])</f>
        <v>1</v>
      </c>
      <c r="F2" s="6" t="str">
        <f>VLOOKUP(Table_EnergyDemand_raw_data[[#This Row],[Date]],Table_Sheet1[], 2, FALSE)</f>
        <v>N</v>
      </c>
      <c r="G2" s="6" t="str">
        <f>VLOOKUP(Table_EnergyDemand_raw_data[[#This Row],[Date]],Table_Sheet1[], 3, FALSE)</f>
        <v>Y</v>
      </c>
      <c r="H2" s="5">
        <v>13.3</v>
      </c>
      <c r="I2" s="5">
        <v>26.9</v>
      </c>
      <c r="J2" s="5">
        <v>23.6</v>
      </c>
      <c r="K2" s="5">
        <v>0</v>
      </c>
      <c r="L2" s="7">
        <v>99635.03</v>
      </c>
      <c r="M2" s="8">
        <v>25.63</v>
      </c>
      <c r="N2" s="8">
        <f>Table_EnergyDemand_raw_data[[#This Row],[Demand]]*Table_EnergyDemand_raw_data[[#This Row],[RRP]]</f>
        <v>2553645.8188999998</v>
      </c>
    </row>
    <row r="3" spans="1:14" x14ac:dyDescent="0.3">
      <c r="A3" s="10">
        <v>42006</v>
      </c>
      <c r="B3" s="5" t="str">
        <f>TEXT(Table_EnergyDemand_raw_data[[#This Row],[Date]], "DDDD")</f>
        <v>Friday</v>
      </c>
      <c r="C3" s="5" t="str">
        <f xml:space="preserve"> TEXT(Table_EnergyDemand_raw_data[[#This Row],[Date]], "MMMM")</f>
        <v>January</v>
      </c>
      <c r="D3" s="5" t="str">
        <f>TEXT(Table_EnergyDemand_raw_data[[#This Row],[Date]], "YYYY")</f>
        <v>2015</v>
      </c>
      <c r="E3" s="5">
        <f>_xlfn.ISOWEEKNUM(Table_EnergyDemand_raw_data[[#This Row],[Date]])</f>
        <v>1</v>
      </c>
      <c r="F3" s="6" t="str">
        <f>VLOOKUP(Table_EnergyDemand_raw_data[[#This Row],[Date]],Table_Sheet1[], 2, FALSE)</f>
        <v>N</v>
      </c>
      <c r="G3" s="6" t="str">
        <f>VLOOKUP(Table_EnergyDemand_raw_data[[#This Row],[Date]],Table_Sheet1[], 3, FALSE)</f>
        <v>N</v>
      </c>
      <c r="H3" s="5">
        <v>15.4</v>
      </c>
      <c r="I3" s="5">
        <v>38.799999999999997</v>
      </c>
      <c r="J3" s="5">
        <v>26.8</v>
      </c>
      <c r="K3" s="5">
        <v>0</v>
      </c>
      <c r="L3" s="7">
        <v>129606.01</v>
      </c>
      <c r="M3" s="8">
        <v>33.138987559999997</v>
      </c>
      <c r="N3" s="8">
        <f>Table_EnergyDemand_raw_data[[#This Row],[Demand]]*Table_EnergyDemand_raw_data[[#This Row],[RRP]]</f>
        <v>4295011.9530912349</v>
      </c>
    </row>
    <row r="4" spans="1:14" x14ac:dyDescent="0.3">
      <c r="A4" s="10">
        <v>42007</v>
      </c>
      <c r="B4" s="5" t="str">
        <f>TEXT(Table_EnergyDemand_raw_data[[#This Row],[Date]], "DDDD")</f>
        <v>Saturday</v>
      </c>
      <c r="C4" s="5" t="str">
        <f xml:space="preserve"> TEXT(Table_EnergyDemand_raw_data[[#This Row],[Date]], "MMMM")</f>
        <v>January</v>
      </c>
      <c r="D4" s="5" t="str">
        <f>TEXT(Table_EnergyDemand_raw_data[[#This Row],[Date]], "YYYY")</f>
        <v>2015</v>
      </c>
      <c r="E4" s="5">
        <f>_xlfn.ISOWEEKNUM(Table_EnergyDemand_raw_data[[#This Row],[Date]])</f>
        <v>1</v>
      </c>
      <c r="F4" s="6" t="str">
        <f>VLOOKUP(Table_EnergyDemand_raw_data[[#This Row],[Date]],Table_Sheet1[], 2, FALSE)</f>
        <v>N</v>
      </c>
      <c r="G4" s="6" t="str">
        <f>VLOOKUP(Table_EnergyDemand_raw_data[[#This Row],[Date]],Table_Sheet1[], 3, FALSE)</f>
        <v>N</v>
      </c>
      <c r="H4" s="5">
        <v>20</v>
      </c>
      <c r="I4" s="5">
        <v>38.200000000000003</v>
      </c>
      <c r="J4" s="5">
        <v>26.5</v>
      </c>
      <c r="K4" s="5">
        <v>0</v>
      </c>
      <c r="L4" s="7">
        <v>142300.54</v>
      </c>
      <c r="M4" s="8">
        <v>34.564854830000002</v>
      </c>
      <c r="N4" s="8">
        <f>Table_EnergyDemand_raw_data[[#This Row],[Demand]]*Table_EnergyDemand_raw_data[[#This Row],[RRP]]</f>
        <v>4918597.5073306086</v>
      </c>
    </row>
    <row r="5" spans="1:14" x14ac:dyDescent="0.3">
      <c r="A5" s="10">
        <v>42008</v>
      </c>
      <c r="B5" s="5" t="str">
        <f>TEXT(Table_EnergyDemand_raw_data[[#This Row],[Date]], "DDDD")</f>
        <v>Sunday</v>
      </c>
      <c r="C5" s="5" t="str">
        <f xml:space="preserve"> TEXT(Table_EnergyDemand_raw_data[[#This Row],[Date]], "MMMM")</f>
        <v>January</v>
      </c>
      <c r="D5" s="5" t="str">
        <f>TEXT(Table_EnergyDemand_raw_data[[#This Row],[Date]], "YYYY")</f>
        <v>2015</v>
      </c>
      <c r="E5" s="5">
        <f>_xlfn.ISOWEEKNUM(Table_EnergyDemand_raw_data[[#This Row],[Date]])</f>
        <v>1</v>
      </c>
      <c r="F5" s="6" t="str">
        <f>VLOOKUP(Table_EnergyDemand_raw_data[[#This Row],[Date]],Table_Sheet1[], 2, FALSE)</f>
        <v>N</v>
      </c>
      <c r="G5" s="6" t="str">
        <f>VLOOKUP(Table_EnergyDemand_raw_data[[#This Row],[Date]],Table_Sheet1[], 3, FALSE)</f>
        <v>N</v>
      </c>
      <c r="H5" s="5">
        <v>16.3</v>
      </c>
      <c r="I5" s="5">
        <v>21.4</v>
      </c>
      <c r="J5" s="5">
        <v>25.2</v>
      </c>
      <c r="K5" s="5">
        <v>4.2</v>
      </c>
      <c r="L5" s="7">
        <v>104330.715</v>
      </c>
      <c r="M5" s="8">
        <v>25.005560240000001</v>
      </c>
      <c r="N5" s="8">
        <f>Table_EnergyDemand_raw_data[[#This Row],[Demand]]*Table_EnergyDemand_raw_data[[#This Row],[RRP]]</f>
        <v>2608847.9788147719</v>
      </c>
    </row>
    <row r="6" spans="1:14" x14ac:dyDescent="0.3">
      <c r="A6" s="10">
        <v>42009</v>
      </c>
      <c r="B6" s="5" t="str">
        <f>TEXT(Table_EnergyDemand_raw_data[[#This Row],[Date]], "DDDD")</f>
        <v>Monday</v>
      </c>
      <c r="C6" s="5" t="str">
        <f xml:space="preserve"> TEXT(Table_EnergyDemand_raw_data[[#This Row],[Date]], "MMMM")</f>
        <v>January</v>
      </c>
      <c r="D6" s="5" t="str">
        <f>TEXT(Table_EnergyDemand_raw_data[[#This Row],[Date]], "YYYY")</f>
        <v>2015</v>
      </c>
      <c r="E6" s="5">
        <f>_xlfn.ISOWEEKNUM(Table_EnergyDemand_raw_data[[#This Row],[Date]])</f>
        <v>2</v>
      </c>
      <c r="F6" s="6" t="str">
        <f>VLOOKUP(Table_EnergyDemand_raw_data[[#This Row],[Date]],Table_Sheet1[], 2, FALSE)</f>
        <v>N</v>
      </c>
      <c r="G6" s="6" t="str">
        <f>VLOOKUP(Table_EnergyDemand_raw_data[[#This Row],[Date]],Table_Sheet1[], 3, FALSE)</f>
        <v>N</v>
      </c>
      <c r="H6" s="5">
        <v>15</v>
      </c>
      <c r="I6" s="5">
        <v>22</v>
      </c>
      <c r="J6" s="5">
        <v>30.7</v>
      </c>
      <c r="K6" s="5">
        <v>0</v>
      </c>
      <c r="L6" s="7">
        <v>118132.2</v>
      </c>
      <c r="M6" s="8">
        <v>26.724176279999998</v>
      </c>
      <c r="N6" s="8">
        <f>Table_EnergyDemand_raw_data[[#This Row],[Demand]]*Table_EnergyDemand_raw_data[[#This Row],[RRP]]</f>
        <v>3156985.7371442155</v>
      </c>
    </row>
    <row r="7" spans="1:14" x14ac:dyDescent="0.3">
      <c r="A7" s="10">
        <v>42010</v>
      </c>
      <c r="B7" s="5" t="str">
        <f>TEXT(Table_EnergyDemand_raw_data[[#This Row],[Date]], "DDDD")</f>
        <v>Tuesday</v>
      </c>
      <c r="C7" s="5" t="str">
        <f xml:space="preserve"> TEXT(Table_EnergyDemand_raw_data[[#This Row],[Date]], "MMMM")</f>
        <v>January</v>
      </c>
      <c r="D7" s="5" t="str">
        <f>TEXT(Table_EnergyDemand_raw_data[[#This Row],[Date]], "YYYY")</f>
        <v>2015</v>
      </c>
      <c r="E7" s="5">
        <f>_xlfn.ISOWEEKNUM(Table_EnergyDemand_raw_data[[#This Row],[Date]])</f>
        <v>2</v>
      </c>
      <c r="F7" s="6" t="str">
        <f>VLOOKUP(Table_EnergyDemand_raw_data[[#This Row],[Date]],Table_Sheet1[], 2, FALSE)</f>
        <v>N</v>
      </c>
      <c r="G7" s="6" t="str">
        <f>VLOOKUP(Table_EnergyDemand_raw_data[[#This Row],[Date]],Table_Sheet1[], 3, FALSE)</f>
        <v>N</v>
      </c>
      <c r="H7" s="5">
        <v>17.7</v>
      </c>
      <c r="I7" s="5">
        <v>26</v>
      </c>
      <c r="J7" s="5">
        <v>31.6</v>
      </c>
      <c r="K7" s="5">
        <v>0</v>
      </c>
      <c r="L7" s="7">
        <v>130672.485</v>
      </c>
      <c r="M7" s="8">
        <v>31.282310729999999</v>
      </c>
      <c r="N7" s="8">
        <f>Table_EnergyDemand_raw_data[[#This Row],[Demand]]*Table_EnergyDemand_raw_data[[#This Row],[RRP]]</f>
        <v>4087737.279631264</v>
      </c>
    </row>
    <row r="8" spans="1:14" x14ac:dyDescent="0.3">
      <c r="A8" s="10">
        <v>42011</v>
      </c>
      <c r="B8" s="5" t="str">
        <f>TEXT(Table_EnergyDemand_raw_data[[#This Row],[Date]], "DDDD")</f>
        <v>Wednesday</v>
      </c>
      <c r="C8" s="5" t="str">
        <f xml:space="preserve"> TEXT(Table_EnergyDemand_raw_data[[#This Row],[Date]], "MMMM")</f>
        <v>January</v>
      </c>
      <c r="D8" s="5" t="str">
        <f>TEXT(Table_EnergyDemand_raw_data[[#This Row],[Date]], "YYYY")</f>
        <v>2015</v>
      </c>
      <c r="E8" s="5">
        <f>_xlfn.ISOWEEKNUM(Table_EnergyDemand_raw_data[[#This Row],[Date]])</f>
        <v>2</v>
      </c>
      <c r="F8" s="6" t="str">
        <f>VLOOKUP(Table_EnergyDemand_raw_data[[#This Row],[Date]],Table_Sheet1[], 2, FALSE)</f>
        <v>N</v>
      </c>
      <c r="G8" s="6" t="str">
        <f>VLOOKUP(Table_EnergyDemand_raw_data[[#This Row],[Date]],Table_Sheet1[], 3, FALSE)</f>
        <v>N</v>
      </c>
      <c r="H8" s="5">
        <v>18.899999999999999</v>
      </c>
      <c r="I8" s="5">
        <v>37.4</v>
      </c>
      <c r="J8" s="5">
        <v>20.7</v>
      </c>
      <c r="K8" s="5">
        <v>0</v>
      </c>
      <c r="L8" s="7">
        <v>153514.82</v>
      </c>
      <c r="M8" s="8">
        <v>48.312309380000002</v>
      </c>
      <c r="N8" s="8">
        <f>Table_EnergyDemand_raw_data[[#This Row],[Demand]]*Table_EnergyDemand_raw_data[[#This Row],[RRP]]</f>
        <v>7416655.4782550121</v>
      </c>
    </row>
    <row r="9" spans="1:14" x14ac:dyDescent="0.3">
      <c r="A9" s="10">
        <v>42012</v>
      </c>
      <c r="B9" s="5" t="str">
        <f>TEXT(Table_EnergyDemand_raw_data[[#This Row],[Date]], "DDDD")</f>
        <v>Thursday</v>
      </c>
      <c r="C9" s="5" t="str">
        <f xml:space="preserve"> TEXT(Table_EnergyDemand_raw_data[[#This Row],[Date]], "MMMM")</f>
        <v>January</v>
      </c>
      <c r="D9" s="5" t="str">
        <f>TEXT(Table_EnergyDemand_raw_data[[#This Row],[Date]], "YYYY")</f>
        <v>2015</v>
      </c>
      <c r="E9" s="5">
        <f>_xlfn.ISOWEEKNUM(Table_EnergyDemand_raw_data[[#This Row],[Date]])</f>
        <v>2</v>
      </c>
      <c r="F9" s="6" t="str">
        <f>VLOOKUP(Table_EnergyDemand_raw_data[[#This Row],[Date]],Table_Sheet1[], 2, FALSE)</f>
        <v>N</v>
      </c>
      <c r="G9" s="6" t="str">
        <f>VLOOKUP(Table_EnergyDemand_raw_data[[#This Row],[Date]],Table_Sheet1[], 3, FALSE)</f>
        <v>N</v>
      </c>
      <c r="H9" s="5">
        <v>23.1</v>
      </c>
      <c r="I9" s="5">
        <v>28.2</v>
      </c>
      <c r="J9" s="5">
        <v>13.5</v>
      </c>
      <c r="K9" s="5">
        <v>19.399999999999999</v>
      </c>
      <c r="L9" s="7">
        <v>142015.655</v>
      </c>
      <c r="M9" s="8">
        <v>49.117280299999997</v>
      </c>
      <c r="N9" s="8">
        <f>Table_EnergyDemand_raw_data[[#This Row],[Demand]]*Table_EnergyDemand_raw_data[[#This Row],[RRP]]</f>
        <v>6975422.7336230958</v>
      </c>
    </row>
    <row r="10" spans="1:14" x14ac:dyDescent="0.3">
      <c r="A10" s="10">
        <v>42013</v>
      </c>
      <c r="B10" s="5" t="str">
        <f>TEXT(Table_EnergyDemand_raw_data[[#This Row],[Date]], "DDDD")</f>
        <v>Friday</v>
      </c>
      <c r="C10" s="5" t="str">
        <f xml:space="preserve"> TEXT(Table_EnergyDemand_raw_data[[#This Row],[Date]], "MMMM")</f>
        <v>January</v>
      </c>
      <c r="D10" s="5" t="str">
        <f>TEXT(Table_EnergyDemand_raw_data[[#This Row],[Date]], "YYYY")</f>
        <v>2015</v>
      </c>
      <c r="E10" s="5">
        <f>_xlfn.ISOWEEKNUM(Table_EnergyDemand_raw_data[[#This Row],[Date]])</f>
        <v>2</v>
      </c>
      <c r="F10" s="6" t="str">
        <f>VLOOKUP(Table_EnergyDemand_raw_data[[#This Row],[Date]],Table_Sheet1[], 2, FALSE)</f>
        <v>N</v>
      </c>
      <c r="G10" s="6" t="str">
        <f>VLOOKUP(Table_EnergyDemand_raw_data[[#This Row],[Date]],Table_Sheet1[], 3, FALSE)</f>
        <v>N</v>
      </c>
      <c r="H10" s="5">
        <v>16.5</v>
      </c>
      <c r="I10" s="5">
        <v>18</v>
      </c>
      <c r="J10" s="5">
        <v>3.1</v>
      </c>
      <c r="K10" s="5">
        <v>1.2</v>
      </c>
      <c r="L10" s="7">
        <v>121801.155</v>
      </c>
      <c r="M10" s="8">
        <v>34.490675449999998</v>
      </c>
      <c r="N10" s="8">
        <f>Table_EnergyDemand_raw_data[[#This Row],[Demand]]*Table_EnergyDemand_raw_data[[#This Row],[RRP]]</f>
        <v>4201004.1065401444</v>
      </c>
    </row>
    <row r="11" spans="1:14" x14ac:dyDescent="0.3">
      <c r="A11" s="10">
        <v>42014</v>
      </c>
      <c r="B11" s="5" t="str">
        <f>TEXT(Table_EnergyDemand_raw_data[[#This Row],[Date]], "DDDD")</f>
        <v>Saturday</v>
      </c>
      <c r="C11" s="5" t="str">
        <f xml:space="preserve"> TEXT(Table_EnergyDemand_raw_data[[#This Row],[Date]], "MMMM")</f>
        <v>January</v>
      </c>
      <c r="D11" s="5" t="str">
        <f>TEXT(Table_EnergyDemand_raw_data[[#This Row],[Date]], "YYYY")</f>
        <v>2015</v>
      </c>
      <c r="E11" s="5">
        <f>_xlfn.ISOWEEKNUM(Table_EnergyDemand_raw_data[[#This Row],[Date]])</f>
        <v>2</v>
      </c>
      <c r="F11" s="6" t="str">
        <f>VLOOKUP(Table_EnergyDemand_raw_data[[#This Row],[Date]],Table_Sheet1[], 2, FALSE)</f>
        <v>N</v>
      </c>
      <c r="G11" s="6" t="str">
        <f>VLOOKUP(Table_EnergyDemand_raw_data[[#This Row],[Date]],Table_Sheet1[], 3, FALSE)</f>
        <v>N</v>
      </c>
      <c r="H11" s="5">
        <v>13.6</v>
      </c>
      <c r="I11" s="5">
        <v>21.7</v>
      </c>
      <c r="J11" s="5">
        <v>5.6</v>
      </c>
      <c r="K11" s="5">
        <v>5.2</v>
      </c>
      <c r="L11" s="7">
        <v>103043.66</v>
      </c>
      <c r="M11" s="8">
        <v>20.229824900000001</v>
      </c>
      <c r="N11" s="8">
        <f>Table_EnergyDemand_raw_data[[#This Row],[Demand]]*Table_EnergyDemand_raw_data[[#This Row],[RRP]]</f>
        <v>2084555.1988551342</v>
      </c>
    </row>
    <row r="12" spans="1:14" x14ac:dyDescent="0.3">
      <c r="A12" s="10">
        <v>42015</v>
      </c>
      <c r="B12" s="5" t="str">
        <f>TEXT(Table_EnergyDemand_raw_data[[#This Row],[Date]], "DDDD")</f>
        <v>Sunday</v>
      </c>
      <c r="C12" s="5" t="str">
        <f xml:space="preserve"> TEXT(Table_EnergyDemand_raw_data[[#This Row],[Date]], "MMMM")</f>
        <v>January</v>
      </c>
      <c r="D12" s="5" t="str">
        <f>TEXT(Table_EnergyDemand_raw_data[[#This Row],[Date]], "YYYY")</f>
        <v>2015</v>
      </c>
      <c r="E12" s="5">
        <f>_xlfn.ISOWEEKNUM(Table_EnergyDemand_raw_data[[#This Row],[Date]])</f>
        <v>2</v>
      </c>
      <c r="F12" s="6" t="str">
        <f>VLOOKUP(Table_EnergyDemand_raw_data[[#This Row],[Date]],Table_Sheet1[], 2, FALSE)</f>
        <v>N</v>
      </c>
      <c r="G12" s="6" t="str">
        <f>VLOOKUP(Table_EnergyDemand_raw_data[[#This Row],[Date]],Table_Sheet1[], 3, FALSE)</f>
        <v>N</v>
      </c>
      <c r="H12" s="5">
        <v>15.6</v>
      </c>
      <c r="I12" s="5">
        <v>27.5</v>
      </c>
      <c r="J12" s="5">
        <v>29.9</v>
      </c>
      <c r="K12" s="5">
        <v>0</v>
      </c>
      <c r="L12" s="7">
        <v>99865.755000000005</v>
      </c>
      <c r="M12" s="8">
        <v>18.23476806</v>
      </c>
      <c r="N12" s="8">
        <f>Table_EnergyDemand_raw_data[[#This Row],[Demand]]*Table_EnergyDemand_raw_data[[#This Row],[RRP]]</f>
        <v>1821028.8795617854</v>
      </c>
    </row>
    <row r="13" spans="1:14" x14ac:dyDescent="0.3">
      <c r="A13" s="10">
        <v>42016</v>
      </c>
      <c r="B13" s="5" t="str">
        <f>TEXT(Table_EnergyDemand_raw_data[[#This Row],[Date]], "DDDD")</f>
        <v>Monday</v>
      </c>
      <c r="C13" s="5" t="str">
        <f xml:space="preserve"> TEXT(Table_EnergyDemand_raw_data[[#This Row],[Date]], "MMMM")</f>
        <v>January</v>
      </c>
      <c r="D13" s="5" t="str">
        <f>TEXT(Table_EnergyDemand_raw_data[[#This Row],[Date]], "YYYY")</f>
        <v>2015</v>
      </c>
      <c r="E13" s="5">
        <f>_xlfn.ISOWEEKNUM(Table_EnergyDemand_raw_data[[#This Row],[Date]])</f>
        <v>3</v>
      </c>
      <c r="F13" s="6" t="str">
        <f>VLOOKUP(Table_EnergyDemand_raw_data[[#This Row],[Date]],Table_Sheet1[], 2, FALSE)</f>
        <v>N</v>
      </c>
      <c r="G13" s="6" t="str">
        <f>VLOOKUP(Table_EnergyDemand_raw_data[[#This Row],[Date]],Table_Sheet1[], 3, FALSE)</f>
        <v>N</v>
      </c>
      <c r="H13" s="5">
        <v>16.100000000000001</v>
      </c>
      <c r="I13" s="5">
        <v>31.3</v>
      </c>
      <c r="J13" s="5">
        <v>31.6</v>
      </c>
      <c r="K13" s="5">
        <v>0</v>
      </c>
      <c r="L13" s="7">
        <v>131261.125</v>
      </c>
      <c r="M13" s="8">
        <v>33.694810169999997</v>
      </c>
      <c r="N13" s="8">
        <f>Table_EnergyDemand_raw_data[[#This Row],[Demand]]*Table_EnergyDemand_raw_data[[#This Row],[RRP]]</f>
        <v>4422818.6895756405</v>
      </c>
    </row>
    <row r="14" spans="1:14" x14ac:dyDescent="0.3">
      <c r="A14" s="10">
        <v>42017</v>
      </c>
      <c r="B14" s="5" t="str">
        <f>TEXT(Table_EnergyDemand_raw_data[[#This Row],[Date]], "DDDD")</f>
        <v>Tuesday</v>
      </c>
      <c r="C14" s="5" t="str">
        <f xml:space="preserve"> TEXT(Table_EnergyDemand_raw_data[[#This Row],[Date]], "MMMM")</f>
        <v>January</v>
      </c>
      <c r="D14" s="5" t="str">
        <f>TEXT(Table_EnergyDemand_raw_data[[#This Row],[Date]], "YYYY")</f>
        <v>2015</v>
      </c>
      <c r="E14" s="5">
        <f>_xlfn.ISOWEEKNUM(Table_EnergyDemand_raw_data[[#This Row],[Date]])</f>
        <v>3</v>
      </c>
      <c r="F14" s="6" t="str">
        <f>VLOOKUP(Table_EnergyDemand_raw_data[[#This Row],[Date]],Table_Sheet1[], 2, FALSE)</f>
        <v>N</v>
      </c>
      <c r="G14" s="6" t="str">
        <f>VLOOKUP(Table_EnergyDemand_raw_data[[#This Row],[Date]],Table_Sheet1[], 3, FALSE)</f>
        <v>N</v>
      </c>
      <c r="H14" s="5">
        <v>20.2</v>
      </c>
      <c r="I14" s="5">
        <v>25.6</v>
      </c>
      <c r="J14" s="5">
        <v>4.2</v>
      </c>
      <c r="K14" s="5">
        <v>0</v>
      </c>
      <c r="L14" s="7">
        <v>126527.36</v>
      </c>
      <c r="M14" s="8">
        <v>27.53786427</v>
      </c>
      <c r="N14" s="8">
        <f>Table_EnergyDemand_raw_data[[#This Row],[Demand]]*Table_EnergyDemand_raw_data[[#This Row],[RRP]]</f>
        <v>3484293.2661214271</v>
      </c>
    </row>
    <row r="15" spans="1:14" x14ac:dyDescent="0.3">
      <c r="A15" s="10">
        <v>42018</v>
      </c>
      <c r="B15" s="5" t="str">
        <f>TEXT(Table_EnergyDemand_raw_data[[#This Row],[Date]], "DDDD")</f>
        <v>Wednesday</v>
      </c>
      <c r="C15" s="5" t="str">
        <f xml:space="preserve"> TEXT(Table_EnergyDemand_raw_data[[#This Row],[Date]], "MMMM")</f>
        <v>January</v>
      </c>
      <c r="D15" s="5" t="str">
        <f>TEXT(Table_EnergyDemand_raw_data[[#This Row],[Date]], "YYYY")</f>
        <v>2015</v>
      </c>
      <c r="E15" s="5">
        <f>_xlfn.ISOWEEKNUM(Table_EnergyDemand_raw_data[[#This Row],[Date]])</f>
        <v>3</v>
      </c>
      <c r="F15" s="6" t="str">
        <f>VLOOKUP(Table_EnergyDemand_raw_data[[#This Row],[Date]],Table_Sheet1[], 2, FALSE)</f>
        <v>N</v>
      </c>
      <c r="G15" s="6" t="str">
        <f>VLOOKUP(Table_EnergyDemand_raw_data[[#This Row],[Date]],Table_Sheet1[], 3, FALSE)</f>
        <v>N</v>
      </c>
      <c r="H15" s="5">
        <v>18.3</v>
      </c>
      <c r="I15" s="5">
        <v>22.7</v>
      </c>
      <c r="J15" s="5">
        <v>15.2</v>
      </c>
      <c r="K15" s="5">
        <v>15.8</v>
      </c>
      <c r="L15" s="7">
        <v>119741.62</v>
      </c>
      <c r="M15" s="8">
        <v>29.018516609999999</v>
      </c>
      <c r="N15" s="8">
        <f>Table_EnergyDemand_raw_data[[#This Row],[Demand]]*Table_EnergyDemand_raw_data[[#This Row],[RRP]]</f>
        <v>3474724.1888783081</v>
      </c>
    </row>
    <row r="16" spans="1:14" x14ac:dyDescent="0.3">
      <c r="A16" s="10">
        <v>42019</v>
      </c>
      <c r="B16" s="5" t="str">
        <f>TEXT(Table_EnergyDemand_raw_data[[#This Row],[Date]], "DDDD")</f>
        <v>Thursday</v>
      </c>
      <c r="C16" s="5" t="str">
        <f xml:space="preserve"> TEXT(Table_EnergyDemand_raw_data[[#This Row],[Date]], "MMMM")</f>
        <v>January</v>
      </c>
      <c r="D16" s="5" t="str">
        <f>TEXT(Table_EnergyDemand_raw_data[[#This Row],[Date]], "YYYY")</f>
        <v>2015</v>
      </c>
      <c r="E16" s="5">
        <f>_xlfn.ISOWEEKNUM(Table_EnergyDemand_raw_data[[#This Row],[Date]])</f>
        <v>3</v>
      </c>
      <c r="F16" s="6" t="str">
        <f>VLOOKUP(Table_EnergyDemand_raw_data[[#This Row],[Date]],Table_Sheet1[], 2, FALSE)</f>
        <v>N</v>
      </c>
      <c r="G16" s="6" t="str">
        <f>VLOOKUP(Table_EnergyDemand_raw_data[[#This Row],[Date]],Table_Sheet1[], 3, FALSE)</f>
        <v>N</v>
      </c>
      <c r="H16" s="5">
        <v>15.8</v>
      </c>
      <c r="I16" s="5">
        <v>20</v>
      </c>
      <c r="J16" s="5">
        <v>14.6</v>
      </c>
      <c r="K16" s="5">
        <v>0</v>
      </c>
      <c r="L16" s="7">
        <v>118411.22</v>
      </c>
      <c r="M16" s="8">
        <v>30.93653879</v>
      </c>
      <c r="N16" s="8">
        <f>Table_EnergyDemand_raw_data[[#This Row],[Demand]]*Table_EnergyDemand_raw_data[[#This Row],[RRP]]</f>
        <v>3663233.3007012238</v>
      </c>
    </row>
    <row r="17" spans="1:14" x14ac:dyDescent="0.3">
      <c r="A17" s="10">
        <v>42020</v>
      </c>
      <c r="B17" s="5" t="str">
        <f>TEXT(Table_EnergyDemand_raw_data[[#This Row],[Date]], "DDDD")</f>
        <v>Friday</v>
      </c>
      <c r="C17" s="5" t="str">
        <f xml:space="preserve"> TEXT(Table_EnergyDemand_raw_data[[#This Row],[Date]], "MMMM")</f>
        <v>January</v>
      </c>
      <c r="D17" s="5" t="str">
        <f>TEXT(Table_EnergyDemand_raw_data[[#This Row],[Date]], "YYYY")</f>
        <v>2015</v>
      </c>
      <c r="E17" s="5">
        <f>_xlfn.ISOWEEKNUM(Table_EnergyDemand_raw_data[[#This Row],[Date]])</f>
        <v>3</v>
      </c>
      <c r="F17" s="6" t="str">
        <f>VLOOKUP(Table_EnergyDemand_raw_data[[#This Row],[Date]],Table_Sheet1[], 2, FALSE)</f>
        <v>N</v>
      </c>
      <c r="G17" s="6" t="str">
        <f>VLOOKUP(Table_EnergyDemand_raw_data[[#This Row],[Date]],Table_Sheet1[], 3, FALSE)</f>
        <v>N</v>
      </c>
      <c r="H17" s="5">
        <v>13.1</v>
      </c>
      <c r="I17" s="5">
        <v>27.3</v>
      </c>
      <c r="J17" s="5">
        <v>30.3</v>
      </c>
      <c r="K17" s="5">
        <v>0</v>
      </c>
      <c r="L17" s="7">
        <v>116690.765</v>
      </c>
      <c r="M17" s="8">
        <v>23.015190879999999</v>
      </c>
      <c r="N17" s="8">
        <f>Table_EnergyDemand_raw_data[[#This Row],[Demand]]*Table_EnergyDemand_raw_data[[#This Row],[RRP]]</f>
        <v>2685660.2304082229</v>
      </c>
    </row>
    <row r="18" spans="1:14" x14ac:dyDescent="0.3">
      <c r="A18" s="10">
        <v>42021</v>
      </c>
      <c r="B18" s="5" t="str">
        <f>TEXT(Table_EnergyDemand_raw_data[[#This Row],[Date]], "DDDD")</f>
        <v>Saturday</v>
      </c>
      <c r="C18" s="5" t="str">
        <f xml:space="preserve"> TEXT(Table_EnergyDemand_raw_data[[#This Row],[Date]], "MMMM")</f>
        <v>January</v>
      </c>
      <c r="D18" s="5" t="str">
        <f>TEXT(Table_EnergyDemand_raw_data[[#This Row],[Date]], "YYYY")</f>
        <v>2015</v>
      </c>
      <c r="E18" s="5">
        <f>_xlfn.ISOWEEKNUM(Table_EnergyDemand_raw_data[[#This Row],[Date]])</f>
        <v>3</v>
      </c>
      <c r="F18" s="6" t="str">
        <f>VLOOKUP(Table_EnergyDemand_raw_data[[#This Row],[Date]],Table_Sheet1[], 2, FALSE)</f>
        <v>N</v>
      </c>
      <c r="G18" s="6" t="str">
        <f>VLOOKUP(Table_EnergyDemand_raw_data[[#This Row],[Date]],Table_Sheet1[], 3, FALSE)</f>
        <v>N</v>
      </c>
      <c r="H18" s="5">
        <v>15.9</v>
      </c>
      <c r="I18" s="5">
        <v>25</v>
      </c>
      <c r="J18" s="5">
        <v>27.5</v>
      </c>
      <c r="K18" s="5">
        <v>0</v>
      </c>
      <c r="L18" s="7">
        <v>99371.31</v>
      </c>
      <c r="M18" s="8">
        <v>18.99492729</v>
      </c>
      <c r="N18" s="8">
        <f>Table_EnergyDemand_raw_data[[#This Row],[Demand]]*Table_EnergyDemand_raw_data[[#This Row],[RRP]]</f>
        <v>1887550.8081620499</v>
      </c>
    </row>
    <row r="19" spans="1:14" x14ac:dyDescent="0.3">
      <c r="A19" s="10">
        <v>42022</v>
      </c>
      <c r="B19" s="5" t="str">
        <f>TEXT(Table_EnergyDemand_raw_data[[#This Row],[Date]], "DDDD")</f>
        <v>Sunday</v>
      </c>
      <c r="C19" s="5" t="str">
        <f xml:space="preserve"> TEXT(Table_EnergyDemand_raw_data[[#This Row],[Date]], "MMMM")</f>
        <v>January</v>
      </c>
      <c r="D19" s="5" t="str">
        <f>TEXT(Table_EnergyDemand_raw_data[[#This Row],[Date]], "YYYY")</f>
        <v>2015</v>
      </c>
      <c r="E19" s="5">
        <f>_xlfn.ISOWEEKNUM(Table_EnergyDemand_raw_data[[#This Row],[Date]])</f>
        <v>3</v>
      </c>
      <c r="F19" s="6" t="str">
        <f>VLOOKUP(Table_EnergyDemand_raw_data[[#This Row],[Date]],Table_Sheet1[], 2, FALSE)</f>
        <v>N</v>
      </c>
      <c r="G19" s="6" t="str">
        <f>VLOOKUP(Table_EnergyDemand_raw_data[[#This Row],[Date]],Table_Sheet1[], 3, FALSE)</f>
        <v>N</v>
      </c>
      <c r="H19" s="5">
        <v>15.3</v>
      </c>
      <c r="I19" s="5">
        <v>19.5</v>
      </c>
      <c r="J19" s="5">
        <v>23.4</v>
      </c>
      <c r="K19" s="5">
        <v>0</v>
      </c>
      <c r="L19" s="7">
        <v>97728.75</v>
      </c>
      <c r="M19" s="8">
        <v>17.00868088</v>
      </c>
      <c r="N19" s="8">
        <f>Table_EnergyDemand_raw_data[[#This Row],[Demand]]*Table_EnergyDemand_raw_data[[#This Row],[RRP]]</f>
        <v>1662237.1215512999</v>
      </c>
    </row>
    <row r="20" spans="1:14" x14ac:dyDescent="0.3">
      <c r="A20" s="10">
        <v>42023</v>
      </c>
      <c r="B20" s="5" t="str">
        <f>TEXT(Table_EnergyDemand_raw_data[[#This Row],[Date]], "DDDD")</f>
        <v>Monday</v>
      </c>
      <c r="C20" s="5" t="str">
        <f xml:space="preserve"> TEXT(Table_EnergyDemand_raw_data[[#This Row],[Date]], "MMMM")</f>
        <v>January</v>
      </c>
      <c r="D20" s="5" t="str">
        <f>TEXT(Table_EnergyDemand_raw_data[[#This Row],[Date]], "YYYY")</f>
        <v>2015</v>
      </c>
      <c r="E20" s="5">
        <f>_xlfn.ISOWEEKNUM(Table_EnergyDemand_raw_data[[#This Row],[Date]])</f>
        <v>4</v>
      </c>
      <c r="F20" s="6" t="str">
        <f>VLOOKUP(Table_EnergyDemand_raw_data[[#This Row],[Date]],Table_Sheet1[], 2, FALSE)</f>
        <v>N</v>
      </c>
      <c r="G20" s="6" t="str">
        <f>VLOOKUP(Table_EnergyDemand_raw_data[[#This Row],[Date]],Table_Sheet1[], 3, FALSE)</f>
        <v>N</v>
      </c>
      <c r="H20" s="5">
        <v>13.5</v>
      </c>
      <c r="I20" s="5">
        <v>23.6</v>
      </c>
      <c r="J20" s="5">
        <v>29</v>
      </c>
      <c r="K20" s="5">
        <v>0</v>
      </c>
      <c r="L20" s="7">
        <v>116883.15</v>
      </c>
      <c r="M20" s="8">
        <v>26.927876189999999</v>
      </c>
      <c r="N20" s="8">
        <f>Table_EnergyDemand_raw_data[[#This Row],[Demand]]*Table_EnergyDemand_raw_data[[#This Row],[RRP]]</f>
        <v>3147414.9918971984</v>
      </c>
    </row>
    <row r="21" spans="1:14" x14ac:dyDescent="0.3">
      <c r="A21" s="10">
        <v>42024</v>
      </c>
      <c r="B21" s="5" t="str">
        <f>TEXT(Table_EnergyDemand_raw_data[[#This Row],[Date]], "DDDD")</f>
        <v>Tuesday</v>
      </c>
      <c r="C21" s="5" t="str">
        <f xml:space="preserve"> TEXT(Table_EnergyDemand_raw_data[[#This Row],[Date]], "MMMM")</f>
        <v>January</v>
      </c>
      <c r="D21" s="5" t="str">
        <f>TEXT(Table_EnergyDemand_raw_data[[#This Row],[Date]], "YYYY")</f>
        <v>2015</v>
      </c>
      <c r="E21" s="5">
        <f>_xlfn.ISOWEEKNUM(Table_EnergyDemand_raw_data[[#This Row],[Date]])</f>
        <v>4</v>
      </c>
      <c r="F21" s="6" t="str">
        <f>VLOOKUP(Table_EnergyDemand_raw_data[[#This Row],[Date]],Table_Sheet1[], 2, FALSE)</f>
        <v>N</v>
      </c>
      <c r="G21" s="6" t="str">
        <f>VLOOKUP(Table_EnergyDemand_raw_data[[#This Row],[Date]],Table_Sheet1[], 3, FALSE)</f>
        <v>N</v>
      </c>
      <c r="H21" s="5">
        <v>13</v>
      </c>
      <c r="I21" s="5">
        <v>30.4</v>
      </c>
      <c r="J21" s="5">
        <v>19.600000000000001</v>
      </c>
      <c r="K21" s="5">
        <v>0</v>
      </c>
      <c r="L21" s="7">
        <v>128968.125</v>
      </c>
      <c r="M21" s="8">
        <v>23.078074139999998</v>
      </c>
      <c r="N21" s="8">
        <f>Table_EnergyDemand_raw_data[[#This Row],[Demand]]*Table_EnergyDemand_raw_data[[#This Row],[RRP]]</f>
        <v>2976335.9504467873</v>
      </c>
    </row>
    <row r="22" spans="1:14" x14ac:dyDescent="0.3">
      <c r="A22" s="10">
        <v>42025</v>
      </c>
      <c r="B22" s="5" t="str">
        <f>TEXT(Table_EnergyDemand_raw_data[[#This Row],[Date]], "DDDD")</f>
        <v>Wednesday</v>
      </c>
      <c r="C22" s="5" t="str">
        <f xml:space="preserve"> TEXT(Table_EnergyDemand_raw_data[[#This Row],[Date]], "MMMM")</f>
        <v>January</v>
      </c>
      <c r="D22" s="5" t="str">
        <f>TEXT(Table_EnergyDemand_raw_data[[#This Row],[Date]], "YYYY")</f>
        <v>2015</v>
      </c>
      <c r="E22" s="5">
        <f>_xlfn.ISOWEEKNUM(Table_EnergyDemand_raw_data[[#This Row],[Date]])</f>
        <v>4</v>
      </c>
      <c r="F22" s="6" t="str">
        <f>VLOOKUP(Table_EnergyDemand_raw_data[[#This Row],[Date]],Table_Sheet1[], 2, FALSE)</f>
        <v>N</v>
      </c>
      <c r="G22" s="6" t="str">
        <f>VLOOKUP(Table_EnergyDemand_raw_data[[#This Row],[Date]],Table_Sheet1[], 3, FALSE)</f>
        <v>N</v>
      </c>
      <c r="H22" s="5">
        <v>19.7</v>
      </c>
      <c r="I22" s="5">
        <v>33.1</v>
      </c>
      <c r="J22" s="5">
        <v>25.8</v>
      </c>
      <c r="K22" s="5">
        <v>0</v>
      </c>
      <c r="L22" s="7">
        <v>148702.505</v>
      </c>
      <c r="M22" s="8">
        <v>34.443415459999997</v>
      </c>
      <c r="N22" s="8">
        <f>Table_EnergyDemand_raw_data[[#This Row],[Demand]]*Table_EnergyDemand_raw_data[[#This Row],[RRP]]</f>
        <v>5121822.159657727</v>
      </c>
    </row>
    <row r="23" spans="1:14" x14ac:dyDescent="0.3">
      <c r="A23" s="10">
        <v>42026</v>
      </c>
      <c r="B23" s="5" t="str">
        <f>TEXT(Table_EnergyDemand_raw_data[[#This Row],[Date]], "DDDD")</f>
        <v>Thursday</v>
      </c>
      <c r="C23" s="5" t="str">
        <f xml:space="preserve"> TEXT(Table_EnergyDemand_raw_data[[#This Row],[Date]], "MMMM")</f>
        <v>January</v>
      </c>
      <c r="D23" s="5" t="str">
        <f>TEXT(Table_EnergyDemand_raw_data[[#This Row],[Date]], "YYYY")</f>
        <v>2015</v>
      </c>
      <c r="E23" s="5">
        <f>_xlfn.ISOWEEKNUM(Table_EnergyDemand_raw_data[[#This Row],[Date]])</f>
        <v>4</v>
      </c>
      <c r="F23" s="6" t="str">
        <f>VLOOKUP(Table_EnergyDemand_raw_data[[#This Row],[Date]],Table_Sheet1[], 2, FALSE)</f>
        <v>N</v>
      </c>
      <c r="G23" s="6" t="str">
        <f>VLOOKUP(Table_EnergyDemand_raw_data[[#This Row],[Date]],Table_Sheet1[], 3, FALSE)</f>
        <v>N</v>
      </c>
      <c r="H23" s="5">
        <v>18.7</v>
      </c>
      <c r="I23" s="5">
        <v>35.799999999999997</v>
      </c>
      <c r="J23" s="5">
        <v>23.1</v>
      </c>
      <c r="K23" s="5">
        <v>0</v>
      </c>
      <c r="L23" s="7">
        <v>153232.1</v>
      </c>
      <c r="M23" s="8">
        <v>35.230761399999999</v>
      </c>
      <c r="N23" s="8">
        <f>Table_EnergyDemand_raw_data[[#This Row],[Demand]]*Table_EnergyDemand_raw_data[[#This Row],[RRP]]</f>
        <v>5398483.5539209396</v>
      </c>
    </row>
    <row r="24" spans="1:14" x14ac:dyDescent="0.3">
      <c r="A24" s="10">
        <v>42027</v>
      </c>
      <c r="B24" s="5" t="str">
        <f>TEXT(Table_EnergyDemand_raw_data[[#This Row],[Date]], "DDDD")</f>
        <v>Friday</v>
      </c>
      <c r="C24" s="5" t="str">
        <f xml:space="preserve"> TEXT(Table_EnergyDemand_raw_data[[#This Row],[Date]], "MMMM")</f>
        <v>January</v>
      </c>
      <c r="D24" s="5" t="str">
        <f>TEXT(Table_EnergyDemand_raw_data[[#This Row],[Date]], "YYYY")</f>
        <v>2015</v>
      </c>
      <c r="E24" s="5">
        <f>_xlfn.ISOWEEKNUM(Table_EnergyDemand_raw_data[[#This Row],[Date]])</f>
        <v>4</v>
      </c>
      <c r="F24" s="6" t="str">
        <f>VLOOKUP(Table_EnergyDemand_raw_data[[#This Row],[Date]],Table_Sheet1[], 2, FALSE)</f>
        <v>N</v>
      </c>
      <c r="G24" s="6" t="str">
        <f>VLOOKUP(Table_EnergyDemand_raw_data[[#This Row],[Date]],Table_Sheet1[], 3, FALSE)</f>
        <v>N</v>
      </c>
      <c r="H24" s="5">
        <v>20.2</v>
      </c>
      <c r="I24" s="5">
        <v>25</v>
      </c>
      <c r="J24" s="5">
        <v>28.6</v>
      </c>
      <c r="K24" s="5">
        <v>0</v>
      </c>
      <c r="L24" s="7">
        <v>138095.20000000001</v>
      </c>
      <c r="M24" s="8">
        <v>40.604200220000003</v>
      </c>
      <c r="N24" s="8">
        <f>Table_EnergyDemand_raw_data[[#This Row],[Demand]]*Table_EnergyDemand_raw_data[[#This Row],[RRP]]</f>
        <v>5607245.1502209445</v>
      </c>
    </row>
    <row r="25" spans="1:14" x14ac:dyDescent="0.3">
      <c r="A25" s="10">
        <v>42028</v>
      </c>
      <c r="B25" s="5" t="str">
        <f>TEXT(Table_EnergyDemand_raw_data[[#This Row],[Date]], "DDDD")</f>
        <v>Saturday</v>
      </c>
      <c r="C25" s="5" t="str">
        <f xml:space="preserve"> TEXT(Table_EnergyDemand_raw_data[[#This Row],[Date]], "MMMM")</f>
        <v>January</v>
      </c>
      <c r="D25" s="5" t="str">
        <f>TEXT(Table_EnergyDemand_raw_data[[#This Row],[Date]], "YYYY")</f>
        <v>2015</v>
      </c>
      <c r="E25" s="5">
        <f>_xlfn.ISOWEEKNUM(Table_EnergyDemand_raw_data[[#This Row],[Date]])</f>
        <v>4</v>
      </c>
      <c r="F25" s="6" t="str">
        <f>VLOOKUP(Table_EnergyDemand_raw_data[[#This Row],[Date]],Table_Sheet1[], 2, FALSE)</f>
        <v>N</v>
      </c>
      <c r="G25" s="6" t="str">
        <f>VLOOKUP(Table_EnergyDemand_raw_data[[#This Row],[Date]],Table_Sheet1[], 3, FALSE)</f>
        <v>N</v>
      </c>
      <c r="H25" s="5">
        <v>15.8</v>
      </c>
      <c r="I25" s="5">
        <v>26.3</v>
      </c>
      <c r="J25" s="5">
        <v>30.3</v>
      </c>
      <c r="K25" s="5">
        <v>0</v>
      </c>
      <c r="L25" s="7">
        <v>116310.59</v>
      </c>
      <c r="M25" s="8">
        <v>20.922000149999999</v>
      </c>
      <c r="N25" s="8">
        <f>Table_EnergyDemand_raw_data[[#This Row],[Demand]]*Table_EnergyDemand_raw_data[[#This Row],[RRP]]</f>
        <v>2433450.1814265884</v>
      </c>
    </row>
    <row r="26" spans="1:14" x14ac:dyDescent="0.3">
      <c r="A26" s="10">
        <v>42029</v>
      </c>
      <c r="B26" s="5" t="str">
        <f>TEXT(Table_EnergyDemand_raw_data[[#This Row],[Date]], "DDDD")</f>
        <v>Sunday</v>
      </c>
      <c r="C26" s="5" t="str">
        <f xml:space="preserve"> TEXT(Table_EnergyDemand_raw_data[[#This Row],[Date]], "MMMM")</f>
        <v>January</v>
      </c>
      <c r="D26" s="5" t="str">
        <f>TEXT(Table_EnergyDemand_raw_data[[#This Row],[Date]], "YYYY")</f>
        <v>2015</v>
      </c>
      <c r="E26" s="5">
        <f>_xlfn.ISOWEEKNUM(Table_EnergyDemand_raw_data[[#This Row],[Date]])</f>
        <v>4</v>
      </c>
      <c r="F26" s="6" t="str">
        <f>VLOOKUP(Table_EnergyDemand_raw_data[[#This Row],[Date]],Table_Sheet1[], 2, FALSE)</f>
        <v>N</v>
      </c>
      <c r="G26" s="6" t="str">
        <f>VLOOKUP(Table_EnergyDemand_raw_data[[#This Row],[Date]],Table_Sheet1[], 3, FALSE)</f>
        <v>N</v>
      </c>
      <c r="H26" s="5">
        <v>14.7</v>
      </c>
      <c r="I26" s="5">
        <v>22</v>
      </c>
      <c r="J26" s="5">
        <v>25.4</v>
      </c>
      <c r="K26" s="5">
        <v>0</v>
      </c>
      <c r="L26" s="7">
        <v>97959.46</v>
      </c>
      <c r="M26" s="8">
        <v>16.5414177</v>
      </c>
      <c r="N26" s="8">
        <f>Table_EnergyDemand_raw_data[[#This Row],[Demand]]*Table_EnergyDemand_raw_data[[#This Row],[RRP]]</f>
        <v>1620388.3455264422</v>
      </c>
    </row>
    <row r="27" spans="1:14" x14ac:dyDescent="0.3">
      <c r="A27" s="10">
        <v>42030</v>
      </c>
      <c r="B27" s="5" t="str">
        <f>TEXT(Table_EnergyDemand_raw_data[[#This Row],[Date]], "DDDD")</f>
        <v>Monday</v>
      </c>
      <c r="C27" s="5" t="str">
        <f xml:space="preserve"> TEXT(Table_EnergyDemand_raw_data[[#This Row],[Date]], "MMMM")</f>
        <v>January</v>
      </c>
      <c r="D27" s="5" t="str">
        <f>TEXT(Table_EnergyDemand_raw_data[[#This Row],[Date]], "YYYY")</f>
        <v>2015</v>
      </c>
      <c r="E27" s="5">
        <f>_xlfn.ISOWEEKNUM(Table_EnergyDemand_raw_data[[#This Row],[Date]])</f>
        <v>5</v>
      </c>
      <c r="F27" s="6" t="str">
        <f>VLOOKUP(Table_EnergyDemand_raw_data[[#This Row],[Date]],Table_Sheet1[], 2, FALSE)</f>
        <v>N</v>
      </c>
      <c r="G27" s="6" t="str">
        <f>VLOOKUP(Table_EnergyDemand_raw_data[[#This Row],[Date]],Table_Sheet1[], 3, FALSE)</f>
        <v>Y</v>
      </c>
      <c r="H27" s="5">
        <v>11.6</v>
      </c>
      <c r="I27" s="5">
        <v>19.8</v>
      </c>
      <c r="J27" s="5">
        <v>19.899999999999999</v>
      </c>
      <c r="K27" s="5">
        <v>1</v>
      </c>
      <c r="L27" s="7">
        <v>103769.48</v>
      </c>
      <c r="M27" s="8">
        <v>16.9360128</v>
      </c>
      <c r="N27" s="8">
        <f>Table_EnergyDemand_raw_data[[#This Row],[Demand]]*Table_EnergyDemand_raw_data[[#This Row],[RRP]]</f>
        <v>1757441.2415293439</v>
      </c>
    </row>
    <row r="28" spans="1:14" x14ac:dyDescent="0.3">
      <c r="A28" s="10">
        <v>42031</v>
      </c>
      <c r="B28" s="5" t="str">
        <f>TEXT(Table_EnergyDemand_raw_data[[#This Row],[Date]], "DDDD")</f>
        <v>Tuesday</v>
      </c>
      <c r="C28" s="5" t="str">
        <f xml:space="preserve"> TEXT(Table_EnergyDemand_raw_data[[#This Row],[Date]], "MMMM")</f>
        <v>January</v>
      </c>
      <c r="D28" s="5" t="str">
        <f>TEXT(Table_EnergyDemand_raw_data[[#This Row],[Date]], "YYYY")</f>
        <v>2015</v>
      </c>
      <c r="E28" s="5">
        <f>_xlfn.ISOWEEKNUM(Table_EnergyDemand_raw_data[[#This Row],[Date]])</f>
        <v>5</v>
      </c>
      <c r="F28" s="6" t="str">
        <f>VLOOKUP(Table_EnergyDemand_raw_data[[#This Row],[Date]],Table_Sheet1[], 2, FALSE)</f>
        <v>N</v>
      </c>
      <c r="G28" s="6" t="str">
        <f>VLOOKUP(Table_EnergyDemand_raw_data[[#This Row],[Date]],Table_Sheet1[], 3, FALSE)</f>
        <v>N</v>
      </c>
      <c r="H28" s="5">
        <v>11.7</v>
      </c>
      <c r="I28" s="5">
        <v>19.100000000000001</v>
      </c>
      <c r="J28" s="5">
        <v>17.7</v>
      </c>
      <c r="K28" s="5">
        <v>0.6</v>
      </c>
      <c r="L28" s="7">
        <v>118393.31</v>
      </c>
      <c r="M28" s="8">
        <v>21.206288600000001</v>
      </c>
      <c r="N28" s="8">
        <f>Table_EnergyDemand_raw_data[[#This Row],[Demand]]*Table_EnergyDemand_raw_data[[#This Row],[RRP]]</f>
        <v>2510682.7001692662</v>
      </c>
    </row>
    <row r="29" spans="1:14" x14ac:dyDescent="0.3">
      <c r="A29" s="10">
        <v>42032</v>
      </c>
      <c r="B29" s="5" t="str">
        <f>TEXT(Table_EnergyDemand_raw_data[[#This Row],[Date]], "DDDD")</f>
        <v>Wednesday</v>
      </c>
      <c r="C29" s="5" t="str">
        <f xml:space="preserve"> TEXT(Table_EnergyDemand_raw_data[[#This Row],[Date]], "MMMM")</f>
        <v>January</v>
      </c>
      <c r="D29" s="5" t="str">
        <f>TEXT(Table_EnergyDemand_raw_data[[#This Row],[Date]], "YYYY")</f>
        <v>2015</v>
      </c>
      <c r="E29" s="5">
        <f>_xlfn.ISOWEEKNUM(Table_EnergyDemand_raw_data[[#This Row],[Date]])</f>
        <v>5</v>
      </c>
      <c r="F29" s="6" t="str">
        <f>VLOOKUP(Table_EnergyDemand_raw_data[[#This Row],[Date]],Table_Sheet1[], 2, FALSE)</f>
        <v>N</v>
      </c>
      <c r="G29" s="6" t="str">
        <f>VLOOKUP(Table_EnergyDemand_raw_data[[#This Row],[Date]],Table_Sheet1[], 3, FALSE)</f>
        <v>N</v>
      </c>
      <c r="H29" s="5">
        <v>13.3</v>
      </c>
      <c r="I29" s="5">
        <v>25.4</v>
      </c>
      <c r="J29" s="5">
        <v>27</v>
      </c>
      <c r="K29" s="5">
        <v>0</v>
      </c>
      <c r="L29" s="7">
        <v>116763.72500000001</v>
      </c>
      <c r="M29" s="8">
        <v>17.02383824</v>
      </c>
      <c r="N29" s="8">
        <f>Table_EnergyDemand_raw_data[[#This Row],[Demand]]*Table_EnergyDemand_raw_data[[#This Row],[RRP]]</f>
        <v>1987766.766699844</v>
      </c>
    </row>
    <row r="30" spans="1:14" x14ac:dyDescent="0.3">
      <c r="A30" s="10">
        <v>42033</v>
      </c>
      <c r="B30" s="5" t="str">
        <f>TEXT(Table_EnergyDemand_raw_data[[#This Row],[Date]], "DDDD")</f>
        <v>Thursday</v>
      </c>
      <c r="C30" s="5" t="str">
        <f xml:space="preserve"> TEXT(Table_EnergyDemand_raw_data[[#This Row],[Date]], "MMMM")</f>
        <v>January</v>
      </c>
      <c r="D30" s="5" t="str">
        <f>TEXT(Table_EnergyDemand_raw_data[[#This Row],[Date]], "YYYY")</f>
        <v>2015</v>
      </c>
      <c r="E30" s="5">
        <f>_xlfn.ISOWEEKNUM(Table_EnergyDemand_raw_data[[#This Row],[Date]])</f>
        <v>5</v>
      </c>
      <c r="F30" s="6" t="str">
        <f>VLOOKUP(Table_EnergyDemand_raw_data[[#This Row],[Date]],Table_Sheet1[], 2, FALSE)</f>
        <v>Y</v>
      </c>
      <c r="G30" s="6" t="str">
        <f>VLOOKUP(Table_EnergyDemand_raw_data[[#This Row],[Date]],Table_Sheet1[], 3, FALSE)</f>
        <v>N</v>
      </c>
      <c r="H30" s="5">
        <v>12.8</v>
      </c>
      <c r="I30" s="5">
        <v>22.2</v>
      </c>
      <c r="J30" s="5">
        <v>28.9</v>
      </c>
      <c r="K30" s="5">
        <v>0</v>
      </c>
      <c r="L30" s="7">
        <v>119313.73</v>
      </c>
      <c r="M30" s="8">
        <v>19.624827360000001</v>
      </c>
      <c r="N30" s="8">
        <f>Table_EnergyDemand_raw_data[[#This Row],[Demand]]*Table_EnergyDemand_raw_data[[#This Row],[RRP]]</f>
        <v>2341511.3529276527</v>
      </c>
    </row>
    <row r="31" spans="1:14" x14ac:dyDescent="0.3">
      <c r="A31" s="10">
        <v>42034</v>
      </c>
      <c r="B31" s="5" t="str">
        <f>TEXT(Table_EnergyDemand_raw_data[[#This Row],[Date]], "DDDD")</f>
        <v>Friday</v>
      </c>
      <c r="C31" s="5" t="str">
        <f xml:space="preserve"> TEXT(Table_EnergyDemand_raw_data[[#This Row],[Date]], "MMMM")</f>
        <v>January</v>
      </c>
      <c r="D31" s="5" t="str">
        <f>TEXT(Table_EnergyDemand_raw_data[[#This Row],[Date]], "YYYY")</f>
        <v>2015</v>
      </c>
      <c r="E31" s="5">
        <f>_xlfn.ISOWEEKNUM(Table_EnergyDemand_raw_data[[#This Row],[Date]])</f>
        <v>5</v>
      </c>
      <c r="F31" s="6" t="str">
        <f>VLOOKUP(Table_EnergyDemand_raw_data[[#This Row],[Date]],Table_Sheet1[], 2, FALSE)</f>
        <v>Y</v>
      </c>
      <c r="G31" s="6" t="str">
        <f>VLOOKUP(Table_EnergyDemand_raw_data[[#This Row],[Date]],Table_Sheet1[], 3, FALSE)</f>
        <v>N</v>
      </c>
      <c r="H31" s="5">
        <v>13.1</v>
      </c>
      <c r="I31" s="5">
        <v>21</v>
      </c>
      <c r="J31" s="5">
        <v>27.6</v>
      </c>
      <c r="K31" s="5">
        <v>0</v>
      </c>
      <c r="L31" s="7">
        <v>121018.15</v>
      </c>
      <c r="M31" s="8">
        <v>21.029356079999999</v>
      </c>
      <c r="N31" s="8">
        <f>Table_EnergyDemand_raw_data[[#This Row],[Demand]]*Table_EnergyDemand_raw_data[[#This Row],[RRP]]</f>
        <v>2544933.7684928519</v>
      </c>
    </row>
    <row r="32" spans="1:14" x14ac:dyDescent="0.3">
      <c r="A32" s="10">
        <v>42035</v>
      </c>
      <c r="B32" s="5" t="str">
        <f>TEXT(Table_EnergyDemand_raw_data[[#This Row],[Date]], "DDDD")</f>
        <v>Saturday</v>
      </c>
      <c r="C32" s="5" t="str">
        <f xml:space="preserve"> TEXT(Table_EnergyDemand_raw_data[[#This Row],[Date]], "MMMM")</f>
        <v>January</v>
      </c>
      <c r="D32" s="5" t="str">
        <f>TEXT(Table_EnergyDemand_raw_data[[#This Row],[Date]], "YYYY")</f>
        <v>2015</v>
      </c>
      <c r="E32" s="5">
        <f>_xlfn.ISOWEEKNUM(Table_EnergyDemand_raw_data[[#This Row],[Date]])</f>
        <v>5</v>
      </c>
      <c r="F32" s="6" t="str">
        <f>VLOOKUP(Table_EnergyDemand_raw_data[[#This Row],[Date]],Table_Sheet1[], 2, FALSE)</f>
        <v>Y</v>
      </c>
      <c r="G32" s="6" t="str">
        <f>VLOOKUP(Table_EnergyDemand_raw_data[[#This Row],[Date]],Table_Sheet1[], 3, FALSE)</f>
        <v>N</v>
      </c>
      <c r="H32" s="5">
        <v>14.3</v>
      </c>
      <c r="I32" s="5">
        <v>20.2</v>
      </c>
      <c r="J32" s="5">
        <v>26.2</v>
      </c>
      <c r="K32" s="5">
        <v>0</v>
      </c>
      <c r="L32" s="7">
        <v>103822.97</v>
      </c>
      <c r="M32" s="8">
        <v>16.538846729999999</v>
      </c>
      <c r="N32" s="8">
        <f>Table_EnergyDemand_raw_data[[#This Row],[Demand]]*Table_EnergyDemand_raw_data[[#This Row],[RRP]]</f>
        <v>1717112.187883388</v>
      </c>
    </row>
    <row r="33" spans="1:14" x14ac:dyDescent="0.3">
      <c r="A33" s="10">
        <v>42036</v>
      </c>
      <c r="B33" s="5" t="str">
        <f>TEXT(Table_EnergyDemand_raw_data[[#This Row],[Date]], "DDDD")</f>
        <v>Sunday</v>
      </c>
      <c r="C33" s="5" t="str">
        <f xml:space="preserve"> TEXT(Table_EnergyDemand_raw_data[[#This Row],[Date]], "MMMM")</f>
        <v>February</v>
      </c>
      <c r="D33" s="5" t="str">
        <f>TEXT(Table_EnergyDemand_raw_data[[#This Row],[Date]], "YYYY")</f>
        <v>2015</v>
      </c>
      <c r="E33" s="5">
        <f>_xlfn.ISOWEEKNUM(Table_EnergyDemand_raw_data[[#This Row],[Date]])</f>
        <v>5</v>
      </c>
      <c r="F33" s="6" t="str">
        <f>VLOOKUP(Table_EnergyDemand_raw_data[[#This Row],[Date]],Table_Sheet1[], 2, FALSE)</f>
        <v>Y</v>
      </c>
      <c r="G33" s="6" t="str">
        <f>VLOOKUP(Table_EnergyDemand_raw_data[[#This Row],[Date]],Table_Sheet1[], 3, FALSE)</f>
        <v>N</v>
      </c>
      <c r="H33" s="5">
        <v>13.2</v>
      </c>
      <c r="I33" s="5">
        <v>19</v>
      </c>
      <c r="J33" s="5">
        <v>17.3</v>
      </c>
      <c r="K33" s="5">
        <v>9.1999999999999993</v>
      </c>
      <c r="L33" s="7">
        <v>100178.84</v>
      </c>
      <c r="M33" s="8">
        <v>14.578844419999999</v>
      </c>
      <c r="N33" s="8">
        <f>Table_EnergyDemand_raw_data[[#This Row],[Demand]]*Table_EnergyDemand_raw_data[[#This Row],[RRP]]</f>
        <v>1460491.7225360726</v>
      </c>
    </row>
    <row r="34" spans="1:14" x14ac:dyDescent="0.3">
      <c r="A34" s="10">
        <v>42037</v>
      </c>
      <c r="B34" s="5" t="str">
        <f>TEXT(Table_EnergyDemand_raw_data[[#This Row],[Date]], "DDDD")</f>
        <v>Monday</v>
      </c>
      <c r="C34" s="5" t="str">
        <f xml:space="preserve"> TEXT(Table_EnergyDemand_raw_data[[#This Row],[Date]], "MMMM")</f>
        <v>February</v>
      </c>
      <c r="D34" s="5" t="str">
        <f>TEXT(Table_EnergyDemand_raw_data[[#This Row],[Date]], "YYYY")</f>
        <v>2015</v>
      </c>
      <c r="E34" s="5">
        <f>_xlfn.ISOWEEKNUM(Table_EnergyDemand_raw_data[[#This Row],[Date]])</f>
        <v>6</v>
      </c>
      <c r="F34" s="6" t="str">
        <f>VLOOKUP(Table_EnergyDemand_raw_data[[#This Row],[Date]],Table_Sheet1[], 2, FALSE)</f>
        <v>Y</v>
      </c>
      <c r="G34" s="6" t="str">
        <f>VLOOKUP(Table_EnergyDemand_raw_data[[#This Row],[Date]],Table_Sheet1[], 3, FALSE)</f>
        <v>N</v>
      </c>
      <c r="H34" s="5">
        <v>13.5</v>
      </c>
      <c r="I34" s="5">
        <v>21.1</v>
      </c>
      <c r="J34" s="5">
        <v>23.9</v>
      </c>
      <c r="K34" s="5">
        <v>3.8</v>
      </c>
      <c r="L34" s="7">
        <v>118694.16</v>
      </c>
      <c r="M34" s="8">
        <v>22.270032189999998</v>
      </c>
      <c r="N34" s="8">
        <f>Table_EnergyDemand_raw_data[[#This Row],[Demand]]*Table_EnergyDemand_raw_data[[#This Row],[RRP]]</f>
        <v>2643322.7639650102</v>
      </c>
    </row>
    <row r="35" spans="1:14" x14ac:dyDescent="0.3">
      <c r="A35" s="10">
        <v>42038</v>
      </c>
      <c r="B35" s="5" t="str">
        <f>TEXT(Table_EnergyDemand_raw_data[[#This Row],[Date]], "DDDD")</f>
        <v>Tuesday</v>
      </c>
      <c r="C35" s="5" t="str">
        <f xml:space="preserve"> TEXT(Table_EnergyDemand_raw_data[[#This Row],[Date]], "MMMM")</f>
        <v>February</v>
      </c>
      <c r="D35" s="5" t="str">
        <f>TEXT(Table_EnergyDemand_raw_data[[#This Row],[Date]], "YYYY")</f>
        <v>2015</v>
      </c>
      <c r="E35" s="5">
        <f>_xlfn.ISOWEEKNUM(Table_EnergyDemand_raw_data[[#This Row],[Date]])</f>
        <v>6</v>
      </c>
      <c r="F35" s="6" t="str">
        <f>VLOOKUP(Table_EnergyDemand_raw_data[[#This Row],[Date]],Table_Sheet1[], 2, FALSE)</f>
        <v>Y</v>
      </c>
      <c r="G35" s="6" t="str">
        <f>VLOOKUP(Table_EnergyDemand_raw_data[[#This Row],[Date]],Table_Sheet1[], 3, FALSE)</f>
        <v>N</v>
      </c>
      <c r="H35" s="5">
        <v>16.100000000000001</v>
      </c>
      <c r="I35" s="5">
        <v>20</v>
      </c>
      <c r="J35" s="5">
        <v>22.7</v>
      </c>
      <c r="K35" s="5">
        <v>0</v>
      </c>
      <c r="L35" s="7">
        <v>122880.13</v>
      </c>
      <c r="M35" s="8">
        <v>27.003832330000002</v>
      </c>
      <c r="N35" s="8">
        <f>Table_EnergyDemand_raw_data[[#This Row],[Demand]]*Table_EnergyDemand_raw_data[[#This Row],[RRP]]</f>
        <v>3318234.4272086034</v>
      </c>
    </row>
    <row r="36" spans="1:14" x14ac:dyDescent="0.3">
      <c r="A36" s="10">
        <v>42039</v>
      </c>
      <c r="B36" s="5" t="str">
        <f>TEXT(Table_EnergyDemand_raw_data[[#This Row],[Date]], "DDDD")</f>
        <v>Wednesday</v>
      </c>
      <c r="C36" s="5" t="str">
        <f xml:space="preserve"> TEXT(Table_EnergyDemand_raw_data[[#This Row],[Date]], "MMMM")</f>
        <v>February</v>
      </c>
      <c r="D36" s="5" t="str">
        <f>TEXT(Table_EnergyDemand_raw_data[[#This Row],[Date]], "YYYY")</f>
        <v>2015</v>
      </c>
      <c r="E36" s="5">
        <f>_xlfn.ISOWEEKNUM(Table_EnergyDemand_raw_data[[#This Row],[Date]])</f>
        <v>6</v>
      </c>
      <c r="F36" s="6" t="str">
        <f>VLOOKUP(Table_EnergyDemand_raw_data[[#This Row],[Date]],Table_Sheet1[], 2, FALSE)</f>
        <v>Y</v>
      </c>
      <c r="G36" s="6" t="str">
        <f>VLOOKUP(Table_EnergyDemand_raw_data[[#This Row],[Date]],Table_Sheet1[], 3, FALSE)</f>
        <v>N</v>
      </c>
      <c r="H36" s="5">
        <v>14.8</v>
      </c>
      <c r="I36" s="5">
        <v>19</v>
      </c>
      <c r="J36" s="5">
        <v>21.2</v>
      </c>
      <c r="K36" s="5">
        <v>0</v>
      </c>
      <c r="L36" s="7">
        <v>117398.03</v>
      </c>
      <c r="M36" s="8">
        <v>27.809134199999999</v>
      </c>
      <c r="N36" s="8">
        <f>Table_EnergyDemand_raw_data[[#This Row],[Demand]]*Table_EnergyDemand_raw_data[[#This Row],[RRP]]</f>
        <v>3264737.5710856258</v>
      </c>
    </row>
    <row r="37" spans="1:14" x14ac:dyDescent="0.3">
      <c r="A37" s="10">
        <v>42040</v>
      </c>
      <c r="B37" s="5" t="str">
        <f>TEXT(Table_EnergyDemand_raw_data[[#This Row],[Date]], "DDDD")</f>
        <v>Thursday</v>
      </c>
      <c r="C37" s="5" t="str">
        <f xml:space="preserve"> TEXT(Table_EnergyDemand_raw_data[[#This Row],[Date]], "MMMM")</f>
        <v>February</v>
      </c>
      <c r="D37" s="5" t="str">
        <f>TEXT(Table_EnergyDemand_raw_data[[#This Row],[Date]], "YYYY")</f>
        <v>2015</v>
      </c>
      <c r="E37" s="5">
        <f>_xlfn.ISOWEEKNUM(Table_EnergyDemand_raw_data[[#This Row],[Date]])</f>
        <v>6</v>
      </c>
      <c r="F37" s="6" t="str">
        <f>VLOOKUP(Table_EnergyDemand_raw_data[[#This Row],[Date]],Table_Sheet1[], 2, FALSE)</f>
        <v>Y</v>
      </c>
      <c r="G37" s="6" t="str">
        <f>VLOOKUP(Table_EnergyDemand_raw_data[[#This Row],[Date]],Table_Sheet1[], 3, FALSE)</f>
        <v>N</v>
      </c>
      <c r="H37" s="5">
        <v>13.3</v>
      </c>
      <c r="I37" s="5">
        <v>24.2</v>
      </c>
      <c r="J37" s="5">
        <v>28.8</v>
      </c>
      <c r="K37" s="5">
        <v>0</v>
      </c>
      <c r="L37" s="7">
        <v>122279.425</v>
      </c>
      <c r="M37" s="8">
        <v>31.384570740000001</v>
      </c>
      <c r="N37" s="8">
        <f>Table_EnergyDemand_raw_data[[#This Row],[Demand]]*Table_EnergyDemand_raw_data[[#This Row],[RRP]]</f>
        <v>3837687.2639590246</v>
      </c>
    </row>
    <row r="38" spans="1:14" x14ac:dyDescent="0.3">
      <c r="A38" s="10">
        <v>42041</v>
      </c>
      <c r="B38" s="5" t="str">
        <f>TEXT(Table_EnergyDemand_raw_data[[#This Row],[Date]], "DDDD")</f>
        <v>Friday</v>
      </c>
      <c r="C38" s="5" t="str">
        <f xml:space="preserve"> TEXT(Table_EnergyDemand_raw_data[[#This Row],[Date]], "MMMM")</f>
        <v>February</v>
      </c>
      <c r="D38" s="5" t="str">
        <f>TEXT(Table_EnergyDemand_raw_data[[#This Row],[Date]], "YYYY")</f>
        <v>2015</v>
      </c>
      <c r="E38" s="5">
        <f>_xlfn.ISOWEEKNUM(Table_EnergyDemand_raw_data[[#This Row],[Date]])</f>
        <v>6</v>
      </c>
      <c r="F38" s="6" t="str">
        <f>VLOOKUP(Table_EnergyDemand_raw_data[[#This Row],[Date]],Table_Sheet1[], 2, FALSE)</f>
        <v>Y</v>
      </c>
      <c r="G38" s="6" t="str">
        <f>VLOOKUP(Table_EnergyDemand_raw_data[[#This Row],[Date]],Table_Sheet1[], 3, FALSE)</f>
        <v>N</v>
      </c>
      <c r="H38" s="5">
        <v>14.5</v>
      </c>
      <c r="I38" s="5">
        <v>35.700000000000003</v>
      </c>
      <c r="J38" s="5">
        <v>28.4</v>
      </c>
      <c r="K38" s="5">
        <v>0</v>
      </c>
      <c r="L38" s="7">
        <v>141837.005</v>
      </c>
      <c r="M38" s="8">
        <v>38.840180269999998</v>
      </c>
      <c r="N38" s="8">
        <f>Table_EnergyDemand_raw_data[[#This Row],[Demand]]*Table_EnergyDemand_raw_data[[#This Row],[RRP]]</f>
        <v>5508974.8431568909</v>
      </c>
    </row>
    <row r="39" spans="1:14" x14ac:dyDescent="0.3">
      <c r="A39" s="10">
        <v>42042</v>
      </c>
      <c r="B39" s="5" t="str">
        <f>TEXT(Table_EnergyDemand_raw_data[[#This Row],[Date]], "DDDD")</f>
        <v>Saturday</v>
      </c>
      <c r="C39" s="5" t="str">
        <f xml:space="preserve"> TEXT(Table_EnergyDemand_raw_data[[#This Row],[Date]], "MMMM")</f>
        <v>February</v>
      </c>
      <c r="D39" s="5" t="str">
        <f>TEXT(Table_EnergyDemand_raw_data[[#This Row],[Date]], "YYYY")</f>
        <v>2015</v>
      </c>
      <c r="E39" s="5">
        <f>_xlfn.ISOWEEKNUM(Table_EnergyDemand_raw_data[[#This Row],[Date]])</f>
        <v>6</v>
      </c>
      <c r="F39" s="6" t="str">
        <f>VLOOKUP(Table_EnergyDemand_raw_data[[#This Row],[Date]],Table_Sheet1[], 2, FALSE)</f>
        <v>Y</v>
      </c>
      <c r="G39" s="6" t="str">
        <f>VLOOKUP(Table_EnergyDemand_raw_data[[#This Row],[Date]],Table_Sheet1[], 3, FALSE)</f>
        <v>N</v>
      </c>
      <c r="H39" s="5">
        <v>18.8</v>
      </c>
      <c r="I39" s="5">
        <v>35</v>
      </c>
      <c r="J39" s="5">
        <v>16.100000000000001</v>
      </c>
      <c r="K39" s="5">
        <v>0</v>
      </c>
      <c r="L39" s="7">
        <v>132138.36499999999</v>
      </c>
      <c r="M39" s="8">
        <v>28.761706780000001</v>
      </c>
      <c r="N39" s="8">
        <f>Table_EnergyDemand_raw_data[[#This Row],[Demand]]*Table_EnergyDemand_raw_data[[#This Row],[RRP]]</f>
        <v>3800524.9085186147</v>
      </c>
    </row>
    <row r="40" spans="1:14" x14ac:dyDescent="0.3">
      <c r="A40" s="10">
        <v>42043</v>
      </c>
      <c r="B40" s="5" t="str">
        <f>TEXT(Table_EnergyDemand_raw_data[[#This Row],[Date]], "DDDD")</f>
        <v>Sunday</v>
      </c>
      <c r="C40" s="5" t="str">
        <f xml:space="preserve"> TEXT(Table_EnergyDemand_raw_data[[#This Row],[Date]], "MMMM")</f>
        <v>February</v>
      </c>
      <c r="D40" s="5" t="str">
        <f>TEXT(Table_EnergyDemand_raw_data[[#This Row],[Date]], "YYYY")</f>
        <v>2015</v>
      </c>
      <c r="E40" s="5">
        <f>_xlfn.ISOWEEKNUM(Table_EnergyDemand_raw_data[[#This Row],[Date]])</f>
        <v>6</v>
      </c>
      <c r="F40" s="6" t="str">
        <f>VLOOKUP(Table_EnergyDemand_raw_data[[#This Row],[Date]],Table_Sheet1[], 2, FALSE)</f>
        <v>Y</v>
      </c>
      <c r="G40" s="6" t="str">
        <f>VLOOKUP(Table_EnergyDemand_raw_data[[#This Row],[Date]],Table_Sheet1[], 3, FALSE)</f>
        <v>N</v>
      </c>
      <c r="H40" s="5">
        <v>18.899999999999999</v>
      </c>
      <c r="I40" s="5">
        <v>21.5</v>
      </c>
      <c r="J40" s="5">
        <v>16.600000000000001</v>
      </c>
      <c r="K40" s="5">
        <v>0</v>
      </c>
      <c r="L40" s="7">
        <v>112108.215</v>
      </c>
      <c r="M40" s="8">
        <v>23.974106599999999</v>
      </c>
      <c r="N40" s="8">
        <f>Table_EnergyDemand_raw_data[[#This Row],[Demand]]*Table_EnergyDemand_raw_data[[#This Row],[RRP]]</f>
        <v>2687694.2971457187</v>
      </c>
    </row>
    <row r="41" spans="1:14" x14ac:dyDescent="0.3">
      <c r="A41" s="10">
        <v>42044</v>
      </c>
      <c r="B41" s="5" t="str">
        <f>TEXT(Table_EnergyDemand_raw_data[[#This Row],[Date]], "DDDD")</f>
        <v>Monday</v>
      </c>
      <c r="C41" s="5" t="str">
        <f xml:space="preserve"> TEXT(Table_EnergyDemand_raw_data[[#This Row],[Date]], "MMMM")</f>
        <v>February</v>
      </c>
      <c r="D41" s="5" t="str">
        <f>TEXT(Table_EnergyDemand_raw_data[[#This Row],[Date]], "YYYY")</f>
        <v>2015</v>
      </c>
      <c r="E41" s="5">
        <f>_xlfn.ISOWEEKNUM(Table_EnergyDemand_raw_data[[#This Row],[Date]])</f>
        <v>7</v>
      </c>
      <c r="F41" s="6" t="str">
        <f>VLOOKUP(Table_EnergyDemand_raw_data[[#This Row],[Date]],Table_Sheet1[], 2, FALSE)</f>
        <v>Y</v>
      </c>
      <c r="G41" s="6" t="str">
        <f>VLOOKUP(Table_EnergyDemand_raw_data[[#This Row],[Date]],Table_Sheet1[], 3, FALSE)</f>
        <v>N</v>
      </c>
      <c r="H41" s="5">
        <v>13.6</v>
      </c>
      <c r="I41" s="5">
        <v>28.3</v>
      </c>
      <c r="J41" s="5">
        <v>28.6</v>
      </c>
      <c r="K41" s="5">
        <v>0</v>
      </c>
      <c r="L41" s="7">
        <v>126813.075</v>
      </c>
      <c r="M41" s="8">
        <v>28.90913471</v>
      </c>
      <c r="N41" s="8">
        <f>Table_EnergyDemand_raw_data[[#This Row],[Demand]]*Table_EnergyDemand_raw_data[[#This Row],[RRP]]</f>
        <v>3666056.268164333</v>
      </c>
    </row>
    <row r="42" spans="1:14" x14ac:dyDescent="0.3">
      <c r="A42" s="10">
        <v>42045</v>
      </c>
      <c r="B42" s="5" t="str">
        <f>TEXT(Table_EnergyDemand_raw_data[[#This Row],[Date]], "DDDD")</f>
        <v>Tuesday</v>
      </c>
      <c r="C42" s="5" t="str">
        <f xml:space="preserve"> TEXT(Table_EnergyDemand_raw_data[[#This Row],[Date]], "MMMM")</f>
        <v>February</v>
      </c>
      <c r="D42" s="5" t="str">
        <f>TEXT(Table_EnergyDemand_raw_data[[#This Row],[Date]], "YYYY")</f>
        <v>2015</v>
      </c>
      <c r="E42" s="5">
        <f>_xlfn.ISOWEEKNUM(Table_EnergyDemand_raw_data[[#This Row],[Date]])</f>
        <v>7</v>
      </c>
      <c r="F42" s="6" t="str">
        <f>VLOOKUP(Table_EnergyDemand_raw_data[[#This Row],[Date]],Table_Sheet1[], 2, FALSE)</f>
        <v>Y</v>
      </c>
      <c r="G42" s="6" t="str">
        <f>VLOOKUP(Table_EnergyDemand_raw_data[[#This Row],[Date]],Table_Sheet1[], 3, FALSE)</f>
        <v>N</v>
      </c>
      <c r="H42" s="5">
        <v>16.399999999999999</v>
      </c>
      <c r="I42" s="5">
        <v>27.8</v>
      </c>
      <c r="J42" s="5">
        <v>27.7</v>
      </c>
      <c r="K42" s="5">
        <v>0</v>
      </c>
      <c r="L42" s="7">
        <v>145948.565</v>
      </c>
      <c r="M42" s="8">
        <v>37.522599980000003</v>
      </c>
      <c r="N42" s="8">
        <f>Table_EnergyDemand_raw_data[[#This Row],[Demand]]*Table_EnergyDemand_raw_data[[#This Row],[RRP]]</f>
        <v>5476369.6221500291</v>
      </c>
    </row>
    <row r="43" spans="1:14" x14ac:dyDescent="0.3">
      <c r="A43" s="10">
        <v>42046</v>
      </c>
      <c r="B43" s="5" t="str">
        <f>TEXT(Table_EnergyDemand_raw_data[[#This Row],[Date]], "DDDD")</f>
        <v>Wednesday</v>
      </c>
      <c r="C43" s="5" t="str">
        <f xml:space="preserve"> TEXT(Table_EnergyDemand_raw_data[[#This Row],[Date]], "MMMM")</f>
        <v>February</v>
      </c>
      <c r="D43" s="5" t="str">
        <f>TEXT(Table_EnergyDemand_raw_data[[#This Row],[Date]], "YYYY")</f>
        <v>2015</v>
      </c>
      <c r="E43" s="5">
        <f>_xlfn.ISOWEEKNUM(Table_EnergyDemand_raw_data[[#This Row],[Date]])</f>
        <v>7</v>
      </c>
      <c r="F43" s="6" t="str">
        <f>VLOOKUP(Table_EnergyDemand_raw_data[[#This Row],[Date]],Table_Sheet1[], 2, FALSE)</f>
        <v>Y</v>
      </c>
      <c r="G43" s="6" t="str">
        <f>VLOOKUP(Table_EnergyDemand_raw_data[[#This Row],[Date]],Table_Sheet1[], 3, FALSE)</f>
        <v>N</v>
      </c>
      <c r="H43" s="5">
        <v>18.100000000000001</v>
      </c>
      <c r="I43" s="5">
        <v>26.8</v>
      </c>
      <c r="J43" s="5">
        <v>24.1</v>
      </c>
      <c r="K43" s="5">
        <v>0</v>
      </c>
      <c r="L43" s="7">
        <v>149322.85</v>
      </c>
      <c r="M43" s="8">
        <v>32.655454300000002</v>
      </c>
      <c r="N43" s="8">
        <f>Table_EnergyDemand_raw_data[[#This Row],[Demand]]*Table_EnergyDemand_raw_data[[#This Row],[RRP]]</f>
        <v>4876205.5041207559</v>
      </c>
    </row>
    <row r="44" spans="1:14" x14ac:dyDescent="0.3">
      <c r="A44" s="10">
        <v>42047</v>
      </c>
      <c r="B44" s="5" t="str">
        <f>TEXT(Table_EnergyDemand_raw_data[[#This Row],[Date]], "DDDD")</f>
        <v>Thursday</v>
      </c>
      <c r="C44" s="5" t="str">
        <f xml:space="preserve"> TEXT(Table_EnergyDemand_raw_data[[#This Row],[Date]], "MMMM")</f>
        <v>February</v>
      </c>
      <c r="D44" s="5" t="str">
        <f>TEXT(Table_EnergyDemand_raw_data[[#This Row],[Date]], "YYYY")</f>
        <v>2015</v>
      </c>
      <c r="E44" s="5">
        <f>_xlfn.ISOWEEKNUM(Table_EnergyDemand_raw_data[[#This Row],[Date]])</f>
        <v>7</v>
      </c>
      <c r="F44" s="6" t="str">
        <f>VLOOKUP(Table_EnergyDemand_raw_data[[#This Row],[Date]],Table_Sheet1[], 2, FALSE)</f>
        <v>Y</v>
      </c>
      <c r="G44" s="6" t="str">
        <f>VLOOKUP(Table_EnergyDemand_raw_data[[#This Row],[Date]],Table_Sheet1[], 3, FALSE)</f>
        <v>N</v>
      </c>
      <c r="H44" s="5">
        <v>17.8</v>
      </c>
      <c r="I44" s="5">
        <v>21.9</v>
      </c>
      <c r="J44" s="5">
        <v>23.8</v>
      </c>
      <c r="K44" s="5">
        <v>0</v>
      </c>
      <c r="L44" s="7">
        <v>131376.78</v>
      </c>
      <c r="M44" s="8">
        <v>26.576634940000002</v>
      </c>
      <c r="N44" s="8">
        <f>Table_EnergyDemand_raw_data[[#This Row],[Demand]]*Table_EnergyDemand_raw_data[[#This Row],[RRP]]</f>
        <v>3491552.7216526936</v>
      </c>
    </row>
    <row r="45" spans="1:14" x14ac:dyDescent="0.3">
      <c r="A45" s="10">
        <v>42048</v>
      </c>
      <c r="B45" s="5" t="str">
        <f>TEXT(Table_EnergyDemand_raw_data[[#This Row],[Date]], "DDDD")</f>
        <v>Friday</v>
      </c>
      <c r="C45" s="5" t="str">
        <f xml:space="preserve"> TEXT(Table_EnergyDemand_raw_data[[#This Row],[Date]], "MMMM")</f>
        <v>February</v>
      </c>
      <c r="D45" s="5" t="str">
        <f>TEXT(Table_EnergyDemand_raw_data[[#This Row],[Date]], "YYYY")</f>
        <v>2015</v>
      </c>
      <c r="E45" s="5">
        <f>_xlfn.ISOWEEKNUM(Table_EnergyDemand_raw_data[[#This Row],[Date]])</f>
        <v>7</v>
      </c>
      <c r="F45" s="6" t="str">
        <f>VLOOKUP(Table_EnergyDemand_raw_data[[#This Row],[Date]],Table_Sheet1[], 2, FALSE)</f>
        <v>Y</v>
      </c>
      <c r="G45" s="6" t="str">
        <f>VLOOKUP(Table_EnergyDemand_raw_data[[#This Row],[Date]],Table_Sheet1[], 3, FALSE)</f>
        <v>N</v>
      </c>
      <c r="H45" s="5">
        <v>16.100000000000001</v>
      </c>
      <c r="I45" s="5">
        <v>32.4</v>
      </c>
      <c r="J45" s="5">
        <v>14.9</v>
      </c>
      <c r="K45" s="5">
        <v>0</v>
      </c>
      <c r="L45" s="7">
        <v>136070.62</v>
      </c>
      <c r="M45" s="8">
        <v>18.73697061</v>
      </c>
      <c r="N45" s="8">
        <f>Table_EnergyDemand_raw_data[[#This Row],[Demand]]*Table_EnergyDemand_raw_data[[#This Row],[RRP]]</f>
        <v>2549551.2078244779</v>
      </c>
    </row>
    <row r="46" spans="1:14" x14ac:dyDescent="0.3">
      <c r="A46" s="10">
        <v>42049</v>
      </c>
      <c r="B46" s="5" t="str">
        <f>TEXT(Table_EnergyDemand_raw_data[[#This Row],[Date]], "DDDD")</f>
        <v>Saturday</v>
      </c>
      <c r="C46" s="5" t="str">
        <f xml:space="preserve"> TEXT(Table_EnergyDemand_raw_data[[#This Row],[Date]], "MMMM")</f>
        <v>February</v>
      </c>
      <c r="D46" s="5" t="str">
        <f>TEXT(Table_EnergyDemand_raw_data[[#This Row],[Date]], "YYYY")</f>
        <v>2015</v>
      </c>
      <c r="E46" s="5">
        <f>_xlfn.ISOWEEKNUM(Table_EnergyDemand_raw_data[[#This Row],[Date]])</f>
        <v>7</v>
      </c>
      <c r="F46" s="6" t="str">
        <f>VLOOKUP(Table_EnergyDemand_raw_data[[#This Row],[Date]],Table_Sheet1[], 2, FALSE)</f>
        <v>Y</v>
      </c>
      <c r="G46" s="6" t="str">
        <f>VLOOKUP(Table_EnergyDemand_raw_data[[#This Row],[Date]],Table_Sheet1[], 3, FALSE)</f>
        <v>N</v>
      </c>
      <c r="H46" s="5">
        <v>19</v>
      </c>
      <c r="I46" s="5">
        <v>25.1</v>
      </c>
      <c r="J46" s="5">
        <v>20.8</v>
      </c>
      <c r="K46" s="5">
        <v>19.600000000000001</v>
      </c>
      <c r="L46" s="7">
        <v>119692.02499999999</v>
      </c>
      <c r="M46" s="8">
        <v>20.240103229999999</v>
      </c>
      <c r="N46" s="8">
        <f>Table_EnergyDemand_raw_data[[#This Row],[Demand]]*Table_EnergyDemand_raw_data[[#This Row],[RRP]]</f>
        <v>2422578.9418077404</v>
      </c>
    </row>
    <row r="47" spans="1:14" x14ac:dyDescent="0.3">
      <c r="A47" s="10">
        <v>42050</v>
      </c>
      <c r="B47" s="5" t="str">
        <f>TEXT(Table_EnergyDemand_raw_data[[#This Row],[Date]], "DDDD")</f>
        <v>Sunday</v>
      </c>
      <c r="C47" s="5" t="str">
        <f xml:space="preserve"> TEXT(Table_EnergyDemand_raw_data[[#This Row],[Date]], "MMMM")</f>
        <v>February</v>
      </c>
      <c r="D47" s="5" t="str">
        <f>TEXT(Table_EnergyDemand_raw_data[[#This Row],[Date]], "YYYY")</f>
        <v>2015</v>
      </c>
      <c r="E47" s="5">
        <f>_xlfn.ISOWEEKNUM(Table_EnergyDemand_raw_data[[#This Row],[Date]])</f>
        <v>7</v>
      </c>
      <c r="F47" s="6" t="str">
        <f>VLOOKUP(Table_EnergyDemand_raw_data[[#This Row],[Date]],Table_Sheet1[], 2, FALSE)</f>
        <v>Y</v>
      </c>
      <c r="G47" s="6" t="str">
        <f>VLOOKUP(Table_EnergyDemand_raw_data[[#This Row],[Date]],Table_Sheet1[], 3, FALSE)</f>
        <v>N</v>
      </c>
      <c r="H47" s="5">
        <v>18.2</v>
      </c>
      <c r="I47" s="5">
        <v>34.4</v>
      </c>
      <c r="J47" s="5">
        <v>25.7</v>
      </c>
      <c r="K47" s="5">
        <v>0.4</v>
      </c>
      <c r="L47" s="7">
        <v>125287.71</v>
      </c>
      <c r="M47" s="8">
        <v>24.584186939999999</v>
      </c>
      <c r="N47" s="8">
        <f>Table_EnergyDemand_raw_data[[#This Row],[Demand]]*Table_EnergyDemand_raw_data[[#This Row],[RRP]]</f>
        <v>3080096.4839245072</v>
      </c>
    </row>
    <row r="48" spans="1:14" x14ac:dyDescent="0.3">
      <c r="A48" s="10">
        <v>42051</v>
      </c>
      <c r="B48" s="5" t="str">
        <f>TEXT(Table_EnergyDemand_raw_data[[#This Row],[Date]], "DDDD")</f>
        <v>Monday</v>
      </c>
      <c r="C48" s="5" t="str">
        <f xml:space="preserve"> TEXT(Table_EnergyDemand_raw_data[[#This Row],[Date]], "MMMM")</f>
        <v>February</v>
      </c>
      <c r="D48" s="5" t="str">
        <f>TEXT(Table_EnergyDemand_raw_data[[#This Row],[Date]], "YYYY")</f>
        <v>2015</v>
      </c>
      <c r="E48" s="5">
        <f>_xlfn.ISOWEEKNUM(Table_EnergyDemand_raw_data[[#This Row],[Date]])</f>
        <v>8</v>
      </c>
      <c r="F48" s="6" t="str">
        <f>VLOOKUP(Table_EnergyDemand_raw_data[[#This Row],[Date]],Table_Sheet1[], 2, FALSE)</f>
        <v>Y</v>
      </c>
      <c r="G48" s="6" t="str">
        <f>VLOOKUP(Table_EnergyDemand_raw_data[[#This Row],[Date]],Table_Sheet1[], 3, FALSE)</f>
        <v>N</v>
      </c>
      <c r="H48" s="5">
        <v>17.399999999999999</v>
      </c>
      <c r="I48" s="5">
        <v>24.6</v>
      </c>
      <c r="J48" s="5">
        <v>26.3</v>
      </c>
      <c r="K48" s="5">
        <v>0</v>
      </c>
      <c r="L48" s="7">
        <v>131832.63</v>
      </c>
      <c r="M48" s="8">
        <v>31.9490406</v>
      </c>
      <c r="N48" s="8">
        <f>Table_EnergyDemand_raw_data[[#This Row],[Demand]]*Table_EnergyDemand_raw_data[[#This Row],[RRP]]</f>
        <v>4211926.0482747778</v>
      </c>
    </row>
    <row r="49" spans="1:14" x14ac:dyDescent="0.3">
      <c r="A49" s="10">
        <v>42052</v>
      </c>
      <c r="B49" s="5" t="str">
        <f>TEXT(Table_EnergyDemand_raw_data[[#This Row],[Date]], "DDDD")</f>
        <v>Tuesday</v>
      </c>
      <c r="C49" s="5" t="str">
        <f xml:space="preserve"> TEXT(Table_EnergyDemand_raw_data[[#This Row],[Date]], "MMMM")</f>
        <v>February</v>
      </c>
      <c r="D49" s="5" t="str">
        <f>TEXT(Table_EnergyDemand_raw_data[[#This Row],[Date]], "YYYY")</f>
        <v>2015</v>
      </c>
      <c r="E49" s="5">
        <f>_xlfn.ISOWEEKNUM(Table_EnergyDemand_raw_data[[#This Row],[Date]])</f>
        <v>8</v>
      </c>
      <c r="F49" s="6" t="str">
        <f>VLOOKUP(Table_EnergyDemand_raw_data[[#This Row],[Date]],Table_Sheet1[], 2, FALSE)</f>
        <v>Y</v>
      </c>
      <c r="G49" s="6" t="str">
        <f>VLOOKUP(Table_EnergyDemand_raw_data[[#This Row],[Date]],Table_Sheet1[], 3, FALSE)</f>
        <v>N</v>
      </c>
      <c r="H49" s="5">
        <v>17.600000000000001</v>
      </c>
      <c r="I49" s="5">
        <v>20.6</v>
      </c>
      <c r="J49" s="5">
        <v>8.3000000000000007</v>
      </c>
      <c r="K49" s="5">
        <v>0</v>
      </c>
      <c r="L49" s="7">
        <v>127666.01</v>
      </c>
      <c r="M49" s="8">
        <v>30.250149390000001</v>
      </c>
      <c r="N49" s="8">
        <f>Table_EnergyDemand_raw_data[[#This Row],[Demand]]*Table_EnergyDemand_raw_data[[#This Row],[RRP]]</f>
        <v>3861915.8745252336</v>
      </c>
    </row>
    <row r="50" spans="1:14" x14ac:dyDescent="0.3">
      <c r="A50" s="10">
        <v>42053</v>
      </c>
      <c r="B50" s="5" t="str">
        <f>TEXT(Table_EnergyDemand_raw_data[[#This Row],[Date]], "DDDD")</f>
        <v>Wednesday</v>
      </c>
      <c r="C50" s="5" t="str">
        <f xml:space="preserve"> TEXT(Table_EnergyDemand_raw_data[[#This Row],[Date]], "MMMM")</f>
        <v>February</v>
      </c>
      <c r="D50" s="5" t="str">
        <f>TEXT(Table_EnergyDemand_raw_data[[#This Row],[Date]], "YYYY")</f>
        <v>2015</v>
      </c>
      <c r="E50" s="5">
        <f>_xlfn.ISOWEEKNUM(Table_EnergyDemand_raw_data[[#This Row],[Date]])</f>
        <v>8</v>
      </c>
      <c r="F50" s="6" t="str">
        <f>VLOOKUP(Table_EnergyDemand_raw_data[[#This Row],[Date]],Table_Sheet1[], 2, FALSE)</f>
        <v>Y</v>
      </c>
      <c r="G50" s="6" t="str">
        <f>VLOOKUP(Table_EnergyDemand_raw_data[[#This Row],[Date]],Table_Sheet1[], 3, FALSE)</f>
        <v>N</v>
      </c>
      <c r="H50" s="5">
        <v>17.7</v>
      </c>
      <c r="I50" s="5">
        <v>21.2</v>
      </c>
      <c r="J50" s="5">
        <v>7.8</v>
      </c>
      <c r="K50" s="5">
        <v>0</v>
      </c>
      <c r="L50" s="7">
        <v>125972.765</v>
      </c>
      <c r="M50" s="8">
        <v>30.235792750000002</v>
      </c>
      <c r="N50" s="8">
        <f>Table_EnergyDemand_raw_data[[#This Row],[Demand]]*Table_EnergyDemand_raw_data[[#This Row],[RRP]]</f>
        <v>3808886.414684454</v>
      </c>
    </row>
    <row r="51" spans="1:14" x14ac:dyDescent="0.3">
      <c r="A51" s="10">
        <v>42054</v>
      </c>
      <c r="B51" s="5" t="str">
        <f>TEXT(Table_EnergyDemand_raw_data[[#This Row],[Date]], "DDDD")</f>
        <v>Thursday</v>
      </c>
      <c r="C51" s="5" t="str">
        <f xml:space="preserve"> TEXT(Table_EnergyDemand_raw_data[[#This Row],[Date]], "MMMM")</f>
        <v>February</v>
      </c>
      <c r="D51" s="5" t="str">
        <f>TEXT(Table_EnergyDemand_raw_data[[#This Row],[Date]], "YYYY")</f>
        <v>2015</v>
      </c>
      <c r="E51" s="5">
        <f>_xlfn.ISOWEEKNUM(Table_EnergyDemand_raw_data[[#This Row],[Date]])</f>
        <v>8</v>
      </c>
      <c r="F51" s="6" t="str">
        <f>VLOOKUP(Table_EnergyDemand_raw_data[[#This Row],[Date]],Table_Sheet1[], 2, FALSE)</f>
        <v>Y</v>
      </c>
      <c r="G51" s="6" t="str">
        <f>VLOOKUP(Table_EnergyDemand_raw_data[[#This Row],[Date]],Table_Sheet1[], 3, FALSE)</f>
        <v>N</v>
      </c>
      <c r="H51" s="5">
        <v>18.2</v>
      </c>
      <c r="I51" s="5">
        <v>26.9</v>
      </c>
      <c r="J51" s="5">
        <v>24.7</v>
      </c>
      <c r="K51" s="5">
        <v>0</v>
      </c>
      <c r="L51" s="7">
        <v>139399.69</v>
      </c>
      <c r="M51" s="8">
        <v>33.598960679999998</v>
      </c>
      <c r="N51" s="8">
        <f>Table_EnergyDemand_raw_data[[#This Row],[Demand]]*Table_EnergyDemand_raw_data[[#This Row],[RRP]]</f>
        <v>4683684.7031141892</v>
      </c>
    </row>
    <row r="52" spans="1:14" x14ac:dyDescent="0.3">
      <c r="A52" s="10">
        <v>42055</v>
      </c>
      <c r="B52" s="5" t="str">
        <f>TEXT(Table_EnergyDemand_raw_data[[#This Row],[Date]], "DDDD")</f>
        <v>Friday</v>
      </c>
      <c r="C52" s="5" t="str">
        <f xml:space="preserve"> TEXT(Table_EnergyDemand_raw_data[[#This Row],[Date]], "MMMM")</f>
        <v>February</v>
      </c>
      <c r="D52" s="5" t="str">
        <f>TEXT(Table_EnergyDemand_raw_data[[#This Row],[Date]], "YYYY")</f>
        <v>2015</v>
      </c>
      <c r="E52" s="5">
        <f>_xlfn.ISOWEEKNUM(Table_EnergyDemand_raw_data[[#This Row],[Date]])</f>
        <v>8</v>
      </c>
      <c r="F52" s="6" t="str">
        <f>VLOOKUP(Table_EnergyDemand_raw_data[[#This Row],[Date]],Table_Sheet1[], 2, FALSE)</f>
        <v>Y</v>
      </c>
      <c r="G52" s="6" t="str">
        <f>VLOOKUP(Table_EnergyDemand_raw_data[[#This Row],[Date]],Table_Sheet1[], 3, FALSE)</f>
        <v>N</v>
      </c>
      <c r="H52" s="5">
        <v>17.399999999999999</v>
      </c>
      <c r="I52" s="5">
        <v>25.3</v>
      </c>
      <c r="J52" s="5">
        <v>24.7</v>
      </c>
      <c r="K52" s="5">
        <v>0</v>
      </c>
      <c r="L52" s="7">
        <v>139465.67499999999</v>
      </c>
      <c r="M52" s="8">
        <v>33.538671530000002</v>
      </c>
      <c r="N52" s="8">
        <f>Table_EnergyDemand_raw_data[[#This Row],[Demand]]*Table_EnergyDemand_raw_data[[#This Row],[RRP]]</f>
        <v>4677493.4635347323</v>
      </c>
    </row>
    <row r="53" spans="1:14" x14ac:dyDescent="0.3">
      <c r="A53" s="10">
        <v>42056</v>
      </c>
      <c r="B53" s="5" t="str">
        <f>TEXT(Table_EnergyDemand_raw_data[[#This Row],[Date]], "DDDD")</f>
        <v>Saturday</v>
      </c>
      <c r="C53" s="5" t="str">
        <f xml:space="preserve"> TEXT(Table_EnergyDemand_raw_data[[#This Row],[Date]], "MMMM")</f>
        <v>February</v>
      </c>
      <c r="D53" s="5" t="str">
        <f>TEXT(Table_EnergyDemand_raw_data[[#This Row],[Date]], "YYYY")</f>
        <v>2015</v>
      </c>
      <c r="E53" s="5">
        <f>_xlfn.ISOWEEKNUM(Table_EnergyDemand_raw_data[[#This Row],[Date]])</f>
        <v>8</v>
      </c>
      <c r="F53" s="6" t="str">
        <f>VLOOKUP(Table_EnergyDemand_raw_data[[#This Row],[Date]],Table_Sheet1[], 2, FALSE)</f>
        <v>Y</v>
      </c>
      <c r="G53" s="6" t="str">
        <f>VLOOKUP(Table_EnergyDemand_raw_data[[#This Row],[Date]],Table_Sheet1[], 3, FALSE)</f>
        <v>N</v>
      </c>
      <c r="H53" s="5">
        <v>18.100000000000001</v>
      </c>
      <c r="I53" s="5">
        <v>36.1</v>
      </c>
      <c r="J53" s="5">
        <v>20</v>
      </c>
      <c r="K53" s="5">
        <v>0</v>
      </c>
      <c r="L53" s="7">
        <v>136283.03</v>
      </c>
      <c r="M53" s="8">
        <v>31.252819840000001</v>
      </c>
      <c r="N53" s="8">
        <f>Table_EnergyDemand_raw_data[[#This Row],[Demand]]*Table_EnergyDemand_raw_data[[#This Row],[RRP]]</f>
        <v>4259228.9838393154</v>
      </c>
    </row>
    <row r="54" spans="1:14" x14ac:dyDescent="0.3">
      <c r="A54" s="10">
        <v>42057</v>
      </c>
      <c r="B54" s="5" t="str">
        <f>TEXT(Table_EnergyDemand_raw_data[[#This Row],[Date]], "DDDD")</f>
        <v>Sunday</v>
      </c>
      <c r="C54" s="5" t="str">
        <f xml:space="preserve"> TEXT(Table_EnergyDemand_raw_data[[#This Row],[Date]], "MMMM")</f>
        <v>February</v>
      </c>
      <c r="D54" s="5" t="str">
        <f>TEXT(Table_EnergyDemand_raw_data[[#This Row],[Date]], "YYYY")</f>
        <v>2015</v>
      </c>
      <c r="E54" s="5">
        <f>_xlfn.ISOWEEKNUM(Table_EnergyDemand_raw_data[[#This Row],[Date]])</f>
        <v>8</v>
      </c>
      <c r="F54" s="6" t="str">
        <f>VLOOKUP(Table_EnergyDemand_raw_data[[#This Row],[Date]],Table_Sheet1[], 2, FALSE)</f>
        <v>Y</v>
      </c>
      <c r="G54" s="6" t="str">
        <f>VLOOKUP(Table_EnergyDemand_raw_data[[#This Row],[Date]],Table_Sheet1[], 3, FALSE)</f>
        <v>N</v>
      </c>
      <c r="H54" s="5">
        <v>20.3</v>
      </c>
      <c r="I54" s="5">
        <v>35.299999999999997</v>
      </c>
      <c r="J54" s="5">
        <v>11.7</v>
      </c>
      <c r="K54" s="5">
        <v>1.6</v>
      </c>
      <c r="L54" s="7">
        <v>138016.35</v>
      </c>
      <c r="M54" s="8">
        <v>32.40972721</v>
      </c>
      <c r="N54" s="8">
        <f>Table_EnergyDemand_raw_data[[#This Row],[Demand]]*Table_EnergyDemand_raw_data[[#This Row],[RRP]]</f>
        <v>4473072.2540198835</v>
      </c>
    </row>
    <row r="55" spans="1:14" x14ac:dyDescent="0.3">
      <c r="A55" s="10">
        <v>42058</v>
      </c>
      <c r="B55" s="5" t="str">
        <f>TEXT(Table_EnergyDemand_raw_data[[#This Row],[Date]], "DDDD")</f>
        <v>Monday</v>
      </c>
      <c r="C55" s="5" t="str">
        <f xml:space="preserve"> TEXT(Table_EnergyDemand_raw_data[[#This Row],[Date]], "MMMM")</f>
        <v>February</v>
      </c>
      <c r="D55" s="5" t="str">
        <f>TEXT(Table_EnergyDemand_raw_data[[#This Row],[Date]], "YYYY")</f>
        <v>2015</v>
      </c>
      <c r="E55" s="5">
        <f>_xlfn.ISOWEEKNUM(Table_EnergyDemand_raw_data[[#This Row],[Date]])</f>
        <v>9</v>
      </c>
      <c r="F55" s="6" t="str">
        <f>VLOOKUP(Table_EnergyDemand_raw_data[[#This Row],[Date]],Table_Sheet1[], 2, FALSE)</f>
        <v>Y</v>
      </c>
      <c r="G55" s="6" t="str">
        <f>VLOOKUP(Table_EnergyDemand_raw_data[[#This Row],[Date]],Table_Sheet1[], 3, FALSE)</f>
        <v>N</v>
      </c>
      <c r="H55" s="5">
        <v>21.1</v>
      </c>
      <c r="I55" s="5">
        <v>29.3</v>
      </c>
      <c r="J55" s="5">
        <v>4.7</v>
      </c>
      <c r="K55" s="5">
        <v>0</v>
      </c>
      <c r="L55" s="7">
        <v>135255.815</v>
      </c>
      <c r="M55" s="8">
        <v>28.417229129999999</v>
      </c>
      <c r="N55" s="8">
        <f>Table_EnergyDemand_raw_data[[#This Row],[Demand]]*Table_EnergyDemand_raw_data[[#This Row],[RRP]]</f>
        <v>3843595.4860198908</v>
      </c>
    </row>
    <row r="56" spans="1:14" x14ac:dyDescent="0.3">
      <c r="A56" s="10">
        <v>42059</v>
      </c>
      <c r="B56" s="5" t="str">
        <f>TEXT(Table_EnergyDemand_raw_data[[#This Row],[Date]], "DDDD")</f>
        <v>Tuesday</v>
      </c>
      <c r="C56" s="5" t="str">
        <f xml:space="preserve"> TEXT(Table_EnergyDemand_raw_data[[#This Row],[Date]], "MMMM")</f>
        <v>February</v>
      </c>
      <c r="D56" s="5" t="str">
        <f>TEXT(Table_EnergyDemand_raw_data[[#This Row],[Date]], "YYYY")</f>
        <v>2015</v>
      </c>
      <c r="E56" s="5">
        <f>_xlfn.ISOWEEKNUM(Table_EnergyDemand_raw_data[[#This Row],[Date]])</f>
        <v>9</v>
      </c>
      <c r="F56" s="6" t="str">
        <f>VLOOKUP(Table_EnergyDemand_raw_data[[#This Row],[Date]],Table_Sheet1[], 2, FALSE)</f>
        <v>Y</v>
      </c>
      <c r="G56" s="6" t="str">
        <f>VLOOKUP(Table_EnergyDemand_raw_data[[#This Row],[Date]],Table_Sheet1[], 3, FALSE)</f>
        <v>N</v>
      </c>
      <c r="H56" s="5">
        <v>15.9</v>
      </c>
      <c r="I56" s="5">
        <v>20.100000000000001</v>
      </c>
      <c r="J56" s="5">
        <v>21.4</v>
      </c>
      <c r="K56" s="5">
        <v>3.2</v>
      </c>
      <c r="L56" s="7">
        <v>120263.515</v>
      </c>
      <c r="M56" s="8">
        <v>26.559011900000002</v>
      </c>
      <c r="N56" s="8">
        <f>Table_EnergyDemand_raw_data[[#This Row],[Demand]]*Table_EnergyDemand_raw_data[[#This Row],[RRP]]</f>
        <v>3194080.1260208287</v>
      </c>
    </row>
    <row r="57" spans="1:14" x14ac:dyDescent="0.3">
      <c r="A57" s="10">
        <v>42060</v>
      </c>
      <c r="B57" s="5" t="str">
        <f>TEXT(Table_EnergyDemand_raw_data[[#This Row],[Date]], "DDDD")</f>
        <v>Wednesday</v>
      </c>
      <c r="C57" s="5" t="str">
        <f xml:space="preserve"> TEXT(Table_EnergyDemand_raw_data[[#This Row],[Date]], "MMMM")</f>
        <v>February</v>
      </c>
      <c r="D57" s="5" t="str">
        <f>TEXT(Table_EnergyDemand_raw_data[[#This Row],[Date]], "YYYY")</f>
        <v>2015</v>
      </c>
      <c r="E57" s="5">
        <f>_xlfn.ISOWEEKNUM(Table_EnergyDemand_raw_data[[#This Row],[Date]])</f>
        <v>9</v>
      </c>
      <c r="F57" s="6" t="str">
        <f>VLOOKUP(Table_EnergyDemand_raw_data[[#This Row],[Date]],Table_Sheet1[], 2, FALSE)</f>
        <v>Y</v>
      </c>
      <c r="G57" s="6" t="str">
        <f>VLOOKUP(Table_EnergyDemand_raw_data[[#This Row],[Date]],Table_Sheet1[], 3, FALSE)</f>
        <v>N</v>
      </c>
      <c r="H57" s="5">
        <v>14</v>
      </c>
      <c r="I57" s="5">
        <v>27</v>
      </c>
      <c r="J57" s="5">
        <v>24.1</v>
      </c>
      <c r="K57" s="5">
        <v>0</v>
      </c>
      <c r="L57" s="7">
        <v>130062.755</v>
      </c>
      <c r="M57" s="8">
        <v>33.323249590000003</v>
      </c>
      <c r="N57" s="8">
        <f>Table_EnergyDemand_raw_data[[#This Row],[Demand]]*Table_EnergyDemand_raw_data[[#This Row],[RRP]]</f>
        <v>4334113.6472280212</v>
      </c>
    </row>
    <row r="58" spans="1:14" x14ac:dyDescent="0.3">
      <c r="A58" s="10">
        <v>42061</v>
      </c>
      <c r="B58" s="5" t="str">
        <f>TEXT(Table_EnergyDemand_raw_data[[#This Row],[Date]], "DDDD")</f>
        <v>Thursday</v>
      </c>
      <c r="C58" s="5" t="str">
        <f xml:space="preserve"> TEXT(Table_EnergyDemand_raw_data[[#This Row],[Date]], "MMMM")</f>
        <v>February</v>
      </c>
      <c r="D58" s="5" t="str">
        <f>TEXT(Table_EnergyDemand_raw_data[[#This Row],[Date]], "YYYY")</f>
        <v>2015</v>
      </c>
      <c r="E58" s="5">
        <f>_xlfn.ISOWEEKNUM(Table_EnergyDemand_raw_data[[#This Row],[Date]])</f>
        <v>9</v>
      </c>
      <c r="F58" s="6" t="str">
        <f>VLOOKUP(Table_EnergyDemand_raw_data[[#This Row],[Date]],Table_Sheet1[], 2, FALSE)</f>
        <v>Y</v>
      </c>
      <c r="G58" s="6" t="str">
        <f>VLOOKUP(Table_EnergyDemand_raw_data[[#This Row],[Date]],Table_Sheet1[], 3, FALSE)</f>
        <v>N</v>
      </c>
      <c r="H58" s="5">
        <v>16</v>
      </c>
      <c r="I58" s="5">
        <v>23.2</v>
      </c>
      <c r="J58" s="5">
        <v>18.5</v>
      </c>
      <c r="K58" s="5">
        <v>0</v>
      </c>
      <c r="L58" s="7">
        <v>131525.85500000001</v>
      </c>
      <c r="M58" s="8">
        <v>39.086578340000003</v>
      </c>
      <c r="N58" s="8">
        <f>Table_EnergyDemand_raw_data[[#This Row],[Demand]]*Table_EnergyDemand_raw_data[[#This Row],[RRP]]</f>
        <v>5140895.6351929819</v>
      </c>
    </row>
    <row r="59" spans="1:14" x14ac:dyDescent="0.3">
      <c r="A59" s="10">
        <v>42062</v>
      </c>
      <c r="B59" s="5" t="str">
        <f>TEXT(Table_EnergyDemand_raw_data[[#This Row],[Date]], "DDDD")</f>
        <v>Friday</v>
      </c>
      <c r="C59" s="5" t="str">
        <f xml:space="preserve"> TEXT(Table_EnergyDemand_raw_data[[#This Row],[Date]], "MMMM")</f>
        <v>February</v>
      </c>
      <c r="D59" s="5" t="str">
        <f>TEXT(Table_EnergyDemand_raw_data[[#This Row],[Date]], "YYYY")</f>
        <v>2015</v>
      </c>
      <c r="E59" s="5">
        <f>_xlfn.ISOWEEKNUM(Table_EnergyDemand_raw_data[[#This Row],[Date]])</f>
        <v>9</v>
      </c>
      <c r="F59" s="6" t="str">
        <f>VLOOKUP(Table_EnergyDemand_raw_data[[#This Row],[Date]],Table_Sheet1[], 2, FALSE)</f>
        <v>Y</v>
      </c>
      <c r="G59" s="6" t="str">
        <f>VLOOKUP(Table_EnergyDemand_raw_data[[#This Row],[Date]],Table_Sheet1[], 3, FALSE)</f>
        <v>N</v>
      </c>
      <c r="H59" s="5">
        <v>14.8</v>
      </c>
      <c r="I59" s="5">
        <v>24.3</v>
      </c>
      <c r="J59" s="5">
        <v>21.7</v>
      </c>
      <c r="K59" s="5">
        <v>0</v>
      </c>
      <c r="L59" s="7">
        <v>131069.4</v>
      </c>
      <c r="M59" s="8">
        <v>36.339011550000002</v>
      </c>
      <c r="N59" s="8">
        <f>Table_EnergyDemand_raw_data[[#This Row],[Demand]]*Table_EnergyDemand_raw_data[[#This Row],[RRP]]</f>
        <v>4762932.4404515699</v>
      </c>
    </row>
    <row r="60" spans="1:14" x14ac:dyDescent="0.3">
      <c r="A60" s="10">
        <v>42063</v>
      </c>
      <c r="B60" s="5" t="str">
        <f>TEXT(Table_EnergyDemand_raw_data[[#This Row],[Date]], "DDDD")</f>
        <v>Saturday</v>
      </c>
      <c r="C60" s="5" t="str">
        <f xml:space="preserve"> TEXT(Table_EnergyDemand_raw_data[[#This Row],[Date]], "MMMM")</f>
        <v>February</v>
      </c>
      <c r="D60" s="5" t="str">
        <f>TEXT(Table_EnergyDemand_raw_data[[#This Row],[Date]], "YYYY")</f>
        <v>2015</v>
      </c>
      <c r="E60" s="5">
        <f>_xlfn.ISOWEEKNUM(Table_EnergyDemand_raw_data[[#This Row],[Date]])</f>
        <v>9</v>
      </c>
      <c r="F60" s="6" t="str">
        <f>VLOOKUP(Table_EnergyDemand_raw_data[[#This Row],[Date]],Table_Sheet1[], 2, FALSE)</f>
        <v>Y</v>
      </c>
      <c r="G60" s="6" t="str">
        <f>VLOOKUP(Table_EnergyDemand_raw_data[[#This Row],[Date]],Table_Sheet1[], 3, FALSE)</f>
        <v>N</v>
      </c>
      <c r="H60" s="5">
        <v>17.899999999999999</v>
      </c>
      <c r="I60" s="5">
        <v>32.299999999999997</v>
      </c>
      <c r="J60" s="5">
        <v>6.9</v>
      </c>
      <c r="K60" s="5">
        <v>0</v>
      </c>
      <c r="L60" s="7">
        <v>116275.73</v>
      </c>
      <c r="M60" s="8">
        <v>25.143130729999999</v>
      </c>
      <c r="N60" s="8">
        <f>Table_EnergyDemand_raw_data[[#This Row],[Demand]]*Table_EnergyDemand_raw_data[[#This Row],[RRP]]</f>
        <v>2923535.8801161828</v>
      </c>
    </row>
    <row r="61" spans="1:14" x14ac:dyDescent="0.3">
      <c r="A61" s="10">
        <v>42064</v>
      </c>
      <c r="B61" s="5" t="str">
        <f>TEXT(Table_EnergyDemand_raw_data[[#This Row],[Date]], "DDDD")</f>
        <v>Sunday</v>
      </c>
      <c r="C61" s="5" t="str">
        <f xml:space="preserve"> TEXT(Table_EnergyDemand_raw_data[[#This Row],[Date]], "MMMM")</f>
        <v>March</v>
      </c>
      <c r="D61" s="5" t="str">
        <f>TEXT(Table_EnergyDemand_raw_data[[#This Row],[Date]], "YYYY")</f>
        <v>2015</v>
      </c>
      <c r="E61" s="5">
        <f>_xlfn.ISOWEEKNUM(Table_EnergyDemand_raw_data[[#This Row],[Date]])</f>
        <v>9</v>
      </c>
      <c r="F61" s="6" t="str">
        <f>VLOOKUP(Table_EnergyDemand_raw_data[[#This Row],[Date]],Table_Sheet1[], 2, FALSE)</f>
        <v>Y</v>
      </c>
      <c r="G61" s="6" t="str">
        <f>VLOOKUP(Table_EnergyDemand_raw_data[[#This Row],[Date]],Table_Sheet1[], 3, FALSE)</f>
        <v>N</v>
      </c>
      <c r="H61" s="5">
        <v>15.2</v>
      </c>
      <c r="I61" s="5">
        <v>20.8</v>
      </c>
      <c r="J61" s="5">
        <v>23.3</v>
      </c>
      <c r="K61" s="5">
        <v>15.8</v>
      </c>
      <c r="L61" s="7">
        <v>103462.78</v>
      </c>
      <c r="M61" s="8">
        <v>24.58614815</v>
      </c>
      <c r="N61" s="8">
        <f>Table_EnergyDemand_raw_data[[#This Row],[Demand]]*Table_EnergyDemand_raw_data[[#This Row],[RRP]]</f>
        <v>2543751.2370908568</v>
      </c>
    </row>
    <row r="62" spans="1:14" x14ac:dyDescent="0.3">
      <c r="A62" s="10">
        <v>42065</v>
      </c>
      <c r="B62" s="5" t="str">
        <f>TEXT(Table_EnergyDemand_raw_data[[#This Row],[Date]], "DDDD")</f>
        <v>Monday</v>
      </c>
      <c r="C62" s="5" t="str">
        <f xml:space="preserve"> TEXT(Table_EnergyDemand_raw_data[[#This Row],[Date]], "MMMM")</f>
        <v>March</v>
      </c>
      <c r="D62" s="5" t="str">
        <f>TEXT(Table_EnergyDemand_raw_data[[#This Row],[Date]], "YYYY")</f>
        <v>2015</v>
      </c>
      <c r="E62" s="5">
        <f>_xlfn.ISOWEEKNUM(Table_EnergyDemand_raw_data[[#This Row],[Date]])</f>
        <v>10</v>
      </c>
      <c r="F62" s="6" t="str">
        <f>VLOOKUP(Table_EnergyDemand_raw_data[[#This Row],[Date]],Table_Sheet1[], 2, FALSE)</f>
        <v>Y</v>
      </c>
      <c r="G62" s="6" t="str">
        <f>VLOOKUP(Table_EnergyDemand_raw_data[[#This Row],[Date]],Table_Sheet1[], 3, FALSE)</f>
        <v>N</v>
      </c>
      <c r="H62" s="5">
        <v>11.6</v>
      </c>
      <c r="I62" s="5">
        <v>23</v>
      </c>
      <c r="J62" s="5">
        <v>22</v>
      </c>
      <c r="K62" s="5">
        <v>0</v>
      </c>
      <c r="L62" s="7">
        <v>123301.83500000001</v>
      </c>
      <c r="M62" s="8">
        <v>33.166526230000002</v>
      </c>
      <c r="N62" s="8">
        <f>Table_EnergyDemand_raw_data[[#This Row],[Demand]]*Table_EnergyDemand_raw_data[[#This Row],[RRP]]</f>
        <v>4089493.5447346326</v>
      </c>
    </row>
    <row r="63" spans="1:14" x14ac:dyDescent="0.3">
      <c r="A63" s="10">
        <v>42066</v>
      </c>
      <c r="B63" s="5" t="str">
        <f>TEXT(Table_EnergyDemand_raw_data[[#This Row],[Date]], "DDDD")</f>
        <v>Tuesday</v>
      </c>
      <c r="C63" s="5" t="str">
        <f xml:space="preserve"> TEXT(Table_EnergyDemand_raw_data[[#This Row],[Date]], "MMMM")</f>
        <v>March</v>
      </c>
      <c r="D63" s="5" t="str">
        <f>TEXT(Table_EnergyDemand_raw_data[[#This Row],[Date]], "YYYY")</f>
        <v>2015</v>
      </c>
      <c r="E63" s="5">
        <f>_xlfn.ISOWEEKNUM(Table_EnergyDemand_raw_data[[#This Row],[Date]])</f>
        <v>10</v>
      </c>
      <c r="F63" s="6" t="str">
        <f>VLOOKUP(Table_EnergyDemand_raw_data[[#This Row],[Date]],Table_Sheet1[], 2, FALSE)</f>
        <v>Y</v>
      </c>
      <c r="G63" s="6" t="str">
        <f>VLOOKUP(Table_EnergyDemand_raw_data[[#This Row],[Date]],Table_Sheet1[], 3, FALSE)</f>
        <v>N</v>
      </c>
      <c r="H63" s="5">
        <v>15.5</v>
      </c>
      <c r="I63" s="5">
        <v>22.7</v>
      </c>
      <c r="J63" s="5">
        <v>21.2</v>
      </c>
      <c r="K63" s="5">
        <v>0</v>
      </c>
      <c r="L63" s="7">
        <v>126750.29</v>
      </c>
      <c r="M63" s="8">
        <v>43.739457139999999</v>
      </c>
      <c r="N63" s="8">
        <f>Table_EnergyDemand_raw_data[[#This Row],[Demand]]*Table_EnergyDemand_raw_data[[#This Row],[RRP]]</f>
        <v>5543988.8769375701</v>
      </c>
    </row>
    <row r="64" spans="1:14" x14ac:dyDescent="0.3">
      <c r="A64" s="10">
        <v>42067</v>
      </c>
      <c r="B64" s="5" t="str">
        <f>TEXT(Table_EnergyDemand_raw_data[[#This Row],[Date]], "DDDD")</f>
        <v>Wednesday</v>
      </c>
      <c r="C64" s="5" t="str">
        <f xml:space="preserve"> TEXT(Table_EnergyDemand_raw_data[[#This Row],[Date]], "MMMM")</f>
        <v>March</v>
      </c>
      <c r="D64" s="5" t="str">
        <f>TEXT(Table_EnergyDemand_raw_data[[#This Row],[Date]], "YYYY")</f>
        <v>2015</v>
      </c>
      <c r="E64" s="5">
        <f>_xlfn.ISOWEEKNUM(Table_EnergyDemand_raw_data[[#This Row],[Date]])</f>
        <v>10</v>
      </c>
      <c r="F64" s="6" t="str">
        <f>VLOOKUP(Table_EnergyDemand_raw_data[[#This Row],[Date]],Table_Sheet1[], 2, FALSE)</f>
        <v>Y</v>
      </c>
      <c r="G64" s="6" t="str">
        <f>VLOOKUP(Table_EnergyDemand_raw_data[[#This Row],[Date]],Table_Sheet1[], 3, FALSE)</f>
        <v>N</v>
      </c>
      <c r="H64" s="5">
        <v>15.4</v>
      </c>
      <c r="I64" s="5">
        <v>23.5</v>
      </c>
      <c r="J64" s="5">
        <v>23</v>
      </c>
      <c r="K64" s="5">
        <v>0</v>
      </c>
      <c r="L64" s="7">
        <v>120764.185</v>
      </c>
      <c r="M64" s="8">
        <v>37.252483910000002</v>
      </c>
      <c r="N64" s="8">
        <f>Table_EnergyDemand_raw_data[[#This Row],[Demand]]*Table_EnergyDemand_raw_data[[#This Row],[RRP]]</f>
        <v>4498765.8586167637</v>
      </c>
    </row>
    <row r="65" spans="1:14" x14ac:dyDescent="0.3">
      <c r="A65" s="10">
        <v>42068</v>
      </c>
      <c r="B65" s="5" t="str">
        <f>TEXT(Table_EnergyDemand_raw_data[[#This Row],[Date]], "DDDD")</f>
        <v>Thursday</v>
      </c>
      <c r="C65" s="5" t="str">
        <f xml:space="preserve"> TEXT(Table_EnergyDemand_raw_data[[#This Row],[Date]], "MMMM")</f>
        <v>March</v>
      </c>
      <c r="D65" s="5" t="str">
        <f>TEXT(Table_EnergyDemand_raw_data[[#This Row],[Date]], "YYYY")</f>
        <v>2015</v>
      </c>
      <c r="E65" s="5">
        <f>_xlfn.ISOWEEKNUM(Table_EnergyDemand_raw_data[[#This Row],[Date]])</f>
        <v>10</v>
      </c>
      <c r="F65" s="6" t="str">
        <f>VLOOKUP(Table_EnergyDemand_raw_data[[#This Row],[Date]],Table_Sheet1[], 2, FALSE)</f>
        <v>Y</v>
      </c>
      <c r="G65" s="6" t="str">
        <f>VLOOKUP(Table_EnergyDemand_raw_data[[#This Row],[Date]],Table_Sheet1[], 3, FALSE)</f>
        <v>N</v>
      </c>
      <c r="H65" s="5">
        <v>12.6</v>
      </c>
      <c r="I65" s="5">
        <v>18.600000000000001</v>
      </c>
      <c r="J65" s="5">
        <v>22.5</v>
      </c>
      <c r="K65" s="5">
        <v>0.8</v>
      </c>
      <c r="L65" s="7">
        <v>114967.345</v>
      </c>
      <c r="M65" s="8">
        <v>25.322828099999999</v>
      </c>
      <c r="N65" s="8">
        <f>Table_EnergyDemand_raw_data[[#This Row],[Demand]]*Table_EnergyDemand_raw_data[[#This Row],[RRP]]</f>
        <v>2911298.3145483942</v>
      </c>
    </row>
    <row r="66" spans="1:14" x14ac:dyDescent="0.3">
      <c r="A66" s="10">
        <v>42069</v>
      </c>
      <c r="B66" s="5" t="str">
        <f>TEXT(Table_EnergyDemand_raw_data[[#This Row],[Date]], "DDDD")</f>
        <v>Friday</v>
      </c>
      <c r="C66" s="5" t="str">
        <f xml:space="preserve"> TEXT(Table_EnergyDemand_raw_data[[#This Row],[Date]], "MMMM")</f>
        <v>March</v>
      </c>
      <c r="D66" s="5" t="str">
        <f>TEXT(Table_EnergyDemand_raw_data[[#This Row],[Date]], "YYYY")</f>
        <v>2015</v>
      </c>
      <c r="E66" s="5">
        <f>_xlfn.ISOWEEKNUM(Table_EnergyDemand_raw_data[[#This Row],[Date]])</f>
        <v>10</v>
      </c>
      <c r="F66" s="6" t="str">
        <f>VLOOKUP(Table_EnergyDemand_raw_data[[#This Row],[Date]],Table_Sheet1[], 2, FALSE)</f>
        <v>Y</v>
      </c>
      <c r="G66" s="6" t="str">
        <f>VLOOKUP(Table_EnergyDemand_raw_data[[#This Row],[Date]],Table_Sheet1[], 3, FALSE)</f>
        <v>N</v>
      </c>
      <c r="H66" s="5">
        <v>14.1</v>
      </c>
      <c r="I66" s="5">
        <v>21.1</v>
      </c>
      <c r="J66" s="5">
        <v>10.8</v>
      </c>
      <c r="K66" s="5">
        <v>0.2</v>
      </c>
      <c r="L66" s="7">
        <v>117053.75</v>
      </c>
      <c r="M66" s="8">
        <v>27.750521689999999</v>
      </c>
      <c r="N66" s="8">
        <f>Table_EnergyDemand_raw_data[[#This Row],[Demand]]*Table_EnergyDemand_raw_data[[#This Row],[RRP]]</f>
        <v>3248302.6282708375</v>
      </c>
    </row>
    <row r="67" spans="1:14" x14ac:dyDescent="0.3">
      <c r="A67" s="10">
        <v>42070</v>
      </c>
      <c r="B67" s="5" t="str">
        <f>TEXT(Table_EnergyDemand_raw_data[[#This Row],[Date]], "DDDD")</f>
        <v>Saturday</v>
      </c>
      <c r="C67" s="5" t="str">
        <f xml:space="preserve"> TEXT(Table_EnergyDemand_raw_data[[#This Row],[Date]], "MMMM")</f>
        <v>March</v>
      </c>
      <c r="D67" s="5" t="str">
        <f>TEXT(Table_EnergyDemand_raw_data[[#This Row],[Date]], "YYYY")</f>
        <v>2015</v>
      </c>
      <c r="E67" s="5">
        <f>_xlfn.ISOWEEKNUM(Table_EnergyDemand_raw_data[[#This Row],[Date]])</f>
        <v>10</v>
      </c>
      <c r="F67" s="6" t="str">
        <f>VLOOKUP(Table_EnergyDemand_raw_data[[#This Row],[Date]],Table_Sheet1[], 2, FALSE)</f>
        <v>Y</v>
      </c>
      <c r="G67" s="6" t="str">
        <f>VLOOKUP(Table_EnergyDemand_raw_data[[#This Row],[Date]],Table_Sheet1[], 3, FALSE)</f>
        <v>N</v>
      </c>
      <c r="H67" s="5">
        <v>15.4</v>
      </c>
      <c r="I67" s="5">
        <v>22.6</v>
      </c>
      <c r="J67" s="5">
        <v>10.8</v>
      </c>
      <c r="K67" s="5">
        <v>0.2</v>
      </c>
      <c r="L67" s="7">
        <v>108344.575</v>
      </c>
      <c r="M67" s="8">
        <v>22.113214540000001</v>
      </c>
      <c r="N67" s="8">
        <f>Table_EnergyDemand_raw_data[[#This Row],[Demand]]*Table_EnergyDemand_raw_data[[#This Row],[RRP]]</f>
        <v>2395846.8312201207</v>
      </c>
    </row>
    <row r="68" spans="1:14" x14ac:dyDescent="0.3">
      <c r="A68" s="10">
        <v>42071</v>
      </c>
      <c r="B68" s="5" t="str">
        <f>TEXT(Table_EnergyDemand_raw_data[[#This Row],[Date]], "DDDD")</f>
        <v>Sunday</v>
      </c>
      <c r="C68" s="5" t="str">
        <f xml:space="preserve"> TEXT(Table_EnergyDemand_raw_data[[#This Row],[Date]], "MMMM")</f>
        <v>March</v>
      </c>
      <c r="D68" s="5" t="str">
        <f>TEXT(Table_EnergyDemand_raw_data[[#This Row],[Date]], "YYYY")</f>
        <v>2015</v>
      </c>
      <c r="E68" s="5">
        <f>_xlfn.ISOWEEKNUM(Table_EnergyDemand_raw_data[[#This Row],[Date]])</f>
        <v>10</v>
      </c>
      <c r="F68" s="6" t="str">
        <f>VLOOKUP(Table_EnergyDemand_raw_data[[#This Row],[Date]],Table_Sheet1[], 2, FALSE)</f>
        <v>Y</v>
      </c>
      <c r="G68" s="6" t="str">
        <f>VLOOKUP(Table_EnergyDemand_raw_data[[#This Row],[Date]],Table_Sheet1[], 3, FALSE)</f>
        <v>N</v>
      </c>
      <c r="H68" s="5">
        <v>16.2</v>
      </c>
      <c r="I68" s="5">
        <v>24.4</v>
      </c>
      <c r="J68" s="5">
        <v>20.399999999999999</v>
      </c>
      <c r="K68" s="5">
        <v>0</v>
      </c>
      <c r="L68" s="7">
        <v>106348.78</v>
      </c>
      <c r="M68" s="8">
        <v>20.57443413</v>
      </c>
      <c r="N68" s="8">
        <f>Table_EnergyDemand_raw_data[[#This Row],[Demand]]*Table_EnergyDemand_raw_data[[#This Row],[RRP]]</f>
        <v>2188065.9689158616</v>
      </c>
    </row>
    <row r="69" spans="1:14" x14ac:dyDescent="0.3">
      <c r="A69" s="10">
        <v>42072</v>
      </c>
      <c r="B69" s="5" t="str">
        <f>TEXT(Table_EnergyDemand_raw_data[[#This Row],[Date]], "DDDD")</f>
        <v>Monday</v>
      </c>
      <c r="C69" s="5" t="str">
        <f xml:space="preserve"> TEXT(Table_EnergyDemand_raw_data[[#This Row],[Date]], "MMMM")</f>
        <v>March</v>
      </c>
      <c r="D69" s="5" t="str">
        <f>TEXT(Table_EnergyDemand_raw_data[[#This Row],[Date]], "YYYY")</f>
        <v>2015</v>
      </c>
      <c r="E69" s="5">
        <f>_xlfn.ISOWEEKNUM(Table_EnergyDemand_raw_data[[#This Row],[Date]])</f>
        <v>11</v>
      </c>
      <c r="F69" s="6" t="str">
        <f>VLOOKUP(Table_EnergyDemand_raw_data[[#This Row],[Date]],Table_Sheet1[], 2, FALSE)</f>
        <v>Y</v>
      </c>
      <c r="G69" s="6" t="str">
        <f>VLOOKUP(Table_EnergyDemand_raw_data[[#This Row],[Date]],Table_Sheet1[], 3, FALSE)</f>
        <v>Y</v>
      </c>
      <c r="H69" s="5">
        <v>14.4</v>
      </c>
      <c r="I69" s="5">
        <v>23.8</v>
      </c>
      <c r="J69" s="5">
        <v>18.600000000000001</v>
      </c>
      <c r="K69" s="5">
        <v>0</v>
      </c>
      <c r="L69" s="7">
        <v>108282.48</v>
      </c>
      <c r="M69" s="8">
        <v>23.80806827</v>
      </c>
      <c r="N69" s="8">
        <f>Table_EnergyDemand_raw_data[[#This Row],[Demand]]*Table_EnergyDemand_raw_data[[#This Row],[RRP]]</f>
        <v>2577996.6762849092</v>
      </c>
    </row>
    <row r="70" spans="1:14" x14ac:dyDescent="0.3">
      <c r="A70" s="10">
        <v>42073</v>
      </c>
      <c r="B70" s="5" t="str">
        <f>TEXT(Table_EnergyDemand_raw_data[[#This Row],[Date]], "DDDD")</f>
        <v>Tuesday</v>
      </c>
      <c r="C70" s="5" t="str">
        <f xml:space="preserve"> TEXT(Table_EnergyDemand_raw_data[[#This Row],[Date]], "MMMM")</f>
        <v>March</v>
      </c>
      <c r="D70" s="5" t="str">
        <f>TEXT(Table_EnergyDemand_raw_data[[#This Row],[Date]], "YYYY")</f>
        <v>2015</v>
      </c>
      <c r="E70" s="5">
        <f>_xlfn.ISOWEEKNUM(Table_EnergyDemand_raw_data[[#This Row],[Date]])</f>
        <v>11</v>
      </c>
      <c r="F70" s="6" t="str">
        <f>VLOOKUP(Table_EnergyDemand_raw_data[[#This Row],[Date]],Table_Sheet1[], 2, FALSE)</f>
        <v>Y</v>
      </c>
      <c r="G70" s="6" t="str">
        <f>VLOOKUP(Table_EnergyDemand_raw_data[[#This Row],[Date]],Table_Sheet1[], 3, FALSE)</f>
        <v>N</v>
      </c>
      <c r="H70" s="5">
        <v>16.2</v>
      </c>
      <c r="I70" s="5">
        <v>21.7</v>
      </c>
      <c r="J70" s="5">
        <v>22.1</v>
      </c>
      <c r="K70" s="5">
        <v>0</v>
      </c>
      <c r="L70" s="7">
        <v>125828.53</v>
      </c>
      <c r="M70" s="8">
        <v>31.763749180000001</v>
      </c>
      <c r="N70" s="8">
        <f>Table_EnergyDemand_raw_data[[#This Row],[Demand]]*Table_EnergyDemand_raw_data[[#This Row],[RRP]]</f>
        <v>3996785.8666081056</v>
      </c>
    </row>
    <row r="71" spans="1:14" x14ac:dyDescent="0.3">
      <c r="A71" s="10">
        <v>42074</v>
      </c>
      <c r="B71" s="5" t="str">
        <f>TEXT(Table_EnergyDemand_raw_data[[#This Row],[Date]], "DDDD")</f>
        <v>Wednesday</v>
      </c>
      <c r="C71" s="5" t="str">
        <f xml:space="preserve"> TEXT(Table_EnergyDemand_raw_data[[#This Row],[Date]], "MMMM")</f>
        <v>March</v>
      </c>
      <c r="D71" s="5" t="str">
        <f>TEXT(Table_EnergyDemand_raw_data[[#This Row],[Date]], "YYYY")</f>
        <v>2015</v>
      </c>
      <c r="E71" s="5">
        <f>_xlfn.ISOWEEKNUM(Table_EnergyDemand_raw_data[[#This Row],[Date]])</f>
        <v>11</v>
      </c>
      <c r="F71" s="6" t="str">
        <f>VLOOKUP(Table_EnergyDemand_raw_data[[#This Row],[Date]],Table_Sheet1[], 2, FALSE)</f>
        <v>Y</v>
      </c>
      <c r="G71" s="6" t="str">
        <f>VLOOKUP(Table_EnergyDemand_raw_data[[#This Row],[Date]],Table_Sheet1[], 3, FALSE)</f>
        <v>N</v>
      </c>
      <c r="H71" s="5">
        <v>11.2</v>
      </c>
      <c r="I71" s="5">
        <v>23.8</v>
      </c>
      <c r="J71" s="5">
        <v>22.3</v>
      </c>
      <c r="K71" s="5">
        <v>0</v>
      </c>
      <c r="L71" s="7">
        <v>124418.41499999999</v>
      </c>
      <c r="M71" s="8">
        <v>33.59649288</v>
      </c>
      <c r="N71" s="8">
        <f>Table_EnergyDemand_raw_data[[#This Row],[Demand]]*Table_EnergyDemand_raw_data[[#This Row],[RRP]]</f>
        <v>4180022.3936883849</v>
      </c>
    </row>
    <row r="72" spans="1:14" x14ac:dyDescent="0.3">
      <c r="A72" s="10">
        <v>42075</v>
      </c>
      <c r="B72" s="5" t="str">
        <f>TEXT(Table_EnergyDemand_raw_data[[#This Row],[Date]], "DDDD")</f>
        <v>Thursday</v>
      </c>
      <c r="C72" s="5" t="str">
        <f xml:space="preserve"> TEXT(Table_EnergyDemand_raw_data[[#This Row],[Date]], "MMMM")</f>
        <v>March</v>
      </c>
      <c r="D72" s="5" t="str">
        <f>TEXT(Table_EnergyDemand_raw_data[[#This Row],[Date]], "YYYY")</f>
        <v>2015</v>
      </c>
      <c r="E72" s="5">
        <f>_xlfn.ISOWEEKNUM(Table_EnergyDemand_raw_data[[#This Row],[Date]])</f>
        <v>11</v>
      </c>
      <c r="F72" s="6" t="str">
        <f>VLOOKUP(Table_EnergyDemand_raw_data[[#This Row],[Date]],Table_Sheet1[], 2, FALSE)</f>
        <v>Y</v>
      </c>
      <c r="G72" s="6" t="str">
        <f>VLOOKUP(Table_EnergyDemand_raw_data[[#This Row],[Date]],Table_Sheet1[], 3, FALSE)</f>
        <v>N</v>
      </c>
      <c r="H72" s="5">
        <v>13</v>
      </c>
      <c r="I72" s="5">
        <v>19.899999999999999</v>
      </c>
      <c r="J72" s="5">
        <v>18.7</v>
      </c>
      <c r="K72" s="5">
        <v>0</v>
      </c>
      <c r="L72" s="7">
        <v>121683.65</v>
      </c>
      <c r="M72" s="8">
        <v>26.040505889999999</v>
      </c>
      <c r="N72" s="8">
        <f>Table_EnergyDemand_raw_data[[#This Row],[Demand]]*Table_EnergyDemand_raw_data[[#This Row],[RRP]]</f>
        <v>3168703.8045416982</v>
      </c>
    </row>
    <row r="73" spans="1:14" x14ac:dyDescent="0.3">
      <c r="A73" s="10">
        <v>42076</v>
      </c>
      <c r="B73" s="5" t="str">
        <f>TEXT(Table_EnergyDemand_raw_data[[#This Row],[Date]], "DDDD")</f>
        <v>Friday</v>
      </c>
      <c r="C73" s="5" t="str">
        <f xml:space="preserve"> TEXT(Table_EnergyDemand_raw_data[[#This Row],[Date]], "MMMM")</f>
        <v>March</v>
      </c>
      <c r="D73" s="5" t="str">
        <f>TEXT(Table_EnergyDemand_raw_data[[#This Row],[Date]], "YYYY")</f>
        <v>2015</v>
      </c>
      <c r="E73" s="5">
        <f>_xlfn.ISOWEEKNUM(Table_EnergyDemand_raw_data[[#This Row],[Date]])</f>
        <v>11</v>
      </c>
      <c r="F73" s="6" t="str">
        <f>VLOOKUP(Table_EnergyDemand_raw_data[[#This Row],[Date]],Table_Sheet1[], 2, FALSE)</f>
        <v>Y</v>
      </c>
      <c r="G73" s="6" t="str">
        <f>VLOOKUP(Table_EnergyDemand_raw_data[[#This Row],[Date]],Table_Sheet1[], 3, FALSE)</f>
        <v>N</v>
      </c>
      <c r="H73" s="5">
        <v>14.4</v>
      </c>
      <c r="I73" s="5">
        <v>20.399999999999999</v>
      </c>
      <c r="J73" s="5">
        <v>21.2</v>
      </c>
      <c r="K73" s="5">
        <v>0</v>
      </c>
      <c r="L73" s="7">
        <v>120929.815</v>
      </c>
      <c r="M73" s="8">
        <v>24.195363230000002</v>
      </c>
      <c r="N73" s="8">
        <f>Table_EnergyDemand_raw_data[[#This Row],[Demand]]*Table_EnergyDemand_raw_data[[#This Row],[RRP]]</f>
        <v>2925940.7992617027</v>
      </c>
    </row>
    <row r="74" spans="1:14" x14ac:dyDescent="0.3">
      <c r="A74" s="10">
        <v>42077</v>
      </c>
      <c r="B74" s="5" t="str">
        <f>TEXT(Table_EnergyDemand_raw_data[[#This Row],[Date]], "DDDD")</f>
        <v>Saturday</v>
      </c>
      <c r="C74" s="5" t="str">
        <f xml:space="preserve"> TEXT(Table_EnergyDemand_raw_data[[#This Row],[Date]], "MMMM")</f>
        <v>March</v>
      </c>
      <c r="D74" s="5" t="str">
        <f>TEXT(Table_EnergyDemand_raw_data[[#This Row],[Date]], "YYYY")</f>
        <v>2015</v>
      </c>
      <c r="E74" s="5">
        <f>_xlfn.ISOWEEKNUM(Table_EnergyDemand_raw_data[[#This Row],[Date]])</f>
        <v>11</v>
      </c>
      <c r="F74" s="6" t="str">
        <f>VLOOKUP(Table_EnergyDemand_raw_data[[#This Row],[Date]],Table_Sheet1[], 2, FALSE)</f>
        <v>Y</v>
      </c>
      <c r="G74" s="6" t="str">
        <f>VLOOKUP(Table_EnergyDemand_raw_data[[#This Row],[Date]],Table_Sheet1[], 3, FALSE)</f>
        <v>N</v>
      </c>
      <c r="H74" s="5">
        <v>9.4</v>
      </c>
      <c r="I74" s="5">
        <v>30.1</v>
      </c>
      <c r="J74" s="5">
        <v>20</v>
      </c>
      <c r="K74" s="5">
        <v>0</v>
      </c>
      <c r="L74" s="7">
        <v>108738.82</v>
      </c>
      <c r="M74" s="8">
        <v>17.394529559999999</v>
      </c>
      <c r="N74" s="8">
        <f>Table_EnergyDemand_raw_data[[#This Row],[Demand]]*Table_EnergyDemand_raw_data[[#This Row],[RRP]]</f>
        <v>1891460.6188095191</v>
      </c>
    </row>
    <row r="75" spans="1:14" x14ac:dyDescent="0.3">
      <c r="A75" s="10">
        <v>42078</v>
      </c>
      <c r="B75" s="5" t="str">
        <f>TEXT(Table_EnergyDemand_raw_data[[#This Row],[Date]], "DDDD")</f>
        <v>Sunday</v>
      </c>
      <c r="C75" s="5" t="str">
        <f xml:space="preserve"> TEXT(Table_EnergyDemand_raw_data[[#This Row],[Date]], "MMMM")</f>
        <v>March</v>
      </c>
      <c r="D75" s="5" t="str">
        <f>TEXT(Table_EnergyDemand_raw_data[[#This Row],[Date]], "YYYY")</f>
        <v>2015</v>
      </c>
      <c r="E75" s="5">
        <f>_xlfn.ISOWEEKNUM(Table_EnergyDemand_raw_data[[#This Row],[Date]])</f>
        <v>11</v>
      </c>
      <c r="F75" s="6" t="str">
        <f>VLOOKUP(Table_EnergyDemand_raw_data[[#This Row],[Date]],Table_Sheet1[], 2, FALSE)</f>
        <v>Y</v>
      </c>
      <c r="G75" s="6" t="str">
        <f>VLOOKUP(Table_EnergyDemand_raw_data[[#This Row],[Date]],Table_Sheet1[], 3, FALSE)</f>
        <v>N</v>
      </c>
      <c r="H75" s="5">
        <v>13.1</v>
      </c>
      <c r="I75" s="5">
        <v>18.3</v>
      </c>
      <c r="J75" s="5">
        <v>17.5</v>
      </c>
      <c r="K75" s="5">
        <v>2.2000000000000002</v>
      </c>
      <c r="L75" s="7">
        <v>100170.295</v>
      </c>
      <c r="M75" s="8">
        <v>14.373099399999999</v>
      </c>
      <c r="N75" s="8">
        <f>Table_EnergyDemand_raw_data[[#This Row],[Demand]]*Table_EnergyDemand_raw_data[[#This Row],[RRP]]</f>
        <v>1439757.606962323</v>
      </c>
    </row>
    <row r="76" spans="1:14" x14ac:dyDescent="0.3">
      <c r="A76" s="10">
        <v>42079</v>
      </c>
      <c r="B76" s="5" t="str">
        <f>TEXT(Table_EnergyDemand_raw_data[[#This Row],[Date]], "DDDD")</f>
        <v>Monday</v>
      </c>
      <c r="C76" s="5" t="str">
        <f xml:space="preserve"> TEXT(Table_EnergyDemand_raw_data[[#This Row],[Date]], "MMMM")</f>
        <v>March</v>
      </c>
      <c r="D76" s="5" t="str">
        <f>TEXT(Table_EnergyDemand_raw_data[[#This Row],[Date]], "YYYY")</f>
        <v>2015</v>
      </c>
      <c r="E76" s="5">
        <f>_xlfn.ISOWEEKNUM(Table_EnergyDemand_raw_data[[#This Row],[Date]])</f>
        <v>12</v>
      </c>
      <c r="F76" s="6" t="str">
        <f>VLOOKUP(Table_EnergyDemand_raw_data[[#This Row],[Date]],Table_Sheet1[], 2, FALSE)</f>
        <v>Y</v>
      </c>
      <c r="G76" s="6" t="str">
        <f>VLOOKUP(Table_EnergyDemand_raw_data[[#This Row],[Date]],Table_Sheet1[], 3, FALSE)</f>
        <v>N</v>
      </c>
      <c r="H76" s="5">
        <v>10.5</v>
      </c>
      <c r="I76" s="5">
        <v>25.5</v>
      </c>
      <c r="J76" s="5">
        <v>14.5</v>
      </c>
      <c r="K76" s="5">
        <v>0</v>
      </c>
      <c r="L76" s="7">
        <v>123787.075</v>
      </c>
      <c r="M76" s="8">
        <v>22.66079993</v>
      </c>
      <c r="N76" s="8">
        <f>Table_EnergyDemand_raw_data[[#This Row],[Demand]]*Table_EnergyDemand_raw_data[[#This Row],[RRP]]</f>
        <v>2805114.1404949045</v>
      </c>
    </row>
    <row r="77" spans="1:14" x14ac:dyDescent="0.3">
      <c r="A77" s="10">
        <v>42080</v>
      </c>
      <c r="B77" s="5" t="str">
        <f>TEXT(Table_EnergyDemand_raw_data[[#This Row],[Date]], "DDDD")</f>
        <v>Tuesday</v>
      </c>
      <c r="C77" s="5" t="str">
        <f xml:space="preserve"> TEXT(Table_EnergyDemand_raw_data[[#This Row],[Date]], "MMMM")</f>
        <v>March</v>
      </c>
      <c r="D77" s="5" t="str">
        <f>TEXT(Table_EnergyDemand_raw_data[[#This Row],[Date]], "YYYY")</f>
        <v>2015</v>
      </c>
      <c r="E77" s="5">
        <f>_xlfn.ISOWEEKNUM(Table_EnergyDemand_raw_data[[#This Row],[Date]])</f>
        <v>12</v>
      </c>
      <c r="F77" s="6" t="str">
        <f>VLOOKUP(Table_EnergyDemand_raw_data[[#This Row],[Date]],Table_Sheet1[], 2, FALSE)</f>
        <v>Y</v>
      </c>
      <c r="G77" s="6" t="str">
        <f>VLOOKUP(Table_EnergyDemand_raw_data[[#This Row],[Date]],Table_Sheet1[], 3, FALSE)</f>
        <v>N</v>
      </c>
      <c r="H77" s="5">
        <v>13</v>
      </c>
      <c r="I77" s="5">
        <v>26.2</v>
      </c>
      <c r="J77" s="5">
        <v>4.8</v>
      </c>
      <c r="K77" s="5">
        <v>0</v>
      </c>
      <c r="L77" s="7">
        <v>125600.86</v>
      </c>
      <c r="M77" s="8">
        <v>21.38556947</v>
      </c>
      <c r="N77" s="8">
        <f>Table_EnergyDemand_raw_data[[#This Row],[Demand]]*Table_EnergyDemand_raw_data[[#This Row],[RRP]]</f>
        <v>2686045.9170217444</v>
      </c>
    </row>
    <row r="78" spans="1:14" x14ac:dyDescent="0.3">
      <c r="A78" s="10">
        <v>42081</v>
      </c>
      <c r="B78" s="5" t="str">
        <f>TEXT(Table_EnergyDemand_raw_data[[#This Row],[Date]], "DDDD")</f>
        <v>Wednesday</v>
      </c>
      <c r="C78" s="5" t="str">
        <f xml:space="preserve"> TEXT(Table_EnergyDemand_raw_data[[#This Row],[Date]], "MMMM")</f>
        <v>March</v>
      </c>
      <c r="D78" s="5" t="str">
        <f>TEXT(Table_EnergyDemand_raw_data[[#This Row],[Date]], "YYYY")</f>
        <v>2015</v>
      </c>
      <c r="E78" s="5">
        <f>_xlfn.ISOWEEKNUM(Table_EnergyDemand_raw_data[[#This Row],[Date]])</f>
        <v>12</v>
      </c>
      <c r="F78" s="6" t="str">
        <f>VLOOKUP(Table_EnergyDemand_raw_data[[#This Row],[Date]],Table_Sheet1[], 2, FALSE)</f>
        <v>Y</v>
      </c>
      <c r="G78" s="6" t="str">
        <f>VLOOKUP(Table_EnergyDemand_raw_data[[#This Row],[Date]],Table_Sheet1[], 3, FALSE)</f>
        <v>N</v>
      </c>
      <c r="H78" s="5">
        <v>17.8</v>
      </c>
      <c r="I78" s="5">
        <v>24.4</v>
      </c>
      <c r="J78" s="5">
        <v>9.4</v>
      </c>
      <c r="K78" s="5">
        <v>1.4</v>
      </c>
      <c r="L78" s="7">
        <v>127975.815</v>
      </c>
      <c r="M78" s="8">
        <v>24.43863773</v>
      </c>
      <c r="N78" s="8">
        <f>Table_EnergyDemand_raw_data[[#This Row],[Demand]]*Table_EnergyDemand_raw_data[[#This Row],[RRP]]</f>
        <v>3127554.5809864998</v>
      </c>
    </row>
    <row r="79" spans="1:14" x14ac:dyDescent="0.3">
      <c r="A79" s="10">
        <v>42082</v>
      </c>
      <c r="B79" s="5" t="str">
        <f>TEXT(Table_EnergyDemand_raw_data[[#This Row],[Date]], "DDDD")</f>
        <v>Thursday</v>
      </c>
      <c r="C79" s="5" t="str">
        <f xml:space="preserve"> TEXT(Table_EnergyDemand_raw_data[[#This Row],[Date]], "MMMM")</f>
        <v>March</v>
      </c>
      <c r="D79" s="5" t="str">
        <f>TEXT(Table_EnergyDemand_raw_data[[#This Row],[Date]], "YYYY")</f>
        <v>2015</v>
      </c>
      <c r="E79" s="5">
        <f>_xlfn.ISOWEEKNUM(Table_EnergyDemand_raw_data[[#This Row],[Date]])</f>
        <v>12</v>
      </c>
      <c r="F79" s="6" t="str">
        <f>VLOOKUP(Table_EnergyDemand_raw_data[[#This Row],[Date]],Table_Sheet1[], 2, FALSE)</f>
        <v>Y</v>
      </c>
      <c r="G79" s="6" t="str">
        <f>VLOOKUP(Table_EnergyDemand_raw_data[[#This Row],[Date]],Table_Sheet1[], 3, FALSE)</f>
        <v>N</v>
      </c>
      <c r="H79" s="5">
        <v>16.5</v>
      </c>
      <c r="I79" s="5">
        <v>33.5</v>
      </c>
      <c r="J79" s="5">
        <v>15.1</v>
      </c>
      <c r="K79" s="5">
        <v>0</v>
      </c>
      <c r="L79" s="7">
        <v>128319.45</v>
      </c>
      <c r="M79" s="8">
        <v>24.568240979999999</v>
      </c>
      <c r="N79" s="8">
        <f>Table_EnergyDemand_raw_data[[#This Row],[Demand]]*Table_EnergyDemand_raw_data[[#This Row],[RRP]]</f>
        <v>3152583.1700210609</v>
      </c>
    </row>
    <row r="80" spans="1:14" x14ac:dyDescent="0.3">
      <c r="A80" s="10">
        <v>42083</v>
      </c>
      <c r="B80" s="5" t="str">
        <f>TEXT(Table_EnergyDemand_raw_data[[#This Row],[Date]], "DDDD")</f>
        <v>Friday</v>
      </c>
      <c r="C80" s="5" t="str">
        <f xml:space="preserve"> TEXT(Table_EnergyDemand_raw_data[[#This Row],[Date]], "MMMM")</f>
        <v>March</v>
      </c>
      <c r="D80" s="5" t="str">
        <f>TEXT(Table_EnergyDemand_raw_data[[#This Row],[Date]], "YYYY")</f>
        <v>2015</v>
      </c>
      <c r="E80" s="5">
        <f>_xlfn.ISOWEEKNUM(Table_EnergyDemand_raw_data[[#This Row],[Date]])</f>
        <v>12</v>
      </c>
      <c r="F80" s="6" t="str">
        <f>VLOOKUP(Table_EnergyDemand_raw_data[[#This Row],[Date]],Table_Sheet1[], 2, FALSE)</f>
        <v>Y</v>
      </c>
      <c r="G80" s="6" t="str">
        <f>VLOOKUP(Table_EnergyDemand_raw_data[[#This Row],[Date]],Table_Sheet1[], 3, FALSE)</f>
        <v>N</v>
      </c>
      <c r="H80" s="5">
        <v>14.2</v>
      </c>
      <c r="I80" s="5">
        <v>19.600000000000001</v>
      </c>
      <c r="J80" s="5">
        <v>19.899999999999999</v>
      </c>
      <c r="K80" s="5">
        <v>0</v>
      </c>
      <c r="L80" s="7">
        <v>119491.32</v>
      </c>
      <c r="M80" s="8">
        <v>24.06816285</v>
      </c>
      <c r="N80" s="8">
        <f>Table_EnergyDemand_raw_data[[#This Row],[Demand]]*Table_EnergyDemand_raw_data[[#This Row],[RRP]]</f>
        <v>2875936.5489214621</v>
      </c>
    </row>
    <row r="81" spans="1:14" x14ac:dyDescent="0.3">
      <c r="A81" s="10">
        <v>42084</v>
      </c>
      <c r="B81" s="5" t="str">
        <f>TEXT(Table_EnergyDemand_raw_data[[#This Row],[Date]], "DDDD")</f>
        <v>Saturday</v>
      </c>
      <c r="C81" s="5" t="str">
        <f xml:space="preserve"> TEXT(Table_EnergyDemand_raw_data[[#This Row],[Date]], "MMMM")</f>
        <v>March</v>
      </c>
      <c r="D81" s="5" t="str">
        <f>TEXT(Table_EnergyDemand_raw_data[[#This Row],[Date]], "YYYY")</f>
        <v>2015</v>
      </c>
      <c r="E81" s="5">
        <f>_xlfn.ISOWEEKNUM(Table_EnergyDemand_raw_data[[#This Row],[Date]])</f>
        <v>12</v>
      </c>
      <c r="F81" s="6" t="str">
        <f>VLOOKUP(Table_EnergyDemand_raw_data[[#This Row],[Date]],Table_Sheet1[], 2, FALSE)</f>
        <v>Y</v>
      </c>
      <c r="G81" s="6" t="str">
        <f>VLOOKUP(Table_EnergyDemand_raw_data[[#This Row],[Date]],Table_Sheet1[], 3, FALSE)</f>
        <v>N</v>
      </c>
      <c r="H81" s="5">
        <v>11.9</v>
      </c>
      <c r="I81" s="5">
        <v>22.7</v>
      </c>
      <c r="J81" s="5">
        <v>20.8</v>
      </c>
      <c r="K81" s="5">
        <v>0</v>
      </c>
      <c r="L81" s="7">
        <v>106754.8</v>
      </c>
      <c r="M81" s="8">
        <v>20.473714609999998</v>
      </c>
      <c r="N81" s="8">
        <f>Table_EnergyDemand_raw_data[[#This Row],[Demand]]*Table_EnergyDemand_raw_data[[#This Row],[RRP]]</f>
        <v>2185667.3084476278</v>
      </c>
    </row>
    <row r="82" spans="1:14" x14ac:dyDescent="0.3">
      <c r="A82" s="10">
        <v>42085</v>
      </c>
      <c r="B82" s="5" t="str">
        <f>TEXT(Table_EnergyDemand_raw_data[[#This Row],[Date]], "DDDD")</f>
        <v>Sunday</v>
      </c>
      <c r="C82" s="5" t="str">
        <f xml:space="preserve"> TEXT(Table_EnergyDemand_raw_data[[#This Row],[Date]], "MMMM")</f>
        <v>March</v>
      </c>
      <c r="D82" s="5" t="str">
        <f>TEXT(Table_EnergyDemand_raw_data[[#This Row],[Date]], "YYYY")</f>
        <v>2015</v>
      </c>
      <c r="E82" s="5">
        <f>_xlfn.ISOWEEKNUM(Table_EnergyDemand_raw_data[[#This Row],[Date]])</f>
        <v>12</v>
      </c>
      <c r="F82" s="6" t="str">
        <f>VLOOKUP(Table_EnergyDemand_raw_data[[#This Row],[Date]],Table_Sheet1[], 2, FALSE)</f>
        <v>Y</v>
      </c>
      <c r="G82" s="6" t="str">
        <f>VLOOKUP(Table_EnergyDemand_raw_data[[#This Row],[Date]],Table_Sheet1[], 3, FALSE)</f>
        <v>N</v>
      </c>
      <c r="H82" s="5">
        <v>11.3</v>
      </c>
      <c r="I82" s="5">
        <v>28.8</v>
      </c>
      <c r="J82" s="5">
        <v>19.899999999999999</v>
      </c>
      <c r="K82" s="5">
        <v>0</v>
      </c>
      <c r="L82" s="7">
        <v>106555.03</v>
      </c>
      <c r="M82" s="8">
        <v>18.918695589999999</v>
      </c>
      <c r="N82" s="8">
        <f>Table_EnergyDemand_raw_data[[#This Row],[Demand]]*Table_EnergyDemand_raw_data[[#This Row],[RRP]]</f>
        <v>2015882.1761533176</v>
      </c>
    </row>
    <row r="83" spans="1:14" x14ac:dyDescent="0.3">
      <c r="A83" s="10">
        <v>42086</v>
      </c>
      <c r="B83" s="5" t="str">
        <f>TEXT(Table_EnergyDemand_raw_data[[#This Row],[Date]], "DDDD")</f>
        <v>Monday</v>
      </c>
      <c r="C83" s="5" t="str">
        <f xml:space="preserve"> TEXT(Table_EnergyDemand_raw_data[[#This Row],[Date]], "MMMM")</f>
        <v>March</v>
      </c>
      <c r="D83" s="5" t="str">
        <f>TEXT(Table_EnergyDemand_raw_data[[#This Row],[Date]], "YYYY")</f>
        <v>2015</v>
      </c>
      <c r="E83" s="5">
        <f>_xlfn.ISOWEEKNUM(Table_EnergyDemand_raw_data[[#This Row],[Date]])</f>
        <v>13</v>
      </c>
      <c r="F83" s="6" t="str">
        <f>VLOOKUP(Table_EnergyDemand_raw_data[[#This Row],[Date]],Table_Sheet1[], 2, FALSE)</f>
        <v>Y</v>
      </c>
      <c r="G83" s="6" t="str">
        <f>VLOOKUP(Table_EnergyDemand_raw_data[[#This Row],[Date]],Table_Sheet1[], 3, FALSE)</f>
        <v>N</v>
      </c>
      <c r="H83" s="5">
        <v>13.6</v>
      </c>
      <c r="I83" s="5">
        <v>27</v>
      </c>
      <c r="J83" s="5">
        <v>3.9</v>
      </c>
      <c r="K83" s="5">
        <v>0</v>
      </c>
      <c r="L83" s="7">
        <v>122810.05</v>
      </c>
      <c r="M83" s="8">
        <v>26.68562798</v>
      </c>
      <c r="N83" s="8">
        <f>Table_EnergyDemand_raw_data[[#This Row],[Demand]]*Table_EnergyDemand_raw_data[[#This Row],[RRP]]</f>
        <v>3277263.3065051991</v>
      </c>
    </row>
    <row r="84" spans="1:14" x14ac:dyDescent="0.3">
      <c r="A84" s="10">
        <v>42087</v>
      </c>
      <c r="B84" s="5" t="str">
        <f>TEXT(Table_EnergyDemand_raw_data[[#This Row],[Date]], "DDDD")</f>
        <v>Tuesday</v>
      </c>
      <c r="C84" s="5" t="str">
        <f xml:space="preserve"> TEXT(Table_EnergyDemand_raw_data[[#This Row],[Date]], "MMMM")</f>
        <v>March</v>
      </c>
      <c r="D84" s="5" t="str">
        <f>TEXT(Table_EnergyDemand_raw_data[[#This Row],[Date]], "YYYY")</f>
        <v>2015</v>
      </c>
      <c r="E84" s="5">
        <f>_xlfn.ISOWEEKNUM(Table_EnergyDemand_raw_data[[#This Row],[Date]])</f>
        <v>13</v>
      </c>
      <c r="F84" s="6" t="str">
        <f>VLOOKUP(Table_EnergyDemand_raw_data[[#This Row],[Date]],Table_Sheet1[], 2, FALSE)</f>
        <v>Y</v>
      </c>
      <c r="G84" s="6" t="str">
        <f>VLOOKUP(Table_EnergyDemand_raw_data[[#This Row],[Date]],Table_Sheet1[], 3, FALSE)</f>
        <v>N</v>
      </c>
      <c r="H84" s="5">
        <v>12.6</v>
      </c>
      <c r="I84" s="5">
        <v>15.3</v>
      </c>
      <c r="J84" s="5">
        <v>3.8</v>
      </c>
      <c r="K84" s="5">
        <v>1.4</v>
      </c>
      <c r="L84" s="7">
        <v>123234.935</v>
      </c>
      <c r="M84" s="8">
        <v>34.05849946</v>
      </c>
      <c r="N84" s="8">
        <f>Table_EnergyDemand_raw_data[[#This Row],[Demand]]*Table_EnergyDemand_raw_data[[#This Row],[RRP]]</f>
        <v>4197196.9671506351</v>
      </c>
    </row>
    <row r="85" spans="1:14" x14ac:dyDescent="0.3">
      <c r="A85" s="10">
        <v>42088</v>
      </c>
      <c r="B85" s="5" t="str">
        <f>TEXT(Table_EnergyDemand_raw_data[[#This Row],[Date]], "DDDD")</f>
        <v>Wednesday</v>
      </c>
      <c r="C85" s="5" t="str">
        <f xml:space="preserve"> TEXT(Table_EnergyDemand_raw_data[[#This Row],[Date]], "MMMM")</f>
        <v>March</v>
      </c>
      <c r="D85" s="5" t="str">
        <f>TEXT(Table_EnergyDemand_raw_data[[#This Row],[Date]], "YYYY")</f>
        <v>2015</v>
      </c>
      <c r="E85" s="5">
        <f>_xlfn.ISOWEEKNUM(Table_EnergyDemand_raw_data[[#This Row],[Date]])</f>
        <v>13</v>
      </c>
      <c r="F85" s="6" t="str">
        <f>VLOOKUP(Table_EnergyDemand_raw_data[[#This Row],[Date]],Table_Sheet1[], 2, FALSE)</f>
        <v>Y</v>
      </c>
      <c r="G85" s="6" t="str">
        <f>VLOOKUP(Table_EnergyDemand_raw_data[[#This Row],[Date]],Table_Sheet1[], 3, FALSE)</f>
        <v>N</v>
      </c>
      <c r="H85" s="5">
        <v>13</v>
      </c>
      <c r="I85" s="5">
        <v>20.399999999999999</v>
      </c>
      <c r="J85" s="5">
        <v>13.8</v>
      </c>
      <c r="K85" s="5">
        <v>0.4</v>
      </c>
      <c r="L85" s="7">
        <v>122268.86</v>
      </c>
      <c r="M85" s="8">
        <v>28.548754240000001</v>
      </c>
      <c r="N85" s="8">
        <f>Table_EnergyDemand_raw_data[[#This Row],[Demand]]*Table_EnergyDemand_raw_data[[#This Row],[RRP]]</f>
        <v>3490623.6353449663</v>
      </c>
    </row>
    <row r="86" spans="1:14" x14ac:dyDescent="0.3">
      <c r="A86" s="10">
        <v>42089</v>
      </c>
      <c r="B86" s="5" t="str">
        <f>TEXT(Table_EnergyDemand_raw_data[[#This Row],[Date]], "DDDD")</f>
        <v>Thursday</v>
      </c>
      <c r="C86" s="5" t="str">
        <f xml:space="preserve"> TEXT(Table_EnergyDemand_raw_data[[#This Row],[Date]], "MMMM")</f>
        <v>March</v>
      </c>
      <c r="D86" s="5" t="str">
        <f>TEXT(Table_EnergyDemand_raw_data[[#This Row],[Date]], "YYYY")</f>
        <v>2015</v>
      </c>
      <c r="E86" s="5">
        <f>_xlfn.ISOWEEKNUM(Table_EnergyDemand_raw_data[[#This Row],[Date]])</f>
        <v>13</v>
      </c>
      <c r="F86" s="6" t="str">
        <f>VLOOKUP(Table_EnergyDemand_raw_data[[#This Row],[Date]],Table_Sheet1[], 2, FALSE)</f>
        <v>Y</v>
      </c>
      <c r="G86" s="6" t="str">
        <f>VLOOKUP(Table_EnergyDemand_raw_data[[#This Row],[Date]],Table_Sheet1[], 3, FALSE)</f>
        <v>N</v>
      </c>
      <c r="H86" s="5">
        <v>9.8000000000000007</v>
      </c>
      <c r="I86" s="5">
        <v>18</v>
      </c>
      <c r="J86" s="5">
        <v>9.9</v>
      </c>
      <c r="K86" s="5">
        <v>0.4</v>
      </c>
      <c r="L86" s="7">
        <v>121998.2</v>
      </c>
      <c r="M86" s="8">
        <v>21.971362899999999</v>
      </c>
      <c r="N86" s="8">
        <f>Table_EnergyDemand_raw_data[[#This Row],[Demand]]*Table_EnergyDemand_raw_data[[#This Row],[RRP]]</f>
        <v>2680466.7253467799</v>
      </c>
    </row>
    <row r="87" spans="1:14" x14ac:dyDescent="0.3">
      <c r="A87" s="10">
        <v>42090</v>
      </c>
      <c r="B87" s="5" t="str">
        <f>TEXT(Table_EnergyDemand_raw_data[[#This Row],[Date]], "DDDD")</f>
        <v>Friday</v>
      </c>
      <c r="C87" s="5" t="str">
        <f xml:space="preserve"> TEXT(Table_EnergyDemand_raw_data[[#This Row],[Date]], "MMMM")</f>
        <v>March</v>
      </c>
      <c r="D87" s="5" t="str">
        <f>TEXT(Table_EnergyDemand_raw_data[[#This Row],[Date]], "YYYY")</f>
        <v>2015</v>
      </c>
      <c r="E87" s="5">
        <f>_xlfn.ISOWEEKNUM(Table_EnergyDemand_raw_data[[#This Row],[Date]])</f>
        <v>13</v>
      </c>
      <c r="F87" s="6" t="str">
        <f>VLOOKUP(Table_EnergyDemand_raw_data[[#This Row],[Date]],Table_Sheet1[], 2, FALSE)</f>
        <v>N</v>
      </c>
      <c r="G87" s="6" t="str">
        <f>VLOOKUP(Table_EnergyDemand_raw_data[[#This Row],[Date]],Table_Sheet1[], 3, FALSE)</f>
        <v>N</v>
      </c>
      <c r="H87" s="5">
        <v>11.6</v>
      </c>
      <c r="I87" s="5">
        <v>18.100000000000001</v>
      </c>
      <c r="J87" s="5">
        <v>11.2</v>
      </c>
      <c r="K87" s="5">
        <v>0.2</v>
      </c>
      <c r="L87" s="7">
        <v>122346.33500000001</v>
      </c>
      <c r="M87" s="8">
        <v>25.771600379999999</v>
      </c>
      <c r="N87" s="8">
        <f>Table_EnergyDemand_raw_data[[#This Row],[Demand]]*Table_EnergyDemand_raw_data[[#This Row],[RRP]]</f>
        <v>3153060.8535776073</v>
      </c>
    </row>
    <row r="88" spans="1:14" x14ac:dyDescent="0.3">
      <c r="A88" s="10">
        <v>42091</v>
      </c>
      <c r="B88" s="5" t="str">
        <f>TEXT(Table_EnergyDemand_raw_data[[#This Row],[Date]], "DDDD")</f>
        <v>Saturday</v>
      </c>
      <c r="C88" s="5" t="str">
        <f xml:space="preserve"> TEXT(Table_EnergyDemand_raw_data[[#This Row],[Date]], "MMMM")</f>
        <v>March</v>
      </c>
      <c r="D88" s="5" t="str">
        <f>TEXT(Table_EnergyDemand_raw_data[[#This Row],[Date]], "YYYY")</f>
        <v>2015</v>
      </c>
      <c r="E88" s="5">
        <f>_xlfn.ISOWEEKNUM(Table_EnergyDemand_raw_data[[#This Row],[Date]])</f>
        <v>13</v>
      </c>
      <c r="F88" s="6" t="str">
        <f>VLOOKUP(Table_EnergyDemand_raw_data[[#This Row],[Date]],Table_Sheet1[], 2, FALSE)</f>
        <v>N</v>
      </c>
      <c r="G88" s="6" t="str">
        <f>VLOOKUP(Table_EnergyDemand_raw_data[[#This Row],[Date]],Table_Sheet1[], 3, FALSE)</f>
        <v>N</v>
      </c>
      <c r="H88" s="5">
        <v>12.7</v>
      </c>
      <c r="I88" s="5">
        <v>19.100000000000001</v>
      </c>
      <c r="J88" s="5">
        <v>14.4</v>
      </c>
      <c r="K88" s="5">
        <v>0</v>
      </c>
      <c r="L88" s="7">
        <v>112187.715</v>
      </c>
      <c r="M88" s="8">
        <v>29.271368689999999</v>
      </c>
      <c r="N88" s="8">
        <f>Table_EnergyDemand_raw_data[[#This Row],[Demand]]*Table_EnergyDemand_raw_data[[#This Row],[RRP]]</f>
        <v>3283887.9682536433</v>
      </c>
    </row>
    <row r="89" spans="1:14" x14ac:dyDescent="0.3">
      <c r="A89" s="10">
        <v>42092</v>
      </c>
      <c r="B89" s="5" t="str">
        <f>TEXT(Table_EnergyDemand_raw_data[[#This Row],[Date]], "DDDD")</f>
        <v>Sunday</v>
      </c>
      <c r="C89" s="5" t="str">
        <f xml:space="preserve"> TEXT(Table_EnergyDemand_raw_data[[#This Row],[Date]], "MMMM")</f>
        <v>March</v>
      </c>
      <c r="D89" s="5" t="str">
        <f>TEXT(Table_EnergyDemand_raw_data[[#This Row],[Date]], "YYYY")</f>
        <v>2015</v>
      </c>
      <c r="E89" s="5">
        <f>_xlfn.ISOWEEKNUM(Table_EnergyDemand_raw_data[[#This Row],[Date]])</f>
        <v>13</v>
      </c>
      <c r="F89" s="6" t="str">
        <f>VLOOKUP(Table_EnergyDemand_raw_data[[#This Row],[Date]],Table_Sheet1[], 2, FALSE)</f>
        <v>N</v>
      </c>
      <c r="G89" s="6" t="str">
        <f>VLOOKUP(Table_EnergyDemand_raw_data[[#This Row],[Date]],Table_Sheet1[], 3, FALSE)</f>
        <v>N</v>
      </c>
      <c r="H89" s="5">
        <v>8.5</v>
      </c>
      <c r="I89" s="5">
        <v>22.7</v>
      </c>
      <c r="J89" s="5">
        <v>18.600000000000001</v>
      </c>
      <c r="K89" s="5">
        <v>0</v>
      </c>
      <c r="L89" s="7">
        <v>106418.66499999999</v>
      </c>
      <c r="M89" s="8">
        <v>24.672716350000002</v>
      </c>
      <c r="N89" s="8">
        <f>Table_EnergyDemand_raw_data[[#This Row],[Demand]]*Table_EnergyDemand_raw_data[[#This Row],[RRP]]</f>
        <v>2625637.5358906728</v>
      </c>
    </row>
    <row r="90" spans="1:14" x14ac:dyDescent="0.3">
      <c r="A90" s="10">
        <v>42093</v>
      </c>
      <c r="B90" s="5" t="str">
        <f>TEXT(Table_EnergyDemand_raw_data[[#This Row],[Date]], "DDDD")</f>
        <v>Monday</v>
      </c>
      <c r="C90" s="5" t="str">
        <f xml:space="preserve"> TEXT(Table_EnergyDemand_raw_data[[#This Row],[Date]], "MMMM")</f>
        <v>March</v>
      </c>
      <c r="D90" s="5" t="str">
        <f>TEXT(Table_EnergyDemand_raw_data[[#This Row],[Date]], "YYYY")</f>
        <v>2015</v>
      </c>
      <c r="E90" s="5">
        <f>_xlfn.ISOWEEKNUM(Table_EnergyDemand_raw_data[[#This Row],[Date]])</f>
        <v>14</v>
      </c>
      <c r="F90" s="6" t="str">
        <f>VLOOKUP(Table_EnergyDemand_raw_data[[#This Row],[Date]],Table_Sheet1[], 2, FALSE)</f>
        <v>N</v>
      </c>
      <c r="G90" s="6" t="str">
        <f>VLOOKUP(Table_EnergyDemand_raw_data[[#This Row],[Date]],Table_Sheet1[], 3, FALSE)</f>
        <v>N</v>
      </c>
      <c r="H90" s="5">
        <v>10.6</v>
      </c>
      <c r="I90" s="5">
        <v>23.1</v>
      </c>
      <c r="J90" s="5">
        <v>18.100000000000001</v>
      </c>
      <c r="K90" s="5">
        <v>0</v>
      </c>
      <c r="L90" s="7">
        <v>123061.87</v>
      </c>
      <c r="M90" s="8">
        <v>33.750362699999997</v>
      </c>
      <c r="N90" s="8">
        <f>Table_EnergyDemand_raw_data[[#This Row],[Demand]]*Table_EnergyDemand_raw_data[[#This Row],[RRP]]</f>
        <v>4153382.7470402485</v>
      </c>
    </row>
    <row r="91" spans="1:14" x14ac:dyDescent="0.3">
      <c r="A91" s="10">
        <v>42094</v>
      </c>
      <c r="B91" s="5" t="str">
        <f>TEXT(Table_EnergyDemand_raw_data[[#This Row],[Date]], "DDDD")</f>
        <v>Tuesday</v>
      </c>
      <c r="C91" s="5" t="str">
        <f xml:space="preserve"> TEXT(Table_EnergyDemand_raw_data[[#This Row],[Date]], "MMMM")</f>
        <v>March</v>
      </c>
      <c r="D91" s="5" t="str">
        <f>TEXT(Table_EnergyDemand_raw_data[[#This Row],[Date]], "YYYY")</f>
        <v>2015</v>
      </c>
      <c r="E91" s="5">
        <f>_xlfn.ISOWEEKNUM(Table_EnergyDemand_raw_data[[#This Row],[Date]])</f>
        <v>14</v>
      </c>
      <c r="F91" s="6" t="str">
        <f>VLOOKUP(Table_EnergyDemand_raw_data[[#This Row],[Date]],Table_Sheet1[], 2, FALSE)</f>
        <v>N</v>
      </c>
      <c r="G91" s="6" t="str">
        <f>VLOOKUP(Table_EnergyDemand_raw_data[[#This Row],[Date]],Table_Sheet1[], 3, FALSE)</f>
        <v>N</v>
      </c>
      <c r="H91" s="5">
        <v>11.2</v>
      </c>
      <c r="I91" s="5">
        <v>25.3</v>
      </c>
      <c r="J91" s="5">
        <v>18.100000000000001</v>
      </c>
      <c r="K91" s="5">
        <v>0</v>
      </c>
      <c r="L91" s="7">
        <v>125795.325</v>
      </c>
      <c r="M91" s="8">
        <v>31.836569579999999</v>
      </c>
      <c r="N91" s="8">
        <f>Table_EnergyDemand_raw_data[[#This Row],[Demand]]*Table_EnergyDemand_raw_data[[#This Row],[RRP]]</f>
        <v>4004891.6172012133</v>
      </c>
    </row>
    <row r="92" spans="1:14" x14ac:dyDescent="0.3">
      <c r="A92" s="10">
        <v>42095</v>
      </c>
      <c r="B92" s="5" t="str">
        <f>TEXT(Table_EnergyDemand_raw_data[[#This Row],[Date]], "DDDD")</f>
        <v>Wednesday</v>
      </c>
      <c r="C92" s="5" t="str">
        <f xml:space="preserve"> TEXT(Table_EnergyDemand_raw_data[[#This Row],[Date]], "MMMM")</f>
        <v>April</v>
      </c>
      <c r="D92" s="5" t="str">
        <f>TEXT(Table_EnergyDemand_raw_data[[#This Row],[Date]], "YYYY")</f>
        <v>2015</v>
      </c>
      <c r="E92" s="5">
        <f>_xlfn.ISOWEEKNUM(Table_EnergyDemand_raw_data[[#This Row],[Date]])</f>
        <v>14</v>
      </c>
      <c r="F92" s="6" t="str">
        <f>VLOOKUP(Table_EnergyDemand_raw_data[[#This Row],[Date]],Table_Sheet1[], 2, FALSE)</f>
        <v>N</v>
      </c>
      <c r="G92" s="6" t="str">
        <f>VLOOKUP(Table_EnergyDemand_raw_data[[#This Row],[Date]],Table_Sheet1[], 3, FALSE)</f>
        <v>N</v>
      </c>
      <c r="H92" s="5">
        <v>13.3</v>
      </c>
      <c r="I92" s="5">
        <v>29</v>
      </c>
      <c r="J92" s="5">
        <v>10.7</v>
      </c>
      <c r="K92" s="5">
        <v>0</v>
      </c>
      <c r="L92" s="7">
        <v>122042.265</v>
      </c>
      <c r="M92" s="8">
        <v>26.167805860000001</v>
      </c>
      <c r="N92" s="8">
        <f>Table_EnergyDemand_raw_data[[#This Row],[Demand]]*Table_EnergyDemand_raw_data[[#This Row],[RRP]]</f>
        <v>3193578.2972346731</v>
      </c>
    </row>
    <row r="93" spans="1:14" x14ac:dyDescent="0.3">
      <c r="A93" s="10">
        <v>42096</v>
      </c>
      <c r="B93" s="5" t="str">
        <f>TEXT(Table_EnergyDemand_raw_data[[#This Row],[Date]], "DDDD")</f>
        <v>Thursday</v>
      </c>
      <c r="C93" s="5" t="str">
        <f xml:space="preserve"> TEXT(Table_EnergyDemand_raw_data[[#This Row],[Date]], "MMMM")</f>
        <v>April</v>
      </c>
      <c r="D93" s="5" t="str">
        <f>TEXT(Table_EnergyDemand_raw_data[[#This Row],[Date]], "YYYY")</f>
        <v>2015</v>
      </c>
      <c r="E93" s="5">
        <f>_xlfn.ISOWEEKNUM(Table_EnergyDemand_raw_data[[#This Row],[Date]])</f>
        <v>14</v>
      </c>
      <c r="F93" s="6" t="str">
        <f>VLOOKUP(Table_EnergyDemand_raw_data[[#This Row],[Date]],Table_Sheet1[], 2, FALSE)</f>
        <v>N</v>
      </c>
      <c r="G93" s="6" t="str">
        <f>VLOOKUP(Table_EnergyDemand_raw_data[[#This Row],[Date]],Table_Sheet1[], 3, FALSE)</f>
        <v>N</v>
      </c>
      <c r="H93" s="5">
        <v>12.8</v>
      </c>
      <c r="I93" s="5">
        <v>17.2</v>
      </c>
      <c r="J93" s="5">
        <v>17.5</v>
      </c>
      <c r="K93" s="5">
        <v>0.2</v>
      </c>
      <c r="L93" s="7">
        <v>113838.41</v>
      </c>
      <c r="M93" s="8">
        <v>23.46025058</v>
      </c>
      <c r="N93" s="8">
        <f>Table_EnergyDemand_raw_data[[#This Row],[Demand]]*Table_EnergyDemand_raw_data[[#This Row],[RRP]]</f>
        <v>2670677.6242287778</v>
      </c>
    </row>
    <row r="94" spans="1:14" x14ac:dyDescent="0.3">
      <c r="A94" s="10">
        <v>42097</v>
      </c>
      <c r="B94" s="5" t="str">
        <f>TEXT(Table_EnergyDemand_raw_data[[#This Row],[Date]], "DDDD")</f>
        <v>Friday</v>
      </c>
      <c r="C94" s="5" t="str">
        <f xml:space="preserve"> TEXT(Table_EnergyDemand_raw_data[[#This Row],[Date]], "MMMM")</f>
        <v>April</v>
      </c>
      <c r="D94" s="5" t="str">
        <f>TEXT(Table_EnergyDemand_raw_data[[#This Row],[Date]], "YYYY")</f>
        <v>2015</v>
      </c>
      <c r="E94" s="5">
        <f>_xlfn.ISOWEEKNUM(Table_EnergyDemand_raw_data[[#This Row],[Date]])</f>
        <v>14</v>
      </c>
      <c r="F94" s="6" t="str">
        <f>VLOOKUP(Table_EnergyDemand_raw_data[[#This Row],[Date]],Table_Sheet1[], 2, FALSE)</f>
        <v>N</v>
      </c>
      <c r="G94" s="6" t="str">
        <f>VLOOKUP(Table_EnergyDemand_raw_data[[#This Row],[Date]],Table_Sheet1[], 3, FALSE)</f>
        <v>Y</v>
      </c>
      <c r="H94" s="5">
        <v>8</v>
      </c>
      <c r="I94" s="5">
        <v>20.9</v>
      </c>
      <c r="J94" s="5">
        <v>17.399999999999999</v>
      </c>
      <c r="K94" s="5">
        <v>0</v>
      </c>
      <c r="L94" s="7">
        <v>98891.06</v>
      </c>
      <c r="M94" s="8">
        <v>20.9393785</v>
      </c>
      <c r="N94" s="8">
        <f>Table_EnergyDemand_raw_data[[#This Row],[Demand]]*Table_EnergyDemand_raw_data[[#This Row],[RRP]]</f>
        <v>2070717.3356062099</v>
      </c>
    </row>
    <row r="95" spans="1:14" x14ac:dyDescent="0.3">
      <c r="A95" s="10">
        <v>42098</v>
      </c>
      <c r="B95" s="5" t="str">
        <f>TEXT(Table_EnergyDemand_raw_data[[#This Row],[Date]], "DDDD")</f>
        <v>Saturday</v>
      </c>
      <c r="C95" s="5" t="str">
        <f xml:space="preserve"> TEXT(Table_EnergyDemand_raw_data[[#This Row],[Date]], "MMMM")</f>
        <v>April</v>
      </c>
      <c r="D95" s="5" t="str">
        <f>TEXT(Table_EnergyDemand_raw_data[[#This Row],[Date]], "YYYY")</f>
        <v>2015</v>
      </c>
      <c r="E95" s="5">
        <f>_xlfn.ISOWEEKNUM(Table_EnergyDemand_raw_data[[#This Row],[Date]])</f>
        <v>14</v>
      </c>
      <c r="F95" s="6" t="str">
        <f>VLOOKUP(Table_EnergyDemand_raw_data[[#This Row],[Date]],Table_Sheet1[], 2, FALSE)</f>
        <v>N</v>
      </c>
      <c r="G95" s="6" t="str">
        <f>VLOOKUP(Table_EnergyDemand_raw_data[[#This Row],[Date]],Table_Sheet1[], 3, FALSE)</f>
        <v>Y</v>
      </c>
      <c r="H95" s="5">
        <v>8.5</v>
      </c>
      <c r="I95" s="5">
        <v>23.5</v>
      </c>
      <c r="J95" s="5">
        <v>16.2</v>
      </c>
      <c r="K95" s="5">
        <v>0</v>
      </c>
      <c r="L95" s="7">
        <v>103999.17</v>
      </c>
      <c r="M95" s="8">
        <v>23.188056169999999</v>
      </c>
      <c r="N95" s="8">
        <f>Table_EnergyDemand_raw_data[[#This Row],[Demand]]*Table_EnergyDemand_raw_data[[#This Row],[RRP]]</f>
        <v>2411538.5955933789</v>
      </c>
    </row>
    <row r="96" spans="1:14" x14ac:dyDescent="0.3">
      <c r="A96" s="10">
        <v>42099</v>
      </c>
      <c r="B96" s="5" t="str">
        <f>TEXT(Table_EnergyDemand_raw_data[[#This Row],[Date]], "DDDD")</f>
        <v>Sunday</v>
      </c>
      <c r="C96" s="5" t="str">
        <f xml:space="preserve"> TEXT(Table_EnergyDemand_raw_data[[#This Row],[Date]], "MMMM")</f>
        <v>April</v>
      </c>
      <c r="D96" s="5" t="str">
        <f>TEXT(Table_EnergyDemand_raw_data[[#This Row],[Date]], "YYYY")</f>
        <v>2015</v>
      </c>
      <c r="E96" s="5">
        <f>_xlfn.ISOWEEKNUM(Table_EnergyDemand_raw_data[[#This Row],[Date]])</f>
        <v>14</v>
      </c>
      <c r="F96" s="6" t="str">
        <f>VLOOKUP(Table_EnergyDemand_raw_data[[#This Row],[Date]],Table_Sheet1[], 2, FALSE)</f>
        <v>N</v>
      </c>
      <c r="G96" s="6" t="str">
        <f>VLOOKUP(Table_EnergyDemand_raw_data[[#This Row],[Date]],Table_Sheet1[], 3, FALSE)</f>
        <v>N</v>
      </c>
      <c r="H96" s="5">
        <v>10.199999999999999</v>
      </c>
      <c r="I96" s="5">
        <v>18.5</v>
      </c>
      <c r="J96" s="5">
        <v>9.8000000000000007</v>
      </c>
      <c r="K96" s="5">
        <v>0</v>
      </c>
      <c r="L96" s="7">
        <v>103685.45</v>
      </c>
      <c r="M96" s="8">
        <v>20.508650379999999</v>
      </c>
      <c r="N96" s="8">
        <f>Table_EnergyDemand_raw_data[[#This Row],[Demand]]*Table_EnergyDemand_raw_data[[#This Row],[RRP]]</f>
        <v>2126448.643542971</v>
      </c>
    </row>
    <row r="97" spans="1:14" x14ac:dyDescent="0.3">
      <c r="A97" s="10">
        <v>42100</v>
      </c>
      <c r="B97" s="5" t="str">
        <f>TEXT(Table_EnergyDemand_raw_data[[#This Row],[Date]], "DDDD")</f>
        <v>Monday</v>
      </c>
      <c r="C97" s="5" t="str">
        <f xml:space="preserve"> TEXT(Table_EnergyDemand_raw_data[[#This Row],[Date]], "MMMM")</f>
        <v>April</v>
      </c>
      <c r="D97" s="5" t="str">
        <f>TEXT(Table_EnergyDemand_raw_data[[#This Row],[Date]], "YYYY")</f>
        <v>2015</v>
      </c>
      <c r="E97" s="5">
        <f>_xlfn.ISOWEEKNUM(Table_EnergyDemand_raw_data[[#This Row],[Date]])</f>
        <v>15</v>
      </c>
      <c r="F97" s="6" t="str">
        <f>VLOOKUP(Table_EnergyDemand_raw_data[[#This Row],[Date]],Table_Sheet1[], 2, FALSE)</f>
        <v>N</v>
      </c>
      <c r="G97" s="6" t="str">
        <f>VLOOKUP(Table_EnergyDemand_raw_data[[#This Row],[Date]],Table_Sheet1[], 3, FALSE)</f>
        <v>Y</v>
      </c>
      <c r="H97" s="5">
        <v>11.2</v>
      </c>
      <c r="I97" s="5">
        <v>18.399999999999999</v>
      </c>
      <c r="J97" s="5">
        <v>13</v>
      </c>
      <c r="K97" s="5">
        <v>0</v>
      </c>
      <c r="L97" s="7">
        <v>107383.37</v>
      </c>
      <c r="M97" s="8">
        <v>17.04855264</v>
      </c>
      <c r="N97" s="8">
        <f>Table_EnergyDemand_raw_data[[#This Row],[Demand]]*Table_EnergyDemand_raw_data[[#This Row],[RRP]]</f>
        <v>1830731.0361055967</v>
      </c>
    </row>
    <row r="98" spans="1:14" x14ac:dyDescent="0.3">
      <c r="A98" s="10">
        <v>42101</v>
      </c>
      <c r="B98" s="5" t="str">
        <f>TEXT(Table_EnergyDemand_raw_data[[#This Row],[Date]], "DDDD")</f>
        <v>Tuesday</v>
      </c>
      <c r="C98" s="5" t="str">
        <f xml:space="preserve"> TEXT(Table_EnergyDemand_raw_data[[#This Row],[Date]], "MMMM")</f>
        <v>April</v>
      </c>
      <c r="D98" s="5" t="str">
        <f>TEXT(Table_EnergyDemand_raw_data[[#This Row],[Date]], "YYYY")</f>
        <v>2015</v>
      </c>
      <c r="E98" s="5">
        <f>_xlfn.ISOWEEKNUM(Table_EnergyDemand_raw_data[[#This Row],[Date]])</f>
        <v>15</v>
      </c>
      <c r="F98" s="6" t="str">
        <f>VLOOKUP(Table_EnergyDemand_raw_data[[#This Row],[Date]],Table_Sheet1[], 2, FALSE)</f>
        <v>N</v>
      </c>
      <c r="G98" s="6" t="str">
        <f>VLOOKUP(Table_EnergyDemand_raw_data[[#This Row],[Date]],Table_Sheet1[], 3, FALSE)</f>
        <v>N</v>
      </c>
      <c r="H98" s="5">
        <v>12.4</v>
      </c>
      <c r="I98" s="5">
        <v>17.3</v>
      </c>
      <c r="J98" s="5">
        <v>3.9</v>
      </c>
      <c r="K98" s="5">
        <v>0</v>
      </c>
      <c r="L98" s="7">
        <v>120235.505</v>
      </c>
      <c r="M98" s="8">
        <v>21.359459990000001</v>
      </c>
      <c r="N98" s="8">
        <f>Table_EnergyDemand_raw_data[[#This Row],[Demand]]*Table_EnergyDemand_raw_data[[#This Row],[RRP]]</f>
        <v>2568165.4584249454</v>
      </c>
    </row>
    <row r="99" spans="1:14" x14ac:dyDescent="0.3">
      <c r="A99" s="10">
        <v>42102</v>
      </c>
      <c r="B99" s="5" t="str">
        <f>TEXT(Table_EnergyDemand_raw_data[[#This Row],[Date]], "DDDD")</f>
        <v>Wednesday</v>
      </c>
      <c r="C99" s="5" t="str">
        <f xml:space="preserve"> TEXT(Table_EnergyDemand_raw_data[[#This Row],[Date]], "MMMM")</f>
        <v>April</v>
      </c>
      <c r="D99" s="5" t="str">
        <f>TEXT(Table_EnergyDemand_raw_data[[#This Row],[Date]], "YYYY")</f>
        <v>2015</v>
      </c>
      <c r="E99" s="5">
        <f>_xlfn.ISOWEEKNUM(Table_EnergyDemand_raw_data[[#This Row],[Date]])</f>
        <v>15</v>
      </c>
      <c r="F99" s="6" t="str">
        <f>VLOOKUP(Table_EnergyDemand_raw_data[[#This Row],[Date]],Table_Sheet1[], 2, FALSE)</f>
        <v>N</v>
      </c>
      <c r="G99" s="6" t="str">
        <f>VLOOKUP(Table_EnergyDemand_raw_data[[#This Row],[Date]],Table_Sheet1[], 3, FALSE)</f>
        <v>N</v>
      </c>
      <c r="H99" s="5">
        <v>13.3</v>
      </c>
      <c r="I99" s="5">
        <v>17.7</v>
      </c>
      <c r="J99" s="5">
        <v>12.6</v>
      </c>
      <c r="K99" s="5">
        <v>5.6</v>
      </c>
      <c r="L99" s="7">
        <v>122129.77499999999</v>
      </c>
      <c r="M99" s="8">
        <v>25.208016520000001</v>
      </c>
      <c r="N99" s="8">
        <f>Table_EnergyDemand_raw_data[[#This Row],[Demand]]*Table_EnergyDemand_raw_data[[#This Row],[RRP]]</f>
        <v>3078649.3857838828</v>
      </c>
    </row>
    <row r="100" spans="1:14" x14ac:dyDescent="0.3">
      <c r="A100" s="10">
        <v>42103</v>
      </c>
      <c r="B100" s="5" t="str">
        <f>TEXT(Table_EnergyDemand_raw_data[[#This Row],[Date]], "DDDD")</f>
        <v>Thursday</v>
      </c>
      <c r="C100" s="5" t="str">
        <f xml:space="preserve"> TEXT(Table_EnergyDemand_raw_data[[#This Row],[Date]], "MMMM")</f>
        <v>April</v>
      </c>
      <c r="D100" s="5" t="str">
        <f>TEXT(Table_EnergyDemand_raw_data[[#This Row],[Date]], "YYYY")</f>
        <v>2015</v>
      </c>
      <c r="E100" s="5">
        <f>_xlfn.ISOWEEKNUM(Table_EnergyDemand_raw_data[[#This Row],[Date]])</f>
        <v>15</v>
      </c>
      <c r="F100" s="6" t="str">
        <f>VLOOKUP(Table_EnergyDemand_raw_data[[#This Row],[Date]],Table_Sheet1[], 2, FALSE)</f>
        <v>N</v>
      </c>
      <c r="G100" s="6" t="str">
        <f>VLOOKUP(Table_EnergyDemand_raw_data[[#This Row],[Date]],Table_Sheet1[], 3, FALSE)</f>
        <v>N</v>
      </c>
      <c r="H100" s="5">
        <v>8.6999999999999993</v>
      </c>
      <c r="I100" s="5">
        <v>19.100000000000001</v>
      </c>
      <c r="J100" s="5">
        <v>10.9</v>
      </c>
      <c r="K100" s="5">
        <v>0</v>
      </c>
      <c r="L100" s="7">
        <v>123990.76</v>
      </c>
      <c r="M100" s="8">
        <v>25.207800370000001</v>
      </c>
      <c r="N100" s="8">
        <f>Table_EnergyDemand_raw_data[[#This Row],[Demand]]*Table_EnergyDemand_raw_data[[#This Row],[RRP]]</f>
        <v>3125534.3258045814</v>
      </c>
    </row>
    <row r="101" spans="1:14" x14ac:dyDescent="0.3">
      <c r="A101" s="10">
        <v>42104</v>
      </c>
      <c r="B101" s="5" t="str">
        <f>TEXT(Table_EnergyDemand_raw_data[[#This Row],[Date]], "DDDD")</f>
        <v>Friday</v>
      </c>
      <c r="C101" s="5" t="str">
        <f xml:space="preserve"> TEXT(Table_EnergyDemand_raw_data[[#This Row],[Date]], "MMMM")</f>
        <v>April</v>
      </c>
      <c r="D101" s="5" t="str">
        <f>TEXT(Table_EnergyDemand_raw_data[[#This Row],[Date]], "YYYY")</f>
        <v>2015</v>
      </c>
      <c r="E101" s="5">
        <f>_xlfn.ISOWEEKNUM(Table_EnergyDemand_raw_data[[#This Row],[Date]])</f>
        <v>15</v>
      </c>
      <c r="F101" s="6" t="str">
        <f>VLOOKUP(Table_EnergyDemand_raw_data[[#This Row],[Date]],Table_Sheet1[], 2, FALSE)</f>
        <v>N</v>
      </c>
      <c r="G101" s="6" t="str">
        <f>VLOOKUP(Table_EnergyDemand_raw_data[[#This Row],[Date]],Table_Sheet1[], 3, FALSE)</f>
        <v>N</v>
      </c>
      <c r="H101" s="5">
        <v>8.6</v>
      </c>
      <c r="I101" s="5">
        <v>18.7</v>
      </c>
      <c r="J101" s="5">
        <v>15.9</v>
      </c>
      <c r="K101" s="5">
        <v>0</v>
      </c>
      <c r="L101" s="7">
        <v>121753.11500000001</v>
      </c>
      <c r="M101" s="8">
        <v>25.677110800000001</v>
      </c>
      <c r="N101" s="8">
        <f>Table_EnergyDemand_raw_data[[#This Row],[Demand]]*Table_EnergyDemand_raw_data[[#This Row],[RRP]]</f>
        <v>3126268.2241001423</v>
      </c>
    </row>
    <row r="102" spans="1:14" x14ac:dyDescent="0.3">
      <c r="A102" s="10">
        <v>42105</v>
      </c>
      <c r="B102" s="5" t="str">
        <f>TEXT(Table_EnergyDemand_raw_data[[#This Row],[Date]], "DDDD")</f>
        <v>Saturday</v>
      </c>
      <c r="C102" s="5" t="str">
        <f xml:space="preserve"> TEXT(Table_EnergyDemand_raw_data[[#This Row],[Date]], "MMMM")</f>
        <v>April</v>
      </c>
      <c r="D102" s="5" t="str">
        <f>TEXT(Table_EnergyDemand_raw_data[[#This Row],[Date]], "YYYY")</f>
        <v>2015</v>
      </c>
      <c r="E102" s="5">
        <f>_xlfn.ISOWEEKNUM(Table_EnergyDemand_raw_data[[#This Row],[Date]])</f>
        <v>15</v>
      </c>
      <c r="F102" s="6" t="str">
        <f>VLOOKUP(Table_EnergyDemand_raw_data[[#This Row],[Date]],Table_Sheet1[], 2, FALSE)</f>
        <v>N</v>
      </c>
      <c r="G102" s="6" t="str">
        <f>VLOOKUP(Table_EnergyDemand_raw_data[[#This Row],[Date]],Table_Sheet1[], 3, FALSE)</f>
        <v>N</v>
      </c>
      <c r="H102" s="5">
        <v>11.6</v>
      </c>
      <c r="I102" s="5">
        <v>23.7</v>
      </c>
      <c r="J102" s="5">
        <v>14.9</v>
      </c>
      <c r="K102" s="5">
        <v>0</v>
      </c>
      <c r="L102" s="7">
        <v>110034.16499999999</v>
      </c>
      <c r="M102" s="8">
        <v>23.05591231</v>
      </c>
      <c r="N102" s="8">
        <f>Table_EnergyDemand_raw_data[[#This Row],[Demand]]*Table_EnergyDemand_raw_data[[#This Row],[RRP]]</f>
        <v>2536938.059344071</v>
      </c>
    </row>
    <row r="103" spans="1:14" x14ac:dyDescent="0.3">
      <c r="A103" s="10">
        <v>42106</v>
      </c>
      <c r="B103" s="5" t="str">
        <f>TEXT(Table_EnergyDemand_raw_data[[#This Row],[Date]], "DDDD")</f>
        <v>Sunday</v>
      </c>
      <c r="C103" s="5" t="str">
        <f xml:space="preserve"> TEXT(Table_EnergyDemand_raw_data[[#This Row],[Date]], "MMMM")</f>
        <v>April</v>
      </c>
      <c r="D103" s="5" t="str">
        <f>TEXT(Table_EnergyDemand_raw_data[[#This Row],[Date]], "YYYY")</f>
        <v>2015</v>
      </c>
      <c r="E103" s="5">
        <f>_xlfn.ISOWEEKNUM(Table_EnergyDemand_raw_data[[#This Row],[Date]])</f>
        <v>15</v>
      </c>
      <c r="F103" s="6" t="str">
        <f>VLOOKUP(Table_EnergyDemand_raw_data[[#This Row],[Date]],Table_Sheet1[], 2, FALSE)</f>
        <v>N</v>
      </c>
      <c r="G103" s="6" t="str">
        <f>VLOOKUP(Table_EnergyDemand_raw_data[[#This Row],[Date]],Table_Sheet1[], 3, FALSE)</f>
        <v>N</v>
      </c>
      <c r="H103" s="5">
        <v>12.1</v>
      </c>
      <c r="I103" s="5">
        <v>18.3</v>
      </c>
      <c r="J103" s="5">
        <v>13.4</v>
      </c>
      <c r="K103" s="5">
        <v>0</v>
      </c>
      <c r="L103" s="7">
        <v>103760.22500000001</v>
      </c>
      <c r="M103" s="8">
        <v>22.053037190000001</v>
      </c>
      <c r="N103" s="8">
        <f>Table_EnergyDemand_raw_data[[#This Row],[Demand]]*Table_EnergyDemand_raw_data[[#This Row],[RRP]]</f>
        <v>2288228.100767768</v>
      </c>
    </row>
    <row r="104" spans="1:14" x14ac:dyDescent="0.3">
      <c r="A104" s="10">
        <v>42107</v>
      </c>
      <c r="B104" s="5" t="str">
        <f>TEXT(Table_EnergyDemand_raw_data[[#This Row],[Date]], "DDDD")</f>
        <v>Monday</v>
      </c>
      <c r="C104" s="5" t="str">
        <f xml:space="preserve"> TEXT(Table_EnergyDemand_raw_data[[#This Row],[Date]], "MMMM")</f>
        <v>April</v>
      </c>
      <c r="D104" s="5" t="str">
        <f>TEXT(Table_EnergyDemand_raw_data[[#This Row],[Date]], "YYYY")</f>
        <v>2015</v>
      </c>
      <c r="E104" s="5">
        <f>_xlfn.ISOWEEKNUM(Table_EnergyDemand_raw_data[[#This Row],[Date]])</f>
        <v>16</v>
      </c>
      <c r="F104" s="6" t="str">
        <f>VLOOKUP(Table_EnergyDemand_raw_data[[#This Row],[Date]],Table_Sheet1[], 2, FALSE)</f>
        <v>N</v>
      </c>
      <c r="G104" s="6" t="str">
        <f>VLOOKUP(Table_EnergyDemand_raw_data[[#This Row],[Date]],Table_Sheet1[], 3, FALSE)</f>
        <v>N</v>
      </c>
      <c r="H104" s="5">
        <v>7.3</v>
      </c>
      <c r="I104" s="5">
        <v>19.100000000000001</v>
      </c>
      <c r="J104" s="5">
        <v>14.9</v>
      </c>
      <c r="K104" s="5">
        <v>0</v>
      </c>
      <c r="L104" s="7">
        <v>125107.78</v>
      </c>
      <c r="M104" s="8">
        <v>29.408289079999999</v>
      </c>
      <c r="N104" s="8">
        <f>Table_EnergyDemand_raw_data[[#This Row],[Demand]]*Table_EnergyDemand_raw_data[[#This Row],[RRP]]</f>
        <v>3679205.7603970421</v>
      </c>
    </row>
    <row r="105" spans="1:14" x14ac:dyDescent="0.3">
      <c r="A105" s="10">
        <v>42108</v>
      </c>
      <c r="B105" s="5" t="str">
        <f>TEXT(Table_EnergyDemand_raw_data[[#This Row],[Date]], "DDDD")</f>
        <v>Tuesday</v>
      </c>
      <c r="C105" s="5" t="str">
        <f xml:space="preserve"> TEXT(Table_EnergyDemand_raw_data[[#This Row],[Date]], "MMMM")</f>
        <v>April</v>
      </c>
      <c r="D105" s="5" t="str">
        <f>TEXT(Table_EnergyDemand_raw_data[[#This Row],[Date]], "YYYY")</f>
        <v>2015</v>
      </c>
      <c r="E105" s="5">
        <f>_xlfn.ISOWEEKNUM(Table_EnergyDemand_raw_data[[#This Row],[Date]])</f>
        <v>16</v>
      </c>
      <c r="F105" s="6" t="str">
        <f>VLOOKUP(Table_EnergyDemand_raw_data[[#This Row],[Date]],Table_Sheet1[], 2, FALSE)</f>
        <v>Y</v>
      </c>
      <c r="G105" s="6" t="str">
        <f>VLOOKUP(Table_EnergyDemand_raw_data[[#This Row],[Date]],Table_Sheet1[], 3, FALSE)</f>
        <v>N</v>
      </c>
      <c r="H105" s="5">
        <v>10.5</v>
      </c>
      <c r="I105" s="5">
        <v>24.7</v>
      </c>
      <c r="J105" s="5">
        <v>8.4</v>
      </c>
      <c r="K105" s="5">
        <v>1.6</v>
      </c>
      <c r="L105" s="7">
        <v>127793.38</v>
      </c>
      <c r="M105" s="8">
        <v>30.995175629999999</v>
      </c>
      <c r="N105" s="8">
        <f>Table_EnergyDemand_raw_data[[#This Row],[Demand]]*Table_EnergyDemand_raw_data[[#This Row],[RRP]]</f>
        <v>3960978.2574513294</v>
      </c>
    </row>
    <row r="106" spans="1:14" x14ac:dyDescent="0.3">
      <c r="A106" s="10">
        <v>42109</v>
      </c>
      <c r="B106" s="5" t="str">
        <f>TEXT(Table_EnergyDemand_raw_data[[#This Row],[Date]], "DDDD")</f>
        <v>Wednesday</v>
      </c>
      <c r="C106" s="5" t="str">
        <f xml:space="preserve"> TEXT(Table_EnergyDemand_raw_data[[#This Row],[Date]], "MMMM")</f>
        <v>April</v>
      </c>
      <c r="D106" s="5" t="str">
        <f>TEXT(Table_EnergyDemand_raw_data[[#This Row],[Date]], "YYYY")</f>
        <v>2015</v>
      </c>
      <c r="E106" s="5">
        <f>_xlfn.ISOWEEKNUM(Table_EnergyDemand_raw_data[[#This Row],[Date]])</f>
        <v>16</v>
      </c>
      <c r="F106" s="6" t="str">
        <f>VLOOKUP(Table_EnergyDemand_raw_data[[#This Row],[Date]],Table_Sheet1[], 2, FALSE)</f>
        <v>Y</v>
      </c>
      <c r="G106" s="6" t="str">
        <f>VLOOKUP(Table_EnergyDemand_raw_data[[#This Row],[Date]],Table_Sheet1[], 3, FALSE)</f>
        <v>N</v>
      </c>
      <c r="H106" s="5">
        <v>13.9</v>
      </c>
      <c r="I106" s="5">
        <v>27.6</v>
      </c>
      <c r="J106" s="5">
        <v>12.8</v>
      </c>
      <c r="K106" s="5">
        <v>2.4</v>
      </c>
      <c r="L106" s="7">
        <v>126673.935</v>
      </c>
      <c r="M106" s="8">
        <v>31.090558479999999</v>
      </c>
      <c r="N106" s="8">
        <f>Table_EnergyDemand_raw_data[[#This Row],[Demand]]*Table_EnergyDemand_raw_data[[#This Row],[RRP]]</f>
        <v>3938363.3840092188</v>
      </c>
    </row>
    <row r="107" spans="1:14" x14ac:dyDescent="0.3">
      <c r="A107" s="10">
        <v>42110</v>
      </c>
      <c r="B107" s="5" t="str">
        <f>TEXT(Table_EnergyDemand_raw_data[[#This Row],[Date]], "DDDD")</f>
        <v>Thursday</v>
      </c>
      <c r="C107" s="5" t="str">
        <f xml:space="preserve"> TEXT(Table_EnergyDemand_raw_data[[#This Row],[Date]], "MMMM")</f>
        <v>April</v>
      </c>
      <c r="D107" s="5" t="str">
        <f>TEXT(Table_EnergyDemand_raw_data[[#This Row],[Date]], "YYYY")</f>
        <v>2015</v>
      </c>
      <c r="E107" s="5">
        <f>_xlfn.ISOWEEKNUM(Table_EnergyDemand_raw_data[[#This Row],[Date]])</f>
        <v>16</v>
      </c>
      <c r="F107" s="6" t="str">
        <f>VLOOKUP(Table_EnergyDemand_raw_data[[#This Row],[Date]],Table_Sheet1[], 2, FALSE)</f>
        <v>Y</v>
      </c>
      <c r="G107" s="6" t="str">
        <f>VLOOKUP(Table_EnergyDemand_raw_data[[#This Row],[Date]],Table_Sheet1[], 3, FALSE)</f>
        <v>N</v>
      </c>
      <c r="H107" s="5">
        <v>15.6</v>
      </c>
      <c r="I107" s="5">
        <v>17.8</v>
      </c>
      <c r="J107" s="5">
        <v>10.9</v>
      </c>
      <c r="K107" s="5">
        <v>0</v>
      </c>
      <c r="L107" s="7">
        <v>126937.94</v>
      </c>
      <c r="M107" s="8">
        <v>40.68150885</v>
      </c>
      <c r="N107" s="8">
        <f>Table_EnergyDemand_raw_data[[#This Row],[Demand]]*Table_EnergyDemand_raw_data[[#This Row],[RRP]]</f>
        <v>5164026.9295107694</v>
      </c>
    </row>
    <row r="108" spans="1:14" x14ac:dyDescent="0.3">
      <c r="A108" s="10">
        <v>42111</v>
      </c>
      <c r="B108" s="5" t="str">
        <f>TEXT(Table_EnergyDemand_raw_data[[#This Row],[Date]], "DDDD")</f>
        <v>Friday</v>
      </c>
      <c r="C108" s="5" t="str">
        <f xml:space="preserve"> TEXT(Table_EnergyDemand_raw_data[[#This Row],[Date]], "MMMM")</f>
        <v>April</v>
      </c>
      <c r="D108" s="5" t="str">
        <f>TEXT(Table_EnergyDemand_raw_data[[#This Row],[Date]], "YYYY")</f>
        <v>2015</v>
      </c>
      <c r="E108" s="5">
        <f>_xlfn.ISOWEEKNUM(Table_EnergyDemand_raw_data[[#This Row],[Date]])</f>
        <v>16</v>
      </c>
      <c r="F108" s="6" t="str">
        <f>VLOOKUP(Table_EnergyDemand_raw_data[[#This Row],[Date]],Table_Sheet1[], 2, FALSE)</f>
        <v>Y</v>
      </c>
      <c r="G108" s="6" t="str">
        <f>VLOOKUP(Table_EnergyDemand_raw_data[[#This Row],[Date]],Table_Sheet1[], 3, FALSE)</f>
        <v>N</v>
      </c>
      <c r="H108" s="5">
        <v>10.1</v>
      </c>
      <c r="I108" s="5">
        <v>17.100000000000001</v>
      </c>
      <c r="J108" s="5">
        <v>7.5</v>
      </c>
      <c r="K108" s="5">
        <v>0</v>
      </c>
      <c r="L108" s="7">
        <v>131031.41499999999</v>
      </c>
      <c r="M108" s="8">
        <v>33.987504819999998</v>
      </c>
      <c r="N108" s="8">
        <f>Table_EnergyDemand_raw_data[[#This Row],[Demand]]*Table_EnergyDemand_raw_data[[#This Row],[RRP]]</f>
        <v>4453430.8488839194</v>
      </c>
    </row>
    <row r="109" spans="1:14" x14ac:dyDescent="0.3">
      <c r="A109" s="10">
        <v>42112</v>
      </c>
      <c r="B109" s="5" t="str">
        <f>TEXT(Table_EnergyDemand_raw_data[[#This Row],[Date]], "DDDD")</f>
        <v>Saturday</v>
      </c>
      <c r="C109" s="5" t="str">
        <f xml:space="preserve"> TEXT(Table_EnergyDemand_raw_data[[#This Row],[Date]], "MMMM")</f>
        <v>April</v>
      </c>
      <c r="D109" s="5" t="str">
        <f>TEXT(Table_EnergyDemand_raw_data[[#This Row],[Date]], "YYYY")</f>
        <v>2015</v>
      </c>
      <c r="E109" s="5">
        <f>_xlfn.ISOWEEKNUM(Table_EnergyDemand_raw_data[[#This Row],[Date]])</f>
        <v>16</v>
      </c>
      <c r="F109" s="6" t="str">
        <f>VLOOKUP(Table_EnergyDemand_raw_data[[#This Row],[Date]],Table_Sheet1[], 2, FALSE)</f>
        <v>Y</v>
      </c>
      <c r="G109" s="6" t="str">
        <f>VLOOKUP(Table_EnergyDemand_raw_data[[#This Row],[Date]],Table_Sheet1[], 3, FALSE)</f>
        <v>N</v>
      </c>
      <c r="H109" s="5">
        <v>13.5</v>
      </c>
      <c r="I109" s="5">
        <v>21.9</v>
      </c>
      <c r="J109" s="5">
        <v>9.9</v>
      </c>
      <c r="K109" s="5">
        <v>3.6</v>
      </c>
      <c r="L109" s="7">
        <v>109763.985</v>
      </c>
      <c r="M109" s="8">
        <v>26.14012894</v>
      </c>
      <c r="N109" s="8">
        <f>Table_EnergyDemand_raw_data[[#This Row],[Demand]]*Table_EnergyDemand_raw_data[[#This Row],[RRP]]</f>
        <v>2869244.7208682261</v>
      </c>
    </row>
    <row r="110" spans="1:14" x14ac:dyDescent="0.3">
      <c r="A110" s="10">
        <v>42113</v>
      </c>
      <c r="B110" s="5" t="str">
        <f>TEXT(Table_EnergyDemand_raw_data[[#This Row],[Date]], "DDDD")</f>
        <v>Sunday</v>
      </c>
      <c r="C110" s="5" t="str">
        <f xml:space="preserve"> TEXT(Table_EnergyDemand_raw_data[[#This Row],[Date]], "MMMM")</f>
        <v>April</v>
      </c>
      <c r="D110" s="5" t="str">
        <f>TEXT(Table_EnergyDemand_raw_data[[#This Row],[Date]], "YYYY")</f>
        <v>2015</v>
      </c>
      <c r="E110" s="5">
        <f>_xlfn.ISOWEEKNUM(Table_EnergyDemand_raw_data[[#This Row],[Date]])</f>
        <v>16</v>
      </c>
      <c r="F110" s="6" t="str">
        <f>VLOOKUP(Table_EnergyDemand_raw_data[[#This Row],[Date]],Table_Sheet1[], 2, FALSE)</f>
        <v>Y</v>
      </c>
      <c r="G110" s="6" t="str">
        <f>VLOOKUP(Table_EnergyDemand_raw_data[[#This Row],[Date]],Table_Sheet1[], 3, FALSE)</f>
        <v>N</v>
      </c>
      <c r="H110" s="5">
        <v>9.6999999999999993</v>
      </c>
      <c r="I110" s="5">
        <v>14.7</v>
      </c>
      <c r="J110" s="5">
        <v>11</v>
      </c>
      <c r="K110" s="5">
        <v>6.4</v>
      </c>
      <c r="L110" s="7">
        <v>107160.54</v>
      </c>
      <c r="M110" s="8">
        <v>24.540694439999999</v>
      </c>
      <c r="N110" s="8">
        <f>Table_EnergyDemand_raw_data[[#This Row],[Demand]]*Table_EnergyDemand_raw_data[[#This Row],[RRP]]</f>
        <v>2629794.0681653973</v>
      </c>
    </row>
    <row r="111" spans="1:14" x14ac:dyDescent="0.3">
      <c r="A111" s="10">
        <v>42114</v>
      </c>
      <c r="B111" s="5" t="str">
        <f>TEXT(Table_EnergyDemand_raw_data[[#This Row],[Date]], "DDDD")</f>
        <v>Monday</v>
      </c>
      <c r="C111" s="5" t="str">
        <f xml:space="preserve"> TEXT(Table_EnergyDemand_raw_data[[#This Row],[Date]], "MMMM")</f>
        <v>April</v>
      </c>
      <c r="D111" s="5" t="str">
        <f>TEXT(Table_EnergyDemand_raw_data[[#This Row],[Date]], "YYYY")</f>
        <v>2015</v>
      </c>
      <c r="E111" s="5">
        <f>_xlfn.ISOWEEKNUM(Table_EnergyDemand_raw_data[[#This Row],[Date]])</f>
        <v>17</v>
      </c>
      <c r="F111" s="6" t="str">
        <f>VLOOKUP(Table_EnergyDemand_raw_data[[#This Row],[Date]],Table_Sheet1[], 2, FALSE)</f>
        <v>Y</v>
      </c>
      <c r="G111" s="6" t="str">
        <f>VLOOKUP(Table_EnergyDemand_raw_data[[#This Row],[Date]],Table_Sheet1[], 3, FALSE)</f>
        <v>N</v>
      </c>
      <c r="H111" s="5">
        <v>7</v>
      </c>
      <c r="I111" s="5">
        <v>16.2</v>
      </c>
      <c r="J111" s="5">
        <v>12.7</v>
      </c>
      <c r="K111" s="5">
        <v>1.4</v>
      </c>
      <c r="L111" s="7">
        <v>126696.19</v>
      </c>
      <c r="M111" s="8">
        <v>33.677175830000003</v>
      </c>
      <c r="N111" s="8">
        <f>Table_EnergyDemand_raw_data[[#This Row],[Demand]]*Table_EnergyDemand_raw_data[[#This Row],[RRP]]</f>
        <v>4266769.8676210884</v>
      </c>
    </row>
    <row r="112" spans="1:14" x14ac:dyDescent="0.3">
      <c r="A112" s="10">
        <v>42115</v>
      </c>
      <c r="B112" s="5" t="str">
        <f>TEXT(Table_EnergyDemand_raw_data[[#This Row],[Date]], "DDDD")</f>
        <v>Tuesday</v>
      </c>
      <c r="C112" s="5" t="str">
        <f xml:space="preserve"> TEXT(Table_EnergyDemand_raw_data[[#This Row],[Date]], "MMMM")</f>
        <v>April</v>
      </c>
      <c r="D112" s="5" t="str">
        <f>TEXT(Table_EnergyDemand_raw_data[[#This Row],[Date]], "YYYY")</f>
        <v>2015</v>
      </c>
      <c r="E112" s="5">
        <f>_xlfn.ISOWEEKNUM(Table_EnergyDemand_raw_data[[#This Row],[Date]])</f>
        <v>17</v>
      </c>
      <c r="F112" s="6" t="str">
        <f>VLOOKUP(Table_EnergyDemand_raw_data[[#This Row],[Date]],Table_Sheet1[], 2, FALSE)</f>
        <v>Y</v>
      </c>
      <c r="G112" s="6" t="str">
        <f>VLOOKUP(Table_EnergyDemand_raw_data[[#This Row],[Date]],Table_Sheet1[], 3, FALSE)</f>
        <v>N</v>
      </c>
      <c r="H112" s="5">
        <v>6.5</v>
      </c>
      <c r="I112" s="5">
        <v>17.7</v>
      </c>
      <c r="J112" s="5">
        <v>13.8</v>
      </c>
      <c r="K112" s="5">
        <v>0</v>
      </c>
      <c r="L112" s="7">
        <v>127973.58500000001</v>
      </c>
      <c r="M112" s="8">
        <v>30.473156899999999</v>
      </c>
      <c r="N112" s="8">
        <f>Table_EnergyDemand_raw_data[[#This Row],[Demand]]*Table_EnergyDemand_raw_data[[#This Row],[RRP]]</f>
        <v>3899759.1347604864</v>
      </c>
    </row>
    <row r="113" spans="1:14" x14ac:dyDescent="0.3">
      <c r="A113" s="10">
        <v>42116</v>
      </c>
      <c r="B113" s="5" t="str">
        <f>TEXT(Table_EnergyDemand_raw_data[[#This Row],[Date]], "DDDD")</f>
        <v>Wednesday</v>
      </c>
      <c r="C113" s="5" t="str">
        <f xml:space="preserve"> TEXT(Table_EnergyDemand_raw_data[[#This Row],[Date]], "MMMM")</f>
        <v>April</v>
      </c>
      <c r="D113" s="5" t="str">
        <f>TEXT(Table_EnergyDemand_raw_data[[#This Row],[Date]], "YYYY")</f>
        <v>2015</v>
      </c>
      <c r="E113" s="5">
        <f>_xlfn.ISOWEEKNUM(Table_EnergyDemand_raw_data[[#This Row],[Date]])</f>
        <v>17</v>
      </c>
      <c r="F113" s="6" t="str">
        <f>VLOOKUP(Table_EnergyDemand_raw_data[[#This Row],[Date]],Table_Sheet1[], 2, FALSE)</f>
        <v>Y</v>
      </c>
      <c r="G113" s="6" t="str">
        <f>VLOOKUP(Table_EnergyDemand_raw_data[[#This Row],[Date]],Table_Sheet1[], 3, FALSE)</f>
        <v>N</v>
      </c>
      <c r="H113" s="5">
        <v>9.1</v>
      </c>
      <c r="I113" s="5">
        <v>19.5</v>
      </c>
      <c r="J113" s="5">
        <v>7.1</v>
      </c>
      <c r="K113" s="5">
        <v>0</v>
      </c>
      <c r="L113" s="7">
        <v>128598.495</v>
      </c>
      <c r="M113" s="8">
        <v>36.695283570000001</v>
      </c>
      <c r="N113" s="8">
        <f>Table_EnergyDemand_raw_data[[#This Row],[Demand]]*Table_EnergyDemand_raw_data[[#This Row],[RRP]]</f>
        <v>4718958.2407002272</v>
      </c>
    </row>
    <row r="114" spans="1:14" x14ac:dyDescent="0.3">
      <c r="A114" s="10">
        <v>42117</v>
      </c>
      <c r="B114" s="5" t="str">
        <f>TEXT(Table_EnergyDemand_raw_data[[#This Row],[Date]], "DDDD")</f>
        <v>Thursday</v>
      </c>
      <c r="C114" s="5" t="str">
        <f xml:space="preserve"> TEXT(Table_EnergyDemand_raw_data[[#This Row],[Date]], "MMMM")</f>
        <v>April</v>
      </c>
      <c r="D114" s="5" t="str">
        <f>TEXT(Table_EnergyDemand_raw_data[[#This Row],[Date]], "YYYY")</f>
        <v>2015</v>
      </c>
      <c r="E114" s="5">
        <f>_xlfn.ISOWEEKNUM(Table_EnergyDemand_raw_data[[#This Row],[Date]])</f>
        <v>17</v>
      </c>
      <c r="F114" s="6" t="str">
        <f>VLOOKUP(Table_EnergyDemand_raw_data[[#This Row],[Date]],Table_Sheet1[], 2, FALSE)</f>
        <v>Y</v>
      </c>
      <c r="G114" s="6" t="str">
        <f>VLOOKUP(Table_EnergyDemand_raw_data[[#This Row],[Date]],Table_Sheet1[], 3, FALSE)</f>
        <v>N</v>
      </c>
      <c r="H114" s="5">
        <v>12.2</v>
      </c>
      <c r="I114" s="5">
        <v>19.2</v>
      </c>
      <c r="J114" s="5">
        <v>7.5</v>
      </c>
      <c r="K114" s="5">
        <v>0</v>
      </c>
      <c r="L114" s="7">
        <v>126483.80499999999</v>
      </c>
      <c r="M114" s="8">
        <v>35.422484740000002</v>
      </c>
      <c r="N114" s="8">
        <f>Table_EnergyDemand_raw_data[[#This Row],[Demand]]*Table_EnergyDemand_raw_data[[#This Row],[RRP]]</f>
        <v>4480370.6524696359</v>
      </c>
    </row>
    <row r="115" spans="1:14" x14ac:dyDescent="0.3">
      <c r="A115" s="10">
        <v>42118</v>
      </c>
      <c r="B115" s="5" t="str">
        <f>TEXT(Table_EnergyDemand_raw_data[[#This Row],[Date]], "DDDD")</f>
        <v>Friday</v>
      </c>
      <c r="C115" s="5" t="str">
        <f xml:space="preserve"> TEXT(Table_EnergyDemand_raw_data[[#This Row],[Date]], "MMMM")</f>
        <v>April</v>
      </c>
      <c r="D115" s="5" t="str">
        <f>TEXT(Table_EnergyDemand_raw_data[[#This Row],[Date]], "YYYY")</f>
        <v>2015</v>
      </c>
      <c r="E115" s="5">
        <f>_xlfn.ISOWEEKNUM(Table_EnergyDemand_raw_data[[#This Row],[Date]])</f>
        <v>17</v>
      </c>
      <c r="F115" s="6" t="str">
        <f>VLOOKUP(Table_EnergyDemand_raw_data[[#This Row],[Date]],Table_Sheet1[], 2, FALSE)</f>
        <v>Y</v>
      </c>
      <c r="G115" s="6" t="str">
        <f>VLOOKUP(Table_EnergyDemand_raw_data[[#This Row],[Date]],Table_Sheet1[], 3, FALSE)</f>
        <v>N</v>
      </c>
      <c r="H115" s="5">
        <v>14.4</v>
      </c>
      <c r="I115" s="5">
        <v>21.1</v>
      </c>
      <c r="J115" s="5">
        <v>7.8</v>
      </c>
      <c r="K115" s="5">
        <v>0</v>
      </c>
      <c r="L115" s="7">
        <v>126230.785</v>
      </c>
      <c r="M115" s="8">
        <v>36.497936299999999</v>
      </c>
      <c r="N115" s="8">
        <f>Table_EnergyDemand_raw_data[[#This Row],[Demand]]*Table_EnergyDemand_raw_data[[#This Row],[RRP]]</f>
        <v>4607163.1500289952</v>
      </c>
    </row>
    <row r="116" spans="1:14" x14ac:dyDescent="0.3">
      <c r="A116" s="10">
        <v>42119</v>
      </c>
      <c r="B116" s="5" t="str">
        <f>TEXT(Table_EnergyDemand_raw_data[[#This Row],[Date]], "DDDD")</f>
        <v>Saturday</v>
      </c>
      <c r="C116" s="5" t="str">
        <f xml:space="preserve"> TEXT(Table_EnergyDemand_raw_data[[#This Row],[Date]], "MMMM")</f>
        <v>April</v>
      </c>
      <c r="D116" s="5" t="str">
        <f>TEXT(Table_EnergyDemand_raw_data[[#This Row],[Date]], "YYYY")</f>
        <v>2015</v>
      </c>
      <c r="E116" s="5">
        <f>_xlfn.ISOWEEKNUM(Table_EnergyDemand_raw_data[[#This Row],[Date]])</f>
        <v>17</v>
      </c>
      <c r="F116" s="6" t="str">
        <f>VLOOKUP(Table_EnergyDemand_raw_data[[#This Row],[Date]],Table_Sheet1[], 2, FALSE)</f>
        <v>Y</v>
      </c>
      <c r="G116" s="6" t="str">
        <f>VLOOKUP(Table_EnergyDemand_raw_data[[#This Row],[Date]],Table_Sheet1[], 3, FALSE)</f>
        <v>Y</v>
      </c>
      <c r="H116" s="5">
        <v>11.6</v>
      </c>
      <c r="I116" s="5">
        <v>15</v>
      </c>
      <c r="J116" s="5">
        <v>3.5</v>
      </c>
      <c r="K116" s="5">
        <v>3</v>
      </c>
      <c r="L116" s="7">
        <v>111803.625</v>
      </c>
      <c r="M116" s="8">
        <v>25.97830858</v>
      </c>
      <c r="N116" s="8">
        <f>Table_EnergyDemand_raw_data[[#This Row],[Demand]]*Table_EnergyDemand_raw_data[[#This Row],[RRP]]</f>
        <v>2904469.0706126024</v>
      </c>
    </row>
    <row r="117" spans="1:14" x14ac:dyDescent="0.3">
      <c r="A117" s="10">
        <v>42120</v>
      </c>
      <c r="B117" s="5" t="str">
        <f>TEXT(Table_EnergyDemand_raw_data[[#This Row],[Date]], "DDDD")</f>
        <v>Sunday</v>
      </c>
      <c r="C117" s="5" t="str">
        <f xml:space="preserve"> TEXT(Table_EnergyDemand_raw_data[[#This Row],[Date]], "MMMM")</f>
        <v>April</v>
      </c>
      <c r="D117" s="5" t="str">
        <f>TEXT(Table_EnergyDemand_raw_data[[#This Row],[Date]], "YYYY")</f>
        <v>2015</v>
      </c>
      <c r="E117" s="5">
        <f>_xlfn.ISOWEEKNUM(Table_EnergyDemand_raw_data[[#This Row],[Date]])</f>
        <v>17</v>
      </c>
      <c r="F117" s="6" t="str">
        <f>VLOOKUP(Table_EnergyDemand_raw_data[[#This Row],[Date]],Table_Sheet1[], 2, FALSE)</f>
        <v>Y</v>
      </c>
      <c r="G117" s="6" t="str">
        <f>VLOOKUP(Table_EnergyDemand_raw_data[[#This Row],[Date]],Table_Sheet1[], 3, FALSE)</f>
        <v>N</v>
      </c>
      <c r="H117" s="5">
        <v>10.4</v>
      </c>
      <c r="I117" s="5">
        <v>15.4</v>
      </c>
      <c r="J117" s="5">
        <v>5.9</v>
      </c>
      <c r="K117" s="5">
        <v>7</v>
      </c>
      <c r="L117" s="7">
        <v>108217.82</v>
      </c>
      <c r="M117" s="8">
        <v>28.955419760000002</v>
      </c>
      <c r="N117" s="8">
        <f>Table_EnergyDemand_raw_data[[#This Row],[Demand]]*Table_EnergyDemand_raw_data[[#This Row],[RRP]]</f>
        <v>3133492.4036121238</v>
      </c>
    </row>
    <row r="118" spans="1:14" x14ac:dyDescent="0.3">
      <c r="A118" s="10">
        <v>42121</v>
      </c>
      <c r="B118" s="5" t="str">
        <f>TEXT(Table_EnergyDemand_raw_data[[#This Row],[Date]], "DDDD")</f>
        <v>Monday</v>
      </c>
      <c r="C118" s="5" t="str">
        <f xml:space="preserve"> TEXT(Table_EnergyDemand_raw_data[[#This Row],[Date]], "MMMM")</f>
        <v>April</v>
      </c>
      <c r="D118" s="5" t="str">
        <f>TEXT(Table_EnergyDemand_raw_data[[#This Row],[Date]], "YYYY")</f>
        <v>2015</v>
      </c>
      <c r="E118" s="5">
        <f>_xlfn.ISOWEEKNUM(Table_EnergyDemand_raw_data[[#This Row],[Date]])</f>
        <v>18</v>
      </c>
      <c r="F118" s="6" t="str">
        <f>VLOOKUP(Table_EnergyDemand_raw_data[[#This Row],[Date]],Table_Sheet1[], 2, FALSE)</f>
        <v>Y</v>
      </c>
      <c r="G118" s="6" t="str">
        <f>VLOOKUP(Table_EnergyDemand_raw_data[[#This Row],[Date]],Table_Sheet1[], 3, FALSE)</f>
        <v>N</v>
      </c>
      <c r="H118" s="5">
        <v>10.5</v>
      </c>
      <c r="I118" s="5">
        <v>15.1</v>
      </c>
      <c r="J118" s="5">
        <v>8.3000000000000007</v>
      </c>
      <c r="K118" s="5">
        <v>4</v>
      </c>
      <c r="L118" s="7">
        <v>127855.22</v>
      </c>
      <c r="M118" s="8">
        <v>48.673068360000002</v>
      </c>
      <c r="N118" s="8">
        <f>Table_EnergyDemand_raw_data[[#This Row],[Demand]]*Table_EnergyDemand_raw_data[[#This Row],[RRP]]</f>
        <v>6223105.8632428395</v>
      </c>
    </row>
    <row r="119" spans="1:14" x14ac:dyDescent="0.3">
      <c r="A119" s="10">
        <v>42122</v>
      </c>
      <c r="B119" s="5" t="str">
        <f>TEXT(Table_EnergyDemand_raw_data[[#This Row],[Date]], "DDDD")</f>
        <v>Tuesday</v>
      </c>
      <c r="C119" s="5" t="str">
        <f xml:space="preserve"> TEXT(Table_EnergyDemand_raw_data[[#This Row],[Date]], "MMMM")</f>
        <v>April</v>
      </c>
      <c r="D119" s="5" t="str">
        <f>TEXT(Table_EnergyDemand_raw_data[[#This Row],[Date]], "YYYY")</f>
        <v>2015</v>
      </c>
      <c r="E119" s="5">
        <f>_xlfn.ISOWEEKNUM(Table_EnergyDemand_raw_data[[#This Row],[Date]])</f>
        <v>18</v>
      </c>
      <c r="F119" s="6" t="str">
        <f>VLOOKUP(Table_EnergyDemand_raw_data[[#This Row],[Date]],Table_Sheet1[], 2, FALSE)</f>
        <v>Y</v>
      </c>
      <c r="G119" s="6" t="str">
        <f>VLOOKUP(Table_EnergyDemand_raw_data[[#This Row],[Date]],Table_Sheet1[], 3, FALSE)</f>
        <v>N</v>
      </c>
      <c r="H119" s="5">
        <v>10.1</v>
      </c>
      <c r="I119" s="5">
        <v>16</v>
      </c>
      <c r="J119" s="5">
        <v>8.9</v>
      </c>
      <c r="K119" s="5">
        <v>1.6</v>
      </c>
      <c r="L119" s="7">
        <v>132642.14000000001</v>
      </c>
      <c r="M119" s="8">
        <v>46.268034399999998</v>
      </c>
      <c r="N119" s="8">
        <f>Table_EnergyDemand_raw_data[[#This Row],[Demand]]*Table_EnergyDemand_raw_data[[#This Row],[RRP]]</f>
        <v>6137091.0964096161</v>
      </c>
    </row>
    <row r="120" spans="1:14" x14ac:dyDescent="0.3">
      <c r="A120" s="10">
        <v>42123</v>
      </c>
      <c r="B120" s="5" t="str">
        <f>TEXT(Table_EnergyDemand_raw_data[[#This Row],[Date]], "DDDD")</f>
        <v>Wednesday</v>
      </c>
      <c r="C120" s="5" t="str">
        <f xml:space="preserve"> TEXT(Table_EnergyDemand_raw_data[[#This Row],[Date]], "MMMM")</f>
        <v>April</v>
      </c>
      <c r="D120" s="5" t="str">
        <f>TEXT(Table_EnergyDemand_raw_data[[#This Row],[Date]], "YYYY")</f>
        <v>2015</v>
      </c>
      <c r="E120" s="5">
        <f>_xlfn.ISOWEEKNUM(Table_EnergyDemand_raw_data[[#This Row],[Date]])</f>
        <v>18</v>
      </c>
      <c r="F120" s="6" t="str">
        <f>VLOOKUP(Table_EnergyDemand_raw_data[[#This Row],[Date]],Table_Sheet1[], 2, FALSE)</f>
        <v>Y</v>
      </c>
      <c r="G120" s="6" t="str">
        <f>VLOOKUP(Table_EnergyDemand_raw_data[[#This Row],[Date]],Table_Sheet1[], 3, FALSE)</f>
        <v>N</v>
      </c>
      <c r="H120" s="5">
        <v>7.4</v>
      </c>
      <c r="I120" s="5">
        <v>17.100000000000001</v>
      </c>
      <c r="J120" s="5">
        <v>12.6</v>
      </c>
      <c r="K120" s="5">
        <v>0</v>
      </c>
      <c r="L120" s="7">
        <v>132814.61499999999</v>
      </c>
      <c r="M120" s="8">
        <v>39.829820890000001</v>
      </c>
      <c r="N120" s="8">
        <f>Table_EnergyDemand_raw_data[[#This Row],[Demand]]*Table_EnergyDemand_raw_data[[#This Row],[RRP]]</f>
        <v>5289982.3270243071</v>
      </c>
    </row>
    <row r="121" spans="1:14" x14ac:dyDescent="0.3">
      <c r="A121" s="10">
        <v>42124</v>
      </c>
      <c r="B121" s="5" t="str">
        <f>TEXT(Table_EnergyDemand_raw_data[[#This Row],[Date]], "DDDD")</f>
        <v>Thursday</v>
      </c>
      <c r="C121" s="5" t="str">
        <f xml:space="preserve"> TEXT(Table_EnergyDemand_raw_data[[#This Row],[Date]], "MMMM")</f>
        <v>April</v>
      </c>
      <c r="D121" s="5" t="str">
        <f>TEXT(Table_EnergyDemand_raw_data[[#This Row],[Date]], "YYYY")</f>
        <v>2015</v>
      </c>
      <c r="E121" s="5">
        <f>_xlfn.ISOWEEKNUM(Table_EnergyDemand_raw_data[[#This Row],[Date]])</f>
        <v>18</v>
      </c>
      <c r="F121" s="6" t="str">
        <f>VLOOKUP(Table_EnergyDemand_raw_data[[#This Row],[Date]],Table_Sheet1[], 2, FALSE)</f>
        <v>Y</v>
      </c>
      <c r="G121" s="6" t="str">
        <f>VLOOKUP(Table_EnergyDemand_raw_data[[#This Row],[Date]],Table_Sheet1[], 3, FALSE)</f>
        <v>N</v>
      </c>
      <c r="H121" s="5">
        <v>6.4</v>
      </c>
      <c r="I121" s="5">
        <v>19.600000000000001</v>
      </c>
      <c r="J121" s="5">
        <v>12.3</v>
      </c>
      <c r="K121" s="5">
        <v>0</v>
      </c>
      <c r="L121" s="7">
        <v>132669.57999999999</v>
      </c>
      <c r="M121" s="8">
        <v>39.092652309999998</v>
      </c>
      <c r="N121" s="8">
        <f>Table_EnergyDemand_raw_data[[#This Row],[Demand]]*Table_EnergyDemand_raw_data[[#This Row],[RRP]]</f>
        <v>5186405.7630537292</v>
      </c>
    </row>
    <row r="122" spans="1:14" x14ac:dyDescent="0.3">
      <c r="A122" s="10">
        <v>42125</v>
      </c>
      <c r="B122" s="5" t="str">
        <f>TEXT(Table_EnergyDemand_raw_data[[#This Row],[Date]], "DDDD")</f>
        <v>Friday</v>
      </c>
      <c r="C122" s="5" t="str">
        <f xml:space="preserve"> TEXT(Table_EnergyDemand_raw_data[[#This Row],[Date]], "MMMM")</f>
        <v>May</v>
      </c>
      <c r="D122" s="5" t="str">
        <f>TEXT(Table_EnergyDemand_raw_data[[#This Row],[Date]], "YYYY")</f>
        <v>2015</v>
      </c>
      <c r="E122" s="5">
        <f>_xlfn.ISOWEEKNUM(Table_EnergyDemand_raw_data[[#This Row],[Date]])</f>
        <v>18</v>
      </c>
      <c r="F122" s="6" t="str">
        <f>VLOOKUP(Table_EnergyDemand_raw_data[[#This Row],[Date]],Table_Sheet1[], 2, FALSE)</f>
        <v>Y</v>
      </c>
      <c r="G122" s="6" t="str">
        <f>VLOOKUP(Table_EnergyDemand_raw_data[[#This Row],[Date]],Table_Sheet1[], 3, FALSE)</f>
        <v>N</v>
      </c>
      <c r="H122" s="5">
        <v>7.9</v>
      </c>
      <c r="I122" s="5">
        <v>23.1</v>
      </c>
      <c r="J122" s="5">
        <v>12.1</v>
      </c>
      <c r="K122" s="5">
        <v>0</v>
      </c>
      <c r="L122" s="7">
        <v>126304.44500000001</v>
      </c>
      <c r="M122" s="8">
        <v>47.474462099999997</v>
      </c>
      <c r="N122" s="8">
        <f>Table_EnergyDemand_raw_data[[#This Row],[Demand]]*Table_EnergyDemand_raw_data[[#This Row],[RRP]]</f>
        <v>5996235.5872140341</v>
      </c>
    </row>
    <row r="123" spans="1:14" x14ac:dyDescent="0.3">
      <c r="A123" s="10">
        <v>42126</v>
      </c>
      <c r="B123" s="5" t="str">
        <f>TEXT(Table_EnergyDemand_raw_data[[#This Row],[Date]], "DDDD")</f>
        <v>Saturday</v>
      </c>
      <c r="C123" s="5" t="str">
        <f xml:space="preserve"> TEXT(Table_EnergyDemand_raw_data[[#This Row],[Date]], "MMMM")</f>
        <v>May</v>
      </c>
      <c r="D123" s="5" t="str">
        <f>TEXT(Table_EnergyDemand_raw_data[[#This Row],[Date]], "YYYY")</f>
        <v>2015</v>
      </c>
      <c r="E123" s="5">
        <f>_xlfn.ISOWEEKNUM(Table_EnergyDemand_raw_data[[#This Row],[Date]])</f>
        <v>18</v>
      </c>
      <c r="F123" s="6" t="str">
        <f>VLOOKUP(Table_EnergyDemand_raw_data[[#This Row],[Date]],Table_Sheet1[], 2, FALSE)</f>
        <v>Y</v>
      </c>
      <c r="G123" s="6" t="str">
        <f>VLOOKUP(Table_EnergyDemand_raw_data[[#This Row],[Date]],Table_Sheet1[], 3, FALSE)</f>
        <v>N</v>
      </c>
      <c r="H123" s="5">
        <v>11.6</v>
      </c>
      <c r="I123" s="5">
        <v>22.2</v>
      </c>
      <c r="J123" s="5">
        <v>6.1</v>
      </c>
      <c r="K123" s="5">
        <v>0</v>
      </c>
      <c r="L123" s="7">
        <v>108487.97500000001</v>
      </c>
      <c r="M123" s="8">
        <v>25.852039900000001</v>
      </c>
      <c r="N123" s="8">
        <f>Table_EnergyDemand_raw_data[[#This Row],[Demand]]*Table_EnergyDemand_raw_data[[#This Row],[RRP]]</f>
        <v>2804635.4583702027</v>
      </c>
    </row>
    <row r="124" spans="1:14" x14ac:dyDescent="0.3">
      <c r="A124" s="10">
        <v>42127</v>
      </c>
      <c r="B124" s="5" t="str">
        <f>TEXT(Table_EnergyDemand_raw_data[[#This Row],[Date]], "DDDD")</f>
        <v>Sunday</v>
      </c>
      <c r="C124" s="5" t="str">
        <f xml:space="preserve"> TEXT(Table_EnergyDemand_raw_data[[#This Row],[Date]], "MMMM")</f>
        <v>May</v>
      </c>
      <c r="D124" s="5" t="str">
        <f>TEXT(Table_EnergyDemand_raw_data[[#This Row],[Date]], "YYYY")</f>
        <v>2015</v>
      </c>
      <c r="E124" s="5">
        <f>_xlfn.ISOWEEKNUM(Table_EnergyDemand_raw_data[[#This Row],[Date]])</f>
        <v>18</v>
      </c>
      <c r="F124" s="6" t="str">
        <f>VLOOKUP(Table_EnergyDemand_raw_data[[#This Row],[Date]],Table_Sheet1[], 2, FALSE)</f>
        <v>Y</v>
      </c>
      <c r="G124" s="6" t="str">
        <f>VLOOKUP(Table_EnergyDemand_raw_data[[#This Row],[Date]],Table_Sheet1[], 3, FALSE)</f>
        <v>N</v>
      </c>
      <c r="H124" s="5">
        <v>9.6999999999999993</v>
      </c>
      <c r="I124" s="5">
        <v>18.2</v>
      </c>
      <c r="J124" s="5">
        <v>11.2</v>
      </c>
      <c r="K124" s="5">
        <v>0</v>
      </c>
      <c r="L124" s="7">
        <v>109233.34</v>
      </c>
      <c r="M124" s="8">
        <v>30.627063069999998</v>
      </c>
      <c r="N124" s="8">
        <f>Table_EnergyDemand_raw_data[[#This Row],[Demand]]*Table_EnergyDemand_raw_data[[#This Row],[RRP]]</f>
        <v>3345496.3935267534</v>
      </c>
    </row>
    <row r="125" spans="1:14" x14ac:dyDescent="0.3">
      <c r="A125" s="10">
        <v>42128</v>
      </c>
      <c r="B125" s="5" t="str">
        <f>TEXT(Table_EnergyDemand_raw_data[[#This Row],[Date]], "DDDD")</f>
        <v>Monday</v>
      </c>
      <c r="C125" s="5" t="str">
        <f xml:space="preserve"> TEXT(Table_EnergyDemand_raw_data[[#This Row],[Date]], "MMMM")</f>
        <v>May</v>
      </c>
      <c r="D125" s="5" t="str">
        <f>TEXT(Table_EnergyDemand_raw_data[[#This Row],[Date]], "YYYY")</f>
        <v>2015</v>
      </c>
      <c r="E125" s="5">
        <f>_xlfn.ISOWEEKNUM(Table_EnergyDemand_raw_data[[#This Row],[Date]])</f>
        <v>19</v>
      </c>
      <c r="F125" s="6" t="str">
        <f>VLOOKUP(Table_EnergyDemand_raw_data[[#This Row],[Date]],Table_Sheet1[], 2, FALSE)</f>
        <v>Y</v>
      </c>
      <c r="G125" s="6" t="str">
        <f>VLOOKUP(Table_EnergyDemand_raw_data[[#This Row],[Date]],Table_Sheet1[], 3, FALSE)</f>
        <v>N</v>
      </c>
      <c r="H125" s="5">
        <v>7.5</v>
      </c>
      <c r="I125" s="5">
        <v>22.3</v>
      </c>
      <c r="J125" s="5">
        <v>11.6</v>
      </c>
      <c r="K125" s="5">
        <v>0</v>
      </c>
      <c r="L125" s="7">
        <v>122375.47</v>
      </c>
      <c r="M125" s="8">
        <v>28.803037939999999</v>
      </c>
      <c r="N125" s="8">
        <f>Table_EnergyDemand_raw_data[[#This Row],[Demand]]*Table_EnergyDemand_raw_data[[#This Row],[RRP]]</f>
        <v>3524785.3053353317</v>
      </c>
    </row>
    <row r="126" spans="1:14" x14ac:dyDescent="0.3">
      <c r="A126" s="10">
        <v>42129</v>
      </c>
      <c r="B126" s="5" t="str">
        <f>TEXT(Table_EnergyDemand_raw_data[[#This Row],[Date]], "DDDD")</f>
        <v>Tuesday</v>
      </c>
      <c r="C126" s="5" t="str">
        <f xml:space="preserve"> TEXT(Table_EnergyDemand_raw_data[[#This Row],[Date]], "MMMM")</f>
        <v>May</v>
      </c>
      <c r="D126" s="5" t="str">
        <f>TEXT(Table_EnergyDemand_raw_data[[#This Row],[Date]], "YYYY")</f>
        <v>2015</v>
      </c>
      <c r="E126" s="5">
        <f>_xlfn.ISOWEEKNUM(Table_EnergyDemand_raw_data[[#This Row],[Date]])</f>
        <v>19</v>
      </c>
      <c r="F126" s="6" t="str">
        <f>VLOOKUP(Table_EnergyDemand_raw_data[[#This Row],[Date]],Table_Sheet1[], 2, FALSE)</f>
        <v>Y</v>
      </c>
      <c r="G126" s="6" t="str">
        <f>VLOOKUP(Table_EnergyDemand_raw_data[[#This Row],[Date]],Table_Sheet1[], 3, FALSE)</f>
        <v>N</v>
      </c>
      <c r="H126" s="5">
        <v>9.1999999999999993</v>
      </c>
      <c r="I126" s="5">
        <v>18.100000000000001</v>
      </c>
      <c r="J126" s="5">
        <v>7.1</v>
      </c>
      <c r="K126" s="5">
        <v>0.6</v>
      </c>
      <c r="L126" s="7">
        <v>123734.86500000001</v>
      </c>
      <c r="M126" s="8">
        <v>27.383343969999999</v>
      </c>
      <c r="N126" s="8">
        <f>Table_EnergyDemand_raw_data[[#This Row],[Demand]]*Table_EnergyDemand_raw_data[[#This Row],[RRP]]</f>
        <v>3388274.3693765141</v>
      </c>
    </row>
    <row r="127" spans="1:14" x14ac:dyDescent="0.3">
      <c r="A127" s="10">
        <v>42130</v>
      </c>
      <c r="B127" s="5" t="str">
        <f>TEXT(Table_EnergyDemand_raw_data[[#This Row],[Date]], "DDDD")</f>
        <v>Wednesday</v>
      </c>
      <c r="C127" s="5" t="str">
        <f xml:space="preserve"> TEXT(Table_EnergyDemand_raw_data[[#This Row],[Date]], "MMMM")</f>
        <v>May</v>
      </c>
      <c r="D127" s="5" t="str">
        <f>TEXT(Table_EnergyDemand_raw_data[[#This Row],[Date]], "YYYY")</f>
        <v>2015</v>
      </c>
      <c r="E127" s="5">
        <f>_xlfn.ISOWEEKNUM(Table_EnergyDemand_raw_data[[#This Row],[Date]])</f>
        <v>19</v>
      </c>
      <c r="F127" s="6" t="str">
        <f>VLOOKUP(Table_EnergyDemand_raw_data[[#This Row],[Date]],Table_Sheet1[], 2, FALSE)</f>
        <v>Y</v>
      </c>
      <c r="G127" s="6" t="str">
        <f>VLOOKUP(Table_EnergyDemand_raw_data[[#This Row],[Date]],Table_Sheet1[], 3, FALSE)</f>
        <v>N</v>
      </c>
      <c r="H127" s="5">
        <v>9.5</v>
      </c>
      <c r="I127" s="5">
        <v>16.2</v>
      </c>
      <c r="J127" s="5">
        <v>7.6</v>
      </c>
      <c r="K127" s="5">
        <v>1.4</v>
      </c>
      <c r="L127" s="7">
        <v>129121.86</v>
      </c>
      <c r="M127" s="8">
        <v>26.022589379999999</v>
      </c>
      <c r="N127" s="8">
        <f>Table_EnergyDemand_raw_data[[#This Row],[Demand]]*Table_EnergyDemand_raw_data[[#This Row],[RRP]]</f>
        <v>3360085.1427618465</v>
      </c>
    </row>
    <row r="128" spans="1:14" x14ac:dyDescent="0.3">
      <c r="A128" s="10">
        <v>42131</v>
      </c>
      <c r="B128" s="5" t="str">
        <f>TEXT(Table_EnergyDemand_raw_data[[#This Row],[Date]], "DDDD")</f>
        <v>Thursday</v>
      </c>
      <c r="C128" s="5" t="str">
        <f xml:space="preserve"> TEXT(Table_EnergyDemand_raw_data[[#This Row],[Date]], "MMMM")</f>
        <v>May</v>
      </c>
      <c r="D128" s="5" t="str">
        <f>TEXT(Table_EnergyDemand_raw_data[[#This Row],[Date]], "YYYY")</f>
        <v>2015</v>
      </c>
      <c r="E128" s="5">
        <f>_xlfn.ISOWEEKNUM(Table_EnergyDemand_raw_data[[#This Row],[Date]])</f>
        <v>19</v>
      </c>
      <c r="F128" s="6" t="str">
        <f>VLOOKUP(Table_EnergyDemand_raw_data[[#This Row],[Date]],Table_Sheet1[], 2, FALSE)</f>
        <v>Y</v>
      </c>
      <c r="G128" s="6" t="str">
        <f>VLOOKUP(Table_EnergyDemand_raw_data[[#This Row],[Date]],Table_Sheet1[], 3, FALSE)</f>
        <v>N</v>
      </c>
      <c r="H128" s="5">
        <v>10.3</v>
      </c>
      <c r="I128" s="5">
        <v>15.6</v>
      </c>
      <c r="J128" s="5">
        <v>6.9</v>
      </c>
      <c r="K128" s="5">
        <v>2.2000000000000002</v>
      </c>
      <c r="L128" s="7">
        <v>131237.185</v>
      </c>
      <c r="M128" s="8">
        <v>29.082030029999999</v>
      </c>
      <c r="N128" s="8">
        <f>Table_EnergyDemand_raw_data[[#This Row],[Demand]]*Table_EnergyDemand_raw_data[[#This Row],[RRP]]</f>
        <v>3816643.7552226651</v>
      </c>
    </row>
    <row r="129" spans="1:14" x14ac:dyDescent="0.3">
      <c r="A129" s="10">
        <v>42132</v>
      </c>
      <c r="B129" s="5" t="str">
        <f>TEXT(Table_EnergyDemand_raw_data[[#This Row],[Date]], "DDDD")</f>
        <v>Friday</v>
      </c>
      <c r="C129" s="5" t="str">
        <f xml:space="preserve"> TEXT(Table_EnergyDemand_raw_data[[#This Row],[Date]], "MMMM")</f>
        <v>May</v>
      </c>
      <c r="D129" s="5" t="str">
        <f>TEXT(Table_EnergyDemand_raw_data[[#This Row],[Date]], "YYYY")</f>
        <v>2015</v>
      </c>
      <c r="E129" s="5">
        <f>_xlfn.ISOWEEKNUM(Table_EnergyDemand_raw_data[[#This Row],[Date]])</f>
        <v>19</v>
      </c>
      <c r="F129" s="6" t="str">
        <f>VLOOKUP(Table_EnergyDemand_raw_data[[#This Row],[Date]],Table_Sheet1[], 2, FALSE)</f>
        <v>Y</v>
      </c>
      <c r="G129" s="6" t="str">
        <f>VLOOKUP(Table_EnergyDemand_raw_data[[#This Row],[Date]],Table_Sheet1[], 3, FALSE)</f>
        <v>N</v>
      </c>
      <c r="H129" s="5">
        <v>10.5</v>
      </c>
      <c r="I129" s="5">
        <v>15.9</v>
      </c>
      <c r="J129" s="5">
        <v>5.9</v>
      </c>
      <c r="K129" s="5">
        <v>0.2</v>
      </c>
      <c r="L129" s="7">
        <v>131138.73000000001</v>
      </c>
      <c r="M129" s="8">
        <v>29.075609050000001</v>
      </c>
      <c r="N129" s="8">
        <f>Table_EnergyDemand_raw_data[[#This Row],[Demand]]*Table_EnergyDemand_raw_data[[#This Row],[RRP]]</f>
        <v>3812938.444793507</v>
      </c>
    </row>
    <row r="130" spans="1:14" x14ac:dyDescent="0.3">
      <c r="A130" s="10">
        <v>42133</v>
      </c>
      <c r="B130" s="5" t="str">
        <f>TEXT(Table_EnergyDemand_raw_data[[#This Row],[Date]], "DDDD")</f>
        <v>Saturday</v>
      </c>
      <c r="C130" s="5" t="str">
        <f xml:space="preserve"> TEXT(Table_EnergyDemand_raw_data[[#This Row],[Date]], "MMMM")</f>
        <v>May</v>
      </c>
      <c r="D130" s="5" t="str">
        <f>TEXT(Table_EnergyDemand_raw_data[[#This Row],[Date]], "YYYY")</f>
        <v>2015</v>
      </c>
      <c r="E130" s="5">
        <f>_xlfn.ISOWEEKNUM(Table_EnergyDemand_raw_data[[#This Row],[Date]])</f>
        <v>19</v>
      </c>
      <c r="F130" s="6" t="str">
        <f>VLOOKUP(Table_EnergyDemand_raw_data[[#This Row],[Date]],Table_Sheet1[], 2, FALSE)</f>
        <v>Y</v>
      </c>
      <c r="G130" s="6" t="str">
        <f>VLOOKUP(Table_EnergyDemand_raw_data[[#This Row],[Date]],Table_Sheet1[], 3, FALSE)</f>
        <v>N</v>
      </c>
      <c r="H130" s="5">
        <v>12.8</v>
      </c>
      <c r="I130" s="5">
        <v>18.7</v>
      </c>
      <c r="J130" s="5">
        <v>7.3</v>
      </c>
      <c r="K130" s="5">
        <v>0</v>
      </c>
      <c r="L130" s="7">
        <v>108377.05</v>
      </c>
      <c r="M130" s="8">
        <v>19.602360470000001</v>
      </c>
      <c r="N130" s="8">
        <f>Table_EnergyDemand_raw_data[[#This Row],[Demand]]*Table_EnergyDemand_raw_data[[#This Row],[RRP]]</f>
        <v>2124446.0007752138</v>
      </c>
    </row>
    <row r="131" spans="1:14" x14ac:dyDescent="0.3">
      <c r="A131" s="10">
        <v>42134</v>
      </c>
      <c r="B131" s="5" t="str">
        <f>TEXT(Table_EnergyDemand_raw_data[[#This Row],[Date]], "DDDD")</f>
        <v>Sunday</v>
      </c>
      <c r="C131" s="5" t="str">
        <f xml:space="preserve"> TEXT(Table_EnergyDemand_raw_data[[#This Row],[Date]], "MMMM")</f>
        <v>May</v>
      </c>
      <c r="D131" s="5" t="str">
        <f>TEXT(Table_EnergyDemand_raw_data[[#This Row],[Date]], "YYYY")</f>
        <v>2015</v>
      </c>
      <c r="E131" s="5">
        <f>_xlfn.ISOWEEKNUM(Table_EnergyDemand_raw_data[[#This Row],[Date]])</f>
        <v>19</v>
      </c>
      <c r="F131" s="6" t="str">
        <f>VLOOKUP(Table_EnergyDemand_raw_data[[#This Row],[Date]],Table_Sheet1[], 2, FALSE)</f>
        <v>Y</v>
      </c>
      <c r="G131" s="6" t="str">
        <f>VLOOKUP(Table_EnergyDemand_raw_data[[#This Row],[Date]],Table_Sheet1[], 3, FALSE)</f>
        <v>N</v>
      </c>
      <c r="H131" s="5">
        <v>12.8</v>
      </c>
      <c r="I131" s="5">
        <v>16.600000000000001</v>
      </c>
      <c r="J131" s="5">
        <v>5.9</v>
      </c>
      <c r="K131" s="5">
        <v>8.6</v>
      </c>
      <c r="L131" s="7">
        <v>103811.28</v>
      </c>
      <c r="M131" s="8">
        <v>13.279840760000001</v>
      </c>
      <c r="N131" s="8">
        <f>Table_EnergyDemand_raw_data[[#This Row],[Demand]]*Table_EnergyDemand_raw_data[[#This Row],[RRP]]</f>
        <v>1378597.2674917728</v>
      </c>
    </row>
    <row r="132" spans="1:14" x14ac:dyDescent="0.3">
      <c r="A132" s="10">
        <v>42135</v>
      </c>
      <c r="B132" s="5" t="str">
        <f>TEXT(Table_EnergyDemand_raw_data[[#This Row],[Date]], "DDDD")</f>
        <v>Monday</v>
      </c>
      <c r="C132" s="5" t="str">
        <f xml:space="preserve"> TEXT(Table_EnergyDemand_raw_data[[#This Row],[Date]], "MMMM")</f>
        <v>May</v>
      </c>
      <c r="D132" s="5" t="str">
        <f>TEXT(Table_EnergyDemand_raw_data[[#This Row],[Date]], "YYYY")</f>
        <v>2015</v>
      </c>
      <c r="E132" s="5">
        <f>_xlfn.ISOWEEKNUM(Table_EnergyDemand_raw_data[[#This Row],[Date]])</f>
        <v>20</v>
      </c>
      <c r="F132" s="6" t="str">
        <f>VLOOKUP(Table_EnergyDemand_raw_data[[#This Row],[Date]],Table_Sheet1[], 2, FALSE)</f>
        <v>Y</v>
      </c>
      <c r="G132" s="6" t="str">
        <f>VLOOKUP(Table_EnergyDemand_raw_data[[#This Row],[Date]],Table_Sheet1[], 3, FALSE)</f>
        <v>N</v>
      </c>
      <c r="H132" s="5">
        <v>12.4</v>
      </c>
      <c r="I132" s="5">
        <v>15.9</v>
      </c>
      <c r="J132" s="5">
        <v>7.9</v>
      </c>
      <c r="K132" s="5">
        <v>2.6</v>
      </c>
      <c r="L132" s="7">
        <v>123740.245</v>
      </c>
      <c r="M132" s="8">
        <v>28.475489379999999</v>
      </c>
      <c r="N132" s="8">
        <f>Table_EnergyDemand_raw_data[[#This Row],[Demand]]*Table_EnergyDemand_raw_data[[#This Row],[RRP]]</f>
        <v>3523564.032376098</v>
      </c>
    </row>
    <row r="133" spans="1:14" x14ac:dyDescent="0.3">
      <c r="A133" s="10">
        <v>42136</v>
      </c>
      <c r="B133" s="5" t="str">
        <f>TEXT(Table_EnergyDemand_raw_data[[#This Row],[Date]], "DDDD")</f>
        <v>Tuesday</v>
      </c>
      <c r="C133" s="5" t="str">
        <f xml:space="preserve"> TEXT(Table_EnergyDemand_raw_data[[#This Row],[Date]], "MMMM")</f>
        <v>May</v>
      </c>
      <c r="D133" s="5" t="str">
        <f>TEXT(Table_EnergyDemand_raw_data[[#This Row],[Date]], "YYYY")</f>
        <v>2015</v>
      </c>
      <c r="E133" s="5">
        <f>_xlfn.ISOWEEKNUM(Table_EnergyDemand_raw_data[[#This Row],[Date]])</f>
        <v>20</v>
      </c>
      <c r="F133" s="6" t="str">
        <f>VLOOKUP(Table_EnergyDemand_raw_data[[#This Row],[Date]],Table_Sheet1[], 2, FALSE)</f>
        <v>Y</v>
      </c>
      <c r="G133" s="6" t="str">
        <f>VLOOKUP(Table_EnergyDemand_raw_data[[#This Row],[Date]],Table_Sheet1[], 3, FALSE)</f>
        <v>N</v>
      </c>
      <c r="H133" s="5">
        <v>12.8</v>
      </c>
      <c r="I133" s="5">
        <v>17.399999999999999</v>
      </c>
      <c r="J133" s="5">
        <v>5.9</v>
      </c>
      <c r="K133" s="5">
        <v>0</v>
      </c>
      <c r="L133" s="7">
        <v>129312.58</v>
      </c>
      <c r="M133" s="8">
        <v>28.355358970000001</v>
      </c>
      <c r="N133" s="8">
        <f>Table_EnergyDemand_raw_data[[#This Row],[Demand]]*Table_EnergyDemand_raw_data[[#This Row],[RRP]]</f>
        <v>3666704.6252368428</v>
      </c>
    </row>
    <row r="134" spans="1:14" x14ac:dyDescent="0.3">
      <c r="A134" s="10">
        <v>42137</v>
      </c>
      <c r="B134" s="5" t="str">
        <f>TEXT(Table_EnergyDemand_raw_data[[#This Row],[Date]], "DDDD")</f>
        <v>Wednesday</v>
      </c>
      <c r="C134" s="5" t="str">
        <f xml:space="preserve"> TEXT(Table_EnergyDemand_raw_data[[#This Row],[Date]], "MMMM")</f>
        <v>May</v>
      </c>
      <c r="D134" s="5" t="str">
        <f>TEXT(Table_EnergyDemand_raw_data[[#This Row],[Date]], "YYYY")</f>
        <v>2015</v>
      </c>
      <c r="E134" s="5">
        <f>_xlfn.ISOWEEKNUM(Table_EnergyDemand_raw_data[[#This Row],[Date]])</f>
        <v>20</v>
      </c>
      <c r="F134" s="6" t="str">
        <f>VLOOKUP(Table_EnergyDemand_raw_data[[#This Row],[Date]],Table_Sheet1[], 2, FALSE)</f>
        <v>Y</v>
      </c>
      <c r="G134" s="6" t="str">
        <f>VLOOKUP(Table_EnergyDemand_raw_data[[#This Row],[Date]],Table_Sheet1[], 3, FALSE)</f>
        <v>N</v>
      </c>
      <c r="H134" s="5">
        <v>6.3</v>
      </c>
      <c r="I134" s="5">
        <v>12.8</v>
      </c>
      <c r="J134" s="5">
        <v>8.6999999999999993</v>
      </c>
      <c r="K134" s="5">
        <v>6.8</v>
      </c>
      <c r="L134" s="7">
        <v>136903.26999999999</v>
      </c>
      <c r="M134" s="8">
        <v>33.602901799999998</v>
      </c>
      <c r="N134" s="8">
        <f>Table_EnergyDemand_raw_data[[#This Row],[Demand]]*Table_EnergyDemand_raw_data[[#This Row],[RRP]]</f>
        <v>4600347.1379088853</v>
      </c>
    </row>
    <row r="135" spans="1:14" x14ac:dyDescent="0.3">
      <c r="A135" s="10">
        <v>42138</v>
      </c>
      <c r="B135" s="5" t="str">
        <f>TEXT(Table_EnergyDemand_raw_data[[#This Row],[Date]], "DDDD")</f>
        <v>Thursday</v>
      </c>
      <c r="C135" s="5" t="str">
        <f xml:space="preserve"> TEXT(Table_EnergyDemand_raw_data[[#This Row],[Date]], "MMMM")</f>
        <v>May</v>
      </c>
      <c r="D135" s="5" t="str">
        <f>TEXT(Table_EnergyDemand_raw_data[[#This Row],[Date]], "YYYY")</f>
        <v>2015</v>
      </c>
      <c r="E135" s="5">
        <f>_xlfn.ISOWEEKNUM(Table_EnergyDemand_raw_data[[#This Row],[Date]])</f>
        <v>20</v>
      </c>
      <c r="F135" s="6" t="str">
        <f>VLOOKUP(Table_EnergyDemand_raw_data[[#This Row],[Date]],Table_Sheet1[], 2, FALSE)</f>
        <v>Y</v>
      </c>
      <c r="G135" s="6" t="str">
        <f>VLOOKUP(Table_EnergyDemand_raw_data[[#This Row],[Date]],Table_Sheet1[], 3, FALSE)</f>
        <v>N</v>
      </c>
      <c r="H135" s="5">
        <v>7.3</v>
      </c>
      <c r="I135" s="5">
        <v>14.6</v>
      </c>
      <c r="J135" s="5">
        <v>6.7</v>
      </c>
      <c r="K135" s="5">
        <v>4.4000000000000004</v>
      </c>
      <c r="L135" s="7">
        <v>135217.65</v>
      </c>
      <c r="M135" s="8">
        <v>36.084976089999998</v>
      </c>
      <c r="N135" s="8">
        <f>Table_EnergyDemand_raw_data[[#This Row],[Demand]]*Table_EnergyDemand_raw_data[[#This Row],[RRP]]</f>
        <v>4879325.6671959879</v>
      </c>
    </row>
    <row r="136" spans="1:14" x14ac:dyDescent="0.3">
      <c r="A136" s="10">
        <v>42139</v>
      </c>
      <c r="B136" s="5" t="str">
        <f>TEXT(Table_EnergyDemand_raw_data[[#This Row],[Date]], "DDDD")</f>
        <v>Friday</v>
      </c>
      <c r="C136" s="5" t="str">
        <f xml:space="preserve"> TEXT(Table_EnergyDemand_raw_data[[#This Row],[Date]], "MMMM")</f>
        <v>May</v>
      </c>
      <c r="D136" s="5" t="str">
        <f>TEXT(Table_EnergyDemand_raw_data[[#This Row],[Date]], "YYYY")</f>
        <v>2015</v>
      </c>
      <c r="E136" s="5">
        <f>_xlfn.ISOWEEKNUM(Table_EnergyDemand_raw_data[[#This Row],[Date]])</f>
        <v>20</v>
      </c>
      <c r="F136" s="6" t="str">
        <f>VLOOKUP(Table_EnergyDemand_raw_data[[#This Row],[Date]],Table_Sheet1[], 2, FALSE)</f>
        <v>Y</v>
      </c>
      <c r="G136" s="6" t="str">
        <f>VLOOKUP(Table_EnergyDemand_raw_data[[#This Row],[Date]],Table_Sheet1[], 3, FALSE)</f>
        <v>N</v>
      </c>
      <c r="H136" s="5">
        <v>11.5</v>
      </c>
      <c r="I136" s="5">
        <v>14.5</v>
      </c>
      <c r="J136" s="5">
        <v>6.2</v>
      </c>
      <c r="K136" s="5">
        <v>1.8</v>
      </c>
      <c r="L136" s="7">
        <v>135172.41</v>
      </c>
      <c r="M136" s="8">
        <v>32.888201889999998</v>
      </c>
      <c r="N136" s="8">
        <f>Table_EnergyDemand_raw_data[[#This Row],[Demand]]*Table_EnergyDemand_raw_data[[#This Row],[RRP]]</f>
        <v>4445577.5100378543</v>
      </c>
    </row>
    <row r="137" spans="1:14" x14ac:dyDescent="0.3">
      <c r="A137" s="10">
        <v>42140</v>
      </c>
      <c r="B137" s="5" t="str">
        <f>TEXT(Table_EnergyDemand_raw_data[[#This Row],[Date]], "DDDD")</f>
        <v>Saturday</v>
      </c>
      <c r="C137" s="5" t="str">
        <f xml:space="preserve"> TEXT(Table_EnergyDemand_raw_data[[#This Row],[Date]], "MMMM")</f>
        <v>May</v>
      </c>
      <c r="D137" s="5" t="str">
        <f>TEXT(Table_EnergyDemand_raw_data[[#This Row],[Date]], "YYYY")</f>
        <v>2015</v>
      </c>
      <c r="E137" s="5">
        <f>_xlfn.ISOWEEKNUM(Table_EnergyDemand_raw_data[[#This Row],[Date]])</f>
        <v>20</v>
      </c>
      <c r="F137" s="6" t="str">
        <f>VLOOKUP(Table_EnergyDemand_raw_data[[#This Row],[Date]],Table_Sheet1[], 2, FALSE)</f>
        <v>Y</v>
      </c>
      <c r="G137" s="6" t="str">
        <f>VLOOKUP(Table_EnergyDemand_raw_data[[#This Row],[Date]],Table_Sheet1[], 3, FALSE)</f>
        <v>N</v>
      </c>
      <c r="H137" s="5">
        <v>11.3</v>
      </c>
      <c r="I137" s="5">
        <v>16.2</v>
      </c>
      <c r="J137" s="5">
        <v>10.4</v>
      </c>
      <c r="K137" s="5">
        <v>0</v>
      </c>
      <c r="L137" s="7">
        <v>117136.63</v>
      </c>
      <c r="M137" s="8">
        <v>35.11935553</v>
      </c>
      <c r="N137" s="8">
        <f>Table_EnergyDemand_raw_data[[#This Row],[Demand]]*Table_EnergyDemand_raw_data[[#This Row],[RRP]]</f>
        <v>4113762.9545560642</v>
      </c>
    </row>
    <row r="138" spans="1:14" x14ac:dyDescent="0.3">
      <c r="A138" s="10">
        <v>42141</v>
      </c>
      <c r="B138" s="5" t="str">
        <f>TEXT(Table_EnergyDemand_raw_data[[#This Row],[Date]], "DDDD")</f>
        <v>Sunday</v>
      </c>
      <c r="C138" s="5" t="str">
        <f xml:space="preserve"> TEXT(Table_EnergyDemand_raw_data[[#This Row],[Date]], "MMMM")</f>
        <v>May</v>
      </c>
      <c r="D138" s="5" t="str">
        <f>TEXT(Table_EnergyDemand_raw_data[[#This Row],[Date]], "YYYY")</f>
        <v>2015</v>
      </c>
      <c r="E138" s="5">
        <f>_xlfn.ISOWEEKNUM(Table_EnergyDemand_raw_data[[#This Row],[Date]])</f>
        <v>20</v>
      </c>
      <c r="F138" s="6" t="str">
        <f>VLOOKUP(Table_EnergyDemand_raw_data[[#This Row],[Date]],Table_Sheet1[], 2, FALSE)</f>
        <v>Y</v>
      </c>
      <c r="G138" s="6" t="str">
        <f>VLOOKUP(Table_EnergyDemand_raw_data[[#This Row],[Date]],Table_Sheet1[], 3, FALSE)</f>
        <v>N</v>
      </c>
      <c r="H138" s="5">
        <v>7.4</v>
      </c>
      <c r="I138" s="5">
        <v>20.5</v>
      </c>
      <c r="J138" s="5">
        <v>10.3</v>
      </c>
      <c r="K138" s="5">
        <v>0</v>
      </c>
      <c r="L138" s="7">
        <v>111897.08500000001</v>
      </c>
      <c r="M138" s="8">
        <v>30.547599470000002</v>
      </c>
      <c r="N138" s="8">
        <f>Table_EnergyDemand_raw_data[[#This Row],[Demand]]*Table_EnergyDemand_raw_data[[#This Row],[RRP]]</f>
        <v>3418187.3344405452</v>
      </c>
    </row>
    <row r="139" spans="1:14" x14ac:dyDescent="0.3">
      <c r="A139" s="10">
        <v>42142</v>
      </c>
      <c r="B139" s="5" t="str">
        <f>TEXT(Table_EnergyDemand_raw_data[[#This Row],[Date]], "DDDD")</f>
        <v>Monday</v>
      </c>
      <c r="C139" s="5" t="str">
        <f xml:space="preserve"> TEXT(Table_EnergyDemand_raw_data[[#This Row],[Date]], "MMMM")</f>
        <v>May</v>
      </c>
      <c r="D139" s="5" t="str">
        <f>TEXT(Table_EnergyDemand_raw_data[[#This Row],[Date]], "YYYY")</f>
        <v>2015</v>
      </c>
      <c r="E139" s="5">
        <f>_xlfn.ISOWEEKNUM(Table_EnergyDemand_raw_data[[#This Row],[Date]])</f>
        <v>21</v>
      </c>
      <c r="F139" s="6" t="str">
        <f>VLOOKUP(Table_EnergyDemand_raw_data[[#This Row],[Date]],Table_Sheet1[], 2, FALSE)</f>
        <v>Y</v>
      </c>
      <c r="G139" s="6" t="str">
        <f>VLOOKUP(Table_EnergyDemand_raw_data[[#This Row],[Date]],Table_Sheet1[], 3, FALSE)</f>
        <v>N</v>
      </c>
      <c r="H139" s="5">
        <v>7.2</v>
      </c>
      <c r="I139" s="5">
        <v>20.399999999999999</v>
      </c>
      <c r="J139" s="5">
        <v>10.199999999999999</v>
      </c>
      <c r="K139" s="5">
        <v>0</v>
      </c>
      <c r="L139" s="7">
        <v>127524.8</v>
      </c>
      <c r="M139" s="8">
        <v>39.33371288</v>
      </c>
      <c r="N139" s="8">
        <f>Table_EnergyDemand_raw_data[[#This Row],[Demand]]*Table_EnergyDemand_raw_data[[#This Row],[RRP]]</f>
        <v>5016023.8682794245</v>
      </c>
    </row>
    <row r="140" spans="1:14" x14ac:dyDescent="0.3">
      <c r="A140" s="10">
        <v>42143</v>
      </c>
      <c r="B140" s="5" t="str">
        <f>TEXT(Table_EnergyDemand_raw_data[[#This Row],[Date]], "DDDD")</f>
        <v>Tuesday</v>
      </c>
      <c r="C140" s="5" t="str">
        <f xml:space="preserve"> TEXT(Table_EnergyDemand_raw_data[[#This Row],[Date]], "MMMM")</f>
        <v>May</v>
      </c>
      <c r="D140" s="5" t="str">
        <f>TEXT(Table_EnergyDemand_raw_data[[#This Row],[Date]], "YYYY")</f>
        <v>2015</v>
      </c>
      <c r="E140" s="5">
        <f>_xlfn.ISOWEEKNUM(Table_EnergyDemand_raw_data[[#This Row],[Date]])</f>
        <v>21</v>
      </c>
      <c r="F140" s="6" t="str">
        <f>VLOOKUP(Table_EnergyDemand_raw_data[[#This Row],[Date]],Table_Sheet1[], 2, FALSE)</f>
        <v>Y</v>
      </c>
      <c r="G140" s="6" t="str">
        <f>VLOOKUP(Table_EnergyDemand_raw_data[[#This Row],[Date]],Table_Sheet1[], 3, FALSE)</f>
        <v>N</v>
      </c>
      <c r="H140" s="5">
        <v>9.9</v>
      </c>
      <c r="I140" s="5">
        <v>16.2</v>
      </c>
      <c r="J140" s="5">
        <v>3.2</v>
      </c>
      <c r="K140" s="5">
        <v>0</v>
      </c>
      <c r="L140" s="7">
        <v>133235.48000000001</v>
      </c>
      <c r="M140" s="8">
        <v>34.038317739999997</v>
      </c>
      <c r="N140" s="8">
        <f>Table_EnergyDemand_raw_data[[#This Row],[Demand]]*Table_EnergyDemand_raw_data[[#This Row],[RRP]]</f>
        <v>4535111.6024814155</v>
      </c>
    </row>
    <row r="141" spans="1:14" x14ac:dyDescent="0.3">
      <c r="A141" s="10">
        <v>42144</v>
      </c>
      <c r="B141" s="5" t="str">
        <f>TEXT(Table_EnergyDemand_raw_data[[#This Row],[Date]], "DDDD")</f>
        <v>Wednesday</v>
      </c>
      <c r="C141" s="5" t="str">
        <f xml:space="preserve"> TEXT(Table_EnergyDemand_raw_data[[#This Row],[Date]], "MMMM")</f>
        <v>May</v>
      </c>
      <c r="D141" s="5" t="str">
        <f>TEXT(Table_EnergyDemand_raw_data[[#This Row],[Date]], "YYYY")</f>
        <v>2015</v>
      </c>
      <c r="E141" s="5">
        <f>_xlfn.ISOWEEKNUM(Table_EnergyDemand_raw_data[[#This Row],[Date]])</f>
        <v>21</v>
      </c>
      <c r="F141" s="6" t="str">
        <f>VLOOKUP(Table_EnergyDemand_raw_data[[#This Row],[Date]],Table_Sheet1[], 2, FALSE)</f>
        <v>Y</v>
      </c>
      <c r="G141" s="6" t="str">
        <f>VLOOKUP(Table_EnergyDemand_raw_data[[#This Row],[Date]],Table_Sheet1[], 3, FALSE)</f>
        <v>N</v>
      </c>
      <c r="H141" s="5">
        <v>13.6</v>
      </c>
      <c r="I141" s="5">
        <v>18.100000000000001</v>
      </c>
      <c r="J141" s="5">
        <v>6</v>
      </c>
      <c r="K141" s="5">
        <v>2.4</v>
      </c>
      <c r="L141" s="7">
        <v>127522.71</v>
      </c>
      <c r="M141" s="8">
        <v>30.976086030000001</v>
      </c>
      <c r="N141" s="8">
        <f>Table_EnergyDemand_raw_data[[#This Row],[Demand]]*Table_EnergyDemand_raw_data[[#This Row],[RRP]]</f>
        <v>3950154.4357387414</v>
      </c>
    </row>
    <row r="142" spans="1:14" x14ac:dyDescent="0.3">
      <c r="A142" s="10">
        <v>42145</v>
      </c>
      <c r="B142" s="5" t="str">
        <f>TEXT(Table_EnergyDemand_raw_data[[#This Row],[Date]], "DDDD")</f>
        <v>Thursday</v>
      </c>
      <c r="C142" s="5" t="str">
        <f xml:space="preserve"> TEXT(Table_EnergyDemand_raw_data[[#This Row],[Date]], "MMMM")</f>
        <v>May</v>
      </c>
      <c r="D142" s="5" t="str">
        <f>TEXT(Table_EnergyDemand_raw_data[[#This Row],[Date]], "YYYY")</f>
        <v>2015</v>
      </c>
      <c r="E142" s="5">
        <f>_xlfn.ISOWEEKNUM(Table_EnergyDemand_raw_data[[#This Row],[Date]])</f>
        <v>21</v>
      </c>
      <c r="F142" s="6" t="str">
        <f>VLOOKUP(Table_EnergyDemand_raw_data[[#This Row],[Date]],Table_Sheet1[], 2, FALSE)</f>
        <v>Y</v>
      </c>
      <c r="G142" s="6" t="str">
        <f>VLOOKUP(Table_EnergyDemand_raw_data[[#This Row],[Date]],Table_Sheet1[], 3, FALSE)</f>
        <v>N</v>
      </c>
      <c r="H142" s="5">
        <v>10.3</v>
      </c>
      <c r="I142" s="5">
        <v>13.6</v>
      </c>
      <c r="J142" s="5">
        <v>3.5</v>
      </c>
      <c r="K142" s="5">
        <v>6.2</v>
      </c>
      <c r="L142" s="7">
        <v>135361.19500000001</v>
      </c>
      <c r="M142" s="8">
        <v>35.621998429999998</v>
      </c>
      <c r="N142" s="8">
        <f>Table_EnergyDemand_raw_data[[#This Row],[Demand]]*Table_EnergyDemand_raw_data[[#This Row],[RRP]]</f>
        <v>4821836.2757729236</v>
      </c>
    </row>
    <row r="143" spans="1:14" x14ac:dyDescent="0.3">
      <c r="A143" s="10">
        <v>42146</v>
      </c>
      <c r="B143" s="5" t="str">
        <f>TEXT(Table_EnergyDemand_raw_data[[#This Row],[Date]], "DDDD")</f>
        <v>Friday</v>
      </c>
      <c r="C143" s="5" t="str">
        <f xml:space="preserve"> TEXT(Table_EnergyDemand_raw_data[[#This Row],[Date]], "MMMM")</f>
        <v>May</v>
      </c>
      <c r="D143" s="5" t="str">
        <f>TEXT(Table_EnergyDemand_raw_data[[#This Row],[Date]], "YYYY")</f>
        <v>2015</v>
      </c>
      <c r="E143" s="5">
        <f>_xlfn.ISOWEEKNUM(Table_EnergyDemand_raw_data[[#This Row],[Date]])</f>
        <v>21</v>
      </c>
      <c r="F143" s="6" t="str">
        <f>VLOOKUP(Table_EnergyDemand_raw_data[[#This Row],[Date]],Table_Sheet1[], 2, FALSE)</f>
        <v>Y</v>
      </c>
      <c r="G143" s="6" t="str">
        <f>VLOOKUP(Table_EnergyDemand_raw_data[[#This Row],[Date]],Table_Sheet1[], 3, FALSE)</f>
        <v>N</v>
      </c>
      <c r="H143" s="5">
        <v>9.1</v>
      </c>
      <c r="I143" s="5">
        <v>14.1</v>
      </c>
      <c r="J143" s="5">
        <v>6.7</v>
      </c>
      <c r="K143" s="5">
        <v>0.4</v>
      </c>
      <c r="L143" s="7">
        <v>133422.46</v>
      </c>
      <c r="M143" s="8">
        <v>34.614105330000001</v>
      </c>
      <c r="N143" s="8">
        <f>Table_EnergyDemand_raw_data[[#This Row],[Demand]]*Table_EnergyDemand_raw_data[[#This Row],[RRP]]</f>
        <v>4618299.0838277116</v>
      </c>
    </row>
    <row r="144" spans="1:14" x14ac:dyDescent="0.3">
      <c r="A144" s="10">
        <v>42147</v>
      </c>
      <c r="B144" s="5" t="str">
        <f>TEXT(Table_EnergyDemand_raw_data[[#This Row],[Date]], "DDDD")</f>
        <v>Saturday</v>
      </c>
      <c r="C144" s="5" t="str">
        <f xml:space="preserve"> TEXT(Table_EnergyDemand_raw_data[[#This Row],[Date]], "MMMM")</f>
        <v>May</v>
      </c>
      <c r="D144" s="5" t="str">
        <f>TEXT(Table_EnergyDemand_raw_data[[#This Row],[Date]], "YYYY")</f>
        <v>2015</v>
      </c>
      <c r="E144" s="5">
        <f>_xlfn.ISOWEEKNUM(Table_EnergyDemand_raw_data[[#This Row],[Date]])</f>
        <v>21</v>
      </c>
      <c r="F144" s="6" t="str">
        <f>VLOOKUP(Table_EnergyDemand_raw_data[[#This Row],[Date]],Table_Sheet1[], 2, FALSE)</f>
        <v>Y</v>
      </c>
      <c r="G144" s="6" t="str">
        <f>VLOOKUP(Table_EnergyDemand_raw_data[[#This Row],[Date]],Table_Sheet1[], 3, FALSE)</f>
        <v>N</v>
      </c>
      <c r="H144" s="5">
        <v>10.4</v>
      </c>
      <c r="I144" s="5">
        <v>13.3</v>
      </c>
      <c r="J144" s="5">
        <v>7.7</v>
      </c>
      <c r="K144" s="5">
        <v>0</v>
      </c>
      <c r="L144" s="7">
        <v>119331.85</v>
      </c>
      <c r="M144" s="8">
        <v>31.22698432</v>
      </c>
      <c r="N144" s="8">
        <f>Table_EnergyDemand_raw_data[[#This Row],[Demand]]*Table_EnergyDemand_raw_data[[#This Row],[RRP]]</f>
        <v>3726373.8088265923</v>
      </c>
    </row>
    <row r="145" spans="1:14" x14ac:dyDescent="0.3">
      <c r="A145" s="10">
        <v>42148</v>
      </c>
      <c r="B145" s="5" t="str">
        <f>TEXT(Table_EnergyDemand_raw_data[[#This Row],[Date]], "DDDD")</f>
        <v>Sunday</v>
      </c>
      <c r="C145" s="5" t="str">
        <f xml:space="preserve"> TEXT(Table_EnergyDemand_raw_data[[#This Row],[Date]], "MMMM")</f>
        <v>May</v>
      </c>
      <c r="D145" s="5" t="str">
        <f>TEXT(Table_EnergyDemand_raw_data[[#This Row],[Date]], "YYYY")</f>
        <v>2015</v>
      </c>
      <c r="E145" s="5">
        <f>_xlfn.ISOWEEKNUM(Table_EnergyDemand_raw_data[[#This Row],[Date]])</f>
        <v>21</v>
      </c>
      <c r="F145" s="6" t="str">
        <f>VLOOKUP(Table_EnergyDemand_raw_data[[#This Row],[Date]],Table_Sheet1[], 2, FALSE)</f>
        <v>Y</v>
      </c>
      <c r="G145" s="6" t="str">
        <f>VLOOKUP(Table_EnergyDemand_raw_data[[#This Row],[Date]],Table_Sheet1[], 3, FALSE)</f>
        <v>N</v>
      </c>
      <c r="H145" s="5">
        <v>6</v>
      </c>
      <c r="I145" s="5">
        <v>15.6</v>
      </c>
      <c r="J145" s="5">
        <v>8.6</v>
      </c>
      <c r="K145" s="5">
        <v>0</v>
      </c>
      <c r="L145" s="7">
        <v>118783.08500000001</v>
      </c>
      <c r="M145" s="8">
        <v>31.493258560000001</v>
      </c>
      <c r="N145" s="8">
        <f>Table_EnergyDemand_raw_data[[#This Row],[Demand]]*Table_EnergyDemand_raw_data[[#This Row],[RRP]]</f>
        <v>3740866.408459458</v>
      </c>
    </row>
    <row r="146" spans="1:14" x14ac:dyDescent="0.3">
      <c r="A146" s="10">
        <v>42149</v>
      </c>
      <c r="B146" s="5" t="str">
        <f>TEXT(Table_EnergyDemand_raw_data[[#This Row],[Date]], "DDDD")</f>
        <v>Monday</v>
      </c>
      <c r="C146" s="5" t="str">
        <f xml:space="preserve"> TEXT(Table_EnergyDemand_raw_data[[#This Row],[Date]], "MMMM")</f>
        <v>May</v>
      </c>
      <c r="D146" s="5" t="str">
        <f>TEXT(Table_EnergyDemand_raw_data[[#This Row],[Date]], "YYYY")</f>
        <v>2015</v>
      </c>
      <c r="E146" s="5">
        <f>_xlfn.ISOWEEKNUM(Table_EnergyDemand_raw_data[[#This Row],[Date]])</f>
        <v>22</v>
      </c>
      <c r="F146" s="6" t="str">
        <f>VLOOKUP(Table_EnergyDemand_raw_data[[#This Row],[Date]],Table_Sheet1[], 2, FALSE)</f>
        <v>Y</v>
      </c>
      <c r="G146" s="6" t="str">
        <f>VLOOKUP(Table_EnergyDemand_raw_data[[#This Row],[Date]],Table_Sheet1[], 3, FALSE)</f>
        <v>N</v>
      </c>
      <c r="H146" s="5">
        <v>7.4</v>
      </c>
      <c r="I146" s="5">
        <v>17.100000000000001</v>
      </c>
      <c r="J146" s="5">
        <v>8.1</v>
      </c>
      <c r="K146" s="5">
        <v>0</v>
      </c>
      <c r="L146" s="7">
        <v>136690.92000000001</v>
      </c>
      <c r="M146" s="8">
        <v>51.610330150000003</v>
      </c>
      <c r="N146" s="8">
        <f>Table_EnergyDemand_raw_data[[#This Row],[Demand]]*Table_EnergyDemand_raw_data[[#This Row],[RRP]]</f>
        <v>7054663.5097072395</v>
      </c>
    </row>
    <row r="147" spans="1:14" x14ac:dyDescent="0.3">
      <c r="A147" s="10">
        <v>42150</v>
      </c>
      <c r="B147" s="5" t="str">
        <f>TEXT(Table_EnergyDemand_raw_data[[#This Row],[Date]], "DDDD")</f>
        <v>Tuesday</v>
      </c>
      <c r="C147" s="5" t="str">
        <f xml:space="preserve"> TEXT(Table_EnergyDemand_raw_data[[#This Row],[Date]], "MMMM")</f>
        <v>May</v>
      </c>
      <c r="D147" s="5" t="str">
        <f>TEXT(Table_EnergyDemand_raw_data[[#This Row],[Date]], "YYYY")</f>
        <v>2015</v>
      </c>
      <c r="E147" s="5">
        <f>_xlfn.ISOWEEKNUM(Table_EnergyDemand_raw_data[[#This Row],[Date]])</f>
        <v>22</v>
      </c>
      <c r="F147" s="6" t="str">
        <f>VLOOKUP(Table_EnergyDemand_raw_data[[#This Row],[Date]],Table_Sheet1[], 2, FALSE)</f>
        <v>Y</v>
      </c>
      <c r="G147" s="6" t="str">
        <f>VLOOKUP(Table_EnergyDemand_raw_data[[#This Row],[Date]],Table_Sheet1[], 3, FALSE)</f>
        <v>N</v>
      </c>
      <c r="H147" s="5">
        <v>5.4</v>
      </c>
      <c r="I147" s="5">
        <v>15.6</v>
      </c>
      <c r="J147" s="5">
        <v>6.8</v>
      </c>
      <c r="K147" s="5">
        <v>0</v>
      </c>
      <c r="L147" s="7">
        <v>140886.995</v>
      </c>
      <c r="M147" s="8">
        <v>46.401813629999999</v>
      </c>
      <c r="N147" s="8">
        <f>Table_EnergyDemand_raw_data[[#This Row],[Demand]]*Table_EnergyDemand_raw_data[[#This Row],[RRP]]</f>
        <v>6537412.0848807413</v>
      </c>
    </row>
    <row r="148" spans="1:14" x14ac:dyDescent="0.3">
      <c r="A148" s="10">
        <v>42151</v>
      </c>
      <c r="B148" s="5" t="str">
        <f>TEXT(Table_EnergyDemand_raw_data[[#This Row],[Date]], "DDDD")</f>
        <v>Wednesday</v>
      </c>
      <c r="C148" s="5" t="str">
        <f xml:space="preserve"> TEXT(Table_EnergyDemand_raw_data[[#This Row],[Date]], "MMMM")</f>
        <v>May</v>
      </c>
      <c r="D148" s="5" t="str">
        <f>TEXT(Table_EnergyDemand_raw_data[[#This Row],[Date]], "YYYY")</f>
        <v>2015</v>
      </c>
      <c r="E148" s="5">
        <f>_xlfn.ISOWEEKNUM(Table_EnergyDemand_raw_data[[#This Row],[Date]])</f>
        <v>22</v>
      </c>
      <c r="F148" s="6" t="str">
        <f>VLOOKUP(Table_EnergyDemand_raw_data[[#This Row],[Date]],Table_Sheet1[], 2, FALSE)</f>
        <v>Y</v>
      </c>
      <c r="G148" s="6" t="str">
        <f>VLOOKUP(Table_EnergyDemand_raw_data[[#This Row],[Date]],Table_Sheet1[], 3, FALSE)</f>
        <v>N</v>
      </c>
      <c r="H148" s="5">
        <v>7.9</v>
      </c>
      <c r="I148" s="5">
        <v>18.7</v>
      </c>
      <c r="J148" s="5">
        <v>7.4</v>
      </c>
      <c r="K148" s="5">
        <v>0</v>
      </c>
      <c r="L148" s="7">
        <v>133103.37</v>
      </c>
      <c r="M148" s="8">
        <v>29.884071370000001</v>
      </c>
      <c r="N148" s="8">
        <f>Table_EnergyDemand_raw_data[[#This Row],[Demand]]*Table_EnergyDemand_raw_data[[#This Row],[RRP]]</f>
        <v>3977670.6086675171</v>
      </c>
    </row>
    <row r="149" spans="1:14" x14ac:dyDescent="0.3">
      <c r="A149" s="10">
        <v>42152</v>
      </c>
      <c r="B149" s="5" t="str">
        <f>TEXT(Table_EnergyDemand_raw_data[[#This Row],[Date]], "DDDD")</f>
        <v>Thursday</v>
      </c>
      <c r="C149" s="5" t="str">
        <f xml:space="preserve"> TEXT(Table_EnergyDemand_raw_data[[#This Row],[Date]], "MMMM")</f>
        <v>May</v>
      </c>
      <c r="D149" s="5" t="str">
        <f>TEXT(Table_EnergyDemand_raw_data[[#This Row],[Date]], "YYYY")</f>
        <v>2015</v>
      </c>
      <c r="E149" s="5">
        <f>_xlfn.ISOWEEKNUM(Table_EnergyDemand_raw_data[[#This Row],[Date]])</f>
        <v>22</v>
      </c>
      <c r="F149" s="6" t="str">
        <f>VLOOKUP(Table_EnergyDemand_raw_data[[#This Row],[Date]],Table_Sheet1[], 2, FALSE)</f>
        <v>Y</v>
      </c>
      <c r="G149" s="6" t="str">
        <f>VLOOKUP(Table_EnergyDemand_raw_data[[#This Row],[Date]],Table_Sheet1[], 3, FALSE)</f>
        <v>N</v>
      </c>
      <c r="H149" s="5">
        <v>13.1</v>
      </c>
      <c r="I149" s="5">
        <v>19.7</v>
      </c>
      <c r="J149" s="5">
        <v>8.4</v>
      </c>
      <c r="K149" s="5">
        <v>0</v>
      </c>
      <c r="L149" s="7">
        <v>127900.235</v>
      </c>
      <c r="M149" s="8">
        <v>26.09688903</v>
      </c>
      <c r="N149" s="8">
        <f>Table_EnergyDemand_raw_data[[#This Row],[Demand]]*Table_EnergyDemand_raw_data[[#This Row],[RRP]]</f>
        <v>3337798.2397059221</v>
      </c>
    </row>
    <row r="150" spans="1:14" x14ac:dyDescent="0.3">
      <c r="A150" s="10">
        <v>42153</v>
      </c>
      <c r="B150" s="5" t="str">
        <f>TEXT(Table_EnergyDemand_raw_data[[#This Row],[Date]], "DDDD")</f>
        <v>Friday</v>
      </c>
      <c r="C150" s="5" t="str">
        <f xml:space="preserve"> TEXT(Table_EnergyDemand_raw_data[[#This Row],[Date]], "MMMM")</f>
        <v>May</v>
      </c>
      <c r="D150" s="5" t="str">
        <f>TEXT(Table_EnergyDemand_raw_data[[#This Row],[Date]], "YYYY")</f>
        <v>2015</v>
      </c>
      <c r="E150" s="5">
        <f>_xlfn.ISOWEEKNUM(Table_EnergyDemand_raw_data[[#This Row],[Date]])</f>
        <v>22</v>
      </c>
      <c r="F150" s="6" t="str">
        <f>VLOOKUP(Table_EnergyDemand_raw_data[[#This Row],[Date]],Table_Sheet1[], 2, FALSE)</f>
        <v>Y</v>
      </c>
      <c r="G150" s="6" t="str">
        <f>VLOOKUP(Table_EnergyDemand_raw_data[[#This Row],[Date]],Table_Sheet1[], 3, FALSE)</f>
        <v>N</v>
      </c>
      <c r="H150" s="5">
        <v>9.5</v>
      </c>
      <c r="I150" s="5">
        <v>15.8</v>
      </c>
      <c r="J150" s="5">
        <v>6.6</v>
      </c>
      <c r="K150" s="5">
        <v>0</v>
      </c>
      <c r="L150" s="7">
        <v>132338.94</v>
      </c>
      <c r="M150" s="8">
        <v>29.803580050000001</v>
      </c>
      <c r="N150" s="8">
        <f>Table_EnergyDemand_raw_data[[#This Row],[Demand]]*Table_EnergyDemand_raw_data[[#This Row],[RRP]]</f>
        <v>3944174.1920221471</v>
      </c>
    </row>
    <row r="151" spans="1:14" x14ac:dyDescent="0.3">
      <c r="A151" s="10">
        <v>42154</v>
      </c>
      <c r="B151" s="5" t="str">
        <f>TEXT(Table_EnergyDemand_raw_data[[#This Row],[Date]], "DDDD")</f>
        <v>Saturday</v>
      </c>
      <c r="C151" s="5" t="str">
        <f xml:space="preserve"> TEXT(Table_EnergyDemand_raw_data[[#This Row],[Date]], "MMMM")</f>
        <v>May</v>
      </c>
      <c r="D151" s="5" t="str">
        <f>TEXT(Table_EnergyDemand_raw_data[[#This Row],[Date]], "YYYY")</f>
        <v>2015</v>
      </c>
      <c r="E151" s="5">
        <f>_xlfn.ISOWEEKNUM(Table_EnergyDemand_raw_data[[#This Row],[Date]])</f>
        <v>22</v>
      </c>
      <c r="F151" s="6" t="str">
        <f>VLOOKUP(Table_EnergyDemand_raw_data[[#This Row],[Date]],Table_Sheet1[], 2, FALSE)</f>
        <v>Y</v>
      </c>
      <c r="G151" s="6" t="str">
        <f>VLOOKUP(Table_EnergyDemand_raw_data[[#This Row],[Date]],Table_Sheet1[], 3, FALSE)</f>
        <v>N</v>
      </c>
      <c r="H151" s="5">
        <v>11</v>
      </c>
      <c r="I151" s="5">
        <v>17.3</v>
      </c>
      <c r="J151" s="5">
        <v>8</v>
      </c>
      <c r="K151" s="5">
        <v>0</v>
      </c>
      <c r="L151" s="7">
        <v>114669.79</v>
      </c>
      <c r="M151" s="8">
        <v>19.048825789999999</v>
      </c>
      <c r="N151" s="8">
        <f>Table_EnergyDemand_raw_data[[#This Row],[Demand]]*Table_EnergyDemand_raw_data[[#This Row],[RRP]]</f>
        <v>2184324.8530858839</v>
      </c>
    </row>
    <row r="152" spans="1:14" x14ac:dyDescent="0.3">
      <c r="A152" s="10">
        <v>42155</v>
      </c>
      <c r="B152" s="5" t="str">
        <f>TEXT(Table_EnergyDemand_raw_data[[#This Row],[Date]], "DDDD")</f>
        <v>Sunday</v>
      </c>
      <c r="C152" s="5" t="str">
        <f xml:space="preserve"> TEXT(Table_EnergyDemand_raw_data[[#This Row],[Date]], "MMMM")</f>
        <v>May</v>
      </c>
      <c r="D152" s="5" t="str">
        <f>TEXT(Table_EnergyDemand_raw_data[[#This Row],[Date]], "YYYY")</f>
        <v>2015</v>
      </c>
      <c r="E152" s="5">
        <f>_xlfn.ISOWEEKNUM(Table_EnergyDemand_raw_data[[#This Row],[Date]])</f>
        <v>22</v>
      </c>
      <c r="F152" s="6" t="str">
        <f>VLOOKUP(Table_EnergyDemand_raw_data[[#This Row],[Date]],Table_Sheet1[], 2, FALSE)</f>
        <v>Y</v>
      </c>
      <c r="G152" s="6" t="str">
        <f>VLOOKUP(Table_EnergyDemand_raw_data[[#This Row],[Date]],Table_Sheet1[], 3, FALSE)</f>
        <v>N</v>
      </c>
      <c r="H152" s="5">
        <v>12.3</v>
      </c>
      <c r="I152" s="5">
        <v>16.8</v>
      </c>
      <c r="J152" s="5">
        <v>4.9000000000000004</v>
      </c>
      <c r="K152" s="5">
        <v>0</v>
      </c>
      <c r="L152" s="7">
        <v>113261.26</v>
      </c>
      <c r="M152" s="8">
        <v>18.572714080000001</v>
      </c>
      <c r="N152" s="8">
        <f>Table_EnergyDemand_raw_data[[#This Row],[Demand]]*Table_EnergyDemand_raw_data[[#This Row],[RRP]]</f>
        <v>2103568.9983205409</v>
      </c>
    </row>
    <row r="153" spans="1:14" x14ac:dyDescent="0.3">
      <c r="A153" s="10">
        <v>42156</v>
      </c>
      <c r="B153" s="5" t="str">
        <f>TEXT(Table_EnergyDemand_raw_data[[#This Row],[Date]], "DDDD")</f>
        <v>Monday</v>
      </c>
      <c r="C153" s="5" t="str">
        <f xml:space="preserve"> TEXT(Table_EnergyDemand_raw_data[[#This Row],[Date]], "MMMM")</f>
        <v>June</v>
      </c>
      <c r="D153" s="5" t="str">
        <f>TEXT(Table_EnergyDemand_raw_data[[#This Row],[Date]], "YYYY")</f>
        <v>2015</v>
      </c>
      <c r="E153" s="5">
        <f>_xlfn.ISOWEEKNUM(Table_EnergyDemand_raw_data[[#This Row],[Date]])</f>
        <v>23</v>
      </c>
      <c r="F153" s="6" t="str">
        <f>VLOOKUP(Table_EnergyDemand_raw_data[[#This Row],[Date]],Table_Sheet1[], 2, FALSE)</f>
        <v>Y</v>
      </c>
      <c r="G153" s="6" t="str">
        <f>VLOOKUP(Table_EnergyDemand_raw_data[[#This Row],[Date]],Table_Sheet1[], 3, FALSE)</f>
        <v>N</v>
      </c>
      <c r="H153" s="5">
        <v>5.2</v>
      </c>
      <c r="I153" s="5">
        <v>12.2</v>
      </c>
      <c r="J153" s="5">
        <v>8.1</v>
      </c>
      <c r="K153" s="5">
        <v>8.1999999999999993</v>
      </c>
      <c r="L153" s="7">
        <v>140919.995</v>
      </c>
      <c r="M153" s="8">
        <v>36.928126640000002</v>
      </c>
      <c r="N153" s="8">
        <f>Table_EnergyDemand_raw_data[[#This Row],[Demand]]*Table_EnergyDemand_raw_data[[#This Row],[RRP]]</f>
        <v>5203911.4214681666</v>
      </c>
    </row>
    <row r="154" spans="1:14" x14ac:dyDescent="0.3">
      <c r="A154" s="10">
        <v>42157</v>
      </c>
      <c r="B154" s="5" t="str">
        <f>TEXT(Table_EnergyDemand_raw_data[[#This Row],[Date]], "DDDD")</f>
        <v>Tuesday</v>
      </c>
      <c r="C154" s="5" t="str">
        <f xml:space="preserve"> TEXT(Table_EnergyDemand_raw_data[[#This Row],[Date]], "MMMM")</f>
        <v>June</v>
      </c>
      <c r="D154" s="5" t="str">
        <f>TEXT(Table_EnergyDemand_raw_data[[#This Row],[Date]], "YYYY")</f>
        <v>2015</v>
      </c>
      <c r="E154" s="5">
        <f>_xlfn.ISOWEEKNUM(Table_EnergyDemand_raw_data[[#This Row],[Date]])</f>
        <v>23</v>
      </c>
      <c r="F154" s="6" t="str">
        <f>VLOOKUP(Table_EnergyDemand_raw_data[[#This Row],[Date]],Table_Sheet1[], 2, FALSE)</f>
        <v>Y</v>
      </c>
      <c r="G154" s="6" t="str">
        <f>VLOOKUP(Table_EnergyDemand_raw_data[[#This Row],[Date]],Table_Sheet1[], 3, FALSE)</f>
        <v>N</v>
      </c>
      <c r="H154" s="5">
        <v>7.1</v>
      </c>
      <c r="I154" s="5">
        <v>11.4</v>
      </c>
      <c r="J154" s="5">
        <v>4.5999999999999996</v>
      </c>
      <c r="K154" s="5">
        <v>4.2</v>
      </c>
      <c r="L154" s="7">
        <v>148534.505</v>
      </c>
      <c r="M154" s="8">
        <v>59.85603338</v>
      </c>
      <c r="N154" s="8">
        <f>Table_EnergyDemand_raw_data[[#This Row],[Demand]]*Table_EnergyDemand_raw_data[[#This Row],[RRP]]</f>
        <v>8890686.2893617768</v>
      </c>
    </row>
    <row r="155" spans="1:14" x14ac:dyDescent="0.3">
      <c r="A155" s="10">
        <v>42158</v>
      </c>
      <c r="B155" s="5" t="str">
        <f>TEXT(Table_EnergyDemand_raw_data[[#This Row],[Date]], "DDDD")</f>
        <v>Wednesday</v>
      </c>
      <c r="C155" s="5" t="str">
        <f xml:space="preserve"> TEXT(Table_EnergyDemand_raw_data[[#This Row],[Date]], "MMMM")</f>
        <v>June</v>
      </c>
      <c r="D155" s="5" t="str">
        <f>TEXT(Table_EnergyDemand_raw_data[[#This Row],[Date]], "YYYY")</f>
        <v>2015</v>
      </c>
      <c r="E155" s="5">
        <f>_xlfn.ISOWEEKNUM(Table_EnergyDemand_raw_data[[#This Row],[Date]])</f>
        <v>23</v>
      </c>
      <c r="F155" s="6" t="str">
        <f>VLOOKUP(Table_EnergyDemand_raw_data[[#This Row],[Date]],Table_Sheet1[], 2, FALSE)</f>
        <v>Y</v>
      </c>
      <c r="G155" s="6" t="str">
        <f>VLOOKUP(Table_EnergyDemand_raw_data[[#This Row],[Date]],Table_Sheet1[], 3, FALSE)</f>
        <v>N</v>
      </c>
      <c r="H155" s="5">
        <v>8.1</v>
      </c>
      <c r="I155" s="5">
        <v>13.6</v>
      </c>
      <c r="J155" s="5">
        <v>8.1999999999999993</v>
      </c>
      <c r="K155" s="5">
        <v>0.8</v>
      </c>
      <c r="L155" s="7">
        <v>146902.95000000001</v>
      </c>
      <c r="M155" s="8">
        <v>50.5626836</v>
      </c>
      <c r="N155" s="8">
        <f>Table_EnergyDemand_raw_data[[#This Row],[Demand]]*Table_EnergyDemand_raw_data[[#This Row],[RRP]]</f>
        <v>7427807.3807566203</v>
      </c>
    </row>
    <row r="156" spans="1:14" x14ac:dyDescent="0.3">
      <c r="A156" s="10">
        <v>42159</v>
      </c>
      <c r="B156" s="5" t="str">
        <f>TEXT(Table_EnergyDemand_raw_data[[#This Row],[Date]], "DDDD")</f>
        <v>Thursday</v>
      </c>
      <c r="C156" s="5" t="str">
        <f xml:space="preserve"> TEXT(Table_EnergyDemand_raw_data[[#This Row],[Date]], "MMMM")</f>
        <v>June</v>
      </c>
      <c r="D156" s="5" t="str">
        <f>TEXT(Table_EnergyDemand_raw_data[[#This Row],[Date]], "YYYY")</f>
        <v>2015</v>
      </c>
      <c r="E156" s="5">
        <f>_xlfn.ISOWEEKNUM(Table_EnergyDemand_raw_data[[#This Row],[Date]])</f>
        <v>23</v>
      </c>
      <c r="F156" s="6" t="str">
        <f>VLOOKUP(Table_EnergyDemand_raw_data[[#This Row],[Date]],Table_Sheet1[], 2, FALSE)</f>
        <v>Y</v>
      </c>
      <c r="G156" s="6" t="str">
        <f>VLOOKUP(Table_EnergyDemand_raw_data[[#This Row],[Date]],Table_Sheet1[], 3, FALSE)</f>
        <v>N</v>
      </c>
      <c r="H156" s="5">
        <v>4.4000000000000004</v>
      </c>
      <c r="I156" s="5">
        <v>11.3</v>
      </c>
      <c r="J156" s="5">
        <v>5.5</v>
      </c>
      <c r="K156" s="5">
        <v>0</v>
      </c>
      <c r="L156" s="7">
        <v>147155.26500000001</v>
      </c>
      <c r="M156" s="8">
        <v>33.050284789999999</v>
      </c>
      <c r="N156" s="8">
        <f>Table_EnergyDemand_raw_data[[#This Row],[Demand]]*Table_EnergyDemand_raw_data[[#This Row],[RRP]]</f>
        <v>4863523.4165979195</v>
      </c>
    </row>
    <row r="157" spans="1:14" x14ac:dyDescent="0.3">
      <c r="A157" s="10">
        <v>42160</v>
      </c>
      <c r="B157" s="5" t="str">
        <f>TEXT(Table_EnergyDemand_raw_data[[#This Row],[Date]], "DDDD")</f>
        <v>Friday</v>
      </c>
      <c r="C157" s="5" t="str">
        <f xml:space="preserve"> TEXT(Table_EnergyDemand_raw_data[[#This Row],[Date]], "MMMM")</f>
        <v>June</v>
      </c>
      <c r="D157" s="5" t="str">
        <f>TEXT(Table_EnergyDemand_raw_data[[#This Row],[Date]], "YYYY")</f>
        <v>2015</v>
      </c>
      <c r="E157" s="5">
        <f>_xlfn.ISOWEEKNUM(Table_EnergyDemand_raw_data[[#This Row],[Date]])</f>
        <v>23</v>
      </c>
      <c r="F157" s="6" t="str">
        <f>VLOOKUP(Table_EnergyDemand_raw_data[[#This Row],[Date]],Table_Sheet1[], 2, FALSE)</f>
        <v>Y</v>
      </c>
      <c r="G157" s="6" t="str">
        <f>VLOOKUP(Table_EnergyDemand_raw_data[[#This Row],[Date]],Table_Sheet1[], 3, FALSE)</f>
        <v>N</v>
      </c>
      <c r="H157" s="5">
        <v>7</v>
      </c>
      <c r="I157" s="5">
        <v>15</v>
      </c>
      <c r="J157" s="5">
        <v>7</v>
      </c>
      <c r="K157" s="5">
        <v>4.2</v>
      </c>
      <c r="L157" s="7">
        <v>142625.035</v>
      </c>
      <c r="M157" s="8">
        <v>37.966538890000002</v>
      </c>
      <c r="N157" s="8">
        <f>Table_EnergyDemand_raw_data[[#This Row],[Demand]]*Table_EnergyDemand_raw_data[[#This Row],[RRP]]</f>
        <v>5414978.9380151117</v>
      </c>
    </row>
    <row r="158" spans="1:14" x14ac:dyDescent="0.3">
      <c r="A158" s="10">
        <v>42161</v>
      </c>
      <c r="B158" s="5" t="str">
        <f>TEXT(Table_EnergyDemand_raw_data[[#This Row],[Date]], "DDDD")</f>
        <v>Saturday</v>
      </c>
      <c r="C158" s="5" t="str">
        <f xml:space="preserve"> TEXT(Table_EnergyDemand_raw_data[[#This Row],[Date]], "MMMM")</f>
        <v>June</v>
      </c>
      <c r="D158" s="5" t="str">
        <f>TEXT(Table_EnergyDemand_raw_data[[#This Row],[Date]], "YYYY")</f>
        <v>2015</v>
      </c>
      <c r="E158" s="5">
        <f>_xlfn.ISOWEEKNUM(Table_EnergyDemand_raw_data[[#This Row],[Date]])</f>
        <v>23</v>
      </c>
      <c r="F158" s="6" t="str">
        <f>VLOOKUP(Table_EnergyDemand_raw_data[[#This Row],[Date]],Table_Sheet1[], 2, FALSE)</f>
        <v>Y</v>
      </c>
      <c r="G158" s="6" t="str">
        <f>VLOOKUP(Table_EnergyDemand_raw_data[[#This Row],[Date]],Table_Sheet1[], 3, FALSE)</f>
        <v>N</v>
      </c>
      <c r="H158" s="5">
        <v>9.1999999999999993</v>
      </c>
      <c r="I158" s="5">
        <v>16.600000000000001</v>
      </c>
      <c r="J158" s="5">
        <v>6.4</v>
      </c>
      <c r="K158" s="5">
        <v>0.2</v>
      </c>
      <c r="L158" s="7">
        <v>120128.295</v>
      </c>
      <c r="M158" s="8">
        <v>30.181346850000001</v>
      </c>
      <c r="N158" s="8">
        <f>Table_EnergyDemand_raw_data[[#This Row],[Demand]]*Table_EnergyDemand_raw_data[[#This Row],[RRP]]</f>
        <v>3625633.7378941206</v>
      </c>
    </row>
    <row r="159" spans="1:14" x14ac:dyDescent="0.3">
      <c r="A159" s="10">
        <v>42162</v>
      </c>
      <c r="B159" s="5" t="str">
        <f>TEXT(Table_EnergyDemand_raw_data[[#This Row],[Date]], "DDDD")</f>
        <v>Sunday</v>
      </c>
      <c r="C159" s="5" t="str">
        <f xml:space="preserve"> TEXT(Table_EnergyDemand_raw_data[[#This Row],[Date]], "MMMM")</f>
        <v>June</v>
      </c>
      <c r="D159" s="5" t="str">
        <f>TEXT(Table_EnergyDemand_raw_data[[#This Row],[Date]], "YYYY")</f>
        <v>2015</v>
      </c>
      <c r="E159" s="5">
        <f>_xlfn.ISOWEEKNUM(Table_EnergyDemand_raw_data[[#This Row],[Date]])</f>
        <v>23</v>
      </c>
      <c r="F159" s="6" t="str">
        <f>VLOOKUP(Table_EnergyDemand_raw_data[[#This Row],[Date]],Table_Sheet1[], 2, FALSE)</f>
        <v>Y</v>
      </c>
      <c r="G159" s="6" t="str">
        <f>VLOOKUP(Table_EnergyDemand_raw_data[[#This Row],[Date]],Table_Sheet1[], 3, FALSE)</f>
        <v>N</v>
      </c>
      <c r="H159" s="5">
        <v>11.2</v>
      </c>
      <c r="I159" s="5">
        <v>14.5</v>
      </c>
      <c r="J159" s="5">
        <v>6.9</v>
      </c>
      <c r="K159" s="5">
        <v>0</v>
      </c>
      <c r="L159" s="7">
        <v>109609.685</v>
      </c>
      <c r="M159" s="8">
        <v>23.380384849999999</v>
      </c>
      <c r="N159" s="8">
        <f>Table_EnergyDemand_raw_data[[#This Row],[Demand]]*Table_EnergyDemand_raw_data[[#This Row],[RRP]]</f>
        <v>2562716.6185872722</v>
      </c>
    </row>
    <row r="160" spans="1:14" x14ac:dyDescent="0.3">
      <c r="A160" s="10">
        <v>42163</v>
      </c>
      <c r="B160" s="5" t="str">
        <f>TEXT(Table_EnergyDemand_raw_data[[#This Row],[Date]], "DDDD")</f>
        <v>Monday</v>
      </c>
      <c r="C160" s="5" t="str">
        <f xml:space="preserve"> TEXT(Table_EnergyDemand_raw_data[[#This Row],[Date]], "MMMM")</f>
        <v>June</v>
      </c>
      <c r="D160" s="5" t="str">
        <f>TEXT(Table_EnergyDemand_raw_data[[#This Row],[Date]], "YYYY")</f>
        <v>2015</v>
      </c>
      <c r="E160" s="5">
        <f>_xlfn.ISOWEEKNUM(Table_EnergyDemand_raw_data[[#This Row],[Date]])</f>
        <v>24</v>
      </c>
      <c r="F160" s="6" t="str">
        <f>VLOOKUP(Table_EnergyDemand_raw_data[[#This Row],[Date]],Table_Sheet1[], 2, FALSE)</f>
        <v>Y</v>
      </c>
      <c r="G160" s="6" t="str">
        <f>VLOOKUP(Table_EnergyDemand_raw_data[[#This Row],[Date]],Table_Sheet1[], 3, FALSE)</f>
        <v>Y</v>
      </c>
      <c r="H160" s="5">
        <v>11.1</v>
      </c>
      <c r="I160" s="5">
        <v>18.5</v>
      </c>
      <c r="J160" s="5">
        <v>8.1999999999999993</v>
      </c>
      <c r="K160" s="5">
        <v>0</v>
      </c>
      <c r="L160" s="7">
        <v>110715.815</v>
      </c>
      <c r="M160" s="8">
        <v>24.357636500000002</v>
      </c>
      <c r="N160" s="8">
        <f>Table_EnergyDemand_raw_data[[#This Row],[Demand]]*Table_EnergyDemand_raw_data[[#This Row],[RRP]]</f>
        <v>2696775.5765712475</v>
      </c>
    </row>
    <row r="161" spans="1:14" x14ac:dyDescent="0.3">
      <c r="A161" s="10">
        <v>42164</v>
      </c>
      <c r="B161" s="5" t="str">
        <f>TEXT(Table_EnergyDemand_raw_data[[#This Row],[Date]], "DDDD")</f>
        <v>Tuesday</v>
      </c>
      <c r="C161" s="5" t="str">
        <f xml:space="preserve"> TEXT(Table_EnergyDemand_raw_data[[#This Row],[Date]], "MMMM")</f>
        <v>June</v>
      </c>
      <c r="D161" s="5" t="str">
        <f>TEXT(Table_EnergyDemand_raw_data[[#This Row],[Date]], "YYYY")</f>
        <v>2015</v>
      </c>
      <c r="E161" s="5">
        <f>_xlfn.ISOWEEKNUM(Table_EnergyDemand_raw_data[[#This Row],[Date]])</f>
        <v>24</v>
      </c>
      <c r="F161" s="6" t="str">
        <f>VLOOKUP(Table_EnergyDemand_raw_data[[#This Row],[Date]],Table_Sheet1[], 2, FALSE)</f>
        <v>Y</v>
      </c>
      <c r="G161" s="6" t="str">
        <f>VLOOKUP(Table_EnergyDemand_raw_data[[#This Row],[Date]],Table_Sheet1[], 3, FALSE)</f>
        <v>N</v>
      </c>
      <c r="H161" s="5">
        <v>10.3</v>
      </c>
      <c r="I161" s="5">
        <v>13.5</v>
      </c>
      <c r="J161" s="5">
        <v>8.6</v>
      </c>
      <c r="K161" s="5">
        <v>4</v>
      </c>
      <c r="L161" s="7">
        <v>132854.13500000001</v>
      </c>
      <c r="M161" s="8">
        <v>36.714275120000003</v>
      </c>
      <c r="N161" s="8">
        <f>Table_EnergyDemand_raw_data[[#This Row],[Demand]]*Table_EnergyDemand_raw_data[[#This Row],[RRP]]</f>
        <v>4877643.263219622</v>
      </c>
    </row>
    <row r="162" spans="1:14" x14ac:dyDescent="0.3">
      <c r="A162" s="10">
        <v>42165</v>
      </c>
      <c r="B162" s="5" t="str">
        <f>TEXT(Table_EnergyDemand_raw_data[[#This Row],[Date]], "DDDD")</f>
        <v>Wednesday</v>
      </c>
      <c r="C162" s="5" t="str">
        <f xml:space="preserve"> TEXT(Table_EnergyDemand_raw_data[[#This Row],[Date]], "MMMM")</f>
        <v>June</v>
      </c>
      <c r="D162" s="5" t="str">
        <f>TEXT(Table_EnergyDemand_raw_data[[#This Row],[Date]], "YYYY")</f>
        <v>2015</v>
      </c>
      <c r="E162" s="5">
        <f>_xlfn.ISOWEEKNUM(Table_EnergyDemand_raw_data[[#This Row],[Date]])</f>
        <v>24</v>
      </c>
      <c r="F162" s="6" t="str">
        <f>VLOOKUP(Table_EnergyDemand_raw_data[[#This Row],[Date]],Table_Sheet1[], 2, FALSE)</f>
        <v>Y</v>
      </c>
      <c r="G162" s="6" t="str">
        <f>VLOOKUP(Table_EnergyDemand_raw_data[[#This Row],[Date]],Table_Sheet1[], 3, FALSE)</f>
        <v>N</v>
      </c>
      <c r="H162" s="5">
        <v>7.5</v>
      </c>
      <c r="I162" s="5">
        <v>13.4</v>
      </c>
      <c r="J162" s="5">
        <v>7.1</v>
      </c>
      <c r="K162" s="5">
        <v>0</v>
      </c>
      <c r="L162" s="7">
        <v>144125.52499999999</v>
      </c>
      <c r="M162" s="8">
        <v>39.766137469999997</v>
      </c>
      <c r="N162" s="8">
        <f>Table_EnergyDemand_raw_data[[#This Row],[Demand]]*Table_EnergyDemand_raw_data[[#This Row],[RRP]]</f>
        <v>5731315.4400859214</v>
      </c>
    </row>
    <row r="163" spans="1:14" x14ac:dyDescent="0.3">
      <c r="A163" s="10">
        <v>42166</v>
      </c>
      <c r="B163" s="5" t="str">
        <f>TEXT(Table_EnergyDemand_raw_data[[#This Row],[Date]], "DDDD")</f>
        <v>Thursday</v>
      </c>
      <c r="C163" s="5" t="str">
        <f xml:space="preserve"> TEXT(Table_EnergyDemand_raw_data[[#This Row],[Date]], "MMMM")</f>
        <v>June</v>
      </c>
      <c r="D163" s="5" t="str">
        <f>TEXT(Table_EnergyDemand_raw_data[[#This Row],[Date]], "YYYY")</f>
        <v>2015</v>
      </c>
      <c r="E163" s="5">
        <f>_xlfn.ISOWEEKNUM(Table_EnergyDemand_raw_data[[#This Row],[Date]])</f>
        <v>24</v>
      </c>
      <c r="F163" s="6" t="str">
        <f>VLOOKUP(Table_EnergyDemand_raw_data[[#This Row],[Date]],Table_Sheet1[], 2, FALSE)</f>
        <v>Y</v>
      </c>
      <c r="G163" s="6" t="str">
        <f>VLOOKUP(Table_EnergyDemand_raw_data[[#This Row],[Date]],Table_Sheet1[], 3, FALSE)</f>
        <v>N</v>
      </c>
      <c r="H163" s="5">
        <v>5.7</v>
      </c>
      <c r="I163" s="5">
        <v>14</v>
      </c>
      <c r="J163" s="5">
        <v>8.3000000000000007</v>
      </c>
      <c r="L163" s="7">
        <v>143465.44500000001</v>
      </c>
      <c r="M163" s="8">
        <v>37.481829380000001</v>
      </c>
      <c r="N163" s="8">
        <f>Table_EnergyDemand_raw_data[[#This Row],[Demand]]*Table_EnergyDemand_raw_data[[#This Row],[RRP]]</f>
        <v>5377347.3314157743</v>
      </c>
    </row>
    <row r="164" spans="1:14" x14ac:dyDescent="0.3">
      <c r="A164" s="10">
        <v>42167</v>
      </c>
      <c r="B164" s="5" t="str">
        <f>TEXT(Table_EnergyDemand_raw_data[[#This Row],[Date]], "DDDD")</f>
        <v>Friday</v>
      </c>
      <c r="C164" s="5" t="str">
        <f xml:space="preserve"> TEXT(Table_EnergyDemand_raw_data[[#This Row],[Date]], "MMMM")</f>
        <v>June</v>
      </c>
      <c r="D164" s="5" t="str">
        <f>TEXT(Table_EnergyDemand_raw_data[[#This Row],[Date]], "YYYY")</f>
        <v>2015</v>
      </c>
      <c r="E164" s="5">
        <f>_xlfn.ISOWEEKNUM(Table_EnergyDemand_raw_data[[#This Row],[Date]])</f>
        <v>24</v>
      </c>
      <c r="F164" s="6" t="str">
        <f>VLOOKUP(Table_EnergyDemand_raw_data[[#This Row],[Date]],Table_Sheet1[], 2, FALSE)</f>
        <v>Y</v>
      </c>
      <c r="G164" s="6" t="str">
        <f>VLOOKUP(Table_EnergyDemand_raw_data[[#This Row],[Date]],Table_Sheet1[], 3, FALSE)</f>
        <v>N</v>
      </c>
      <c r="H164" s="5">
        <v>5.2</v>
      </c>
      <c r="I164" s="5">
        <v>13.1</v>
      </c>
      <c r="J164" s="5">
        <v>6.9</v>
      </c>
      <c r="K164" s="5">
        <v>0</v>
      </c>
      <c r="L164" s="7">
        <v>145005.62</v>
      </c>
      <c r="M164" s="8">
        <v>37.539372819999997</v>
      </c>
      <c r="N164" s="8">
        <f>Table_EnergyDemand_raw_data[[#This Row],[Demand]]*Table_EnergyDemand_raw_data[[#This Row],[RRP]]</f>
        <v>5443420.0301752482</v>
      </c>
    </row>
    <row r="165" spans="1:14" x14ac:dyDescent="0.3">
      <c r="A165" s="10">
        <v>42168</v>
      </c>
      <c r="B165" s="5" t="str">
        <f>TEXT(Table_EnergyDemand_raw_data[[#This Row],[Date]], "DDDD")</f>
        <v>Saturday</v>
      </c>
      <c r="C165" s="5" t="str">
        <f xml:space="preserve"> TEXT(Table_EnergyDemand_raw_data[[#This Row],[Date]], "MMMM")</f>
        <v>June</v>
      </c>
      <c r="D165" s="5" t="str">
        <f>TEXT(Table_EnergyDemand_raw_data[[#This Row],[Date]], "YYYY")</f>
        <v>2015</v>
      </c>
      <c r="E165" s="5">
        <f>_xlfn.ISOWEEKNUM(Table_EnergyDemand_raw_data[[#This Row],[Date]])</f>
        <v>24</v>
      </c>
      <c r="F165" s="6" t="str">
        <f>VLOOKUP(Table_EnergyDemand_raw_data[[#This Row],[Date]],Table_Sheet1[], 2, FALSE)</f>
        <v>Y</v>
      </c>
      <c r="G165" s="6" t="str">
        <f>VLOOKUP(Table_EnergyDemand_raw_data[[#This Row],[Date]],Table_Sheet1[], 3, FALSE)</f>
        <v>N</v>
      </c>
      <c r="H165" s="5">
        <v>6</v>
      </c>
      <c r="I165" s="5">
        <v>18.2</v>
      </c>
      <c r="J165" s="5">
        <v>8</v>
      </c>
      <c r="K165" s="5">
        <v>0</v>
      </c>
      <c r="L165" s="7">
        <v>123754.55</v>
      </c>
      <c r="M165" s="8">
        <v>29.868588150000001</v>
      </c>
      <c r="N165" s="8">
        <f>Table_EnergyDemand_raw_data[[#This Row],[Demand]]*Table_EnergyDemand_raw_data[[#This Row],[RRP]]</f>
        <v>3696373.6856385828</v>
      </c>
    </row>
    <row r="166" spans="1:14" x14ac:dyDescent="0.3">
      <c r="A166" s="10">
        <v>42169</v>
      </c>
      <c r="B166" s="5" t="str">
        <f>TEXT(Table_EnergyDemand_raw_data[[#This Row],[Date]], "DDDD")</f>
        <v>Sunday</v>
      </c>
      <c r="C166" s="5" t="str">
        <f xml:space="preserve"> TEXT(Table_EnergyDemand_raw_data[[#This Row],[Date]], "MMMM")</f>
        <v>June</v>
      </c>
      <c r="D166" s="5" t="str">
        <f>TEXT(Table_EnergyDemand_raw_data[[#This Row],[Date]], "YYYY")</f>
        <v>2015</v>
      </c>
      <c r="E166" s="5">
        <f>_xlfn.ISOWEEKNUM(Table_EnergyDemand_raw_data[[#This Row],[Date]])</f>
        <v>24</v>
      </c>
      <c r="F166" s="6" t="str">
        <f>VLOOKUP(Table_EnergyDemand_raw_data[[#This Row],[Date]],Table_Sheet1[], 2, FALSE)</f>
        <v>Y</v>
      </c>
      <c r="G166" s="6" t="str">
        <f>VLOOKUP(Table_EnergyDemand_raw_data[[#This Row],[Date]],Table_Sheet1[], 3, FALSE)</f>
        <v>N</v>
      </c>
      <c r="H166" s="5">
        <v>5.8</v>
      </c>
      <c r="I166" s="5">
        <v>17.399999999999999</v>
      </c>
      <c r="J166" s="5">
        <v>8</v>
      </c>
      <c r="K166" s="5">
        <v>0</v>
      </c>
      <c r="L166" s="7">
        <v>119125.62</v>
      </c>
      <c r="M166" s="8">
        <v>31.598182309999999</v>
      </c>
      <c r="N166" s="8">
        <f>Table_EnergyDemand_raw_data[[#This Row],[Demand]]*Table_EnergyDemand_raw_data[[#This Row],[RRP]]</f>
        <v>3764153.0585517818</v>
      </c>
    </row>
    <row r="167" spans="1:14" x14ac:dyDescent="0.3">
      <c r="A167" s="10">
        <v>42170</v>
      </c>
      <c r="B167" s="5" t="str">
        <f>TEXT(Table_EnergyDemand_raw_data[[#This Row],[Date]], "DDDD")</f>
        <v>Monday</v>
      </c>
      <c r="C167" s="5" t="str">
        <f xml:space="preserve"> TEXT(Table_EnergyDemand_raw_data[[#This Row],[Date]], "MMMM")</f>
        <v>June</v>
      </c>
      <c r="D167" s="5" t="str">
        <f>TEXT(Table_EnergyDemand_raw_data[[#This Row],[Date]], "YYYY")</f>
        <v>2015</v>
      </c>
      <c r="E167" s="5">
        <f>_xlfn.ISOWEEKNUM(Table_EnergyDemand_raw_data[[#This Row],[Date]])</f>
        <v>25</v>
      </c>
      <c r="F167" s="6" t="str">
        <f>VLOOKUP(Table_EnergyDemand_raw_data[[#This Row],[Date]],Table_Sheet1[], 2, FALSE)</f>
        <v>Y</v>
      </c>
      <c r="G167" s="6" t="str">
        <f>VLOOKUP(Table_EnergyDemand_raw_data[[#This Row],[Date]],Table_Sheet1[], 3, FALSE)</f>
        <v>N</v>
      </c>
      <c r="H167" s="5">
        <v>7.1</v>
      </c>
      <c r="I167" s="5">
        <v>16.899999999999999</v>
      </c>
      <c r="J167" s="5">
        <v>6.6</v>
      </c>
      <c r="K167" s="5">
        <v>0</v>
      </c>
      <c r="L167" s="7">
        <v>136054.14499999999</v>
      </c>
      <c r="M167" s="8">
        <v>36.010981530000002</v>
      </c>
      <c r="N167" s="8">
        <f>Table_EnergyDemand_raw_data[[#This Row],[Demand]]*Table_EnergyDemand_raw_data[[#This Row],[RRP]]</f>
        <v>4899443.3026749417</v>
      </c>
    </row>
    <row r="168" spans="1:14" x14ac:dyDescent="0.3">
      <c r="A168" s="10">
        <v>42171</v>
      </c>
      <c r="B168" s="5" t="str">
        <f>TEXT(Table_EnergyDemand_raw_data[[#This Row],[Date]], "DDDD")</f>
        <v>Tuesday</v>
      </c>
      <c r="C168" s="5" t="str">
        <f xml:space="preserve"> TEXT(Table_EnergyDemand_raw_data[[#This Row],[Date]], "MMMM")</f>
        <v>June</v>
      </c>
      <c r="D168" s="5" t="str">
        <f>TEXT(Table_EnergyDemand_raw_data[[#This Row],[Date]], "YYYY")</f>
        <v>2015</v>
      </c>
      <c r="E168" s="5">
        <f>_xlfn.ISOWEEKNUM(Table_EnergyDemand_raw_data[[#This Row],[Date]])</f>
        <v>25</v>
      </c>
      <c r="F168" s="6" t="str">
        <f>VLOOKUP(Table_EnergyDemand_raw_data[[#This Row],[Date]],Table_Sheet1[], 2, FALSE)</f>
        <v>Y</v>
      </c>
      <c r="G168" s="6" t="str">
        <f>VLOOKUP(Table_EnergyDemand_raw_data[[#This Row],[Date]],Table_Sheet1[], 3, FALSE)</f>
        <v>N</v>
      </c>
      <c r="H168" s="5">
        <v>9.5</v>
      </c>
      <c r="I168" s="5">
        <v>16.100000000000001</v>
      </c>
      <c r="J168" s="5">
        <v>3.3</v>
      </c>
      <c r="K168" s="5">
        <v>5</v>
      </c>
      <c r="L168" s="7">
        <v>139073.785</v>
      </c>
      <c r="M168" s="8">
        <v>36.942819380000003</v>
      </c>
      <c r="N168" s="8">
        <f>Table_EnergyDemand_raw_data[[#This Row],[Demand]]*Table_EnergyDemand_raw_data[[#This Row],[RRP]]</f>
        <v>5137777.719747954</v>
      </c>
    </row>
    <row r="169" spans="1:14" x14ac:dyDescent="0.3">
      <c r="A169" s="10">
        <v>42172</v>
      </c>
      <c r="B169" s="5" t="str">
        <f>TEXT(Table_EnergyDemand_raw_data[[#This Row],[Date]], "DDDD")</f>
        <v>Wednesday</v>
      </c>
      <c r="C169" s="5" t="str">
        <f xml:space="preserve"> TEXT(Table_EnergyDemand_raw_data[[#This Row],[Date]], "MMMM")</f>
        <v>June</v>
      </c>
      <c r="D169" s="5" t="str">
        <f>TEXT(Table_EnergyDemand_raw_data[[#This Row],[Date]], "YYYY")</f>
        <v>2015</v>
      </c>
      <c r="E169" s="5">
        <f>_xlfn.ISOWEEKNUM(Table_EnergyDemand_raw_data[[#This Row],[Date]])</f>
        <v>25</v>
      </c>
      <c r="F169" s="6" t="str">
        <f>VLOOKUP(Table_EnergyDemand_raw_data[[#This Row],[Date]],Table_Sheet1[], 2, FALSE)</f>
        <v>Y</v>
      </c>
      <c r="G169" s="6" t="str">
        <f>VLOOKUP(Table_EnergyDemand_raw_data[[#This Row],[Date]],Table_Sheet1[], 3, FALSE)</f>
        <v>N</v>
      </c>
      <c r="H169" s="5">
        <v>11.7</v>
      </c>
      <c r="I169" s="5">
        <v>13.8</v>
      </c>
      <c r="J169" s="5">
        <v>4.7</v>
      </c>
      <c r="K169" s="5">
        <v>0</v>
      </c>
      <c r="L169" s="7">
        <v>134290.46</v>
      </c>
      <c r="M169" s="8">
        <v>39.278599130000003</v>
      </c>
      <c r="N169" s="8">
        <f>Table_EnergyDemand_raw_data[[#This Row],[Demand]]*Table_EnergyDemand_raw_data[[#This Row],[RRP]]</f>
        <v>5274741.1453232998</v>
      </c>
    </row>
    <row r="170" spans="1:14" x14ac:dyDescent="0.3">
      <c r="A170" s="10">
        <v>42173</v>
      </c>
      <c r="B170" s="5" t="str">
        <f>TEXT(Table_EnergyDemand_raw_data[[#This Row],[Date]], "DDDD")</f>
        <v>Thursday</v>
      </c>
      <c r="C170" s="5" t="str">
        <f xml:space="preserve"> TEXT(Table_EnergyDemand_raw_data[[#This Row],[Date]], "MMMM")</f>
        <v>June</v>
      </c>
      <c r="D170" s="5" t="str">
        <f>TEXT(Table_EnergyDemand_raw_data[[#This Row],[Date]], "YYYY")</f>
        <v>2015</v>
      </c>
      <c r="E170" s="5">
        <f>_xlfn.ISOWEEKNUM(Table_EnergyDemand_raw_data[[#This Row],[Date]])</f>
        <v>25</v>
      </c>
      <c r="F170" s="6" t="str">
        <f>VLOOKUP(Table_EnergyDemand_raw_data[[#This Row],[Date]],Table_Sheet1[], 2, FALSE)</f>
        <v>Y</v>
      </c>
      <c r="G170" s="6" t="str">
        <f>VLOOKUP(Table_EnergyDemand_raw_data[[#This Row],[Date]],Table_Sheet1[], 3, FALSE)</f>
        <v>N</v>
      </c>
      <c r="H170" s="5">
        <v>10.7</v>
      </c>
      <c r="I170" s="5">
        <v>12.7</v>
      </c>
      <c r="J170" s="5">
        <v>4.2</v>
      </c>
      <c r="K170" s="5">
        <v>1</v>
      </c>
      <c r="L170" s="7">
        <v>137073.77499999999</v>
      </c>
      <c r="M170" s="8">
        <v>37.45776352</v>
      </c>
      <c r="N170" s="8">
        <f>Table_EnergyDemand_raw_data[[#This Row],[Demand]]*Table_EnergyDemand_raw_data[[#This Row],[RRP]]</f>
        <v>5134477.0487436876</v>
      </c>
    </row>
    <row r="171" spans="1:14" x14ac:dyDescent="0.3">
      <c r="A171" s="10">
        <v>42174</v>
      </c>
      <c r="B171" s="5" t="str">
        <f>TEXT(Table_EnergyDemand_raw_data[[#This Row],[Date]], "DDDD")</f>
        <v>Friday</v>
      </c>
      <c r="C171" s="5" t="str">
        <f xml:space="preserve"> TEXT(Table_EnergyDemand_raw_data[[#This Row],[Date]], "MMMM")</f>
        <v>June</v>
      </c>
      <c r="D171" s="5" t="str">
        <f>TEXT(Table_EnergyDemand_raw_data[[#This Row],[Date]], "YYYY")</f>
        <v>2015</v>
      </c>
      <c r="E171" s="5">
        <f>_xlfn.ISOWEEKNUM(Table_EnergyDemand_raw_data[[#This Row],[Date]])</f>
        <v>25</v>
      </c>
      <c r="F171" s="6" t="str">
        <f>VLOOKUP(Table_EnergyDemand_raw_data[[#This Row],[Date]],Table_Sheet1[], 2, FALSE)</f>
        <v>Y</v>
      </c>
      <c r="G171" s="6" t="str">
        <f>VLOOKUP(Table_EnergyDemand_raw_data[[#This Row],[Date]],Table_Sheet1[], 3, FALSE)</f>
        <v>N</v>
      </c>
      <c r="H171" s="5">
        <v>7</v>
      </c>
      <c r="I171" s="5">
        <v>12.4</v>
      </c>
      <c r="J171" s="5">
        <v>7.9</v>
      </c>
      <c r="K171" s="5">
        <v>0.2</v>
      </c>
      <c r="L171" s="7">
        <v>139781.245</v>
      </c>
      <c r="M171" s="8">
        <v>38.550713739999999</v>
      </c>
      <c r="N171" s="8">
        <f>Table_EnergyDemand_raw_data[[#This Row],[Demand]]*Table_EnergyDemand_raw_data[[#This Row],[RRP]]</f>
        <v>5388666.7622158062</v>
      </c>
    </row>
    <row r="172" spans="1:14" x14ac:dyDescent="0.3">
      <c r="A172" s="10">
        <v>42175</v>
      </c>
      <c r="B172" s="5" t="str">
        <f>TEXT(Table_EnergyDemand_raw_data[[#This Row],[Date]], "DDDD")</f>
        <v>Saturday</v>
      </c>
      <c r="C172" s="5" t="str">
        <f xml:space="preserve"> TEXT(Table_EnergyDemand_raw_data[[#This Row],[Date]], "MMMM")</f>
        <v>June</v>
      </c>
      <c r="D172" s="5" t="str">
        <f>TEXT(Table_EnergyDemand_raw_data[[#This Row],[Date]], "YYYY")</f>
        <v>2015</v>
      </c>
      <c r="E172" s="5">
        <f>_xlfn.ISOWEEKNUM(Table_EnergyDemand_raw_data[[#This Row],[Date]])</f>
        <v>25</v>
      </c>
      <c r="F172" s="6" t="str">
        <f>VLOOKUP(Table_EnergyDemand_raw_data[[#This Row],[Date]],Table_Sheet1[], 2, FALSE)</f>
        <v>Y</v>
      </c>
      <c r="G172" s="6" t="str">
        <f>VLOOKUP(Table_EnergyDemand_raw_data[[#This Row],[Date]],Table_Sheet1[], 3, FALSE)</f>
        <v>N</v>
      </c>
      <c r="H172" s="5">
        <v>4.0999999999999996</v>
      </c>
      <c r="I172" s="5">
        <v>11.6</v>
      </c>
      <c r="J172" s="5">
        <v>7.1</v>
      </c>
      <c r="K172" s="5">
        <v>0</v>
      </c>
      <c r="L172" s="7">
        <v>129576.36</v>
      </c>
      <c r="M172" s="8">
        <v>41.097683109999998</v>
      </c>
      <c r="N172" s="8">
        <f>Table_EnergyDemand_raw_data[[#This Row],[Demand]]*Table_EnergyDemand_raw_data[[#This Row],[RRP]]</f>
        <v>5325288.1818272797</v>
      </c>
    </row>
    <row r="173" spans="1:14" x14ac:dyDescent="0.3">
      <c r="A173" s="10">
        <v>42176</v>
      </c>
      <c r="B173" s="5" t="str">
        <f>TEXT(Table_EnergyDemand_raw_data[[#This Row],[Date]], "DDDD")</f>
        <v>Sunday</v>
      </c>
      <c r="C173" s="5" t="str">
        <f xml:space="preserve"> TEXT(Table_EnergyDemand_raw_data[[#This Row],[Date]], "MMMM")</f>
        <v>June</v>
      </c>
      <c r="D173" s="5" t="str">
        <f>TEXT(Table_EnergyDemand_raw_data[[#This Row],[Date]], "YYYY")</f>
        <v>2015</v>
      </c>
      <c r="E173" s="5">
        <f>_xlfn.ISOWEEKNUM(Table_EnergyDemand_raw_data[[#This Row],[Date]])</f>
        <v>25</v>
      </c>
      <c r="F173" s="6" t="str">
        <f>VLOOKUP(Table_EnergyDemand_raw_data[[#This Row],[Date]],Table_Sheet1[], 2, FALSE)</f>
        <v>Y</v>
      </c>
      <c r="G173" s="6" t="str">
        <f>VLOOKUP(Table_EnergyDemand_raw_data[[#This Row],[Date]],Table_Sheet1[], 3, FALSE)</f>
        <v>N</v>
      </c>
      <c r="H173" s="5">
        <v>2.2000000000000002</v>
      </c>
      <c r="I173" s="5">
        <v>12.9</v>
      </c>
      <c r="J173" s="5">
        <v>8.6</v>
      </c>
      <c r="K173" s="5">
        <v>0</v>
      </c>
      <c r="L173" s="7">
        <v>124910.57</v>
      </c>
      <c r="M173" s="8">
        <v>33.902389839999998</v>
      </c>
      <c r="N173" s="8">
        <f>Table_EnergyDemand_raw_data[[#This Row],[Demand]]*Table_EnergyDemand_raw_data[[#This Row],[RRP]]</f>
        <v>4234766.839276609</v>
      </c>
    </row>
    <row r="174" spans="1:14" x14ac:dyDescent="0.3">
      <c r="A174" s="10">
        <v>42177</v>
      </c>
      <c r="B174" s="5" t="str">
        <f>TEXT(Table_EnergyDemand_raw_data[[#This Row],[Date]], "DDDD")</f>
        <v>Monday</v>
      </c>
      <c r="C174" s="5" t="str">
        <f xml:space="preserve"> TEXT(Table_EnergyDemand_raw_data[[#This Row],[Date]], "MMMM")</f>
        <v>June</v>
      </c>
      <c r="D174" s="5" t="str">
        <f>TEXT(Table_EnergyDemand_raw_data[[#This Row],[Date]], "YYYY")</f>
        <v>2015</v>
      </c>
      <c r="E174" s="5">
        <f>_xlfn.ISOWEEKNUM(Table_EnergyDemand_raw_data[[#This Row],[Date]])</f>
        <v>26</v>
      </c>
      <c r="F174" s="6" t="str">
        <f>VLOOKUP(Table_EnergyDemand_raw_data[[#This Row],[Date]],Table_Sheet1[], 2, FALSE)</f>
        <v>Y</v>
      </c>
      <c r="G174" s="6" t="str">
        <f>VLOOKUP(Table_EnergyDemand_raw_data[[#This Row],[Date]],Table_Sheet1[], 3, FALSE)</f>
        <v>N</v>
      </c>
      <c r="H174" s="5">
        <v>3.6</v>
      </c>
      <c r="I174" s="5">
        <v>14.1</v>
      </c>
      <c r="J174" s="5">
        <v>6.2</v>
      </c>
      <c r="K174" s="5">
        <v>0</v>
      </c>
      <c r="L174" s="7">
        <v>140431.35999999999</v>
      </c>
      <c r="M174" s="8">
        <v>30.477831179999999</v>
      </c>
      <c r="N174" s="8">
        <f>Table_EnergyDemand_raw_data[[#This Row],[Demand]]*Table_EnergyDemand_raw_data[[#This Row],[RRP]]</f>
        <v>4280043.2824578043</v>
      </c>
    </row>
    <row r="175" spans="1:14" x14ac:dyDescent="0.3">
      <c r="A175" s="10">
        <v>42178</v>
      </c>
      <c r="B175" s="5" t="str">
        <f>TEXT(Table_EnergyDemand_raw_data[[#This Row],[Date]], "DDDD")</f>
        <v>Tuesday</v>
      </c>
      <c r="C175" s="5" t="str">
        <f xml:space="preserve"> TEXT(Table_EnergyDemand_raw_data[[#This Row],[Date]], "MMMM")</f>
        <v>June</v>
      </c>
      <c r="D175" s="5" t="str">
        <f>TEXT(Table_EnergyDemand_raw_data[[#This Row],[Date]], "YYYY")</f>
        <v>2015</v>
      </c>
      <c r="E175" s="5">
        <f>_xlfn.ISOWEEKNUM(Table_EnergyDemand_raw_data[[#This Row],[Date]])</f>
        <v>26</v>
      </c>
      <c r="F175" s="6" t="str">
        <f>VLOOKUP(Table_EnergyDemand_raw_data[[#This Row],[Date]],Table_Sheet1[], 2, FALSE)</f>
        <v>Y</v>
      </c>
      <c r="G175" s="6" t="str">
        <f>VLOOKUP(Table_EnergyDemand_raw_data[[#This Row],[Date]],Table_Sheet1[], 3, FALSE)</f>
        <v>N</v>
      </c>
      <c r="H175" s="5">
        <v>9.6</v>
      </c>
      <c r="I175" s="5">
        <v>17.600000000000001</v>
      </c>
      <c r="J175" s="5">
        <v>5.8</v>
      </c>
      <c r="K175" s="5">
        <v>0</v>
      </c>
      <c r="L175" s="7">
        <v>133171.4</v>
      </c>
      <c r="M175" s="8">
        <v>30.238061600000002</v>
      </c>
      <c r="N175" s="8">
        <f>Table_EnergyDemand_raw_data[[#This Row],[Demand]]*Table_EnergyDemand_raw_data[[#This Row],[RRP]]</f>
        <v>4026844.9965582401</v>
      </c>
    </row>
    <row r="176" spans="1:14" x14ac:dyDescent="0.3">
      <c r="A176" s="10">
        <v>42179</v>
      </c>
      <c r="B176" s="5" t="str">
        <f>TEXT(Table_EnergyDemand_raw_data[[#This Row],[Date]], "DDDD")</f>
        <v>Wednesday</v>
      </c>
      <c r="C176" s="5" t="str">
        <f xml:space="preserve"> TEXT(Table_EnergyDemand_raw_data[[#This Row],[Date]], "MMMM")</f>
        <v>June</v>
      </c>
      <c r="D176" s="5" t="str">
        <f>TEXT(Table_EnergyDemand_raw_data[[#This Row],[Date]], "YYYY")</f>
        <v>2015</v>
      </c>
      <c r="E176" s="5">
        <f>_xlfn.ISOWEEKNUM(Table_EnergyDemand_raw_data[[#This Row],[Date]])</f>
        <v>26</v>
      </c>
      <c r="F176" s="6" t="str">
        <f>VLOOKUP(Table_EnergyDemand_raw_data[[#This Row],[Date]],Table_Sheet1[], 2, FALSE)</f>
        <v>Y</v>
      </c>
      <c r="G176" s="6" t="str">
        <f>VLOOKUP(Table_EnergyDemand_raw_data[[#This Row],[Date]],Table_Sheet1[], 3, FALSE)</f>
        <v>N</v>
      </c>
      <c r="H176" s="5">
        <v>12.2</v>
      </c>
      <c r="I176" s="5">
        <v>16</v>
      </c>
      <c r="J176" s="5">
        <v>7.7</v>
      </c>
      <c r="K176" s="5">
        <v>0</v>
      </c>
      <c r="L176" s="7">
        <v>135407.57</v>
      </c>
      <c r="M176" s="8">
        <v>32.217778950000003</v>
      </c>
      <c r="N176" s="8">
        <f>Table_EnergyDemand_raw_data[[#This Row],[Demand]]*Table_EnergyDemand_raw_data[[#This Row],[RRP]]</f>
        <v>4362531.1584166521</v>
      </c>
    </row>
    <row r="177" spans="1:14" x14ac:dyDescent="0.3">
      <c r="A177" s="10">
        <v>42180</v>
      </c>
      <c r="B177" s="5" t="str">
        <f>TEXT(Table_EnergyDemand_raw_data[[#This Row],[Date]], "DDDD")</f>
        <v>Thursday</v>
      </c>
      <c r="C177" s="5" t="str">
        <f xml:space="preserve"> TEXT(Table_EnergyDemand_raw_data[[#This Row],[Date]], "MMMM")</f>
        <v>June</v>
      </c>
      <c r="D177" s="5" t="str">
        <f>TEXT(Table_EnergyDemand_raw_data[[#This Row],[Date]], "YYYY")</f>
        <v>2015</v>
      </c>
      <c r="E177" s="5">
        <f>_xlfn.ISOWEEKNUM(Table_EnergyDemand_raw_data[[#This Row],[Date]])</f>
        <v>26</v>
      </c>
      <c r="F177" s="6" t="str">
        <f>VLOOKUP(Table_EnergyDemand_raw_data[[#This Row],[Date]],Table_Sheet1[], 2, FALSE)</f>
        <v>Y</v>
      </c>
      <c r="G177" s="6" t="str">
        <f>VLOOKUP(Table_EnergyDemand_raw_data[[#This Row],[Date]],Table_Sheet1[], 3, FALSE)</f>
        <v>N</v>
      </c>
      <c r="H177" s="5">
        <v>9.6</v>
      </c>
      <c r="I177" s="5">
        <v>14</v>
      </c>
      <c r="J177" s="5">
        <v>6.3</v>
      </c>
      <c r="K177" s="5">
        <v>0</v>
      </c>
      <c r="L177" s="7">
        <v>137379.23000000001</v>
      </c>
      <c r="M177" s="8">
        <v>33.054838169999996</v>
      </c>
      <c r="N177" s="8">
        <f>Table_EnergyDemand_raw_data[[#This Row],[Demand]]*Table_EnergyDemand_raw_data[[#This Row],[RRP]]</f>
        <v>4541048.2155692093</v>
      </c>
    </row>
    <row r="178" spans="1:14" x14ac:dyDescent="0.3">
      <c r="A178" s="10">
        <v>42181</v>
      </c>
      <c r="B178" s="5" t="str">
        <f>TEXT(Table_EnergyDemand_raw_data[[#This Row],[Date]], "DDDD")</f>
        <v>Friday</v>
      </c>
      <c r="C178" s="5" t="str">
        <f xml:space="preserve"> TEXT(Table_EnergyDemand_raw_data[[#This Row],[Date]], "MMMM")</f>
        <v>June</v>
      </c>
      <c r="D178" s="5" t="str">
        <f>TEXT(Table_EnergyDemand_raw_data[[#This Row],[Date]], "YYYY")</f>
        <v>2015</v>
      </c>
      <c r="E178" s="5">
        <f>_xlfn.ISOWEEKNUM(Table_EnergyDemand_raw_data[[#This Row],[Date]])</f>
        <v>26</v>
      </c>
      <c r="F178" s="6" t="str">
        <f>VLOOKUP(Table_EnergyDemand_raw_data[[#This Row],[Date]],Table_Sheet1[], 2, FALSE)</f>
        <v>N</v>
      </c>
      <c r="G178" s="6" t="str">
        <f>VLOOKUP(Table_EnergyDemand_raw_data[[#This Row],[Date]],Table_Sheet1[], 3, FALSE)</f>
        <v>N</v>
      </c>
      <c r="H178" s="5">
        <v>10.5</v>
      </c>
      <c r="I178" s="5">
        <v>16.899999999999999</v>
      </c>
      <c r="J178" s="5">
        <v>7.1</v>
      </c>
      <c r="K178" s="5">
        <v>0</v>
      </c>
      <c r="L178" s="7">
        <v>135562.07500000001</v>
      </c>
      <c r="M178" s="8">
        <v>31.92862512</v>
      </c>
      <c r="N178" s="8">
        <f>Table_EnergyDemand_raw_data[[#This Row],[Demand]]*Table_EnergyDemand_raw_data[[#This Row],[RRP]]</f>
        <v>4328310.6731643239</v>
      </c>
    </row>
    <row r="179" spans="1:14" x14ac:dyDescent="0.3">
      <c r="A179" s="10">
        <v>42182</v>
      </c>
      <c r="B179" s="5" t="str">
        <f>TEXT(Table_EnergyDemand_raw_data[[#This Row],[Date]], "DDDD")</f>
        <v>Saturday</v>
      </c>
      <c r="C179" s="5" t="str">
        <f xml:space="preserve"> TEXT(Table_EnergyDemand_raw_data[[#This Row],[Date]], "MMMM")</f>
        <v>June</v>
      </c>
      <c r="D179" s="5" t="str">
        <f>TEXT(Table_EnergyDemand_raw_data[[#This Row],[Date]], "YYYY")</f>
        <v>2015</v>
      </c>
      <c r="E179" s="5">
        <f>_xlfn.ISOWEEKNUM(Table_EnergyDemand_raw_data[[#This Row],[Date]])</f>
        <v>26</v>
      </c>
      <c r="F179" s="6" t="str">
        <f>VLOOKUP(Table_EnergyDemand_raw_data[[#This Row],[Date]],Table_Sheet1[], 2, FALSE)</f>
        <v>N</v>
      </c>
      <c r="G179" s="6" t="str">
        <f>VLOOKUP(Table_EnergyDemand_raw_data[[#This Row],[Date]],Table_Sheet1[], 3, FALSE)</f>
        <v>N</v>
      </c>
      <c r="H179" s="5">
        <v>8</v>
      </c>
      <c r="I179" s="5">
        <v>14.1</v>
      </c>
      <c r="J179" s="5">
        <v>5</v>
      </c>
      <c r="K179" s="5">
        <v>0</v>
      </c>
      <c r="L179" s="7">
        <v>124587.43</v>
      </c>
      <c r="M179" s="8">
        <v>28.292540349999999</v>
      </c>
      <c r="N179" s="8">
        <f>Table_EnergyDemand_raw_data[[#This Row],[Demand]]*Table_EnergyDemand_raw_data[[#This Row],[RRP]]</f>
        <v>3524894.8903778004</v>
      </c>
    </row>
    <row r="180" spans="1:14" x14ac:dyDescent="0.3">
      <c r="A180" s="10">
        <v>42183</v>
      </c>
      <c r="B180" s="5" t="str">
        <f>TEXT(Table_EnergyDemand_raw_data[[#This Row],[Date]], "DDDD")</f>
        <v>Sunday</v>
      </c>
      <c r="C180" s="5" t="str">
        <f xml:space="preserve"> TEXT(Table_EnergyDemand_raw_data[[#This Row],[Date]], "MMMM")</f>
        <v>June</v>
      </c>
      <c r="D180" s="5" t="str">
        <f>TEXT(Table_EnergyDemand_raw_data[[#This Row],[Date]], "YYYY")</f>
        <v>2015</v>
      </c>
      <c r="E180" s="5">
        <f>_xlfn.ISOWEEKNUM(Table_EnergyDemand_raw_data[[#This Row],[Date]])</f>
        <v>26</v>
      </c>
      <c r="F180" s="6" t="str">
        <f>VLOOKUP(Table_EnergyDemand_raw_data[[#This Row],[Date]],Table_Sheet1[], 2, FALSE)</f>
        <v>N</v>
      </c>
      <c r="G180" s="6" t="str">
        <f>VLOOKUP(Table_EnergyDemand_raw_data[[#This Row],[Date]],Table_Sheet1[], 3, FALSE)</f>
        <v>N</v>
      </c>
      <c r="H180" s="5">
        <v>9.6</v>
      </c>
      <c r="I180" s="5">
        <v>14.5</v>
      </c>
      <c r="J180" s="5">
        <v>4.0999999999999996</v>
      </c>
      <c r="K180" s="5">
        <v>0</v>
      </c>
      <c r="L180" s="7">
        <v>119277.48</v>
      </c>
      <c r="M180" s="8">
        <v>31.00149176</v>
      </c>
      <c r="N180" s="8">
        <f>Table_EnergyDemand_raw_data[[#This Row],[Demand]]*Table_EnergyDemand_raw_data[[#This Row],[RRP]]</f>
        <v>3697779.8133735647</v>
      </c>
    </row>
    <row r="181" spans="1:14" x14ac:dyDescent="0.3">
      <c r="A181" s="10">
        <v>42184</v>
      </c>
      <c r="B181" s="5" t="str">
        <f>TEXT(Table_EnergyDemand_raw_data[[#This Row],[Date]], "DDDD")</f>
        <v>Monday</v>
      </c>
      <c r="C181" s="5" t="str">
        <f xml:space="preserve"> TEXT(Table_EnergyDemand_raw_data[[#This Row],[Date]], "MMMM")</f>
        <v>June</v>
      </c>
      <c r="D181" s="5" t="str">
        <f>TEXT(Table_EnergyDemand_raw_data[[#This Row],[Date]], "YYYY")</f>
        <v>2015</v>
      </c>
      <c r="E181" s="5">
        <f>_xlfn.ISOWEEKNUM(Table_EnergyDemand_raw_data[[#This Row],[Date]])</f>
        <v>27</v>
      </c>
      <c r="F181" s="6" t="str">
        <f>VLOOKUP(Table_EnergyDemand_raw_data[[#This Row],[Date]],Table_Sheet1[], 2, FALSE)</f>
        <v>N</v>
      </c>
      <c r="G181" s="6" t="str">
        <f>VLOOKUP(Table_EnergyDemand_raw_data[[#This Row],[Date]],Table_Sheet1[], 3, FALSE)</f>
        <v>N</v>
      </c>
      <c r="H181" s="5">
        <v>6.9</v>
      </c>
      <c r="I181" s="5">
        <v>12.3</v>
      </c>
      <c r="J181" s="5">
        <v>5.6</v>
      </c>
      <c r="K181" s="5">
        <v>0</v>
      </c>
      <c r="L181" s="7">
        <v>139468.155</v>
      </c>
      <c r="M181" s="8">
        <v>35.775398760000002</v>
      </c>
      <c r="N181" s="8">
        <f>Table_EnergyDemand_raw_data[[#This Row],[Demand]]*Table_EnergyDemand_raw_data[[#This Row],[RRP]]</f>
        <v>4989528.8594464883</v>
      </c>
    </row>
    <row r="182" spans="1:14" x14ac:dyDescent="0.3">
      <c r="A182" s="10">
        <v>42185</v>
      </c>
      <c r="B182" s="5" t="str">
        <f>TEXT(Table_EnergyDemand_raw_data[[#This Row],[Date]], "DDDD")</f>
        <v>Tuesday</v>
      </c>
      <c r="C182" s="5" t="str">
        <f xml:space="preserve"> TEXT(Table_EnergyDemand_raw_data[[#This Row],[Date]], "MMMM")</f>
        <v>June</v>
      </c>
      <c r="D182" s="5" t="str">
        <f>TEXT(Table_EnergyDemand_raw_data[[#This Row],[Date]], "YYYY")</f>
        <v>2015</v>
      </c>
      <c r="E182" s="5">
        <f>_xlfn.ISOWEEKNUM(Table_EnergyDemand_raw_data[[#This Row],[Date]])</f>
        <v>27</v>
      </c>
      <c r="F182" s="6" t="str">
        <f>VLOOKUP(Table_EnergyDemand_raw_data[[#This Row],[Date]],Table_Sheet1[], 2, FALSE)</f>
        <v>N</v>
      </c>
      <c r="G182" s="6" t="str">
        <f>VLOOKUP(Table_EnergyDemand_raw_data[[#This Row],[Date]],Table_Sheet1[], 3, FALSE)</f>
        <v>N</v>
      </c>
      <c r="H182" s="5">
        <v>5</v>
      </c>
      <c r="I182" s="5">
        <v>14.2</v>
      </c>
      <c r="J182" s="5">
        <v>7.9</v>
      </c>
      <c r="K182" s="5">
        <v>0</v>
      </c>
      <c r="L182" s="7">
        <v>143170.05499999999</v>
      </c>
      <c r="M182" s="8">
        <v>37.625258199999998</v>
      </c>
      <c r="N182" s="8">
        <f>Table_EnergyDemand_raw_data[[#This Row],[Demand]]*Table_EnergyDemand_raw_data[[#This Row],[RRP]]</f>
        <v>5386810.2858832004</v>
      </c>
    </row>
    <row r="183" spans="1:14" x14ac:dyDescent="0.3">
      <c r="A183" s="10">
        <v>42186</v>
      </c>
      <c r="B183" s="5" t="str">
        <f>TEXT(Table_EnergyDemand_raw_data[[#This Row],[Date]], "DDDD")</f>
        <v>Wednesday</v>
      </c>
      <c r="C183" s="5" t="str">
        <f xml:space="preserve"> TEXT(Table_EnergyDemand_raw_data[[#This Row],[Date]], "MMMM")</f>
        <v>July</v>
      </c>
      <c r="D183" s="5" t="str">
        <f>TEXT(Table_EnergyDemand_raw_data[[#This Row],[Date]], "YYYY")</f>
        <v>2015</v>
      </c>
      <c r="E183" s="5">
        <f>_xlfn.ISOWEEKNUM(Table_EnergyDemand_raw_data[[#This Row],[Date]])</f>
        <v>27</v>
      </c>
      <c r="F183" s="6" t="str">
        <f>VLOOKUP(Table_EnergyDemand_raw_data[[#This Row],[Date]],Table_Sheet1[], 2, FALSE)</f>
        <v>N</v>
      </c>
      <c r="G183" s="6" t="str">
        <f>VLOOKUP(Table_EnergyDemand_raw_data[[#This Row],[Date]],Table_Sheet1[], 3, FALSE)</f>
        <v>N</v>
      </c>
      <c r="H183" s="5">
        <v>7.4</v>
      </c>
      <c r="I183" s="5">
        <v>15</v>
      </c>
      <c r="J183" s="5">
        <v>6.9</v>
      </c>
      <c r="K183" s="5">
        <v>0</v>
      </c>
      <c r="L183" s="7">
        <v>138931</v>
      </c>
      <c r="M183" s="8">
        <v>29.520946160000001</v>
      </c>
      <c r="N183" s="8">
        <f>Table_EnergyDemand_raw_data[[#This Row],[Demand]]*Table_EnergyDemand_raw_data[[#This Row],[RRP]]</f>
        <v>4101374.5709549603</v>
      </c>
    </row>
    <row r="184" spans="1:14" x14ac:dyDescent="0.3">
      <c r="A184" s="10">
        <v>42187</v>
      </c>
      <c r="B184" s="5" t="str">
        <f>TEXT(Table_EnergyDemand_raw_data[[#This Row],[Date]], "DDDD")</f>
        <v>Thursday</v>
      </c>
      <c r="C184" s="5" t="str">
        <f xml:space="preserve"> TEXT(Table_EnergyDemand_raw_data[[#This Row],[Date]], "MMMM")</f>
        <v>July</v>
      </c>
      <c r="D184" s="5" t="str">
        <f>TEXT(Table_EnergyDemand_raw_data[[#This Row],[Date]], "YYYY")</f>
        <v>2015</v>
      </c>
      <c r="E184" s="5">
        <f>_xlfn.ISOWEEKNUM(Table_EnergyDemand_raw_data[[#This Row],[Date]])</f>
        <v>27</v>
      </c>
      <c r="F184" s="6" t="str">
        <f>VLOOKUP(Table_EnergyDemand_raw_data[[#This Row],[Date]],Table_Sheet1[], 2, FALSE)</f>
        <v>N</v>
      </c>
      <c r="G184" s="6" t="str">
        <f>VLOOKUP(Table_EnergyDemand_raw_data[[#This Row],[Date]],Table_Sheet1[], 3, FALSE)</f>
        <v>N</v>
      </c>
      <c r="H184" s="5">
        <v>10.3</v>
      </c>
      <c r="I184" s="5">
        <v>11.9</v>
      </c>
      <c r="J184" s="5">
        <v>7</v>
      </c>
      <c r="K184" s="5">
        <v>0.6</v>
      </c>
      <c r="L184" s="7">
        <v>138972.42499999999</v>
      </c>
      <c r="M184" s="8">
        <v>35.618313800000003</v>
      </c>
      <c r="N184" s="8">
        <f>Table_EnergyDemand_raw_data[[#This Row],[Demand]]*Table_EnergyDemand_raw_data[[#This Row],[RRP]]</f>
        <v>4949963.4431969654</v>
      </c>
    </row>
    <row r="185" spans="1:14" x14ac:dyDescent="0.3">
      <c r="A185" s="10">
        <v>42188</v>
      </c>
      <c r="B185" s="5" t="str">
        <f>TEXT(Table_EnergyDemand_raw_data[[#This Row],[Date]], "DDDD")</f>
        <v>Friday</v>
      </c>
      <c r="C185" s="5" t="str">
        <f xml:space="preserve"> TEXT(Table_EnergyDemand_raw_data[[#This Row],[Date]], "MMMM")</f>
        <v>July</v>
      </c>
      <c r="D185" s="5" t="str">
        <f>TEXT(Table_EnergyDemand_raw_data[[#This Row],[Date]], "YYYY")</f>
        <v>2015</v>
      </c>
      <c r="E185" s="5">
        <f>_xlfn.ISOWEEKNUM(Table_EnergyDemand_raw_data[[#This Row],[Date]])</f>
        <v>27</v>
      </c>
      <c r="F185" s="6" t="str">
        <f>VLOOKUP(Table_EnergyDemand_raw_data[[#This Row],[Date]],Table_Sheet1[], 2, FALSE)</f>
        <v>N</v>
      </c>
      <c r="G185" s="6" t="str">
        <f>VLOOKUP(Table_EnergyDemand_raw_data[[#This Row],[Date]],Table_Sheet1[], 3, FALSE)</f>
        <v>N</v>
      </c>
      <c r="H185" s="5">
        <v>5.9</v>
      </c>
      <c r="I185" s="5">
        <v>12</v>
      </c>
      <c r="J185" s="5">
        <v>5</v>
      </c>
      <c r="K185" s="5">
        <v>2.6</v>
      </c>
      <c r="L185" s="7">
        <v>145713.81</v>
      </c>
      <c r="M185" s="8">
        <v>42.629576239999999</v>
      </c>
      <c r="N185" s="8">
        <f>Table_EnergyDemand_raw_data[[#This Row],[Demand]]*Table_EnergyDemand_raw_data[[#This Row],[RRP]]</f>
        <v>6211717.9726158744</v>
      </c>
    </row>
    <row r="186" spans="1:14" x14ac:dyDescent="0.3">
      <c r="A186" s="10">
        <v>42189</v>
      </c>
      <c r="B186" s="5" t="str">
        <f>TEXT(Table_EnergyDemand_raw_data[[#This Row],[Date]], "DDDD")</f>
        <v>Saturday</v>
      </c>
      <c r="C186" s="5" t="str">
        <f xml:space="preserve"> TEXT(Table_EnergyDemand_raw_data[[#This Row],[Date]], "MMMM")</f>
        <v>July</v>
      </c>
      <c r="D186" s="5" t="str">
        <f>TEXT(Table_EnergyDemand_raw_data[[#This Row],[Date]], "YYYY")</f>
        <v>2015</v>
      </c>
      <c r="E186" s="5">
        <f>_xlfn.ISOWEEKNUM(Table_EnergyDemand_raw_data[[#This Row],[Date]])</f>
        <v>27</v>
      </c>
      <c r="F186" s="6" t="str">
        <f>VLOOKUP(Table_EnergyDemand_raw_data[[#This Row],[Date]],Table_Sheet1[], 2, FALSE)</f>
        <v>N</v>
      </c>
      <c r="G186" s="6" t="str">
        <f>VLOOKUP(Table_EnergyDemand_raw_data[[#This Row],[Date]],Table_Sheet1[], 3, FALSE)</f>
        <v>N</v>
      </c>
      <c r="H186" s="5">
        <v>7.3</v>
      </c>
      <c r="I186" s="5">
        <v>10.6</v>
      </c>
      <c r="J186" s="5">
        <v>2.8</v>
      </c>
      <c r="K186" s="5">
        <v>0</v>
      </c>
      <c r="L186" s="7">
        <v>130073.27</v>
      </c>
      <c r="M186" s="8">
        <v>29.127825269999999</v>
      </c>
      <c r="N186" s="8">
        <f>Table_EnergyDemand_raw_data[[#This Row],[Demand]]*Table_EnergyDemand_raw_data[[#This Row],[RRP]]</f>
        <v>3788751.4808575329</v>
      </c>
    </row>
    <row r="187" spans="1:14" x14ac:dyDescent="0.3">
      <c r="A187" s="10">
        <v>42190</v>
      </c>
      <c r="B187" s="5" t="str">
        <f>TEXT(Table_EnergyDemand_raw_data[[#This Row],[Date]], "DDDD")</f>
        <v>Sunday</v>
      </c>
      <c r="C187" s="5" t="str">
        <f xml:space="preserve"> TEXT(Table_EnergyDemand_raw_data[[#This Row],[Date]], "MMMM")</f>
        <v>July</v>
      </c>
      <c r="D187" s="5" t="str">
        <f>TEXT(Table_EnergyDemand_raw_data[[#This Row],[Date]], "YYYY")</f>
        <v>2015</v>
      </c>
      <c r="E187" s="5">
        <f>_xlfn.ISOWEEKNUM(Table_EnergyDemand_raw_data[[#This Row],[Date]])</f>
        <v>27</v>
      </c>
      <c r="F187" s="6" t="str">
        <f>VLOOKUP(Table_EnergyDemand_raw_data[[#This Row],[Date]],Table_Sheet1[], 2, FALSE)</f>
        <v>N</v>
      </c>
      <c r="G187" s="6" t="str">
        <f>VLOOKUP(Table_EnergyDemand_raw_data[[#This Row],[Date]],Table_Sheet1[], 3, FALSE)</f>
        <v>N</v>
      </c>
      <c r="H187" s="5">
        <v>8.1999999999999993</v>
      </c>
      <c r="I187" s="5">
        <v>14.9</v>
      </c>
      <c r="J187" s="5">
        <v>8.1999999999999993</v>
      </c>
      <c r="K187" s="5">
        <v>2</v>
      </c>
      <c r="L187" s="7">
        <v>117312.925</v>
      </c>
      <c r="M187" s="8">
        <v>24.00328983</v>
      </c>
      <c r="N187" s="8">
        <f>Table_EnergyDemand_raw_data[[#This Row],[Demand]]*Table_EnergyDemand_raw_data[[#This Row],[RRP]]</f>
        <v>2815896.1395800528</v>
      </c>
    </row>
    <row r="188" spans="1:14" x14ac:dyDescent="0.3">
      <c r="A188" s="10">
        <v>42191</v>
      </c>
      <c r="B188" s="5" t="str">
        <f>TEXT(Table_EnergyDemand_raw_data[[#This Row],[Date]], "DDDD")</f>
        <v>Monday</v>
      </c>
      <c r="C188" s="5" t="str">
        <f xml:space="preserve"> TEXT(Table_EnergyDemand_raw_data[[#This Row],[Date]], "MMMM")</f>
        <v>July</v>
      </c>
      <c r="D188" s="5" t="str">
        <f>TEXT(Table_EnergyDemand_raw_data[[#This Row],[Date]], "YYYY")</f>
        <v>2015</v>
      </c>
      <c r="E188" s="5">
        <f>_xlfn.ISOWEEKNUM(Table_EnergyDemand_raw_data[[#This Row],[Date]])</f>
        <v>28</v>
      </c>
      <c r="F188" s="6" t="str">
        <f>VLOOKUP(Table_EnergyDemand_raw_data[[#This Row],[Date]],Table_Sheet1[], 2, FALSE)</f>
        <v>N</v>
      </c>
      <c r="G188" s="6" t="str">
        <f>VLOOKUP(Table_EnergyDemand_raw_data[[#This Row],[Date]],Table_Sheet1[], 3, FALSE)</f>
        <v>N</v>
      </c>
      <c r="H188" s="5">
        <v>7.5</v>
      </c>
      <c r="I188" s="5">
        <v>11.5</v>
      </c>
      <c r="J188" s="5">
        <v>4.4000000000000004</v>
      </c>
      <c r="K188" s="5">
        <v>1.6</v>
      </c>
      <c r="L188" s="7">
        <v>143176.33499999999</v>
      </c>
      <c r="M188" s="8">
        <v>36.041788840000002</v>
      </c>
      <c r="N188" s="8">
        <f>Table_EnergyDemand_raw_data[[#This Row],[Demand]]*Table_EnergyDemand_raw_data[[#This Row],[RRP]]</f>
        <v>5160331.2329551019</v>
      </c>
    </row>
    <row r="189" spans="1:14" x14ac:dyDescent="0.3">
      <c r="A189" s="10">
        <v>42192</v>
      </c>
      <c r="B189" s="5" t="str">
        <f>TEXT(Table_EnergyDemand_raw_data[[#This Row],[Date]], "DDDD")</f>
        <v>Tuesday</v>
      </c>
      <c r="C189" s="5" t="str">
        <f xml:space="preserve"> TEXT(Table_EnergyDemand_raw_data[[#This Row],[Date]], "MMMM")</f>
        <v>July</v>
      </c>
      <c r="D189" s="5" t="str">
        <f>TEXT(Table_EnergyDemand_raw_data[[#This Row],[Date]], "YYYY")</f>
        <v>2015</v>
      </c>
      <c r="E189" s="5">
        <f>_xlfn.ISOWEEKNUM(Table_EnergyDemand_raw_data[[#This Row],[Date]])</f>
        <v>28</v>
      </c>
      <c r="F189" s="6" t="str">
        <f>VLOOKUP(Table_EnergyDemand_raw_data[[#This Row],[Date]],Table_Sheet1[], 2, FALSE)</f>
        <v>N</v>
      </c>
      <c r="G189" s="6" t="str">
        <f>VLOOKUP(Table_EnergyDemand_raw_data[[#This Row],[Date]],Table_Sheet1[], 3, FALSE)</f>
        <v>N</v>
      </c>
      <c r="H189" s="5">
        <v>7.4</v>
      </c>
      <c r="I189" s="5">
        <v>14.2</v>
      </c>
      <c r="J189" s="5">
        <v>7</v>
      </c>
      <c r="K189" s="5">
        <v>2.2000000000000002</v>
      </c>
      <c r="L189" s="7">
        <v>143984.39000000001</v>
      </c>
      <c r="M189" s="8">
        <v>37.297517450000001</v>
      </c>
      <c r="N189" s="8">
        <f>Table_EnergyDemand_raw_data[[#This Row],[Demand]]*Table_EnergyDemand_raw_data[[#This Row],[RRP]]</f>
        <v>5370260.2985526063</v>
      </c>
    </row>
    <row r="190" spans="1:14" x14ac:dyDescent="0.3">
      <c r="A190" s="10">
        <v>42193</v>
      </c>
      <c r="B190" s="5" t="str">
        <f>TEXT(Table_EnergyDemand_raw_data[[#This Row],[Date]], "DDDD")</f>
        <v>Wednesday</v>
      </c>
      <c r="C190" s="5" t="str">
        <f xml:space="preserve"> TEXT(Table_EnergyDemand_raw_data[[#This Row],[Date]], "MMMM")</f>
        <v>July</v>
      </c>
      <c r="D190" s="5" t="str">
        <f>TEXT(Table_EnergyDemand_raw_data[[#This Row],[Date]], "YYYY")</f>
        <v>2015</v>
      </c>
      <c r="E190" s="5">
        <f>_xlfn.ISOWEEKNUM(Table_EnergyDemand_raw_data[[#This Row],[Date]])</f>
        <v>28</v>
      </c>
      <c r="F190" s="6" t="str">
        <f>VLOOKUP(Table_EnergyDemand_raw_data[[#This Row],[Date]],Table_Sheet1[], 2, FALSE)</f>
        <v>N</v>
      </c>
      <c r="G190" s="6" t="str">
        <f>VLOOKUP(Table_EnergyDemand_raw_data[[#This Row],[Date]],Table_Sheet1[], 3, FALSE)</f>
        <v>N</v>
      </c>
      <c r="H190" s="5">
        <v>4.9000000000000004</v>
      </c>
      <c r="I190" s="5">
        <v>14.8</v>
      </c>
      <c r="J190" s="5">
        <v>8.5</v>
      </c>
      <c r="K190" s="5">
        <v>0.2</v>
      </c>
      <c r="L190" s="7">
        <v>141696.29500000001</v>
      </c>
      <c r="M190" s="8">
        <v>40.583806850000002</v>
      </c>
      <c r="N190" s="8">
        <f>Table_EnergyDemand_raw_data[[#This Row],[Demand]]*Table_EnergyDemand_raw_data[[#This Row],[RRP]]</f>
        <v>5750575.0676406212</v>
      </c>
    </row>
    <row r="191" spans="1:14" x14ac:dyDescent="0.3">
      <c r="A191" s="10">
        <v>42194</v>
      </c>
      <c r="B191" s="5" t="str">
        <f>TEXT(Table_EnergyDemand_raw_data[[#This Row],[Date]], "DDDD")</f>
        <v>Thursday</v>
      </c>
      <c r="C191" s="5" t="str">
        <f xml:space="preserve"> TEXT(Table_EnergyDemand_raw_data[[#This Row],[Date]], "MMMM")</f>
        <v>July</v>
      </c>
      <c r="D191" s="5" t="str">
        <f>TEXT(Table_EnergyDemand_raw_data[[#This Row],[Date]], "YYYY")</f>
        <v>2015</v>
      </c>
      <c r="E191" s="5">
        <f>_xlfn.ISOWEEKNUM(Table_EnergyDemand_raw_data[[#This Row],[Date]])</f>
        <v>28</v>
      </c>
      <c r="F191" s="6" t="str">
        <f>VLOOKUP(Table_EnergyDemand_raw_data[[#This Row],[Date]],Table_Sheet1[], 2, FALSE)</f>
        <v>N</v>
      </c>
      <c r="G191" s="6" t="str">
        <f>VLOOKUP(Table_EnergyDemand_raw_data[[#This Row],[Date]],Table_Sheet1[], 3, FALSE)</f>
        <v>N</v>
      </c>
      <c r="H191" s="5">
        <v>6.5</v>
      </c>
      <c r="I191" s="5">
        <v>13.4</v>
      </c>
      <c r="J191" s="5">
        <v>3.5</v>
      </c>
      <c r="K191" s="5">
        <v>0</v>
      </c>
      <c r="L191" s="7">
        <v>141994.375</v>
      </c>
      <c r="M191" s="8">
        <v>38.517273539999998</v>
      </c>
      <c r="N191" s="8">
        <f>Table_EnergyDemand_raw_data[[#This Row],[Demand]]*Table_EnergyDemand_raw_data[[#This Row],[RRP]]</f>
        <v>5469236.1830163375</v>
      </c>
    </row>
    <row r="192" spans="1:14" x14ac:dyDescent="0.3">
      <c r="A192" s="10">
        <v>42195</v>
      </c>
      <c r="B192" s="5" t="str">
        <f>TEXT(Table_EnergyDemand_raw_data[[#This Row],[Date]], "DDDD")</f>
        <v>Friday</v>
      </c>
      <c r="C192" s="5" t="str">
        <f xml:space="preserve"> TEXT(Table_EnergyDemand_raw_data[[#This Row],[Date]], "MMMM")</f>
        <v>July</v>
      </c>
      <c r="D192" s="5" t="str">
        <f>TEXT(Table_EnergyDemand_raw_data[[#This Row],[Date]], "YYYY")</f>
        <v>2015</v>
      </c>
      <c r="E192" s="5">
        <f>_xlfn.ISOWEEKNUM(Table_EnergyDemand_raw_data[[#This Row],[Date]])</f>
        <v>28</v>
      </c>
      <c r="F192" s="6" t="str">
        <f>VLOOKUP(Table_EnergyDemand_raw_data[[#This Row],[Date]],Table_Sheet1[], 2, FALSE)</f>
        <v>N</v>
      </c>
      <c r="G192" s="6" t="str">
        <f>VLOOKUP(Table_EnergyDemand_raw_data[[#This Row],[Date]],Table_Sheet1[], 3, FALSE)</f>
        <v>N</v>
      </c>
      <c r="H192" s="5">
        <v>7.6</v>
      </c>
      <c r="I192" s="5">
        <v>14.3</v>
      </c>
      <c r="J192" s="5">
        <v>5.8</v>
      </c>
      <c r="K192" s="5">
        <v>0</v>
      </c>
      <c r="L192" s="7">
        <v>136884.095</v>
      </c>
      <c r="M192" s="8">
        <v>32.288455370000001</v>
      </c>
      <c r="N192" s="8">
        <f>Table_EnergyDemand_raw_data[[#This Row],[Demand]]*Table_EnergyDemand_raw_data[[#This Row],[RRP]]</f>
        <v>4419775.9922703402</v>
      </c>
    </row>
    <row r="193" spans="1:14" x14ac:dyDescent="0.3">
      <c r="A193" s="10">
        <v>42196</v>
      </c>
      <c r="B193" s="5" t="str">
        <f>TEXT(Table_EnergyDemand_raw_data[[#This Row],[Date]], "DDDD")</f>
        <v>Saturday</v>
      </c>
      <c r="C193" s="5" t="str">
        <f xml:space="preserve"> TEXT(Table_EnergyDemand_raw_data[[#This Row],[Date]], "MMMM")</f>
        <v>July</v>
      </c>
      <c r="D193" s="5" t="str">
        <f>TEXT(Table_EnergyDemand_raw_data[[#This Row],[Date]], "YYYY")</f>
        <v>2015</v>
      </c>
      <c r="E193" s="5">
        <f>_xlfn.ISOWEEKNUM(Table_EnergyDemand_raw_data[[#This Row],[Date]])</f>
        <v>28</v>
      </c>
      <c r="F193" s="6" t="str">
        <f>VLOOKUP(Table_EnergyDemand_raw_data[[#This Row],[Date]],Table_Sheet1[], 2, FALSE)</f>
        <v>N</v>
      </c>
      <c r="G193" s="6" t="str">
        <f>VLOOKUP(Table_EnergyDemand_raw_data[[#This Row],[Date]],Table_Sheet1[], 3, FALSE)</f>
        <v>N</v>
      </c>
      <c r="H193" s="5">
        <v>10.9</v>
      </c>
      <c r="I193" s="5">
        <v>13.1</v>
      </c>
      <c r="J193" s="5">
        <v>3.7</v>
      </c>
      <c r="K193" s="5">
        <v>0.2</v>
      </c>
      <c r="L193" s="7">
        <v>123971.705</v>
      </c>
      <c r="M193" s="8">
        <v>30.621819909999999</v>
      </c>
      <c r="N193" s="8">
        <f>Table_EnergyDemand_raw_data[[#This Row],[Demand]]*Table_EnergyDemand_raw_data[[#This Row],[RRP]]</f>
        <v>3796239.2244456466</v>
      </c>
    </row>
    <row r="194" spans="1:14" x14ac:dyDescent="0.3">
      <c r="A194" s="10">
        <v>42197</v>
      </c>
      <c r="B194" s="5" t="str">
        <f>TEXT(Table_EnergyDemand_raw_data[[#This Row],[Date]], "DDDD")</f>
        <v>Sunday</v>
      </c>
      <c r="C194" s="5" t="str">
        <f xml:space="preserve"> TEXT(Table_EnergyDemand_raw_data[[#This Row],[Date]], "MMMM")</f>
        <v>July</v>
      </c>
      <c r="D194" s="5" t="str">
        <f>TEXT(Table_EnergyDemand_raw_data[[#This Row],[Date]], "YYYY")</f>
        <v>2015</v>
      </c>
      <c r="E194" s="5">
        <f>_xlfn.ISOWEEKNUM(Table_EnergyDemand_raw_data[[#This Row],[Date]])</f>
        <v>28</v>
      </c>
      <c r="F194" s="6" t="str">
        <f>VLOOKUP(Table_EnergyDemand_raw_data[[#This Row],[Date]],Table_Sheet1[], 2, FALSE)</f>
        <v>N</v>
      </c>
      <c r="G194" s="6" t="str">
        <f>VLOOKUP(Table_EnergyDemand_raw_data[[#This Row],[Date]],Table_Sheet1[], 3, FALSE)</f>
        <v>N</v>
      </c>
      <c r="H194" s="5">
        <v>3.4</v>
      </c>
      <c r="I194" s="5">
        <v>12.3</v>
      </c>
      <c r="J194" s="5">
        <v>2.9</v>
      </c>
      <c r="K194" s="5">
        <v>1.6</v>
      </c>
      <c r="L194" s="7">
        <v>124790.69500000001</v>
      </c>
      <c r="M194" s="8">
        <v>33.152119050000003</v>
      </c>
      <c r="N194" s="8">
        <f>Table_EnergyDemand_raw_data[[#This Row],[Demand]]*Table_EnergyDemand_raw_data[[#This Row],[RRP]]</f>
        <v>4137075.9769722405</v>
      </c>
    </row>
    <row r="195" spans="1:14" x14ac:dyDescent="0.3">
      <c r="A195" s="10">
        <v>42198</v>
      </c>
      <c r="B195" s="5" t="str">
        <f>TEXT(Table_EnergyDemand_raw_data[[#This Row],[Date]], "DDDD")</f>
        <v>Monday</v>
      </c>
      <c r="C195" s="5" t="str">
        <f xml:space="preserve"> TEXT(Table_EnergyDemand_raw_data[[#This Row],[Date]], "MMMM")</f>
        <v>July</v>
      </c>
      <c r="D195" s="5" t="str">
        <f>TEXT(Table_EnergyDemand_raw_data[[#This Row],[Date]], "YYYY")</f>
        <v>2015</v>
      </c>
      <c r="E195" s="5">
        <f>_xlfn.ISOWEEKNUM(Table_EnergyDemand_raw_data[[#This Row],[Date]])</f>
        <v>29</v>
      </c>
      <c r="F195" s="6" t="str">
        <f>VLOOKUP(Table_EnergyDemand_raw_data[[#This Row],[Date]],Table_Sheet1[], 2, FALSE)</f>
        <v>N</v>
      </c>
      <c r="G195" s="6" t="str">
        <f>VLOOKUP(Table_EnergyDemand_raw_data[[#This Row],[Date]],Table_Sheet1[], 3, FALSE)</f>
        <v>N</v>
      </c>
      <c r="H195" s="5">
        <v>6.1</v>
      </c>
      <c r="I195" s="5">
        <v>12.7</v>
      </c>
      <c r="J195" s="5">
        <v>4.2</v>
      </c>
      <c r="K195" s="5">
        <v>28.4</v>
      </c>
      <c r="L195" s="7">
        <v>138680.33499999999</v>
      </c>
      <c r="M195" s="8">
        <v>47.526301529999998</v>
      </c>
      <c r="N195" s="8">
        <f>Table_EnergyDemand_raw_data[[#This Row],[Demand]]*Table_EnergyDemand_raw_data[[#This Row],[RRP]]</f>
        <v>6590963.4174914118</v>
      </c>
    </row>
    <row r="196" spans="1:14" x14ac:dyDescent="0.3">
      <c r="A196" s="10">
        <v>42199</v>
      </c>
      <c r="B196" s="5" t="str">
        <f>TEXT(Table_EnergyDemand_raw_data[[#This Row],[Date]], "DDDD")</f>
        <v>Tuesday</v>
      </c>
      <c r="C196" s="5" t="str">
        <f xml:space="preserve"> TEXT(Table_EnergyDemand_raw_data[[#This Row],[Date]], "MMMM")</f>
        <v>July</v>
      </c>
      <c r="D196" s="5" t="str">
        <f>TEXT(Table_EnergyDemand_raw_data[[#This Row],[Date]], "YYYY")</f>
        <v>2015</v>
      </c>
      <c r="E196" s="5">
        <f>_xlfn.ISOWEEKNUM(Table_EnergyDemand_raw_data[[#This Row],[Date]])</f>
        <v>29</v>
      </c>
      <c r="F196" s="6" t="str">
        <f>VLOOKUP(Table_EnergyDemand_raw_data[[#This Row],[Date]],Table_Sheet1[], 2, FALSE)</f>
        <v>Y</v>
      </c>
      <c r="G196" s="6" t="str">
        <f>VLOOKUP(Table_EnergyDemand_raw_data[[#This Row],[Date]],Table_Sheet1[], 3, FALSE)</f>
        <v>N</v>
      </c>
      <c r="H196" s="5">
        <v>8.1</v>
      </c>
      <c r="I196" s="5">
        <v>9.8000000000000007</v>
      </c>
      <c r="J196" s="5">
        <v>4.8</v>
      </c>
      <c r="K196" s="5">
        <v>3.8</v>
      </c>
      <c r="L196" s="7">
        <v>150671.10500000001</v>
      </c>
      <c r="M196" s="8">
        <v>45.25558281</v>
      </c>
      <c r="N196" s="8">
        <f>Table_EnergyDemand_raw_data[[#This Row],[Demand]]*Table_EnergyDemand_raw_data[[#This Row],[RRP]]</f>
        <v>6818708.6694017053</v>
      </c>
    </row>
    <row r="197" spans="1:14" x14ac:dyDescent="0.3">
      <c r="A197" s="10">
        <v>42200</v>
      </c>
      <c r="B197" s="5" t="str">
        <f>TEXT(Table_EnergyDemand_raw_data[[#This Row],[Date]], "DDDD")</f>
        <v>Wednesday</v>
      </c>
      <c r="C197" s="5" t="str">
        <f xml:space="preserve"> TEXT(Table_EnergyDemand_raw_data[[#This Row],[Date]], "MMMM")</f>
        <v>July</v>
      </c>
      <c r="D197" s="5" t="str">
        <f>TEXT(Table_EnergyDemand_raw_data[[#This Row],[Date]], "YYYY")</f>
        <v>2015</v>
      </c>
      <c r="E197" s="5">
        <f>_xlfn.ISOWEEKNUM(Table_EnergyDemand_raw_data[[#This Row],[Date]])</f>
        <v>29</v>
      </c>
      <c r="F197" s="6" t="str">
        <f>VLOOKUP(Table_EnergyDemand_raw_data[[#This Row],[Date]],Table_Sheet1[], 2, FALSE)</f>
        <v>Y</v>
      </c>
      <c r="G197" s="6" t="str">
        <f>VLOOKUP(Table_EnergyDemand_raw_data[[#This Row],[Date]],Table_Sheet1[], 3, FALSE)</f>
        <v>N</v>
      </c>
      <c r="H197" s="5">
        <v>5.8</v>
      </c>
      <c r="I197" s="5">
        <v>10.5</v>
      </c>
      <c r="J197" s="5">
        <v>7.4</v>
      </c>
      <c r="K197" s="5">
        <v>3.6</v>
      </c>
      <c r="L197" s="7">
        <v>151270.54</v>
      </c>
      <c r="M197" s="8">
        <v>50.497418199999998</v>
      </c>
      <c r="N197" s="8">
        <f>Table_EnergyDemand_raw_data[[#This Row],[Demand]]*Table_EnergyDemand_raw_data[[#This Row],[RRP]]</f>
        <v>7638771.7197198281</v>
      </c>
    </row>
    <row r="198" spans="1:14" x14ac:dyDescent="0.3">
      <c r="A198" s="10">
        <v>42201</v>
      </c>
      <c r="B198" s="5" t="str">
        <f>TEXT(Table_EnergyDemand_raw_data[[#This Row],[Date]], "DDDD")</f>
        <v>Thursday</v>
      </c>
      <c r="C198" s="5" t="str">
        <f xml:space="preserve"> TEXT(Table_EnergyDemand_raw_data[[#This Row],[Date]], "MMMM")</f>
        <v>July</v>
      </c>
      <c r="D198" s="5" t="str">
        <f>TEXT(Table_EnergyDemand_raw_data[[#This Row],[Date]], "YYYY")</f>
        <v>2015</v>
      </c>
      <c r="E198" s="5">
        <f>_xlfn.ISOWEEKNUM(Table_EnergyDemand_raw_data[[#This Row],[Date]])</f>
        <v>29</v>
      </c>
      <c r="F198" s="6" t="str">
        <f>VLOOKUP(Table_EnergyDemand_raw_data[[#This Row],[Date]],Table_Sheet1[], 2, FALSE)</f>
        <v>Y</v>
      </c>
      <c r="G198" s="6" t="str">
        <f>VLOOKUP(Table_EnergyDemand_raw_data[[#This Row],[Date]],Table_Sheet1[], 3, FALSE)</f>
        <v>N</v>
      </c>
      <c r="H198" s="5">
        <v>6.6</v>
      </c>
      <c r="I198" s="5">
        <v>12.3</v>
      </c>
      <c r="J198" s="5">
        <v>8.1</v>
      </c>
      <c r="K198" s="5">
        <v>0.2</v>
      </c>
      <c r="L198" s="7">
        <v>144797.98000000001</v>
      </c>
      <c r="M198" s="8">
        <v>40.471707639999998</v>
      </c>
      <c r="N198" s="8">
        <f>Table_EnergyDemand_raw_data[[#This Row],[Demand]]*Table_EnergyDemand_raw_data[[#This Row],[RRP]]</f>
        <v>5860221.5134225674</v>
      </c>
    </row>
    <row r="199" spans="1:14" x14ac:dyDescent="0.3">
      <c r="A199" s="10">
        <v>42202</v>
      </c>
      <c r="B199" s="5" t="str">
        <f>TEXT(Table_EnergyDemand_raw_data[[#This Row],[Date]], "DDDD")</f>
        <v>Friday</v>
      </c>
      <c r="C199" s="5" t="str">
        <f xml:space="preserve"> TEXT(Table_EnergyDemand_raw_data[[#This Row],[Date]], "MMMM")</f>
        <v>July</v>
      </c>
      <c r="D199" s="5" t="str">
        <f>TEXT(Table_EnergyDemand_raw_data[[#This Row],[Date]], "YYYY")</f>
        <v>2015</v>
      </c>
      <c r="E199" s="5">
        <f>_xlfn.ISOWEEKNUM(Table_EnergyDemand_raw_data[[#This Row],[Date]])</f>
        <v>29</v>
      </c>
      <c r="F199" s="6" t="str">
        <f>VLOOKUP(Table_EnergyDemand_raw_data[[#This Row],[Date]],Table_Sheet1[], 2, FALSE)</f>
        <v>Y</v>
      </c>
      <c r="G199" s="6" t="str">
        <f>VLOOKUP(Table_EnergyDemand_raw_data[[#This Row],[Date]],Table_Sheet1[], 3, FALSE)</f>
        <v>N</v>
      </c>
      <c r="H199" s="5">
        <v>7.3</v>
      </c>
      <c r="I199" s="5">
        <v>12.3</v>
      </c>
      <c r="J199" s="5">
        <v>6.5</v>
      </c>
      <c r="K199" s="5">
        <v>2.4</v>
      </c>
      <c r="L199" s="7">
        <v>142965.48000000001</v>
      </c>
      <c r="M199" s="8">
        <v>49.218506959999999</v>
      </c>
      <c r="N199" s="8">
        <f>Table_EnergyDemand_raw_data[[#This Row],[Demand]]*Table_EnergyDemand_raw_data[[#This Row],[RRP]]</f>
        <v>7036547.4724197416</v>
      </c>
    </row>
    <row r="200" spans="1:14" x14ac:dyDescent="0.3">
      <c r="A200" s="10">
        <v>42203</v>
      </c>
      <c r="B200" s="5" t="str">
        <f>TEXT(Table_EnergyDemand_raw_data[[#This Row],[Date]], "DDDD")</f>
        <v>Saturday</v>
      </c>
      <c r="C200" s="5" t="str">
        <f xml:space="preserve"> TEXT(Table_EnergyDemand_raw_data[[#This Row],[Date]], "MMMM")</f>
        <v>July</v>
      </c>
      <c r="D200" s="5" t="str">
        <f>TEXT(Table_EnergyDemand_raw_data[[#This Row],[Date]], "YYYY")</f>
        <v>2015</v>
      </c>
      <c r="E200" s="5">
        <f>_xlfn.ISOWEEKNUM(Table_EnergyDemand_raw_data[[#This Row],[Date]])</f>
        <v>29</v>
      </c>
      <c r="F200" s="6" t="str">
        <f>VLOOKUP(Table_EnergyDemand_raw_data[[#This Row],[Date]],Table_Sheet1[], 2, FALSE)</f>
        <v>Y</v>
      </c>
      <c r="G200" s="6" t="str">
        <f>VLOOKUP(Table_EnergyDemand_raw_data[[#This Row],[Date]],Table_Sheet1[], 3, FALSE)</f>
        <v>N</v>
      </c>
      <c r="H200" s="5">
        <v>6.1</v>
      </c>
      <c r="I200" s="5">
        <v>11.5</v>
      </c>
      <c r="J200" s="5">
        <v>9.5</v>
      </c>
      <c r="K200" s="5">
        <v>0.4</v>
      </c>
      <c r="L200" s="7">
        <v>130187.44500000001</v>
      </c>
      <c r="M200" s="8">
        <v>44.097767079999997</v>
      </c>
      <c r="N200" s="8">
        <f>Table_EnergyDemand_raw_data[[#This Row],[Demand]]*Table_EnergyDemand_raw_data[[#This Row],[RRP]]</f>
        <v>5740975.6263503106</v>
      </c>
    </row>
    <row r="201" spans="1:14" x14ac:dyDescent="0.3">
      <c r="A201" s="10">
        <v>42204</v>
      </c>
      <c r="B201" s="5" t="str">
        <f>TEXT(Table_EnergyDemand_raw_data[[#This Row],[Date]], "DDDD")</f>
        <v>Sunday</v>
      </c>
      <c r="C201" s="5" t="str">
        <f xml:space="preserve"> TEXT(Table_EnergyDemand_raw_data[[#This Row],[Date]], "MMMM")</f>
        <v>July</v>
      </c>
      <c r="D201" s="5" t="str">
        <f>TEXT(Table_EnergyDemand_raw_data[[#This Row],[Date]], "YYYY")</f>
        <v>2015</v>
      </c>
      <c r="E201" s="5">
        <f>_xlfn.ISOWEEKNUM(Table_EnergyDemand_raw_data[[#This Row],[Date]])</f>
        <v>29</v>
      </c>
      <c r="F201" s="6" t="str">
        <f>VLOOKUP(Table_EnergyDemand_raw_data[[#This Row],[Date]],Table_Sheet1[], 2, FALSE)</f>
        <v>Y</v>
      </c>
      <c r="G201" s="6" t="str">
        <f>VLOOKUP(Table_EnergyDemand_raw_data[[#This Row],[Date]],Table_Sheet1[], 3, FALSE)</f>
        <v>N</v>
      </c>
      <c r="H201" s="5">
        <v>0.6</v>
      </c>
      <c r="I201" s="5">
        <v>12.1</v>
      </c>
      <c r="J201" s="5">
        <v>9.6999999999999993</v>
      </c>
      <c r="K201" s="5">
        <v>0</v>
      </c>
      <c r="L201" s="7">
        <v>131141.35500000001</v>
      </c>
      <c r="M201" s="8">
        <v>43.573422479999998</v>
      </c>
      <c r="N201" s="8">
        <f>Table_EnergyDemand_raw_data[[#This Row],[Demand]]*Table_EnergyDemand_raw_data[[#This Row],[RRP]]</f>
        <v>5714277.6660146601</v>
      </c>
    </row>
    <row r="202" spans="1:14" x14ac:dyDescent="0.3">
      <c r="A202" s="10">
        <v>42205</v>
      </c>
      <c r="B202" s="5" t="str">
        <f>TEXT(Table_EnergyDemand_raw_data[[#This Row],[Date]], "DDDD")</f>
        <v>Monday</v>
      </c>
      <c r="C202" s="5" t="str">
        <f xml:space="preserve"> TEXT(Table_EnergyDemand_raw_data[[#This Row],[Date]], "MMMM")</f>
        <v>July</v>
      </c>
      <c r="D202" s="5" t="str">
        <f>TEXT(Table_EnergyDemand_raw_data[[#This Row],[Date]], "YYYY")</f>
        <v>2015</v>
      </c>
      <c r="E202" s="5">
        <f>_xlfn.ISOWEEKNUM(Table_EnergyDemand_raw_data[[#This Row],[Date]])</f>
        <v>30</v>
      </c>
      <c r="F202" s="6" t="str">
        <f>VLOOKUP(Table_EnergyDemand_raw_data[[#This Row],[Date]],Table_Sheet1[], 2, FALSE)</f>
        <v>Y</v>
      </c>
      <c r="G202" s="6" t="str">
        <f>VLOOKUP(Table_EnergyDemand_raw_data[[#This Row],[Date]],Table_Sheet1[], 3, FALSE)</f>
        <v>N</v>
      </c>
      <c r="H202" s="5">
        <v>1.8</v>
      </c>
      <c r="I202" s="5">
        <v>14.7</v>
      </c>
      <c r="J202" s="5">
        <v>9.6999999999999993</v>
      </c>
      <c r="K202" s="5">
        <v>0</v>
      </c>
      <c r="L202" s="7">
        <v>146154.37</v>
      </c>
      <c r="M202" s="8">
        <v>41.79671269</v>
      </c>
      <c r="N202" s="8">
        <f>Table_EnergyDemand_raw_data[[#This Row],[Demand]]*Table_EnergyDemand_raw_data[[#This Row],[RRP]]</f>
        <v>6108772.2112779552</v>
      </c>
    </row>
    <row r="203" spans="1:14" x14ac:dyDescent="0.3">
      <c r="A203" s="10">
        <v>42206</v>
      </c>
      <c r="B203" s="5" t="str">
        <f>TEXT(Table_EnergyDemand_raw_data[[#This Row],[Date]], "DDDD")</f>
        <v>Tuesday</v>
      </c>
      <c r="C203" s="5" t="str">
        <f xml:space="preserve"> TEXT(Table_EnergyDemand_raw_data[[#This Row],[Date]], "MMMM")</f>
        <v>July</v>
      </c>
      <c r="D203" s="5" t="str">
        <f>TEXT(Table_EnergyDemand_raw_data[[#This Row],[Date]], "YYYY")</f>
        <v>2015</v>
      </c>
      <c r="E203" s="5">
        <f>_xlfn.ISOWEEKNUM(Table_EnergyDemand_raw_data[[#This Row],[Date]])</f>
        <v>30</v>
      </c>
      <c r="F203" s="6" t="str">
        <f>VLOOKUP(Table_EnergyDemand_raw_data[[#This Row],[Date]],Table_Sheet1[], 2, FALSE)</f>
        <v>Y</v>
      </c>
      <c r="G203" s="6" t="str">
        <f>VLOOKUP(Table_EnergyDemand_raw_data[[#This Row],[Date]],Table_Sheet1[], 3, FALSE)</f>
        <v>N</v>
      </c>
      <c r="H203" s="5">
        <v>4.2</v>
      </c>
      <c r="I203" s="5">
        <v>17</v>
      </c>
      <c r="J203" s="5">
        <v>8.6</v>
      </c>
      <c r="K203" s="5">
        <v>0</v>
      </c>
      <c r="L203" s="7">
        <v>138931.81</v>
      </c>
      <c r="M203" s="8">
        <v>28.895489680000001</v>
      </c>
      <c r="N203" s="8">
        <f>Table_EnergyDemand_raw_data[[#This Row],[Demand]]*Table_EnergyDemand_raw_data[[#This Row],[RRP]]</f>
        <v>4014502.682078721</v>
      </c>
    </row>
    <row r="204" spans="1:14" x14ac:dyDescent="0.3">
      <c r="A204" s="10">
        <v>42207</v>
      </c>
      <c r="B204" s="5" t="str">
        <f>TEXT(Table_EnergyDemand_raw_data[[#This Row],[Date]], "DDDD")</f>
        <v>Wednesday</v>
      </c>
      <c r="C204" s="5" t="str">
        <f xml:space="preserve"> TEXT(Table_EnergyDemand_raw_data[[#This Row],[Date]], "MMMM")</f>
        <v>July</v>
      </c>
      <c r="D204" s="5" t="str">
        <f>TEXT(Table_EnergyDemand_raw_data[[#This Row],[Date]], "YYYY")</f>
        <v>2015</v>
      </c>
      <c r="E204" s="5">
        <f>_xlfn.ISOWEEKNUM(Table_EnergyDemand_raw_data[[#This Row],[Date]])</f>
        <v>30</v>
      </c>
      <c r="F204" s="6" t="str">
        <f>VLOOKUP(Table_EnergyDemand_raw_data[[#This Row],[Date]],Table_Sheet1[], 2, FALSE)</f>
        <v>Y</v>
      </c>
      <c r="G204" s="6" t="str">
        <f>VLOOKUP(Table_EnergyDemand_raw_data[[#This Row],[Date]],Table_Sheet1[], 3, FALSE)</f>
        <v>N</v>
      </c>
      <c r="H204" s="5">
        <v>11.4</v>
      </c>
      <c r="I204" s="5">
        <v>16.600000000000001</v>
      </c>
      <c r="J204" s="5">
        <v>6</v>
      </c>
      <c r="K204" s="5">
        <v>1.6</v>
      </c>
      <c r="L204" s="7">
        <v>138418.83499999999</v>
      </c>
      <c r="M204" s="8">
        <v>33.707277519999998</v>
      </c>
      <c r="N204" s="8">
        <f>Table_EnergyDemand_raw_data[[#This Row],[Demand]]*Table_EnergyDemand_raw_data[[#This Row],[RRP]]</f>
        <v>4665722.0853400882</v>
      </c>
    </row>
    <row r="205" spans="1:14" x14ac:dyDescent="0.3">
      <c r="A205" s="10">
        <v>42208</v>
      </c>
      <c r="B205" s="5" t="str">
        <f>TEXT(Table_EnergyDemand_raw_data[[#This Row],[Date]], "DDDD")</f>
        <v>Thursday</v>
      </c>
      <c r="C205" s="5" t="str">
        <f xml:space="preserve"> TEXT(Table_EnergyDemand_raw_data[[#This Row],[Date]], "MMMM")</f>
        <v>July</v>
      </c>
      <c r="D205" s="5" t="str">
        <f>TEXT(Table_EnergyDemand_raw_data[[#This Row],[Date]], "YYYY")</f>
        <v>2015</v>
      </c>
      <c r="E205" s="5">
        <f>_xlfn.ISOWEEKNUM(Table_EnergyDemand_raw_data[[#This Row],[Date]])</f>
        <v>30</v>
      </c>
      <c r="F205" s="6" t="str">
        <f>VLOOKUP(Table_EnergyDemand_raw_data[[#This Row],[Date]],Table_Sheet1[], 2, FALSE)</f>
        <v>Y</v>
      </c>
      <c r="G205" s="6" t="str">
        <f>VLOOKUP(Table_EnergyDemand_raw_data[[#This Row],[Date]],Table_Sheet1[], 3, FALSE)</f>
        <v>N</v>
      </c>
      <c r="H205" s="5">
        <v>5.0999999999999996</v>
      </c>
      <c r="I205" s="5">
        <v>16.100000000000001</v>
      </c>
      <c r="J205" s="5">
        <v>9.5</v>
      </c>
      <c r="K205" s="5">
        <v>0</v>
      </c>
      <c r="L205" s="7">
        <v>142316.29500000001</v>
      </c>
      <c r="M205" s="8">
        <v>33.975184839999997</v>
      </c>
      <c r="N205" s="8">
        <f>Table_EnergyDemand_raw_data[[#This Row],[Demand]]*Table_EnergyDemand_raw_data[[#This Row],[RRP]]</f>
        <v>4835222.428368968</v>
      </c>
    </row>
    <row r="206" spans="1:14" x14ac:dyDescent="0.3">
      <c r="A206" s="10">
        <v>42209</v>
      </c>
      <c r="B206" s="5" t="str">
        <f>TEXT(Table_EnergyDemand_raw_data[[#This Row],[Date]], "DDDD")</f>
        <v>Friday</v>
      </c>
      <c r="C206" s="5" t="str">
        <f xml:space="preserve"> TEXT(Table_EnergyDemand_raw_data[[#This Row],[Date]], "MMMM")</f>
        <v>July</v>
      </c>
      <c r="D206" s="5" t="str">
        <f>TEXT(Table_EnergyDemand_raw_data[[#This Row],[Date]], "YYYY")</f>
        <v>2015</v>
      </c>
      <c r="E206" s="5">
        <f>_xlfn.ISOWEEKNUM(Table_EnergyDemand_raw_data[[#This Row],[Date]])</f>
        <v>30</v>
      </c>
      <c r="F206" s="6" t="str">
        <f>VLOOKUP(Table_EnergyDemand_raw_data[[#This Row],[Date]],Table_Sheet1[], 2, FALSE)</f>
        <v>Y</v>
      </c>
      <c r="G206" s="6" t="str">
        <f>VLOOKUP(Table_EnergyDemand_raw_data[[#This Row],[Date]],Table_Sheet1[], 3, FALSE)</f>
        <v>N</v>
      </c>
      <c r="H206" s="5">
        <v>7.6</v>
      </c>
      <c r="I206" s="5">
        <v>15</v>
      </c>
      <c r="J206" s="5">
        <v>4.4000000000000004</v>
      </c>
      <c r="K206" s="5">
        <v>1.2</v>
      </c>
      <c r="L206" s="7">
        <v>136837.155</v>
      </c>
      <c r="M206" s="8">
        <v>27.669824500000001</v>
      </c>
      <c r="N206" s="8">
        <f>Table_EnergyDemand_raw_data[[#This Row],[Demand]]*Table_EnergyDemand_raw_data[[#This Row],[RRP]]</f>
        <v>3786260.0639292975</v>
      </c>
    </row>
    <row r="207" spans="1:14" x14ac:dyDescent="0.3">
      <c r="A207" s="10">
        <v>42210</v>
      </c>
      <c r="B207" s="5" t="str">
        <f>TEXT(Table_EnergyDemand_raw_data[[#This Row],[Date]], "DDDD")</f>
        <v>Saturday</v>
      </c>
      <c r="C207" s="5" t="str">
        <f xml:space="preserve"> TEXT(Table_EnergyDemand_raw_data[[#This Row],[Date]], "MMMM")</f>
        <v>July</v>
      </c>
      <c r="D207" s="5" t="str">
        <f>TEXT(Table_EnergyDemand_raw_data[[#This Row],[Date]], "YYYY")</f>
        <v>2015</v>
      </c>
      <c r="E207" s="5">
        <f>_xlfn.ISOWEEKNUM(Table_EnergyDemand_raw_data[[#This Row],[Date]])</f>
        <v>30</v>
      </c>
      <c r="F207" s="6" t="str">
        <f>VLOOKUP(Table_EnergyDemand_raw_data[[#This Row],[Date]],Table_Sheet1[], 2, FALSE)</f>
        <v>Y</v>
      </c>
      <c r="G207" s="6" t="str">
        <f>VLOOKUP(Table_EnergyDemand_raw_data[[#This Row],[Date]],Table_Sheet1[], 3, FALSE)</f>
        <v>N</v>
      </c>
      <c r="H207" s="5">
        <v>9.4</v>
      </c>
      <c r="I207" s="5">
        <v>13.3</v>
      </c>
      <c r="J207" s="5">
        <v>7.7</v>
      </c>
      <c r="K207" s="5">
        <v>0.8</v>
      </c>
      <c r="L207" s="7">
        <v>121021.425</v>
      </c>
      <c r="M207" s="8">
        <v>22.239188500000001</v>
      </c>
      <c r="N207" s="8">
        <f>Table_EnergyDemand_raw_data[[#This Row],[Demand]]*Table_EnergyDemand_raw_data[[#This Row],[RRP]]</f>
        <v>2691418.2831136128</v>
      </c>
    </row>
    <row r="208" spans="1:14" x14ac:dyDescent="0.3">
      <c r="A208" s="10">
        <v>42211</v>
      </c>
      <c r="B208" s="5" t="str">
        <f>TEXT(Table_EnergyDemand_raw_data[[#This Row],[Date]], "DDDD")</f>
        <v>Sunday</v>
      </c>
      <c r="C208" s="5" t="str">
        <f xml:space="preserve"> TEXT(Table_EnergyDemand_raw_data[[#This Row],[Date]], "MMMM")</f>
        <v>July</v>
      </c>
      <c r="D208" s="5" t="str">
        <f>TEXT(Table_EnergyDemand_raw_data[[#This Row],[Date]], "YYYY")</f>
        <v>2015</v>
      </c>
      <c r="E208" s="5">
        <f>_xlfn.ISOWEEKNUM(Table_EnergyDemand_raw_data[[#This Row],[Date]])</f>
        <v>30</v>
      </c>
      <c r="F208" s="6" t="str">
        <f>VLOOKUP(Table_EnergyDemand_raw_data[[#This Row],[Date]],Table_Sheet1[], 2, FALSE)</f>
        <v>Y</v>
      </c>
      <c r="G208" s="6" t="str">
        <f>VLOOKUP(Table_EnergyDemand_raw_data[[#This Row],[Date]],Table_Sheet1[], 3, FALSE)</f>
        <v>N</v>
      </c>
      <c r="H208" s="5">
        <v>8.1</v>
      </c>
      <c r="I208" s="5">
        <v>11.6</v>
      </c>
      <c r="J208" s="5">
        <v>8.5</v>
      </c>
      <c r="K208" s="5">
        <v>3.2</v>
      </c>
      <c r="L208" s="7">
        <v>120396.735</v>
      </c>
      <c r="M208" s="8">
        <v>22.384246220000001</v>
      </c>
      <c r="N208" s="8">
        <f>Table_EnergyDemand_raw_data[[#This Row],[Demand]]*Table_EnergyDemand_raw_data[[#This Row],[RRP]]</f>
        <v>2694990.160324092</v>
      </c>
    </row>
    <row r="209" spans="1:14" x14ac:dyDescent="0.3">
      <c r="A209" s="10">
        <v>42212</v>
      </c>
      <c r="B209" s="5" t="str">
        <f>TEXT(Table_EnergyDemand_raw_data[[#This Row],[Date]], "DDDD")</f>
        <v>Monday</v>
      </c>
      <c r="C209" s="5" t="str">
        <f xml:space="preserve"> TEXT(Table_EnergyDemand_raw_data[[#This Row],[Date]], "MMMM")</f>
        <v>July</v>
      </c>
      <c r="D209" s="5" t="str">
        <f>TEXT(Table_EnergyDemand_raw_data[[#This Row],[Date]], "YYYY")</f>
        <v>2015</v>
      </c>
      <c r="E209" s="5">
        <f>_xlfn.ISOWEEKNUM(Table_EnergyDemand_raw_data[[#This Row],[Date]])</f>
        <v>31</v>
      </c>
      <c r="F209" s="6" t="str">
        <f>VLOOKUP(Table_EnergyDemand_raw_data[[#This Row],[Date]],Table_Sheet1[], 2, FALSE)</f>
        <v>Y</v>
      </c>
      <c r="G209" s="6" t="str">
        <f>VLOOKUP(Table_EnergyDemand_raw_data[[#This Row],[Date]],Table_Sheet1[], 3, FALSE)</f>
        <v>N</v>
      </c>
      <c r="H209" s="5">
        <v>6.2</v>
      </c>
      <c r="I209" s="5">
        <v>13.9</v>
      </c>
      <c r="J209" s="5">
        <v>9.6</v>
      </c>
      <c r="K209" s="5">
        <v>0.8</v>
      </c>
      <c r="L209" s="7">
        <v>142470.43</v>
      </c>
      <c r="M209" s="8">
        <v>35.176217450000003</v>
      </c>
      <c r="N209" s="8">
        <f>Table_EnergyDemand_raw_data[[#This Row],[Demand]]*Table_EnergyDemand_raw_data[[#This Row],[RRP]]</f>
        <v>5011570.8258750038</v>
      </c>
    </row>
    <row r="210" spans="1:14" x14ac:dyDescent="0.3">
      <c r="A210" s="10">
        <v>42213</v>
      </c>
      <c r="B210" s="5" t="str">
        <f>TEXT(Table_EnergyDemand_raw_data[[#This Row],[Date]], "DDDD")</f>
        <v>Tuesday</v>
      </c>
      <c r="C210" s="5" t="str">
        <f xml:space="preserve"> TEXT(Table_EnergyDemand_raw_data[[#This Row],[Date]], "MMMM")</f>
        <v>July</v>
      </c>
      <c r="D210" s="5" t="str">
        <f>TEXT(Table_EnergyDemand_raw_data[[#This Row],[Date]], "YYYY")</f>
        <v>2015</v>
      </c>
      <c r="E210" s="5">
        <f>_xlfn.ISOWEEKNUM(Table_EnergyDemand_raw_data[[#This Row],[Date]])</f>
        <v>31</v>
      </c>
      <c r="F210" s="6" t="str">
        <f>VLOOKUP(Table_EnergyDemand_raw_data[[#This Row],[Date]],Table_Sheet1[], 2, FALSE)</f>
        <v>Y</v>
      </c>
      <c r="G210" s="6" t="str">
        <f>VLOOKUP(Table_EnergyDemand_raw_data[[#This Row],[Date]],Table_Sheet1[], 3, FALSE)</f>
        <v>N</v>
      </c>
      <c r="H210" s="5">
        <v>7.9</v>
      </c>
      <c r="I210" s="5">
        <v>14.4</v>
      </c>
      <c r="J210" s="5">
        <v>10.199999999999999</v>
      </c>
      <c r="K210" s="5">
        <v>0</v>
      </c>
      <c r="L210" s="7">
        <v>144008.37</v>
      </c>
      <c r="M210" s="8">
        <v>40.752987930000003</v>
      </c>
      <c r="N210" s="8">
        <f>Table_EnergyDemand_raw_data[[#This Row],[Demand]]*Table_EnergyDemand_raw_data[[#This Row],[RRP]]</f>
        <v>5868771.3644289747</v>
      </c>
    </row>
    <row r="211" spans="1:14" x14ac:dyDescent="0.3">
      <c r="A211" s="10">
        <v>42214</v>
      </c>
      <c r="B211" s="5" t="str">
        <f>TEXT(Table_EnergyDemand_raw_data[[#This Row],[Date]], "DDDD")</f>
        <v>Wednesday</v>
      </c>
      <c r="C211" s="5" t="str">
        <f xml:space="preserve"> TEXT(Table_EnergyDemand_raw_data[[#This Row],[Date]], "MMMM")</f>
        <v>July</v>
      </c>
      <c r="D211" s="5" t="str">
        <f>TEXT(Table_EnergyDemand_raw_data[[#This Row],[Date]], "YYYY")</f>
        <v>2015</v>
      </c>
      <c r="E211" s="5">
        <f>_xlfn.ISOWEEKNUM(Table_EnergyDemand_raw_data[[#This Row],[Date]])</f>
        <v>31</v>
      </c>
      <c r="F211" s="6" t="str">
        <f>VLOOKUP(Table_EnergyDemand_raw_data[[#This Row],[Date]],Table_Sheet1[], 2, FALSE)</f>
        <v>Y</v>
      </c>
      <c r="G211" s="6" t="str">
        <f>VLOOKUP(Table_EnergyDemand_raw_data[[#This Row],[Date]],Table_Sheet1[], 3, FALSE)</f>
        <v>N</v>
      </c>
      <c r="H211" s="5">
        <v>8.4</v>
      </c>
      <c r="I211" s="5">
        <v>14</v>
      </c>
      <c r="J211" s="5">
        <v>9</v>
      </c>
      <c r="K211" s="5">
        <v>0</v>
      </c>
      <c r="L211" s="7">
        <v>142637.76000000001</v>
      </c>
      <c r="M211" s="8">
        <v>37.23752124</v>
      </c>
      <c r="N211" s="8">
        <f>Table_EnergyDemand_raw_data[[#This Row],[Demand]]*Table_EnergyDemand_raw_data[[#This Row],[RRP]]</f>
        <v>5311476.6176260225</v>
      </c>
    </row>
    <row r="212" spans="1:14" x14ac:dyDescent="0.3">
      <c r="A212" s="10">
        <v>42215</v>
      </c>
      <c r="B212" s="5" t="str">
        <f>TEXT(Table_EnergyDemand_raw_data[[#This Row],[Date]], "DDDD")</f>
        <v>Thursday</v>
      </c>
      <c r="C212" s="5" t="str">
        <f xml:space="preserve"> TEXT(Table_EnergyDemand_raw_data[[#This Row],[Date]], "MMMM")</f>
        <v>July</v>
      </c>
      <c r="D212" s="5" t="str">
        <f>TEXT(Table_EnergyDemand_raw_data[[#This Row],[Date]], "YYYY")</f>
        <v>2015</v>
      </c>
      <c r="E212" s="5">
        <f>_xlfn.ISOWEEKNUM(Table_EnergyDemand_raw_data[[#This Row],[Date]])</f>
        <v>31</v>
      </c>
      <c r="F212" s="6" t="str">
        <f>VLOOKUP(Table_EnergyDemand_raw_data[[#This Row],[Date]],Table_Sheet1[], 2, FALSE)</f>
        <v>Y</v>
      </c>
      <c r="G212" s="6" t="str">
        <f>VLOOKUP(Table_EnergyDemand_raw_data[[#This Row],[Date]],Table_Sheet1[], 3, FALSE)</f>
        <v>N</v>
      </c>
      <c r="H212" s="5">
        <v>8.6</v>
      </c>
      <c r="I212" s="5">
        <v>12.3</v>
      </c>
      <c r="J212" s="5">
        <v>4.5</v>
      </c>
      <c r="K212" s="5">
        <v>0</v>
      </c>
      <c r="L212" s="7">
        <v>143544.10999999999</v>
      </c>
      <c r="M212" s="8">
        <v>29.122837359999998</v>
      </c>
      <c r="N212" s="8">
        <f>Table_EnergyDemand_raw_data[[#This Row],[Demand]]*Table_EnergyDemand_raw_data[[#This Row],[RRP]]</f>
        <v>4180411.7695159488</v>
      </c>
    </row>
    <row r="213" spans="1:14" x14ac:dyDescent="0.3">
      <c r="A213" s="10">
        <v>42216</v>
      </c>
      <c r="B213" s="5" t="str">
        <f>TEXT(Table_EnergyDemand_raw_data[[#This Row],[Date]], "DDDD")</f>
        <v>Friday</v>
      </c>
      <c r="C213" s="5" t="str">
        <f xml:space="preserve"> TEXT(Table_EnergyDemand_raw_data[[#This Row],[Date]], "MMMM")</f>
        <v>July</v>
      </c>
      <c r="D213" s="5" t="str">
        <f>TEXT(Table_EnergyDemand_raw_data[[#This Row],[Date]], "YYYY")</f>
        <v>2015</v>
      </c>
      <c r="E213" s="5">
        <f>_xlfn.ISOWEEKNUM(Table_EnergyDemand_raw_data[[#This Row],[Date]])</f>
        <v>31</v>
      </c>
      <c r="F213" s="6" t="str">
        <f>VLOOKUP(Table_EnergyDemand_raw_data[[#This Row],[Date]],Table_Sheet1[], 2, FALSE)</f>
        <v>Y</v>
      </c>
      <c r="G213" s="6" t="str">
        <f>VLOOKUP(Table_EnergyDemand_raw_data[[#This Row],[Date]],Table_Sheet1[], 3, FALSE)</f>
        <v>N</v>
      </c>
      <c r="H213" s="5">
        <v>4.0999999999999996</v>
      </c>
      <c r="I213" s="5">
        <v>14</v>
      </c>
      <c r="J213" s="5">
        <v>10.8</v>
      </c>
      <c r="K213" s="5">
        <v>0.6</v>
      </c>
      <c r="L213" s="7">
        <v>139584.95499999999</v>
      </c>
      <c r="M213" s="8">
        <v>35.059771089999998</v>
      </c>
      <c r="N213" s="8">
        <f>Table_EnergyDemand_raw_data[[#This Row],[Demand]]*Table_EnergyDemand_raw_data[[#This Row],[RRP]]</f>
        <v>4893816.5699079502</v>
      </c>
    </row>
    <row r="214" spans="1:14" x14ac:dyDescent="0.3">
      <c r="A214" s="10">
        <v>42217</v>
      </c>
      <c r="B214" s="5" t="str">
        <f>TEXT(Table_EnergyDemand_raw_data[[#This Row],[Date]], "DDDD")</f>
        <v>Saturday</v>
      </c>
      <c r="C214" s="5" t="str">
        <f xml:space="preserve"> TEXT(Table_EnergyDemand_raw_data[[#This Row],[Date]], "MMMM")</f>
        <v>August</v>
      </c>
      <c r="D214" s="5" t="str">
        <f>TEXT(Table_EnergyDemand_raw_data[[#This Row],[Date]], "YYYY")</f>
        <v>2015</v>
      </c>
      <c r="E214" s="5">
        <f>_xlfn.ISOWEEKNUM(Table_EnergyDemand_raw_data[[#This Row],[Date]])</f>
        <v>31</v>
      </c>
      <c r="F214" s="6" t="str">
        <f>VLOOKUP(Table_EnergyDemand_raw_data[[#This Row],[Date]],Table_Sheet1[], 2, FALSE)</f>
        <v>Y</v>
      </c>
      <c r="G214" s="6" t="str">
        <f>VLOOKUP(Table_EnergyDemand_raw_data[[#This Row],[Date]],Table_Sheet1[], 3, FALSE)</f>
        <v>N</v>
      </c>
      <c r="H214" s="5">
        <v>6.5</v>
      </c>
      <c r="I214" s="5">
        <v>11.4</v>
      </c>
      <c r="J214" s="5">
        <v>4.2</v>
      </c>
      <c r="K214" s="5">
        <v>0.2</v>
      </c>
      <c r="L214" s="7">
        <v>125032.57</v>
      </c>
      <c r="M214" s="8">
        <v>29.880139589999999</v>
      </c>
      <c r="N214" s="8">
        <f>Table_EnergyDemand_raw_data[[#This Row],[Demand]]*Table_EnergyDemand_raw_data[[#This Row],[RRP]]</f>
        <v>3735990.6448964463</v>
      </c>
    </row>
    <row r="215" spans="1:14" x14ac:dyDescent="0.3">
      <c r="A215" s="10">
        <v>42218</v>
      </c>
      <c r="B215" s="5" t="str">
        <f>TEXT(Table_EnergyDemand_raw_data[[#This Row],[Date]], "DDDD")</f>
        <v>Sunday</v>
      </c>
      <c r="C215" s="5" t="str">
        <f xml:space="preserve"> TEXT(Table_EnergyDemand_raw_data[[#This Row],[Date]], "MMMM")</f>
        <v>August</v>
      </c>
      <c r="D215" s="5" t="str">
        <f>TEXT(Table_EnergyDemand_raw_data[[#This Row],[Date]], "YYYY")</f>
        <v>2015</v>
      </c>
      <c r="E215" s="5">
        <f>_xlfn.ISOWEEKNUM(Table_EnergyDemand_raw_data[[#This Row],[Date]])</f>
        <v>31</v>
      </c>
      <c r="F215" s="6" t="str">
        <f>VLOOKUP(Table_EnergyDemand_raw_data[[#This Row],[Date]],Table_Sheet1[], 2, FALSE)</f>
        <v>Y</v>
      </c>
      <c r="G215" s="6" t="str">
        <f>VLOOKUP(Table_EnergyDemand_raw_data[[#This Row],[Date]],Table_Sheet1[], 3, FALSE)</f>
        <v>N</v>
      </c>
      <c r="H215" s="5">
        <v>7.8</v>
      </c>
      <c r="I215" s="5">
        <v>14.9</v>
      </c>
      <c r="J215" s="5">
        <v>8.3000000000000007</v>
      </c>
      <c r="K215" s="5">
        <v>0</v>
      </c>
      <c r="L215" s="7">
        <v>117638.065</v>
      </c>
      <c r="M215" s="8">
        <v>23.37418658</v>
      </c>
      <c r="N215" s="8">
        <f>Table_EnergyDemand_raw_data[[#This Row],[Demand]]*Table_EnergyDemand_raw_data[[#This Row],[RRP]]</f>
        <v>2749694.0802201675</v>
      </c>
    </row>
    <row r="216" spans="1:14" x14ac:dyDescent="0.3">
      <c r="A216" s="10">
        <v>42219</v>
      </c>
      <c r="B216" s="5" t="str">
        <f>TEXT(Table_EnergyDemand_raw_data[[#This Row],[Date]], "DDDD")</f>
        <v>Monday</v>
      </c>
      <c r="C216" s="5" t="str">
        <f xml:space="preserve"> TEXT(Table_EnergyDemand_raw_data[[#This Row],[Date]], "MMMM")</f>
        <v>August</v>
      </c>
      <c r="D216" s="5" t="str">
        <f>TEXT(Table_EnergyDemand_raw_data[[#This Row],[Date]], "YYYY")</f>
        <v>2015</v>
      </c>
      <c r="E216" s="5">
        <f>_xlfn.ISOWEEKNUM(Table_EnergyDemand_raw_data[[#This Row],[Date]])</f>
        <v>32</v>
      </c>
      <c r="F216" s="6" t="str">
        <f>VLOOKUP(Table_EnergyDemand_raw_data[[#This Row],[Date]],Table_Sheet1[], 2, FALSE)</f>
        <v>Y</v>
      </c>
      <c r="G216" s="6" t="str">
        <f>VLOOKUP(Table_EnergyDemand_raw_data[[#This Row],[Date]],Table_Sheet1[], 3, FALSE)</f>
        <v>N</v>
      </c>
      <c r="H216" s="5">
        <v>7.3</v>
      </c>
      <c r="I216" s="5">
        <v>10.8</v>
      </c>
      <c r="J216" s="5">
        <v>9.4</v>
      </c>
      <c r="K216" s="5">
        <v>6.4</v>
      </c>
      <c r="L216" s="7">
        <v>141451.72500000001</v>
      </c>
      <c r="M216" s="8">
        <v>38.127978149999997</v>
      </c>
      <c r="N216" s="8">
        <f>Table_EnergyDemand_raw_data[[#This Row],[Demand]]*Table_EnergyDemand_raw_data[[#This Row],[RRP]]</f>
        <v>5393268.2800798081</v>
      </c>
    </row>
    <row r="217" spans="1:14" x14ac:dyDescent="0.3">
      <c r="A217" s="10">
        <v>42220</v>
      </c>
      <c r="B217" s="5" t="str">
        <f>TEXT(Table_EnergyDemand_raw_data[[#This Row],[Date]], "DDDD")</f>
        <v>Tuesday</v>
      </c>
      <c r="C217" s="5" t="str">
        <f xml:space="preserve"> TEXT(Table_EnergyDemand_raw_data[[#This Row],[Date]], "MMMM")</f>
        <v>August</v>
      </c>
      <c r="D217" s="5" t="str">
        <f>TEXT(Table_EnergyDemand_raw_data[[#This Row],[Date]], "YYYY")</f>
        <v>2015</v>
      </c>
      <c r="E217" s="5">
        <f>_xlfn.ISOWEEKNUM(Table_EnergyDemand_raw_data[[#This Row],[Date]])</f>
        <v>32</v>
      </c>
      <c r="F217" s="6" t="str">
        <f>VLOOKUP(Table_EnergyDemand_raw_data[[#This Row],[Date]],Table_Sheet1[], 2, FALSE)</f>
        <v>Y</v>
      </c>
      <c r="G217" s="6" t="str">
        <f>VLOOKUP(Table_EnergyDemand_raw_data[[#This Row],[Date]],Table_Sheet1[], 3, FALSE)</f>
        <v>N</v>
      </c>
      <c r="H217" s="5">
        <v>3.5</v>
      </c>
      <c r="I217" s="5">
        <v>11.3</v>
      </c>
      <c r="J217" s="5">
        <v>7.1</v>
      </c>
      <c r="K217" s="5">
        <v>0</v>
      </c>
      <c r="L217" s="7">
        <v>147550.185</v>
      </c>
      <c r="M217" s="8">
        <v>44.673336380000002</v>
      </c>
      <c r="N217" s="8">
        <f>Table_EnergyDemand_raw_data[[#This Row],[Demand]]*Table_EnergyDemand_raw_data[[#This Row],[RRP]]</f>
        <v>6591559.0474362308</v>
      </c>
    </row>
    <row r="218" spans="1:14" x14ac:dyDescent="0.3">
      <c r="A218" s="10">
        <v>42221</v>
      </c>
      <c r="B218" s="5" t="str">
        <f>TEXT(Table_EnergyDemand_raw_data[[#This Row],[Date]], "DDDD")</f>
        <v>Wednesday</v>
      </c>
      <c r="C218" s="5" t="str">
        <f xml:space="preserve"> TEXT(Table_EnergyDemand_raw_data[[#This Row],[Date]], "MMMM")</f>
        <v>August</v>
      </c>
      <c r="D218" s="5" t="str">
        <f>TEXT(Table_EnergyDemand_raw_data[[#This Row],[Date]], "YYYY")</f>
        <v>2015</v>
      </c>
      <c r="E218" s="5">
        <f>_xlfn.ISOWEEKNUM(Table_EnergyDemand_raw_data[[#This Row],[Date]])</f>
        <v>32</v>
      </c>
      <c r="F218" s="6" t="str">
        <f>VLOOKUP(Table_EnergyDemand_raw_data[[#This Row],[Date]],Table_Sheet1[], 2, FALSE)</f>
        <v>Y</v>
      </c>
      <c r="G218" s="6" t="str">
        <f>VLOOKUP(Table_EnergyDemand_raw_data[[#This Row],[Date]],Table_Sheet1[], 3, FALSE)</f>
        <v>N</v>
      </c>
      <c r="H218" s="5">
        <v>6.6</v>
      </c>
      <c r="I218" s="5">
        <v>10.8</v>
      </c>
      <c r="J218" s="5">
        <v>8</v>
      </c>
      <c r="K218" s="5">
        <v>1</v>
      </c>
      <c r="L218" s="7">
        <v>142325.99</v>
      </c>
      <c r="M218" s="8">
        <v>42.5957224</v>
      </c>
      <c r="N218" s="8">
        <f>Table_EnergyDemand_raw_data[[#This Row],[Demand]]*Table_EnergyDemand_raw_data[[#This Row],[RRP]]</f>
        <v>6062478.3603451755</v>
      </c>
    </row>
    <row r="219" spans="1:14" x14ac:dyDescent="0.3">
      <c r="A219" s="10">
        <v>42222</v>
      </c>
      <c r="B219" s="5" t="str">
        <f>TEXT(Table_EnergyDemand_raw_data[[#This Row],[Date]], "DDDD")</f>
        <v>Thursday</v>
      </c>
      <c r="C219" s="5" t="str">
        <f xml:space="preserve"> TEXT(Table_EnergyDemand_raw_data[[#This Row],[Date]], "MMMM")</f>
        <v>August</v>
      </c>
      <c r="D219" s="5" t="str">
        <f>TEXT(Table_EnergyDemand_raw_data[[#This Row],[Date]], "YYYY")</f>
        <v>2015</v>
      </c>
      <c r="E219" s="5">
        <f>_xlfn.ISOWEEKNUM(Table_EnergyDemand_raw_data[[#This Row],[Date]])</f>
        <v>32</v>
      </c>
      <c r="F219" s="6" t="str">
        <f>VLOOKUP(Table_EnergyDemand_raw_data[[#This Row],[Date]],Table_Sheet1[], 2, FALSE)</f>
        <v>Y</v>
      </c>
      <c r="G219" s="6" t="str">
        <f>VLOOKUP(Table_EnergyDemand_raw_data[[#This Row],[Date]],Table_Sheet1[], 3, FALSE)</f>
        <v>N</v>
      </c>
      <c r="H219" s="5">
        <v>7.1</v>
      </c>
      <c r="I219" s="5">
        <v>12.8</v>
      </c>
      <c r="J219" s="5">
        <v>7</v>
      </c>
      <c r="K219" s="5">
        <v>1.6</v>
      </c>
      <c r="L219" s="7">
        <v>143642.35500000001</v>
      </c>
      <c r="M219" s="8">
        <v>48.945172849999999</v>
      </c>
      <c r="N219" s="8">
        <f>Table_EnergyDemand_raw_data[[#This Row],[Demand]]*Table_EnergyDemand_raw_data[[#This Row],[RRP]]</f>
        <v>7030599.8940560622</v>
      </c>
    </row>
    <row r="220" spans="1:14" x14ac:dyDescent="0.3">
      <c r="A220" s="10">
        <v>42223</v>
      </c>
      <c r="B220" s="5" t="str">
        <f>TEXT(Table_EnergyDemand_raw_data[[#This Row],[Date]], "DDDD")</f>
        <v>Friday</v>
      </c>
      <c r="C220" s="5" t="str">
        <f xml:space="preserve"> TEXT(Table_EnergyDemand_raw_data[[#This Row],[Date]], "MMMM")</f>
        <v>August</v>
      </c>
      <c r="D220" s="5" t="str">
        <f>TEXT(Table_EnergyDemand_raw_data[[#This Row],[Date]], "YYYY")</f>
        <v>2015</v>
      </c>
      <c r="E220" s="5">
        <f>_xlfn.ISOWEEKNUM(Table_EnergyDemand_raw_data[[#This Row],[Date]])</f>
        <v>32</v>
      </c>
      <c r="F220" s="6" t="str">
        <f>VLOOKUP(Table_EnergyDemand_raw_data[[#This Row],[Date]],Table_Sheet1[], 2, FALSE)</f>
        <v>Y</v>
      </c>
      <c r="G220" s="6" t="str">
        <f>VLOOKUP(Table_EnergyDemand_raw_data[[#This Row],[Date]],Table_Sheet1[], 3, FALSE)</f>
        <v>N</v>
      </c>
      <c r="H220" s="5">
        <v>9</v>
      </c>
      <c r="I220" s="5">
        <v>13.1</v>
      </c>
      <c r="J220" s="5">
        <v>9</v>
      </c>
      <c r="K220" s="5">
        <v>1.4</v>
      </c>
      <c r="L220" s="7">
        <v>143060.32999999999</v>
      </c>
      <c r="M220" s="8">
        <v>42.78284919</v>
      </c>
      <c r="N220" s="8">
        <f>Table_EnergyDemand_raw_data[[#This Row],[Demand]]*Table_EnergyDemand_raw_data[[#This Row],[RRP]]</f>
        <v>6120528.5234616324</v>
      </c>
    </row>
    <row r="221" spans="1:14" x14ac:dyDescent="0.3">
      <c r="A221" s="10">
        <v>42224</v>
      </c>
      <c r="B221" s="5" t="str">
        <f>TEXT(Table_EnergyDemand_raw_data[[#This Row],[Date]], "DDDD")</f>
        <v>Saturday</v>
      </c>
      <c r="C221" s="5" t="str">
        <f xml:space="preserve"> TEXT(Table_EnergyDemand_raw_data[[#This Row],[Date]], "MMMM")</f>
        <v>August</v>
      </c>
      <c r="D221" s="5" t="str">
        <f>TEXT(Table_EnergyDemand_raw_data[[#This Row],[Date]], "YYYY")</f>
        <v>2015</v>
      </c>
      <c r="E221" s="5">
        <f>_xlfn.ISOWEEKNUM(Table_EnergyDemand_raw_data[[#This Row],[Date]])</f>
        <v>32</v>
      </c>
      <c r="F221" s="6" t="str">
        <f>VLOOKUP(Table_EnergyDemand_raw_data[[#This Row],[Date]],Table_Sheet1[], 2, FALSE)</f>
        <v>Y</v>
      </c>
      <c r="G221" s="6" t="str">
        <f>VLOOKUP(Table_EnergyDemand_raw_data[[#This Row],[Date]],Table_Sheet1[], 3, FALSE)</f>
        <v>N</v>
      </c>
      <c r="H221" s="5">
        <v>8.8000000000000007</v>
      </c>
      <c r="I221" s="5">
        <v>12.6</v>
      </c>
      <c r="J221" s="5">
        <v>6.6</v>
      </c>
      <c r="K221" s="5">
        <v>0.4</v>
      </c>
      <c r="L221" s="7">
        <v>125830.535</v>
      </c>
      <c r="M221" s="8">
        <v>39.116059980000003</v>
      </c>
      <c r="N221" s="8">
        <f>Table_EnergyDemand_raw_data[[#This Row],[Demand]]*Table_EnergyDemand_raw_data[[#This Row],[RRP]]</f>
        <v>4921994.7543754894</v>
      </c>
    </row>
    <row r="222" spans="1:14" x14ac:dyDescent="0.3">
      <c r="A222" s="10">
        <v>42225</v>
      </c>
      <c r="B222" s="5" t="str">
        <f>TEXT(Table_EnergyDemand_raw_data[[#This Row],[Date]], "DDDD")</f>
        <v>Sunday</v>
      </c>
      <c r="C222" s="5" t="str">
        <f xml:space="preserve"> TEXT(Table_EnergyDemand_raw_data[[#This Row],[Date]], "MMMM")</f>
        <v>August</v>
      </c>
      <c r="D222" s="5" t="str">
        <f>TEXT(Table_EnergyDemand_raw_data[[#This Row],[Date]], "YYYY")</f>
        <v>2015</v>
      </c>
      <c r="E222" s="5">
        <f>_xlfn.ISOWEEKNUM(Table_EnergyDemand_raw_data[[#This Row],[Date]])</f>
        <v>32</v>
      </c>
      <c r="F222" s="6" t="str">
        <f>VLOOKUP(Table_EnergyDemand_raw_data[[#This Row],[Date]],Table_Sheet1[], 2, FALSE)</f>
        <v>Y</v>
      </c>
      <c r="G222" s="6" t="str">
        <f>VLOOKUP(Table_EnergyDemand_raw_data[[#This Row],[Date]],Table_Sheet1[], 3, FALSE)</f>
        <v>N</v>
      </c>
      <c r="H222" s="5">
        <v>7.7</v>
      </c>
      <c r="I222" s="5">
        <v>13.3</v>
      </c>
      <c r="J222" s="5">
        <v>6.9</v>
      </c>
      <c r="K222" s="5">
        <v>0</v>
      </c>
      <c r="L222" s="7">
        <v>120008.455</v>
      </c>
      <c r="M222" s="8">
        <v>29.441329450000001</v>
      </c>
      <c r="N222" s="8">
        <f>Table_EnergyDemand_raw_data[[#This Row],[Demand]]*Table_EnergyDemand_raw_data[[#This Row],[RRP]]</f>
        <v>3533208.4604405002</v>
      </c>
    </row>
    <row r="223" spans="1:14" x14ac:dyDescent="0.3">
      <c r="A223" s="10">
        <v>42226</v>
      </c>
      <c r="B223" s="5" t="str">
        <f>TEXT(Table_EnergyDemand_raw_data[[#This Row],[Date]], "DDDD")</f>
        <v>Monday</v>
      </c>
      <c r="C223" s="5" t="str">
        <f xml:space="preserve"> TEXT(Table_EnergyDemand_raw_data[[#This Row],[Date]], "MMMM")</f>
        <v>August</v>
      </c>
      <c r="D223" s="5" t="str">
        <f>TEXT(Table_EnergyDemand_raw_data[[#This Row],[Date]], "YYYY")</f>
        <v>2015</v>
      </c>
      <c r="E223" s="5">
        <f>_xlfn.ISOWEEKNUM(Table_EnergyDemand_raw_data[[#This Row],[Date]])</f>
        <v>33</v>
      </c>
      <c r="F223" s="6" t="str">
        <f>VLOOKUP(Table_EnergyDemand_raw_data[[#This Row],[Date]],Table_Sheet1[], 2, FALSE)</f>
        <v>Y</v>
      </c>
      <c r="G223" s="6" t="str">
        <f>VLOOKUP(Table_EnergyDemand_raw_data[[#This Row],[Date]],Table_Sheet1[], 3, FALSE)</f>
        <v>N</v>
      </c>
      <c r="H223" s="5">
        <v>8.3000000000000007</v>
      </c>
      <c r="I223" s="5">
        <v>16</v>
      </c>
      <c r="J223" s="5">
        <v>10.7</v>
      </c>
      <c r="K223" s="5">
        <v>0.2</v>
      </c>
      <c r="L223" s="7">
        <v>130978.095</v>
      </c>
      <c r="M223" s="8">
        <v>30.09105237</v>
      </c>
      <c r="N223" s="8">
        <f>Table_EnergyDemand_raw_data[[#This Row],[Demand]]*Table_EnergyDemand_raw_data[[#This Row],[RRP]]</f>
        <v>3941268.7159678354</v>
      </c>
    </row>
    <row r="224" spans="1:14" x14ac:dyDescent="0.3">
      <c r="A224" s="10">
        <v>42227</v>
      </c>
      <c r="B224" s="5" t="str">
        <f>TEXT(Table_EnergyDemand_raw_data[[#This Row],[Date]], "DDDD")</f>
        <v>Tuesday</v>
      </c>
      <c r="C224" s="5" t="str">
        <f xml:space="preserve"> TEXT(Table_EnergyDemand_raw_data[[#This Row],[Date]], "MMMM")</f>
        <v>August</v>
      </c>
      <c r="D224" s="5" t="str">
        <f>TEXT(Table_EnergyDemand_raw_data[[#This Row],[Date]], "YYYY")</f>
        <v>2015</v>
      </c>
      <c r="E224" s="5">
        <f>_xlfn.ISOWEEKNUM(Table_EnergyDemand_raw_data[[#This Row],[Date]])</f>
        <v>33</v>
      </c>
      <c r="F224" s="6" t="str">
        <f>VLOOKUP(Table_EnergyDemand_raw_data[[#This Row],[Date]],Table_Sheet1[], 2, FALSE)</f>
        <v>Y</v>
      </c>
      <c r="G224" s="6" t="str">
        <f>VLOOKUP(Table_EnergyDemand_raw_data[[#This Row],[Date]],Table_Sheet1[], 3, FALSE)</f>
        <v>N</v>
      </c>
      <c r="H224" s="5">
        <v>7.8</v>
      </c>
      <c r="I224" s="5">
        <v>14.8</v>
      </c>
      <c r="J224" s="5">
        <v>11.7</v>
      </c>
      <c r="K224" s="5">
        <v>0.8</v>
      </c>
      <c r="L224" s="7">
        <v>135616.125</v>
      </c>
      <c r="M224" s="8">
        <v>31.943313530000001</v>
      </c>
      <c r="N224" s="8">
        <f>Table_EnergyDemand_raw_data[[#This Row],[Demand]]*Table_EnergyDemand_raw_data[[#This Row],[RRP]]</f>
        <v>4332028.4005986713</v>
      </c>
    </row>
    <row r="225" spans="1:14" x14ac:dyDescent="0.3">
      <c r="A225" s="10">
        <v>42228</v>
      </c>
      <c r="B225" s="5" t="str">
        <f>TEXT(Table_EnergyDemand_raw_data[[#This Row],[Date]], "DDDD")</f>
        <v>Wednesday</v>
      </c>
      <c r="C225" s="5" t="str">
        <f xml:space="preserve"> TEXT(Table_EnergyDemand_raw_data[[#This Row],[Date]], "MMMM")</f>
        <v>August</v>
      </c>
      <c r="D225" s="5" t="str">
        <f>TEXT(Table_EnergyDemand_raw_data[[#This Row],[Date]], "YYYY")</f>
        <v>2015</v>
      </c>
      <c r="E225" s="5">
        <f>_xlfn.ISOWEEKNUM(Table_EnergyDemand_raw_data[[#This Row],[Date]])</f>
        <v>33</v>
      </c>
      <c r="F225" s="6" t="str">
        <f>VLOOKUP(Table_EnergyDemand_raw_data[[#This Row],[Date]],Table_Sheet1[], 2, FALSE)</f>
        <v>Y</v>
      </c>
      <c r="G225" s="6" t="str">
        <f>VLOOKUP(Table_EnergyDemand_raw_data[[#This Row],[Date]],Table_Sheet1[], 3, FALSE)</f>
        <v>N</v>
      </c>
      <c r="H225" s="5">
        <v>9.3000000000000007</v>
      </c>
      <c r="I225" s="5">
        <v>14.8</v>
      </c>
      <c r="J225" s="5">
        <v>9.1999999999999993</v>
      </c>
      <c r="K225" s="5">
        <v>0</v>
      </c>
      <c r="L225" s="7">
        <v>138900.5</v>
      </c>
      <c r="M225" s="8">
        <v>37.338413869999997</v>
      </c>
      <c r="N225" s="8">
        <f>Table_EnergyDemand_raw_data[[#This Row],[Demand]]*Table_EnergyDemand_raw_data[[#This Row],[RRP]]</f>
        <v>5186324.3557499349</v>
      </c>
    </row>
    <row r="226" spans="1:14" x14ac:dyDescent="0.3">
      <c r="A226" s="10">
        <v>42229</v>
      </c>
      <c r="B226" s="5" t="str">
        <f>TEXT(Table_EnergyDemand_raw_data[[#This Row],[Date]], "DDDD")</f>
        <v>Thursday</v>
      </c>
      <c r="C226" s="5" t="str">
        <f xml:space="preserve"> TEXT(Table_EnergyDemand_raw_data[[#This Row],[Date]], "MMMM")</f>
        <v>August</v>
      </c>
      <c r="D226" s="5" t="str">
        <f>TEXT(Table_EnergyDemand_raw_data[[#This Row],[Date]], "YYYY")</f>
        <v>2015</v>
      </c>
      <c r="E226" s="5">
        <f>_xlfn.ISOWEEKNUM(Table_EnergyDemand_raw_data[[#This Row],[Date]])</f>
        <v>33</v>
      </c>
      <c r="F226" s="6" t="str">
        <f>VLOOKUP(Table_EnergyDemand_raw_data[[#This Row],[Date]],Table_Sheet1[], 2, FALSE)</f>
        <v>Y</v>
      </c>
      <c r="G226" s="6" t="str">
        <f>VLOOKUP(Table_EnergyDemand_raw_data[[#This Row],[Date]],Table_Sheet1[], 3, FALSE)</f>
        <v>N</v>
      </c>
      <c r="H226" s="5">
        <v>8.4</v>
      </c>
      <c r="I226" s="5">
        <v>13</v>
      </c>
      <c r="J226" s="5">
        <v>7</v>
      </c>
      <c r="K226" s="5">
        <v>0.2</v>
      </c>
      <c r="L226" s="7">
        <v>140905.85</v>
      </c>
      <c r="M226" s="8">
        <v>36.730540580000003</v>
      </c>
      <c r="N226" s="8">
        <f>Table_EnergyDemand_raw_data[[#This Row],[Demand]]*Table_EnergyDemand_raw_data[[#This Row],[RRP]]</f>
        <v>5175548.0413843933</v>
      </c>
    </row>
    <row r="227" spans="1:14" x14ac:dyDescent="0.3">
      <c r="A227" s="10">
        <v>42230</v>
      </c>
      <c r="B227" s="5" t="str">
        <f>TEXT(Table_EnergyDemand_raw_data[[#This Row],[Date]], "DDDD")</f>
        <v>Friday</v>
      </c>
      <c r="C227" s="5" t="str">
        <f xml:space="preserve"> TEXT(Table_EnergyDemand_raw_data[[#This Row],[Date]], "MMMM")</f>
        <v>August</v>
      </c>
      <c r="D227" s="5" t="str">
        <f>TEXT(Table_EnergyDemand_raw_data[[#This Row],[Date]], "YYYY")</f>
        <v>2015</v>
      </c>
      <c r="E227" s="5">
        <f>_xlfn.ISOWEEKNUM(Table_EnergyDemand_raw_data[[#This Row],[Date]])</f>
        <v>33</v>
      </c>
      <c r="F227" s="6" t="str">
        <f>VLOOKUP(Table_EnergyDemand_raw_data[[#This Row],[Date]],Table_Sheet1[], 2, FALSE)</f>
        <v>Y</v>
      </c>
      <c r="G227" s="6" t="str">
        <f>VLOOKUP(Table_EnergyDemand_raw_data[[#This Row],[Date]],Table_Sheet1[], 3, FALSE)</f>
        <v>N</v>
      </c>
      <c r="H227" s="5">
        <v>10.4</v>
      </c>
      <c r="I227" s="5">
        <v>15.3</v>
      </c>
      <c r="J227" s="5">
        <v>7.3</v>
      </c>
      <c r="K227" s="5">
        <v>0</v>
      </c>
      <c r="L227" s="7">
        <v>137838.92499999999</v>
      </c>
      <c r="M227" s="8">
        <v>35.437737390000002</v>
      </c>
      <c r="N227" s="8">
        <f>Table_EnergyDemand_raw_data[[#This Row],[Demand]]*Table_EnergyDemand_raw_data[[#This Row],[RRP]]</f>
        <v>4884699.6262699058</v>
      </c>
    </row>
    <row r="228" spans="1:14" x14ac:dyDescent="0.3">
      <c r="A228" s="10">
        <v>42231</v>
      </c>
      <c r="B228" s="5" t="str">
        <f>TEXT(Table_EnergyDemand_raw_data[[#This Row],[Date]], "DDDD")</f>
        <v>Saturday</v>
      </c>
      <c r="C228" s="5" t="str">
        <f xml:space="preserve"> TEXT(Table_EnergyDemand_raw_data[[#This Row],[Date]], "MMMM")</f>
        <v>August</v>
      </c>
      <c r="D228" s="5" t="str">
        <f>TEXT(Table_EnergyDemand_raw_data[[#This Row],[Date]], "YYYY")</f>
        <v>2015</v>
      </c>
      <c r="E228" s="5">
        <f>_xlfn.ISOWEEKNUM(Table_EnergyDemand_raw_data[[#This Row],[Date]])</f>
        <v>33</v>
      </c>
      <c r="F228" s="6" t="str">
        <f>VLOOKUP(Table_EnergyDemand_raw_data[[#This Row],[Date]],Table_Sheet1[], 2, FALSE)</f>
        <v>Y</v>
      </c>
      <c r="G228" s="6" t="str">
        <f>VLOOKUP(Table_EnergyDemand_raw_data[[#This Row],[Date]],Table_Sheet1[], 3, FALSE)</f>
        <v>N</v>
      </c>
      <c r="H228" s="5">
        <v>10</v>
      </c>
      <c r="I228" s="5">
        <v>14.9</v>
      </c>
      <c r="J228" s="5">
        <v>10.9</v>
      </c>
      <c r="K228" s="5">
        <v>0.4</v>
      </c>
      <c r="L228" s="7">
        <v>122088.76</v>
      </c>
      <c r="M228" s="8">
        <v>34.086154360000002</v>
      </c>
      <c r="N228" s="8">
        <f>Table_EnergyDemand_raw_data[[#This Row],[Demand]]*Table_EnergyDemand_raw_data[[#This Row],[RRP]]</f>
        <v>4161536.3189809937</v>
      </c>
    </row>
    <row r="229" spans="1:14" x14ac:dyDescent="0.3">
      <c r="A229" s="10">
        <v>42232</v>
      </c>
      <c r="B229" s="5" t="str">
        <f>TEXT(Table_EnergyDemand_raw_data[[#This Row],[Date]], "DDDD")</f>
        <v>Sunday</v>
      </c>
      <c r="C229" s="5" t="str">
        <f xml:space="preserve"> TEXT(Table_EnergyDemand_raw_data[[#This Row],[Date]], "MMMM")</f>
        <v>August</v>
      </c>
      <c r="D229" s="5" t="str">
        <f>TEXT(Table_EnergyDemand_raw_data[[#This Row],[Date]], "YYYY")</f>
        <v>2015</v>
      </c>
      <c r="E229" s="5">
        <f>_xlfn.ISOWEEKNUM(Table_EnergyDemand_raw_data[[#This Row],[Date]])</f>
        <v>33</v>
      </c>
      <c r="F229" s="6" t="str">
        <f>VLOOKUP(Table_EnergyDemand_raw_data[[#This Row],[Date]],Table_Sheet1[], 2, FALSE)</f>
        <v>Y</v>
      </c>
      <c r="G229" s="6" t="str">
        <f>VLOOKUP(Table_EnergyDemand_raw_data[[#This Row],[Date]],Table_Sheet1[], 3, FALSE)</f>
        <v>N</v>
      </c>
      <c r="H229" s="5">
        <v>4.7</v>
      </c>
      <c r="I229" s="5">
        <v>17</v>
      </c>
      <c r="J229" s="5">
        <v>9.5</v>
      </c>
      <c r="K229" s="5">
        <v>0.2</v>
      </c>
      <c r="L229" s="7">
        <v>116648.77</v>
      </c>
      <c r="M229" s="8">
        <v>25.317649410000001</v>
      </c>
      <c r="N229" s="8">
        <f>Table_EnergyDemand_raw_data[[#This Row],[Demand]]*Table_EnergyDemand_raw_data[[#This Row],[RRP]]</f>
        <v>2953272.6629677261</v>
      </c>
    </row>
    <row r="230" spans="1:14" x14ac:dyDescent="0.3">
      <c r="A230" s="10">
        <v>42233</v>
      </c>
      <c r="B230" s="5" t="str">
        <f>TEXT(Table_EnergyDemand_raw_data[[#This Row],[Date]], "DDDD")</f>
        <v>Monday</v>
      </c>
      <c r="C230" s="5" t="str">
        <f xml:space="preserve"> TEXT(Table_EnergyDemand_raw_data[[#This Row],[Date]], "MMMM")</f>
        <v>August</v>
      </c>
      <c r="D230" s="5" t="str">
        <f>TEXT(Table_EnergyDemand_raw_data[[#This Row],[Date]], "YYYY")</f>
        <v>2015</v>
      </c>
      <c r="E230" s="5">
        <f>_xlfn.ISOWEEKNUM(Table_EnergyDemand_raw_data[[#This Row],[Date]])</f>
        <v>34</v>
      </c>
      <c r="F230" s="6" t="str">
        <f>VLOOKUP(Table_EnergyDemand_raw_data[[#This Row],[Date]],Table_Sheet1[], 2, FALSE)</f>
        <v>Y</v>
      </c>
      <c r="G230" s="6" t="str">
        <f>VLOOKUP(Table_EnergyDemand_raw_data[[#This Row],[Date]],Table_Sheet1[], 3, FALSE)</f>
        <v>N</v>
      </c>
      <c r="H230" s="5">
        <v>6.8</v>
      </c>
      <c r="I230" s="5">
        <v>12.2</v>
      </c>
      <c r="J230" s="5">
        <v>9.9</v>
      </c>
      <c r="K230" s="5">
        <v>2.4</v>
      </c>
      <c r="L230" s="7">
        <v>137008.71</v>
      </c>
      <c r="M230" s="8">
        <v>31.793730230000001</v>
      </c>
      <c r="N230" s="8">
        <f>Table_EnergyDemand_raw_data[[#This Row],[Demand]]*Table_EnergyDemand_raw_data[[#This Row],[RRP]]</f>
        <v>4356017.9649003036</v>
      </c>
    </row>
    <row r="231" spans="1:14" x14ac:dyDescent="0.3">
      <c r="A231" s="10">
        <v>42234</v>
      </c>
      <c r="B231" s="5" t="str">
        <f>TEXT(Table_EnergyDemand_raw_data[[#This Row],[Date]], "DDDD")</f>
        <v>Tuesday</v>
      </c>
      <c r="C231" s="5" t="str">
        <f xml:space="preserve"> TEXT(Table_EnergyDemand_raw_data[[#This Row],[Date]], "MMMM")</f>
        <v>August</v>
      </c>
      <c r="D231" s="5" t="str">
        <f>TEXT(Table_EnergyDemand_raw_data[[#This Row],[Date]], "YYYY")</f>
        <v>2015</v>
      </c>
      <c r="E231" s="5">
        <f>_xlfn.ISOWEEKNUM(Table_EnergyDemand_raw_data[[#This Row],[Date]])</f>
        <v>34</v>
      </c>
      <c r="F231" s="6" t="str">
        <f>VLOOKUP(Table_EnergyDemand_raw_data[[#This Row],[Date]],Table_Sheet1[], 2, FALSE)</f>
        <v>Y</v>
      </c>
      <c r="G231" s="6" t="str">
        <f>VLOOKUP(Table_EnergyDemand_raw_data[[#This Row],[Date]],Table_Sheet1[], 3, FALSE)</f>
        <v>N</v>
      </c>
      <c r="H231" s="5">
        <v>6.1</v>
      </c>
      <c r="I231" s="5">
        <v>11.1</v>
      </c>
      <c r="J231" s="5">
        <v>9.8000000000000007</v>
      </c>
      <c r="K231" s="5">
        <v>0.6</v>
      </c>
      <c r="L231" s="7">
        <v>148093.96</v>
      </c>
      <c r="M231" s="8">
        <v>45.286687059999998</v>
      </c>
      <c r="N231" s="8">
        <f>Table_EnergyDemand_raw_data[[#This Row],[Demand]]*Table_EnergyDemand_raw_data[[#This Row],[RRP]]</f>
        <v>6706684.8219961571</v>
      </c>
    </row>
    <row r="232" spans="1:14" x14ac:dyDescent="0.3">
      <c r="A232" s="10">
        <v>42235</v>
      </c>
      <c r="B232" s="5" t="str">
        <f>TEXT(Table_EnergyDemand_raw_data[[#This Row],[Date]], "DDDD")</f>
        <v>Wednesday</v>
      </c>
      <c r="C232" s="5" t="str">
        <f xml:space="preserve"> TEXT(Table_EnergyDemand_raw_data[[#This Row],[Date]], "MMMM")</f>
        <v>August</v>
      </c>
      <c r="D232" s="5" t="str">
        <f>TEXT(Table_EnergyDemand_raw_data[[#This Row],[Date]], "YYYY")</f>
        <v>2015</v>
      </c>
      <c r="E232" s="5">
        <f>_xlfn.ISOWEEKNUM(Table_EnergyDemand_raw_data[[#This Row],[Date]])</f>
        <v>34</v>
      </c>
      <c r="F232" s="6" t="str">
        <f>VLOOKUP(Table_EnergyDemand_raw_data[[#This Row],[Date]],Table_Sheet1[], 2, FALSE)</f>
        <v>Y</v>
      </c>
      <c r="G232" s="6" t="str">
        <f>VLOOKUP(Table_EnergyDemand_raw_data[[#This Row],[Date]],Table_Sheet1[], 3, FALSE)</f>
        <v>N</v>
      </c>
      <c r="H232" s="5">
        <v>5.5</v>
      </c>
      <c r="I232" s="5">
        <v>12.7</v>
      </c>
      <c r="J232" s="5">
        <v>10.199999999999999</v>
      </c>
      <c r="K232" s="5">
        <v>0</v>
      </c>
      <c r="L232" s="7">
        <v>144024.66</v>
      </c>
      <c r="M232" s="8">
        <v>39.23515304</v>
      </c>
      <c r="N232" s="8">
        <f>Table_EnergyDemand_raw_data[[#This Row],[Demand]]*Table_EnergyDemand_raw_data[[#This Row],[RRP]]</f>
        <v>5650829.5766339665</v>
      </c>
    </row>
    <row r="233" spans="1:14" x14ac:dyDescent="0.3">
      <c r="A233" s="10">
        <v>42236</v>
      </c>
      <c r="B233" s="5" t="str">
        <f>TEXT(Table_EnergyDemand_raw_data[[#This Row],[Date]], "DDDD")</f>
        <v>Thursday</v>
      </c>
      <c r="C233" s="5" t="str">
        <f xml:space="preserve"> TEXT(Table_EnergyDemand_raw_data[[#This Row],[Date]], "MMMM")</f>
        <v>August</v>
      </c>
      <c r="D233" s="5" t="str">
        <f>TEXT(Table_EnergyDemand_raw_data[[#This Row],[Date]], "YYYY")</f>
        <v>2015</v>
      </c>
      <c r="E233" s="5">
        <f>_xlfn.ISOWEEKNUM(Table_EnergyDemand_raw_data[[#This Row],[Date]])</f>
        <v>34</v>
      </c>
      <c r="F233" s="6" t="str">
        <f>VLOOKUP(Table_EnergyDemand_raw_data[[#This Row],[Date]],Table_Sheet1[], 2, FALSE)</f>
        <v>Y</v>
      </c>
      <c r="G233" s="6" t="str">
        <f>VLOOKUP(Table_EnergyDemand_raw_data[[#This Row],[Date]],Table_Sheet1[], 3, FALSE)</f>
        <v>N</v>
      </c>
      <c r="H233" s="5">
        <v>6.1</v>
      </c>
      <c r="I233" s="5">
        <v>17.100000000000001</v>
      </c>
      <c r="J233" s="5">
        <v>12.7</v>
      </c>
      <c r="K233" s="5">
        <v>0</v>
      </c>
      <c r="L233" s="7">
        <v>131575.79</v>
      </c>
      <c r="M233" s="8">
        <v>30.545000609999999</v>
      </c>
      <c r="N233" s="8">
        <f>Table_EnergyDemand_raw_data[[#This Row],[Demand]]*Table_EnergyDemand_raw_data[[#This Row],[RRP]]</f>
        <v>4018982.5858112322</v>
      </c>
    </row>
    <row r="234" spans="1:14" x14ac:dyDescent="0.3">
      <c r="A234" s="10">
        <v>42237</v>
      </c>
      <c r="B234" s="5" t="str">
        <f>TEXT(Table_EnergyDemand_raw_data[[#This Row],[Date]], "DDDD")</f>
        <v>Friday</v>
      </c>
      <c r="C234" s="5" t="str">
        <f xml:space="preserve"> TEXT(Table_EnergyDemand_raw_data[[#This Row],[Date]], "MMMM")</f>
        <v>August</v>
      </c>
      <c r="D234" s="5" t="str">
        <f>TEXT(Table_EnergyDemand_raw_data[[#This Row],[Date]], "YYYY")</f>
        <v>2015</v>
      </c>
      <c r="E234" s="5">
        <f>_xlfn.ISOWEEKNUM(Table_EnergyDemand_raw_data[[#This Row],[Date]])</f>
        <v>34</v>
      </c>
      <c r="F234" s="6" t="str">
        <f>VLOOKUP(Table_EnergyDemand_raw_data[[#This Row],[Date]],Table_Sheet1[], 2, FALSE)</f>
        <v>Y</v>
      </c>
      <c r="G234" s="6" t="str">
        <f>VLOOKUP(Table_EnergyDemand_raw_data[[#This Row],[Date]],Table_Sheet1[], 3, FALSE)</f>
        <v>N</v>
      </c>
      <c r="H234" s="5">
        <v>10.9</v>
      </c>
      <c r="I234" s="5">
        <v>18.7</v>
      </c>
      <c r="J234" s="5">
        <v>4.0999999999999996</v>
      </c>
      <c r="K234" s="5">
        <v>0</v>
      </c>
      <c r="L234" s="7">
        <v>126570.47</v>
      </c>
      <c r="M234" s="8">
        <v>38.888472040000003</v>
      </c>
      <c r="N234" s="8">
        <f>Table_EnergyDemand_raw_data[[#This Row],[Demand]]*Table_EnergyDemand_raw_data[[#This Row],[RRP]]</f>
        <v>4922132.1836846592</v>
      </c>
    </row>
    <row r="235" spans="1:14" x14ac:dyDescent="0.3">
      <c r="A235" s="10">
        <v>42238</v>
      </c>
      <c r="B235" s="5" t="str">
        <f>TEXT(Table_EnergyDemand_raw_data[[#This Row],[Date]], "DDDD")</f>
        <v>Saturday</v>
      </c>
      <c r="C235" s="5" t="str">
        <f xml:space="preserve"> TEXT(Table_EnergyDemand_raw_data[[#This Row],[Date]], "MMMM")</f>
        <v>August</v>
      </c>
      <c r="D235" s="5" t="str">
        <f>TEXT(Table_EnergyDemand_raw_data[[#This Row],[Date]], "YYYY")</f>
        <v>2015</v>
      </c>
      <c r="E235" s="5">
        <f>_xlfn.ISOWEEKNUM(Table_EnergyDemand_raw_data[[#This Row],[Date]])</f>
        <v>34</v>
      </c>
      <c r="F235" s="6" t="str">
        <f>VLOOKUP(Table_EnergyDemand_raw_data[[#This Row],[Date]],Table_Sheet1[], 2, FALSE)</f>
        <v>Y</v>
      </c>
      <c r="G235" s="6" t="str">
        <f>VLOOKUP(Table_EnergyDemand_raw_data[[#This Row],[Date]],Table_Sheet1[], 3, FALSE)</f>
        <v>N</v>
      </c>
      <c r="H235" s="5">
        <v>11.8</v>
      </c>
      <c r="I235" s="5">
        <v>18.8</v>
      </c>
      <c r="J235" s="5">
        <v>11.8</v>
      </c>
      <c r="K235" s="5">
        <v>0</v>
      </c>
      <c r="L235" s="7">
        <v>112275.15</v>
      </c>
      <c r="M235" s="8">
        <v>32.238321669999998</v>
      </c>
      <c r="N235" s="8">
        <f>Table_EnergyDemand_raw_data[[#This Row],[Demand]]*Table_EnergyDemand_raw_data[[#This Row],[RRP]]</f>
        <v>3619562.4012475</v>
      </c>
    </row>
    <row r="236" spans="1:14" x14ac:dyDescent="0.3">
      <c r="A236" s="10">
        <v>42239</v>
      </c>
      <c r="B236" s="5" t="str">
        <f>TEXT(Table_EnergyDemand_raw_data[[#This Row],[Date]], "DDDD")</f>
        <v>Sunday</v>
      </c>
      <c r="C236" s="5" t="str">
        <f xml:space="preserve"> TEXT(Table_EnergyDemand_raw_data[[#This Row],[Date]], "MMMM")</f>
        <v>August</v>
      </c>
      <c r="D236" s="5" t="str">
        <f>TEXT(Table_EnergyDemand_raw_data[[#This Row],[Date]], "YYYY")</f>
        <v>2015</v>
      </c>
      <c r="E236" s="5">
        <f>_xlfn.ISOWEEKNUM(Table_EnergyDemand_raw_data[[#This Row],[Date]])</f>
        <v>34</v>
      </c>
      <c r="F236" s="6" t="str">
        <f>VLOOKUP(Table_EnergyDemand_raw_data[[#This Row],[Date]],Table_Sheet1[], 2, FALSE)</f>
        <v>Y</v>
      </c>
      <c r="G236" s="6" t="str">
        <f>VLOOKUP(Table_EnergyDemand_raw_data[[#This Row],[Date]],Table_Sheet1[], 3, FALSE)</f>
        <v>N</v>
      </c>
      <c r="H236" s="5">
        <v>7.9</v>
      </c>
      <c r="I236" s="5">
        <v>16.3</v>
      </c>
      <c r="J236" s="5">
        <v>13.1</v>
      </c>
      <c r="K236" s="5">
        <v>0</v>
      </c>
      <c r="L236" s="7">
        <v>111793.015</v>
      </c>
      <c r="M236" s="8">
        <v>29.441348720000001</v>
      </c>
      <c r="N236" s="8">
        <f>Table_EnergyDemand_raw_data[[#This Row],[Demand]]*Table_EnergyDemand_raw_data[[#This Row],[RRP]]</f>
        <v>3291337.1390751908</v>
      </c>
    </row>
    <row r="237" spans="1:14" x14ac:dyDescent="0.3">
      <c r="A237" s="10">
        <v>42240</v>
      </c>
      <c r="B237" s="5" t="str">
        <f>TEXT(Table_EnergyDemand_raw_data[[#This Row],[Date]], "DDDD")</f>
        <v>Monday</v>
      </c>
      <c r="C237" s="5" t="str">
        <f xml:space="preserve"> TEXT(Table_EnergyDemand_raw_data[[#This Row],[Date]], "MMMM")</f>
        <v>August</v>
      </c>
      <c r="D237" s="5" t="str">
        <f>TEXT(Table_EnergyDemand_raw_data[[#This Row],[Date]], "YYYY")</f>
        <v>2015</v>
      </c>
      <c r="E237" s="5">
        <f>_xlfn.ISOWEEKNUM(Table_EnergyDemand_raw_data[[#This Row],[Date]])</f>
        <v>35</v>
      </c>
      <c r="F237" s="6" t="str">
        <f>VLOOKUP(Table_EnergyDemand_raw_data[[#This Row],[Date]],Table_Sheet1[], 2, FALSE)</f>
        <v>Y</v>
      </c>
      <c r="G237" s="6" t="str">
        <f>VLOOKUP(Table_EnergyDemand_raw_data[[#This Row],[Date]],Table_Sheet1[], 3, FALSE)</f>
        <v>N</v>
      </c>
      <c r="H237" s="5">
        <v>8.5</v>
      </c>
      <c r="I237" s="5">
        <v>14.5</v>
      </c>
      <c r="J237" s="5">
        <v>9.6</v>
      </c>
      <c r="K237" s="5">
        <v>0</v>
      </c>
      <c r="L237" s="7">
        <v>128868.255</v>
      </c>
      <c r="M237" s="8">
        <v>26.612662889999999</v>
      </c>
      <c r="N237" s="8">
        <f>Table_EnergyDemand_raw_data[[#This Row],[Demand]]*Table_EnergyDemand_raw_data[[#This Row],[RRP]]</f>
        <v>3429527.4275375572</v>
      </c>
    </row>
    <row r="238" spans="1:14" x14ac:dyDescent="0.3">
      <c r="A238" s="10">
        <v>42241</v>
      </c>
      <c r="B238" s="5" t="str">
        <f>TEXT(Table_EnergyDemand_raw_data[[#This Row],[Date]], "DDDD")</f>
        <v>Tuesday</v>
      </c>
      <c r="C238" s="5" t="str">
        <f xml:space="preserve"> TEXT(Table_EnergyDemand_raw_data[[#This Row],[Date]], "MMMM")</f>
        <v>August</v>
      </c>
      <c r="D238" s="5" t="str">
        <f>TEXT(Table_EnergyDemand_raw_data[[#This Row],[Date]], "YYYY")</f>
        <v>2015</v>
      </c>
      <c r="E238" s="5">
        <f>_xlfn.ISOWEEKNUM(Table_EnergyDemand_raw_data[[#This Row],[Date]])</f>
        <v>35</v>
      </c>
      <c r="F238" s="6" t="str">
        <f>VLOOKUP(Table_EnergyDemand_raw_data[[#This Row],[Date]],Table_Sheet1[], 2, FALSE)</f>
        <v>Y</v>
      </c>
      <c r="G238" s="6" t="str">
        <f>VLOOKUP(Table_EnergyDemand_raw_data[[#This Row],[Date]],Table_Sheet1[], 3, FALSE)</f>
        <v>N</v>
      </c>
      <c r="H238" s="5">
        <v>9.5</v>
      </c>
      <c r="I238" s="5">
        <v>14.3</v>
      </c>
      <c r="J238" s="5">
        <v>8.1</v>
      </c>
      <c r="K238" s="5">
        <v>0</v>
      </c>
      <c r="L238" s="7">
        <v>135051.54500000001</v>
      </c>
      <c r="M238" s="8">
        <v>28.80467771</v>
      </c>
      <c r="N238" s="8">
        <f>Table_EnergyDemand_raw_data[[#This Row],[Demand]]*Table_EnergyDemand_raw_data[[#This Row],[RRP]]</f>
        <v>3890116.2279625623</v>
      </c>
    </row>
    <row r="239" spans="1:14" x14ac:dyDescent="0.3">
      <c r="A239" s="10">
        <v>42242</v>
      </c>
      <c r="B239" s="5" t="str">
        <f>TEXT(Table_EnergyDemand_raw_data[[#This Row],[Date]], "DDDD")</f>
        <v>Wednesday</v>
      </c>
      <c r="C239" s="5" t="str">
        <f xml:space="preserve"> TEXT(Table_EnergyDemand_raw_data[[#This Row],[Date]], "MMMM")</f>
        <v>August</v>
      </c>
      <c r="D239" s="5" t="str">
        <f>TEXT(Table_EnergyDemand_raw_data[[#This Row],[Date]], "YYYY")</f>
        <v>2015</v>
      </c>
      <c r="E239" s="5">
        <f>_xlfn.ISOWEEKNUM(Table_EnergyDemand_raw_data[[#This Row],[Date]])</f>
        <v>35</v>
      </c>
      <c r="F239" s="6" t="str">
        <f>VLOOKUP(Table_EnergyDemand_raw_data[[#This Row],[Date]],Table_Sheet1[], 2, FALSE)</f>
        <v>Y</v>
      </c>
      <c r="G239" s="6" t="str">
        <f>VLOOKUP(Table_EnergyDemand_raw_data[[#This Row],[Date]],Table_Sheet1[], 3, FALSE)</f>
        <v>N</v>
      </c>
      <c r="H239" s="5">
        <v>9.1999999999999993</v>
      </c>
      <c r="I239" s="5">
        <v>14.6</v>
      </c>
      <c r="J239" s="5">
        <v>7.8</v>
      </c>
      <c r="K239" s="5">
        <v>0.2</v>
      </c>
      <c r="L239" s="7">
        <v>135914.68</v>
      </c>
      <c r="M239" s="8">
        <v>37.131774679999999</v>
      </c>
      <c r="N239" s="8">
        <f>Table_EnergyDemand_raw_data[[#This Row],[Demand]]*Table_EnergyDemand_raw_data[[#This Row],[RRP]]</f>
        <v>5046753.2734643025</v>
      </c>
    </row>
    <row r="240" spans="1:14" x14ac:dyDescent="0.3">
      <c r="A240" s="10">
        <v>42243</v>
      </c>
      <c r="B240" s="5" t="str">
        <f>TEXT(Table_EnergyDemand_raw_data[[#This Row],[Date]], "DDDD")</f>
        <v>Thursday</v>
      </c>
      <c r="C240" s="5" t="str">
        <f xml:space="preserve"> TEXT(Table_EnergyDemand_raw_data[[#This Row],[Date]], "MMMM")</f>
        <v>August</v>
      </c>
      <c r="D240" s="5" t="str">
        <f>TEXT(Table_EnergyDemand_raw_data[[#This Row],[Date]], "YYYY")</f>
        <v>2015</v>
      </c>
      <c r="E240" s="5">
        <f>_xlfn.ISOWEEKNUM(Table_EnergyDemand_raw_data[[#This Row],[Date]])</f>
        <v>35</v>
      </c>
      <c r="F240" s="6" t="str">
        <f>VLOOKUP(Table_EnergyDemand_raw_data[[#This Row],[Date]],Table_Sheet1[], 2, FALSE)</f>
        <v>Y</v>
      </c>
      <c r="G240" s="6" t="str">
        <f>VLOOKUP(Table_EnergyDemand_raw_data[[#This Row],[Date]],Table_Sheet1[], 3, FALSE)</f>
        <v>N</v>
      </c>
      <c r="H240" s="5">
        <v>9.8000000000000007</v>
      </c>
      <c r="I240" s="5">
        <v>11.7</v>
      </c>
      <c r="J240" s="5">
        <v>2.7</v>
      </c>
      <c r="K240" s="5">
        <v>0.8</v>
      </c>
      <c r="L240" s="7">
        <v>141159.76999999999</v>
      </c>
      <c r="M240" s="8">
        <v>41.605335449999998</v>
      </c>
      <c r="N240" s="8">
        <f>Table_EnergyDemand_raw_data[[#This Row],[Demand]]*Table_EnergyDemand_raw_data[[#This Row],[RRP]]</f>
        <v>5872999.5828948459</v>
      </c>
    </row>
    <row r="241" spans="1:14" x14ac:dyDescent="0.3">
      <c r="A241" s="10">
        <v>42244</v>
      </c>
      <c r="B241" s="5" t="str">
        <f>TEXT(Table_EnergyDemand_raw_data[[#This Row],[Date]], "DDDD")</f>
        <v>Friday</v>
      </c>
      <c r="C241" s="5" t="str">
        <f xml:space="preserve"> TEXT(Table_EnergyDemand_raw_data[[#This Row],[Date]], "MMMM")</f>
        <v>August</v>
      </c>
      <c r="D241" s="5" t="str">
        <f>TEXT(Table_EnergyDemand_raw_data[[#This Row],[Date]], "YYYY")</f>
        <v>2015</v>
      </c>
      <c r="E241" s="5">
        <f>_xlfn.ISOWEEKNUM(Table_EnergyDemand_raw_data[[#This Row],[Date]])</f>
        <v>35</v>
      </c>
      <c r="F241" s="6" t="str">
        <f>VLOOKUP(Table_EnergyDemand_raw_data[[#This Row],[Date]],Table_Sheet1[], 2, FALSE)</f>
        <v>Y</v>
      </c>
      <c r="G241" s="6" t="str">
        <f>VLOOKUP(Table_EnergyDemand_raw_data[[#This Row],[Date]],Table_Sheet1[], 3, FALSE)</f>
        <v>N</v>
      </c>
      <c r="H241" s="5">
        <v>8.1</v>
      </c>
      <c r="I241" s="5">
        <v>13.2</v>
      </c>
      <c r="J241" s="5">
        <v>12.2</v>
      </c>
      <c r="K241" s="5">
        <v>17.399999999999999</v>
      </c>
      <c r="L241" s="7">
        <v>134755.505</v>
      </c>
      <c r="M241" s="8">
        <v>38.179120070000003</v>
      </c>
      <c r="N241" s="8">
        <f>Table_EnergyDemand_raw_data[[#This Row],[Demand]]*Table_EnergyDemand_raw_data[[#This Row],[RRP]]</f>
        <v>5144846.6054884857</v>
      </c>
    </row>
    <row r="242" spans="1:14" x14ac:dyDescent="0.3">
      <c r="A242" s="10">
        <v>42245</v>
      </c>
      <c r="B242" s="5" t="str">
        <f>TEXT(Table_EnergyDemand_raw_data[[#This Row],[Date]], "DDDD")</f>
        <v>Saturday</v>
      </c>
      <c r="C242" s="5" t="str">
        <f xml:space="preserve"> TEXT(Table_EnergyDemand_raw_data[[#This Row],[Date]], "MMMM")</f>
        <v>August</v>
      </c>
      <c r="D242" s="5" t="str">
        <f>TEXT(Table_EnergyDemand_raw_data[[#This Row],[Date]], "YYYY")</f>
        <v>2015</v>
      </c>
      <c r="E242" s="5">
        <f>_xlfn.ISOWEEKNUM(Table_EnergyDemand_raw_data[[#This Row],[Date]])</f>
        <v>35</v>
      </c>
      <c r="F242" s="6" t="str">
        <f>VLOOKUP(Table_EnergyDemand_raw_data[[#This Row],[Date]],Table_Sheet1[], 2, FALSE)</f>
        <v>Y</v>
      </c>
      <c r="G242" s="6" t="str">
        <f>VLOOKUP(Table_EnergyDemand_raw_data[[#This Row],[Date]],Table_Sheet1[], 3, FALSE)</f>
        <v>N</v>
      </c>
      <c r="H242" s="5">
        <v>6.3</v>
      </c>
      <c r="I242" s="5">
        <v>11.7</v>
      </c>
      <c r="J242" s="5">
        <v>9.1</v>
      </c>
      <c r="K242" s="5">
        <v>1.8</v>
      </c>
      <c r="L242" s="7">
        <v>124448.5</v>
      </c>
      <c r="M242" s="8">
        <v>35.474513610000002</v>
      </c>
      <c r="N242" s="8">
        <f>Table_EnergyDemand_raw_data[[#This Row],[Demand]]*Table_EnergyDemand_raw_data[[#This Row],[RRP]]</f>
        <v>4414750.0069940854</v>
      </c>
    </row>
    <row r="243" spans="1:14" x14ac:dyDescent="0.3">
      <c r="A243" s="10">
        <v>42246</v>
      </c>
      <c r="B243" s="5" t="str">
        <f>TEXT(Table_EnergyDemand_raw_data[[#This Row],[Date]], "DDDD")</f>
        <v>Sunday</v>
      </c>
      <c r="C243" s="5" t="str">
        <f xml:space="preserve"> TEXT(Table_EnergyDemand_raw_data[[#This Row],[Date]], "MMMM")</f>
        <v>August</v>
      </c>
      <c r="D243" s="5" t="str">
        <f>TEXT(Table_EnergyDemand_raw_data[[#This Row],[Date]], "YYYY")</f>
        <v>2015</v>
      </c>
      <c r="E243" s="5">
        <f>_xlfn.ISOWEEKNUM(Table_EnergyDemand_raw_data[[#This Row],[Date]])</f>
        <v>35</v>
      </c>
      <c r="F243" s="6" t="str">
        <f>VLOOKUP(Table_EnergyDemand_raw_data[[#This Row],[Date]],Table_Sheet1[], 2, FALSE)</f>
        <v>Y</v>
      </c>
      <c r="G243" s="6" t="str">
        <f>VLOOKUP(Table_EnergyDemand_raw_data[[#This Row],[Date]],Table_Sheet1[], 3, FALSE)</f>
        <v>N</v>
      </c>
      <c r="H243" s="5">
        <v>7.9</v>
      </c>
      <c r="I243" s="5">
        <v>12.5</v>
      </c>
      <c r="J243" s="5">
        <v>14.3</v>
      </c>
      <c r="K243" s="5">
        <v>2.2000000000000002</v>
      </c>
      <c r="L243" s="7">
        <v>116744.215</v>
      </c>
      <c r="M243" s="8">
        <v>42.414179560000001</v>
      </c>
      <c r="N243" s="8">
        <f>Table_EnergyDemand_raw_data[[#This Row],[Demand]]*Table_EnergyDemand_raw_data[[#This Row],[RRP]]</f>
        <v>4951610.0976012452</v>
      </c>
    </row>
    <row r="244" spans="1:14" x14ac:dyDescent="0.3">
      <c r="A244" s="10">
        <v>42247</v>
      </c>
      <c r="B244" s="5" t="str">
        <f>TEXT(Table_EnergyDemand_raw_data[[#This Row],[Date]], "DDDD")</f>
        <v>Monday</v>
      </c>
      <c r="C244" s="5" t="str">
        <f xml:space="preserve"> TEXT(Table_EnergyDemand_raw_data[[#This Row],[Date]], "MMMM")</f>
        <v>August</v>
      </c>
      <c r="D244" s="5" t="str">
        <f>TEXT(Table_EnergyDemand_raw_data[[#This Row],[Date]], "YYYY")</f>
        <v>2015</v>
      </c>
      <c r="E244" s="5">
        <f>_xlfn.ISOWEEKNUM(Table_EnergyDemand_raw_data[[#This Row],[Date]])</f>
        <v>36</v>
      </c>
      <c r="F244" s="6" t="str">
        <f>VLOOKUP(Table_EnergyDemand_raw_data[[#This Row],[Date]],Table_Sheet1[], 2, FALSE)</f>
        <v>Y</v>
      </c>
      <c r="G244" s="6" t="str">
        <f>VLOOKUP(Table_EnergyDemand_raw_data[[#This Row],[Date]],Table_Sheet1[], 3, FALSE)</f>
        <v>N</v>
      </c>
      <c r="H244" s="5">
        <v>8.1</v>
      </c>
      <c r="I244" s="5">
        <v>13</v>
      </c>
      <c r="J244" s="5">
        <v>11.5</v>
      </c>
      <c r="K244" s="5">
        <v>0</v>
      </c>
      <c r="L244" s="7">
        <v>137724.89499999999</v>
      </c>
      <c r="M244" s="8">
        <v>50.273287490000001</v>
      </c>
      <c r="N244" s="8">
        <f>Table_EnergyDemand_raw_data[[#This Row],[Demand]]*Table_EnergyDemand_raw_data[[#This Row],[RRP]]</f>
        <v>6923883.2408650629</v>
      </c>
    </row>
    <row r="245" spans="1:14" x14ac:dyDescent="0.3">
      <c r="A245" s="10">
        <v>42248</v>
      </c>
      <c r="B245" s="5" t="str">
        <f>TEXT(Table_EnergyDemand_raw_data[[#This Row],[Date]], "DDDD")</f>
        <v>Tuesday</v>
      </c>
      <c r="C245" s="5" t="str">
        <f xml:space="preserve"> TEXT(Table_EnergyDemand_raw_data[[#This Row],[Date]], "MMMM")</f>
        <v>September</v>
      </c>
      <c r="D245" s="5" t="str">
        <f>TEXT(Table_EnergyDemand_raw_data[[#This Row],[Date]], "YYYY")</f>
        <v>2015</v>
      </c>
      <c r="E245" s="5">
        <f>_xlfn.ISOWEEKNUM(Table_EnergyDemand_raw_data[[#This Row],[Date]])</f>
        <v>36</v>
      </c>
      <c r="F245" s="6" t="str">
        <f>VLOOKUP(Table_EnergyDemand_raw_data[[#This Row],[Date]],Table_Sheet1[], 2, FALSE)</f>
        <v>Y</v>
      </c>
      <c r="G245" s="6" t="str">
        <f>VLOOKUP(Table_EnergyDemand_raw_data[[#This Row],[Date]],Table_Sheet1[], 3, FALSE)</f>
        <v>N</v>
      </c>
      <c r="H245" s="5">
        <v>5.0999999999999996</v>
      </c>
      <c r="I245" s="5">
        <v>16.2</v>
      </c>
      <c r="J245" s="5">
        <v>15.7</v>
      </c>
      <c r="K245" s="5">
        <v>0</v>
      </c>
      <c r="L245" s="7">
        <v>134116.76999999999</v>
      </c>
      <c r="M245" s="8">
        <v>50.145784390000003</v>
      </c>
      <c r="N245" s="8">
        <f>Table_EnergyDemand_raw_data[[#This Row],[Demand]]*Table_EnergyDemand_raw_data[[#This Row],[RRP]]</f>
        <v>6725390.6315032197</v>
      </c>
    </row>
    <row r="246" spans="1:14" x14ac:dyDescent="0.3">
      <c r="A246" s="10">
        <v>42249</v>
      </c>
      <c r="B246" s="5" t="str">
        <f>TEXT(Table_EnergyDemand_raw_data[[#This Row],[Date]], "DDDD")</f>
        <v>Wednesday</v>
      </c>
      <c r="C246" s="5" t="str">
        <f xml:space="preserve"> TEXT(Table_EnergyDemand_raw_data[[#This Row],[Date]], "MMMM")</f>
        <v>September</v>
      </c>
      <c r="D246" s="5" t="str">
        <f>TEXT(Table_EnergyDemand_raw_data[[#This Row],[Date]], "YYYY")</f>
        <v>2015</v>
      </c>
      <c r="E246" s="5">
        <f>_xlfn.ISOWEEKNUM(Table_EnergyDemand_raw_data[[#This Row],[Date]])</f>
        <v>36</v>
      </c>
      <c r="F246" s="6" t="str">
        <f>VLOOKUP(Table_EnergyDemand_raw_data[[#This Row],[Date]],Table_Sheet1[], 2, FALSE)</f>
        <v>Y</v>
      </c>
      <c r="G246" s="6" t="str">
        <f>VLOOKUP(Table_EnergyDemand_raw_data[[#This Row],[Date]],Table_Sheet1[], 3, FALSE)</f>
        <v>N</v>
      </c>
      <c r="H246" s="5">
        <v>8</v>
      </c>
      <c r="I246" s="5">
        <v>18.8</v>
      </c>
      <c r="J246" s="5">
        <v>10.5</v>
      </c>
      <c r="K246" s="5">
        <v>0</v>
      </c>
      <c r="L246" s="7">
        <v>132794.715</v>
      </c>
      <c r="M246" s="8">
        <v>49.03831254</v>
      </c>
      <c r="N246" s="8">
        <f>Table_EnergyDemand_raw_data[[#This Row],[Demand]]*Table_EnergyDemand_raw_data[[#This Row],[RRP]]</f>
        <v>6512028.7378302263</v>
      </c>
    </row>
    <row r="247" spans="1:14" x14ac:dyDescent="0.3">
      <c r="A247" s="10">
        <v>42250</v>
      </c>
      <c r="B247" s="5" t="str">
        <f>TEXT(Table_EnergyDemand_raw_data[[#This Row],[Date]], "DDDD")</f>
        <v>Thursday</v>
      </c>
      <c r="C247" s="5" t="str">
        <f xml:space="preserve"> TEXT(Table_EnergyDemand_raw_data[[#This Row],[Date]], "MMMM")</f>
        <v>September</v>
      </c>
      <c r="D247" s="5" t="str">
        <f>TEXT(Table_EnergyDemand_raw_data[[#This Row],[Date]], "YYYY")</f>
        <v>2015</v>
      </c>
      <c r="E247" s="5">
        <f>_xlfn.ISOWEEKNUM(Table_EnergyDemand_raw_data[[#This Row],[Date]])</f>
        <v>36</v>
      </c>
      <c r="F247" s="6" t="str">
        <f>VLOOKUP(Table_EnergyDemand_raw_data[[#This Row],[Date]],Table_Sheet1[], 2, FALSE)</f>
        <v>Y</v>
      </c>
      <c r="G247" s="6" t="str">
        <f>VLOOKUP(Table_EnergyDemand_raw_data[[#This Row],[Date]],Table_Sheet1[], 3, FALSE)</f>
        <v>N</v>
      </c>
      <c r="H247" s="5">
        <v>10.6</v>
      </c>
      <c r="I247" s="5">
        <v>14</v>
      </c>
      <c r="J247" s="5">
        <v>8</v>
      </c>
      <c r="K247" s="5">
        <v>4.4000000000000004</v>
      </c>
      <c r="L247" s="7">
        <v>132096.33499999999</v>
      </c>
      <c r="M247" s="8">
        <v>45.546264669999999</v>
      </c>
      <c r="N247" s="8">
        <f>Table_EnergyDemand_raw_data[[#This Row],[Demand]]*Table_EnergyDemand_raw_data[[#This Row],[RRP]]</f>
        <v>6016494.6358469836</v>
      </c>
    </row>
    <row r="248" spans="1:14" x14ac:dyDescent="0.3">
      <c r="A248" s="10">
        <v>42251</v>
      </c>
      <c r="B248" s="5" t="str">
        <f>TEXT(Table_EnergyDemand_raw_data[[#This Row],[Date]], "DDDD")</f>
        <v>Friday</v>
      </c>
      <c r="C248" s="5" t="str">
        <f xml:space="preserve"> TEXT(Table_EnergyDemand_raw_data[[#This Row],[Date]], "MMMM")</f>
        <v>September</v>
      </c>
      <c r="D248" s="5" t="str">
        <f>TEXT(Table_EnergyDemand_raw_data[[#This Row],[Date]], "YYYY")</f>
        <v>2015</v>
      </c>
      <c r="E248" s="5">
        <f>_xlfn.ISOWEEKNUM(Table_EnergyDemand_raw_data[[#This Row],[Date]])</f>
        <v>36</v>
      </c>
      <c r="F248" s="6" t="str">
        <f>VLOOKUP(Table_EnergyDemand_raw_data[[#This Row],[Date]],Table_Sheet1[], 2, FALSE)</f>
        <v>Y</v>
      </c>
      <c r="G248" s="6" t="str">
        <f>VLOOKUP(Table_EnergyDemand_raw_data[[#This Row],[Date]],Table_Sheet1[], 3, FALSE)</f>
        <v>N</v>
      </c>
      <c r="H248" s="5">
        <v>8.6999999999999993</v>
      </c>
      <c r="I248" s="5">
        <v>13.7</v>
      </c>
      <c r="J248" s="5">
        <v>13</v>
      </c>
      <c r="K248" s="5">
        <v>0</v>
      </c>
      <c r="L248" s="7">
        <v>131384.88</v>
      </c>
      <c r="M248" s="8">
        <v>65.73690671</v>
      </c>
      <c r="N248" s="8">
        <f>Table_EnergyDemand_raw_data[[#This Row],[Demand]]*Table_EnergyDemand_raw_data[[#This Row],[RRP]]</f>
        <v>8636835.5996645447</v>
      </c>
    </row>
    <row r="249" spans="1:14" x14ac:dyDescent="0.3">
      <c r="A249" s="10">
        <v>42252</v>
      </c>
      <c r="B249" s="5" t="str">
        <f>TEXT(Table_EnergyDemand_raw_data[[#This Row],[Date]], "DDDD")</f>
        <v>Saturday</v>
      </c>
      <c r="C249" s="5" t="str">
        <f xml:space="preserve"> TEXT(Table_EnergyDemand_raw_data[[#This Row],[Date]], "MMMM")</f>
        <v>September</v>
      </c>
      <c r="D249" s="5" t="str">
        <f>TEXT(Table_EnergyDemand_raw_data[[#This Row],[Date]], "YYYY")</f>
        <v>2015</v>
      </c>
      <c r="E249" s="5">
        <f>_xlfn.ISOWEEKNUM(Table_EnergyDemand_raw_data[[#This Row],[Date]])</f>
        <v>36</v>
      </c>
      <c r="F249" s="6" t="str">
        <f>VLOOKUP(Table_EnergyDemand_raw_data[[#This Row],[Date]],Table_Sheet1[], 2, FALSE)</f>
        <v>Y</v>
      </c>
      <c r="G249" s="6" t="str">
        <f>VLOOKUP(Table_EnergyDemand_raw_data[[#This Row],[Date]],Table_Sheet1[], 3, FALSE)</f>
        <v>N</v>
      </c>
      <c r="H249" s="5">
        <v>10.199999999999999</v>
      </c>
      <c r="I249" s="5">
        <v>14</v>
      </c>
      <c r="J249" s="5">
        <v>14.8</v>
      </c>
      <c r="K249" s="5">
        <v>0</v>
      </c>
      <c r="L249" s="7">
        <v>115799.32</v>
      </c>
      <c r="M249" s="8">
        <v>57.177569200000001</v>
      </c>
      <c r="N249" s="8">
        <f>Table_EnergyDemand_raw_data[[#This Row],[Demand]]*Table_EnergyDemand_raw_data[[#This Row],[RRP]]</f>
        <v>6621123.6326129446</v>
      </c>
    </row>
    <row r="250" spans="1:14" x14ac:dyDescent="0.3">
      <c r="A250" s="10">
        <v>42253</v>
      </c>
      <c r="B250" s="5" t="str">
        <f>TEXT(Table_EnergyDemand_raw_data[[#This Row],[Date]], "DDDD")</f>
        <v>Sunday</v>
      </c>
      <c r="C250" s="5" t="str">
        <f xml:space="preserve"> TEXT(Table_EnergyDemand_raw_data[[#This Row],[Date]], "MMMM")</f>
        <v>September</v>
      </c>
      <c r="D250" s="5" t="str">
        <f>TEXT(Table_EnergyDemand_raw_data[[#This Row],[Date]], "YYYY")</f>
        <v>2015</v>
      </c>
      <c r="E250" s="5">
        <f>_xlfn.ISOWEEKNUM(Table_EnergyDemand_raw_data[[#This Row],[Date]])</f>
        <v>36</v>
      </c>
      <c r="F250" s="6" t="str">
        <f>VLOOKUP(Table_EnergyDemand_raw_data[[#This Row],[Date]],Table_Sheet1[], 2, FALSE)</f>
        <v>Y</v>
      </c>
      <c r="G250" s="6" t="str">
        <f>VLOOKUP(Table_EnergyDemand_raw_data[[#This Row],[Date]],Table_Sheet1[], 3, FALSE)</f>
        <v>N</v>
      </c>
      <c r="H250" s="5">
        <v>5.8</v>
      </c>
      <c r="I250" s="5">
        <v>16.600000000000001</v>
      </c>
      <c r="J250" s="5">
        <v>11.8</v>
      </c>
      <c r="K250" s="5">
        <v>0</v>
      </c>
      <c r="L250" s="7">
        <v>109641.375</v>
      </c>
      <c r="M250" s="8">
        <v>40.581765519999998</v>
      </c>
      <c r="N250" s="8">
        <f>Table_EnergyDemand_raw_data[[#This Row],[Demand]]*Table_EnergyDemand_raw_data[[#This Row],[RRP]]</f>
        <v>4449440.5715403901</v>
      </c>
    </row>
    <row r="251" spans="1:14" x14ac:dyDescent="0.3">
      <c r="A251" s="10">
        <v>42254</v>
      </c>
      <c r="B251" s="5" t="str">
        <f>TEXT(Table_EnergyDemand_raw_data[[#This Row],[Date]], "DDDD")</f>
        <v>Monday</v>
      </c>
      <c r="C251" s="5" t="str">
        <f xml:space="preserve"> TEXT(Table_EnergyDemand_raw_data[[#This Row],[Date]], "MMMM")</f>
        <v>September</v>
      </c>
      <c r="D251" s="5" t="str">
        <f>TEXT(Table_EnergyDemand_raw_data[[#This Row],[Date]], "YYYY")</f>
        <v>2015</v>
      </c>
      <c r="E251" s="5">
        <f>_xlfn.ISOWEEKNUM(Table_EnergyDemand_raw_data[[#This Row],[Date]])</f>
        <v>37</v>
      </c>
      <c r="F251" s="6" t="str">
        <f>VLOOKUP(Table_EnergyDemand_raw_data[[#This Row],[Date]],Table_Sheet1[], 2, FALSE)</f>
        <v>Y</v>
      </c>
      <c r="G251" s="6" t="str">
        <f>VLOOKUP(Table_EnergyDemand_raw_data[[#This Row],[Date]],Table_Sheet1[], 3, FALSE)</f>
        <v>N</v>
      </c>
      <c r="H251" s="5">
        <v>8.9</v>
      </c>
      <c r="I251" s="5">
        <v>13.6</v>
      </c>
      <c r="J251" s="5">
        <v>9.1999999999999993</v>
      </c>
      <c r="K251" s="5">
        <v>3.6</v>
      </c>
      <c r="L251" s="7">
        <v>131619.36499999999</v>
      </c>
      <c r="M251" s="8">
        <v>38.52697878</v>
      </c>
      <c r="N251" s="8">
        <f>Table_EnergyDemand_raw_data[[#This Row],[Demand]]*Table_EnergyDemand_raw_data[[#This Row],[RRP]]</f>
        <v>5070896.4823920745</v>
      </c>
    </row>
    <row r="252" spans="1:14" x14ac:dyDescent="0.3">
      <c r="A252" s="10">
        <v>42255</v>
      </c>
      <c r="B252" s="5" t="str">
        <f>TEXT(Table_EnergyDemand_raw_data[[#This Row],[Date]], "DDDD")</f>
        <v>Tuesday</v>
      </c>
      <c r="C252" s="5" t="str">
        <f xml:space="preserve"> TEXT(Table_EnergyDemand_raw_data[[#This Row],[Date]], "MMMM")</f>
        <v>September</v>
      </c>
      <c r="D252" s="5" t="str">
        <f>TEXT(Table_EnergyDemand_raw_data[[#This Row],[Date]], "YYYY")</f>
        <v>2015</v>
      </c>
      <c r="E252" s="5">
        <f>_xlfn.ISOWEEKNUM(Table_EnergyDemand_raw_data[[#This Row],[Date]])</f>
        <v>37</v>
      </c>
      <c r="F252" s="6" t="str">
        <f>VLOOKUP(Table_EnergyDemand_raw_data[[#This Row],[Date]],Table_Sheet1[], 2, FALSE)</f>
        <v>Y</v>
      </c>
      <c r="G252" s="6" t="str">
        <f>VLOOKUP(Table_EnergyDemand_raw_data[[#This Row],[Date]],Table_Sheet1[], 3, FALSE)</f>
        <v>N</v>
      </c>
      <c r="H252" s="5">
        <v>8.8000000000000007</v>
      </c>
      <c r="I252" s="5">
        <v>12.8</v>
      </c>
      <c r="J252" s="5">
        <v>11.1</v>
      </c>
      <c r="K252" s="5">
        <v>2</v>
      </c>
      <c r="L252" s="7">
        <v>136340.70000000001</v>
      </c>
      <c r="M252" s="8">
        <v>41.710381609999999</v>
      </c>
      <c r="N252" s="8">
        <f>Table_EnergyDemand_raw_data[[#This Row],[Demand]]*Table_EnergyDemand_raw_data[[#This Row],[RRP]]</f>
        <v>5686822.6259745276</v>
      </c>
    </row>
    <row r="253" spans="1:14" x14ac:dyDescent="0.3">
      <c r="A253" s="10">
        <v>42256</v>
      </c>
      <c r="B253" s="5" t="str">
        <f>TEXT(Table_EnergyDemand_raw_data[[#This Row],[Date]], "DDDD")</f>
        <v>Wednesday</v>
      </c>
      <c r="C253" s="5" t="str">
        <f xml:space="preserve"> TEXT(Table_EnergyDemand_raw_data[[#This Row],[Date]], "MMMM")</f>
        <v>September</v>
      </c>
      <c r="D253" s="5" t="str">
        <f>TEXT(Table_EnergyDemand_raw_data[[#This Row],[Date]], "YYYY")</f>
        <v>2015</v>
      </c>
      <c r="E253" s="5">
        <f>_xlfn.ISOWEEKNUM(Table_EnergyDemand_raw_data[[#This Row],[Date]])</f>
        <v>37</v>
      </c>
      <c r="F253" s="6" t="str">
        <f>VLOOKUP(Table_EnergyDemand_raw_data[[#This Row],[Date]],Table_Sheet1[], 2, FALSE)</f>
        <v>Y</v>
      </c>
      <c r="G253" s="6" t="str">
        <f>VLOOKUP(Table_EnergyDemand_raw_data[[#This Row],[Date]],Table_Sheet1[], 3, FALSE)</f>
        <v>N</v>
      </c>
      <c r="H253" s="5">
        <v>10</v>
      </c>
      <c r="I253" s="5">
        <v>15.3</v>
      </c>
      <c r="J253" s="5">
        <v>11.4</v>
      </c>
      <c r="K253" s="5">
        <v>0</v>
      </c>
      <c r="L253" s="7">
        <v>132977.45000000001</v>
      </c>
      <c r="M253" s="8">
        <v>48.128104839999999</v>
      </c>
      <c r="N253" s="8">
        <f>Table_EnergyDemand_raw_data[[#This Row],[Demand]]*Table_EnergyDemand_raw_data[[#This Row],[RRP]]</f>
        <v>6399952.6549558584</v>
      </c>
    </row>
    <row r="254" spans="1:14" x14ac:dyDescent="0.3">
      <c r="A254" s="10">
        <v>42257</v>
      </c>
      <c r="B254" s="5" t="str">
        <f>TEXT(Table_EnergyDemand_raw_data[[#This Row],[Date]], "DDDD")</f>
        <v>Thursday</v>
      </c>
      <c r="C254" s="5" t="str">
        <f xml:space="preserve"> TEXT(Table_EnergyDemand_raw_data[[#This Row],[Date]], "MMMM")</f>
        <v>September</v>
      </c>
      <c r="D254" s="5" t="str">
        <f>TEXT(Table_EnergyDemand_raw_data[[#This Row],[Date]], "YYYY")</f>
        <v>2015</v>
      </c>
      <c r="E254" s="5">
        <f>_xlfn.ISOWEEKNUM(Table_EnergyDemand_raw_data[[#This Row],[Date]])</f>
        <v>37</v>
      </c>
      <c r="F254" s="6" t="str">
        <f>VLOOKUP(Table_EnergyDemand_raw_data[[#This Row],[Date]],Table_Sheet1[], 2, FALSE)</f>
        <v>Y</v>
      </c>
      <c r="G254" s="6" t="str">
        <f>VLOOKUP(Table_EnergyDemand_raw_data[[#This Row],[Date]],Table_Sheet1[], 3, FALSE)</f>
        <v>N</v>
      </c>
      <c r="H254" s="5">
        <v>10</v>
      </c>
      <c r="I254" s="5">
        <v>15.7</v>
      </c>
      <c r="J254" s="5">
        <v>17.3</v>
      </c>
      <c r="K254" s="5">
        <v>0</v>
      </c>
      <c r="L254" s="7">
        <v>133541.98000000001</v>
      </c>
      <c r="M254" s="8">
        <v>48.919566619999998</v>
      </c>
      <c r="N254" s="8">
        <f>Table_EnergyDemand_raw_data[[#This Row],[Demand]]*Table_EnergyDemand_raw_data[[#This Row],[RRP]]</f>
        <v>6532815.7871767078</v>
      </c>
    </row>
    <row r="255" spans="1:14" x14ac:dyDescent="0.3">
      <c r="A255" s="10">
        <v>42258</v>
      </c>
      <c r="B255" s="5" t="str">
        <f>TEXT(Table_EnergyDemand_raw_data[[#This Row],[Date]], "DDDD")</f>
        <v>Friday</v>
      </c>
      <c r="C255" s="5" t="str">
        <f xml:space="preserve"> TEXT(Table_EnergyDemand_raw_data[[#This Row],[Date]], "MMMM")</f>
        <v>September</v>
      </c>
      <c r="D255" s="5" t="str">
        <f>TEXT(Table_EnergyDemand_raw_data[[#This Row],[Date]], "YYYY")</f>
        <v>2015</v>
      </c>
      <c r="E255" s="5">
        <f>_xlfn.ISOWEEKNUM(Table_EnergyDemand_raw_data[[#This Row],[Date]])</f>
        <v>37</v>
      </c>
      <c r="F255" s="6" t="str">
        <f>VLOOKUP(Table_EnergyDemand_raw_data[[#This Row],[Date]],Table_Sheet1[], 2, FALSE)</f>
        <v>Y</v>
      </c>
      <c r="G255" s="6" t="str">
        <f>VLOOKUP(Table_EnergyDemand_raw_data[[#This Row],[Date]],Table_Sheet1[], 3, FALSE)</f>
        <v>N</v>
      </c>
      <c r="H255" s="5">
        <v>5.0999999999999996</v>
      </c>
      <c r="I255" s="5">
        <v>20.100000000000001</v>
      </c>
      <c r="J255" s="5">
        <v>17.7</v>
      </c>
      <c r="K255" s="5">
        <v>0</v>
      </c>
      <c r="L255" s="7">
        <v>123968.9</v>
      </c>
      <c r="M255" s="8">
        <v>36.08846518</v>
      </c>
      <c r="N255" s="8">
        <f>Table_EnergyDemand_raw_data[[#This Row],[Demand]]*Table_EnergyDemand_raw_data[[#This Row],[RRP]]</f>
        <v>4473847.3310529022</v>
      </c>
    </row>
    <row r="256" spans="1:14" x14ac:dyDescent="0.3">
      <c r="A256" s="10">
        <v>42259</v>
      </c>
      <c r="B256" s="5" t="str">
        <f>TEXT(Table_EnergyDemand_raw_data[[#This Row],[Date]], "DDDD")</f>
        <v>Saturday</v>
      </c>
      <c r="C256" s="5" t="str">
        <f xml:space="preserve"> TEXT(Table_EnergyDemand_raw_data[[#This Row],[Date]], "MMMM")</f>
        <v>September</v>
      </c>
      <c r="D256" s="5" t="str">
        <f>TEXT(Table_EnergyDemand_raw_data[[#This Row],[Date]], "YYYY")</f>
        <v>2015</v>
      </c>
      <c r="E256" s="5">
        <f>_xlfn.ISOWEEKNUM(Table_EnergyDemand_raw_data[[#This Row],[Date]])</f>
        <v>37</v>
      </c>
      <c r="F256" s="6" t="str">
        <f>VLOOKUP(Table_EnergyDemand_raw_data[[#This Row],[Date]],Table_Sheet1[], 2, FALSE)</f>
        <v>Y</v>
      </c>
      <c r="G256" s="6" t="str">
        <f>VLOOKUP(Table_EnergyDemand_raw_data[[#This Row],[Date]],Table_Sheet1[], 3, FALSE)</f>
        <v>N</v>
      </c>
      <c r="H256" s="5">
        <v>12.2</v>
      </c>
      <c r="I256" s="5">
        <v>21.7</v>
      </c>
      <c r="J256" s="5">
        <v>10.199999999999999</v>
      </c>
      <c r="K256" s="5">
        <v>0</v>
      </c>
      <c r="L256" s="7">
        <v>108790.005</v>
      </c>
      <c r="M256" s="8">
        <v>37.654551560000002</v>
      </c>
      <c r="N256" s="8">
        <f>Table_EnergyDemand_raw_data[[#This Row],[Demand]]*Table_EnergyDemand_raw_data[[#This Row],[RRP]]</f>
        <v>4096438.852485158</v>
      </c>
    </row>
    <row r="257" spans="1:14" x14ac:dyDescent="0.3">
      <c r="A257" s="10">
        <v>42260</v>
      </c>
      <c r="B257" s="5" t="str">
        <f>TEXT(Table_EnergyDemand_raw_data[[#This Row],[Date]], "DDDD")</f>
        <v>Sunday</v>
      </c>
      <c r="C257" s="5" t="str">
        <f xml:space="preserve"> TEXT(Table_EnergyDemand_raw_data[[#This Row],[Date]], "MMMM")</f>
        <v>September</v>
      </c>
      <c r="D257" s="5" t="str">
        <f>TEXT(Table_EnergyDemand_raw_data[[#This Row],[Date]], "YYYY")</f>
        <v>2015</v>
      </c>
      <c r="E257" s="5">
        <f>_xlfn.ISOWEEKNUM(Table_EnergyDemand_raw_data[[#This Row],[Date]])</f>
        <v>37</v>
      </c>
      <c r="F257" s="6" t="str">
        <f>VLOOKUP(Table_EnergyDemand_raw_data[[#This Row],[Date]],Table_Sheet1[], 2, FALSE)</f>
        <v>Y</v>
      </c>
      <c r="G257" s="6" t="str">
        <f>VLOOKUP(Table_EnergyDemand_raw_data[[#This Row],[Date]],Table_Sheet1[], 3, FALSE)</f>
        <v>N</v>
      </c>
      <c r="H257" s="5">
        <v>13.2</v>
      </c>
      <c r="I257" s="5">
        <v>25.5</v>
      </c>
      <c r="J257" s="5">
        <v>17.100000000000001</v>
      </c>
      <c r="K257" s="5">
        <v>0</v>
      </c>
      <c r="L257" s="7">
        <v>99161.764999999999</v>
      </c>
      <c r="M257" s="8">
        <v>30.359605869999999</v>
      </c>
      <c r="N257" s="8">
        <f>Table_EnergyDemand_raw_data[[#This Row],[Demand]]*Table_EnergyDemand_raw_data[[#This Row],[RRP]]</f>
        <v>3010512.1027735607</v>
      </c>
    </row>
    <row r="258" spans="1:14" x14ac:dyDescent="0.3">
      <c r="A258" s="10">
        <v>42261</v>
      </c>
      <c r="B258" s="5" t="str">
        <f>TEXT(Table_EnergyDemand_raw_data[[#This Row],[Date]], "DDDD")</f>
        <v>Monday</v>
      </c>
      <c r="C258" s="5" t="str">
        <f xml:space="preserve"> TEXT(Table_EnergyDemand_raw_data[[#This Row],[Date]], "MMMM")</f>
        <v>September</v>
      </c>
      <c r="D258" s="5" t="str">
        <f>TEXT(Table_EnergyDemand_raw_data[[#This Row],[Date]], "YYYY")</f>
        <v>2015</v>
      </c>
      <c r="E258" s="5">
        <f>_xlfn.ISOWEEKNUM(Table_EnergyDemand_raw_data[[#This Row],[Date]])</f>
        <v>38</v>
      </c>
      <c r="F258" s="6" t="str">
        <f>VLOOKUP(Table_EnergyDemand_raw_data[[#This Row],[Date]],Table_Sheet1[], 2, FALSE)</f>
        <v>Y</v>
      </c>
      <c r="G258" s="6" t="str">
        <f>VLOOKUP(Table_EnergyDemand_raw_data[[#This Row],[Date]],Table_Sheet1[], 3, FALSE)</f>
        <v>N</v>
      </c>
      <c r="H258" s="5">
        <v>15.4</v>
      </c>
      <c r="I258" s="5">
        <v>26.7</v>
      </c>
      <c r="J258" s="5">
        <v>17.8</v>
      </c>
      <c r="K258" s="5">
        <v>0</v>
      </c>
      <c r="L258" s="7">
        <v>116574.17</v>
      </c>
      <c r="M258" s="8">
        <v>32.345654209999999</v>
      </c>
      <c r="N258" s="8">
        <f>Table_EnergyDemand_raw_data[[#This Row],[Demand]]*Table_EnergyDemand_raw_data[[#This Row],[RRP]]</f>
        <v>3770667.7926377556</v>
      </c>
    </row>
    <row r="259" spans="1:14" x14ac:dyDescent="0.3">
      <c r="A259" s="10">
        <v>42262</v>
      </c>
      <c r="B259" s="5" t="str">
        <f>TEXT(Table_EnergyDemand_raw_data[[#This Row],[Date]], "DDDD")</f>
        <v>Tuesday</v>
      </c>
      <c r="C259" s="5" t="str">
        <f xml:space="preserve"> TEXT(Table_EnergyDemand_raw_data[[#This Row],[Date]], "MMMM")</f>
        <v>September</v>
      </c>
      <c r="D259" s="5" t="str">
        <f>TEXT(Table_EnergyDemand_raw_data[[#This Row],[Date]], "YYYY")</f>
        <v>2015</v>
      </c>
      <c r="E259" s="5">
        <f>_xlfn.ISOWEEKNUM(Table_EnergyDemand_raw_data[[#This Row],[Date]])</f>
        <v>38</v>
      </c>
      <c r="F259" s="6" t="str">
        <f>VLOOKUP(Table_EnergyDemand_raw_data[[#This Row],[Date]],Table_Sheet1[], 2, FALSE)</f>
        <v>Y</v>
      </c>
      <c r="G259" s="6" t="str">
        <f>VLOOKUP(Table_EnergyDemand_raw_data[[#This Row],[Date]],Table_Sheet1[], 3, FALSE)</f>
        <v>N</v>
      </c>
      <c r="H259" s="5">
        <v>10.8</v>
      </c>
      <c r="I259" s="5">
        <v>15.9</v>
      </c>
      <c r="J259" s="5">
        <v>15</v>
      </c>
      <c r="K259" s="5">
        <v>15.8</v>
      </c>
      <c r="L259" s="7">
        <v>123750.5</v>
      </c>
      <c r="M259" s="8">
        <v>34.506522410000002</v>
      </c>
      <c r="N259" s="8">
        <f>Table_EnergyDemand_raw_data[[#This Row],[Demand]]*Table_EnergyDemand_raw_data[[#This Row],[RRP]]</f>
        <v>4270199.4014987051</v>
      </c>
    </row>
    <row r="260" spans="1:14" x14ac:dyDescent="0.3">
      <c r="A260" s="10">
        <v>42263</v>
      </c>
      <c r="B260" s="5" t="str">
        <f>TEXT(Table_EnergyDemand_raw_data[[#This Row],[Date]], "DDDD")</f>
        <v>Wednesday</v>
      </c>
      <c r="C260" s="5" t="str">
        <f xml:space="preserve"> TEXT(Table_EnergyDemand_raw_data[[#This Row],[Date]], "MMMM")</f>
        <v>September</v>
      </c>
      <c r="D260" s="5" t="str">
        <f>TEXT(Table_EnergyDemand_raw_data[[#This Row],[Date]], "YYYY")</f>
        <v>2015</v>
      </c>
      <c r="E260" s="5">
        <f>_xlfn.ISOWEEKNUM(Table_EnergyDemand_raw_data[[#This Row],[Date]])</f>
        <v>38</v>
      </c>
      <c r="F260" s="6" t="str">
        <f>VLOOKUP(Table_EnergyDemand_raw_data[[#This Row],[Date]],Table_Sheet1[], 2, FALSE)</f>
        <v>Y</v>
      </c>
      <c r="G260" s="6" t="str">
        <f>VLOOKUP(Table_EnergyDemand_raw_data[[#This Row],[Date]],Table_Sheet1[], 3, FALSE)</f>
        <v>N</v>
      </c>
      <c r="H260" s="5">
        <v>8.9</v>
      </c>
      <c r="I260" s="5">
        <v>14.8</v>
      </c>
      <c r="J260" s="5">
        <v>17.600000000000001</v>
      </c>
      <c r="K260" s="5">
        <v>0</v>
      </c>
      <c r="L260" s="7">
        <v>131795.48499999999</v>
      </c>
      <c r="M260" s="8">
        <v>38.966062469999997</v>
      </c>
      <c r="N260" s="8">
        <f>Table_EnergyDemand_raw_data[[#This Row],[Demand]]*Table_EnergyDemand_raw_data[[#This Row],[RRP]]</f>
        <v>5135551.1017739475</v>
      </c>
    </row>
    <row r="261" spans="1:14" x14ac:dyDescent="0.3">
      <c r="A261" s="10">
        <v>42264</v>
      </c>
      <c r="B261" s="5" t="str">
        <f>TEXT(Table_EnergyDemand_raw_data[[#This Row],[Date]], "DDDD")</f>
        <v>Thursday</v>
      </c>
      <c r="C261" s="5" t="str">
        <f xml:space="preserve"> TEXT(Table_EnergyDemand_raw_data[[#This Row],[Date]], "MMMM")</f>
        <v>September</v>
      </c>
      <c r="D261" s="5" t="str">
        <f>TEXT(Table_EnergyDemand_raw_data[[#This Row],[Date]], "YYYY")</f>
        <v>2015</v>
      </c>
      <c r="E261" s="5">
        <f>_xlfn.ISOWEEKNUM(Table_EnergyDemand_raw_data[[#This Row],[Date]])</f>
        <v>38</v>
      </c>
      <c r="F261" s="6" t="str">
        <f>VLOOKUP(Table_EnergyDemand_raw_data[[#This Row],[Date]],Table_Sheet1[], 2, FALSE)</f>
        <v>Y</v>
      </c>
      <c r="G261" s="6" t="str">
        <f>VLOOKUP(Table_EnergyDemand_raw_data[[#This Row],[Date]],Table_Sheet1[], 3, FALSE)</f>
        <v>N</v>
      </c>
      <c r="H261" s="5">
        <v>9</v>
      </c>
      <c r="I261" s="5">
        <v>14.3</v>
      </c>
      <c r="J261" s="5">
        <v>12.4</v>
      </c>
      <c r="K261" s="5">
        <v>0.4</v>
      </c>
      <c r="L261" s="7">
        <v>131050.675</v>
      </c>
      <c r="M261" s="8">
        <v>40.639264369999999</v>
      </c>
      <c r="N261" s="8">
        <f>Table_EnergyDemand_raw_data[[#This Row],[Demand]]*Table_EnergyDemand_raw_data[[#This Row],[RRP]]</f>
        <v>5325803.02719195</v>
      </c>
    </row>
    <row r="262" spans="1:14" x14ac:dyDescent="0.3">
      <c r="A262" s="10">
        <v>42265</v>
      </c>
      <c r="B262" s="5" t="str">
        <f>TEXT(Table_EnergyDemand_raw_data[[#This Row],[Date]], "DDDD")</f>
        <v>Friday</v>
      </c>
      <c r="C262" s="5" t="str">
        <f xml:space="preserve"> TEXT(Table_EnergyDemand_raw_data[[#This Row],[Date]], "MMMM")</f>
        <v>September</v>
      </c>
      <c r="D262" s="5" t="str">
        <f>TEXT(Table_EnergyDemand_raw_data[[#This Row],[Date]], "YYYY")</f>
        <v>2015</v>
      </c>
      <c r="E262" s="5">
        <f>_xlfn.ISOWEEKNUM(Table_EnergyDemand_raw_data[[#This Row],[Date]])</f>
        <v>38</v>
      </c>
      <c r="F262" s="6" t="str">
        <f>VLOOKUP(Table_EnergyDemand_raw_data[[#This Row],[Date]],Table_Sheet1[], 2, FALSE)</f>
        <v>N</v>
      </c>
      <c r="G262" s="6" t="str">
        <f>VLOOKUP(Table_EnergyDemand_raw_data[[#This Row],[Date]],Table_Sheet1[], 3, FALSE)</f>
        <v>N</v>
      </c>
      <c r="H262" s="5">
        <v>10.5</v>
      </c>
      <c r="I262" s="5">
        <v>14.7</v>
      </c>
      <c r="J262" s="5">
        <v>8.1</v>
      </c>
      <c r="K262" s="5">
        <v>0</v>
      </c>
      <c r="L262" s="7">
        <v>130764.58500000001</v>
      </c>
      <c r="M262" s="8">
        <v>40.630081019999999</v>
      </c>
      <c r="N262" s="8">
        <f>Table_EnergyDemand_raw_data[[#This Row],[Demand]]*Table_EnergyDemand_raw_data[[#This Row],[RRP]]</f>
        <v>5312975.6830966771</v>
      </c>
    </row>
    <row r="263" spans="1:14" x14ac:dyDescent="0.3">
      <c r="A263" s="10">
        <v>42266</v>
      </c>
      <c r="B263" s="5" t="str">
        <f>TEXT(Table_EnergyDemand_raw_data[[#This Row],[Date]], "DDDD")</f>
        <v>Saturday</v>
      </c>
      <c r="C263" s="5" t="str">
        <f xml:space="preserve"> TEXT(Table_EnergyDemand_raw_data[[#This Row],[Date]], "MMMM")</f>
        <v>September</v>
      </c>
      <c r="D263" s="5" t="str">
        <f>TEXT(Table_EnergyDemand_raw_data[[#This Row],[Date]], "YYYY")</f>
        <v>2015</v>
      </c>
      <c r="E263" s="5">
        <f>_xlfn.ISOWEEKNUM(Table_EnergyDemand_raw_data[[#This Row],[Date]])</f>
        <v>38</v>
      </c>
      <c r="F263" s="6" t="str">
        <f>VLOOKUP(Table_EnergyDemand_raw_data[[#This Row],[Date]],Table_Sheet1[], 2, FALSE)</f>
        <v>N</v>
      </c>
      <c r="G263" s="6" t="str">
        <f>VLOOKUP(Table_EnergyDemand_raw_data[[#This Row],[Date]],Table_Sheet1[], 3, FALSE)</f>
        <v>N</v>
      </c>
      <c r="H263" s="5">
        <v>6.5</v>
      </c>
      <c r="I263" s="5">
        <v>21.3</v>
      </c>
      <c r="J263" s="5">
        <v>17</v>
      </c>
      <c r="K263" s="5">
        <v>0</v>
      </c>
      <c r="L263" s="7">
        <v>112377.185</v>
      </c>
      <c r="M263" s="8">
        <v>47.826712030000003</v>
      </c>
      <c r="N263" s="8">
        <f>Table_EnergyDemand_raw_data[[#This Row],[Demand]]*Table_EnergyDemand_raw_data[[#This Row],[RRP]]</f>
        <v>5374631.2657370362</v>
      </c>
    </row>
    <row r="264" spans="1:14" x14ac:dyDescent="0.3">
      <c r="A264" s="10">
        <v>42267</v>
      </c>
      <c r="B264" s="5" t="str">
        <f>TEXT(Table_EnergyDemand_raw_data[[#This Row],[Date]], "DDDD")</f>
        <v>Sunday</v>
      </c>
      <c r="C264" s="5" t="str">
        <f xml:space="preserve"> TEXT(Table_EnergyDemand_raw_data[[#This Row],[Date]], "MMMM")</f>
        <v>September</v>
      </c>
      <c r="D264" s="5" t="str">
        <f>TEXT(Table_EnergyDemand_raw_data[[#This Row],[Date]], "YYYY")</f>
        <v>2015</v>
      </c>
      <c r="E264" s="5">
        <f>_xlfn.ISOWEEKNUM(Table_EnergyDemand_raw_data[[#This Row],[Date]])</f>
        <v>38</v>
      </c>
      <c r="F264" s="6" t="str">
        <f>VLOOKUP(Table_EnergyDemand_raw_data[[#This Row],[Date]],Table_Sheet1[], 2, FALSE)</f>
        <v>N</v>
      </c>
      <c r="G264" s="6" t="str">
        <f>VLOOKUP(Table_EnergyDemand_raw_data[[#This Row],[Date]],Table_Sheet1[], 3, FALSE)</f>
        <v>N</v>
      </c>
      <c r="H264" s="5">
        <v>8.5</v>
      </c>
      <c r="I264" s="5">
        <v>22.9</v>
      </c>
      <c r="J264" s="5">
        <v>17.3</v>
      </c>
      <c r="K264" s="5">
        <v>0</v>
      </c>
      <c r="L264" s="7">
        <v>103708.925</v>
      </c>
      <c r="M264" s="8">
        <v>32.857727840000003</v>
      </c>
      <c r="N264" s="8">
        <f>Table_EnergyDemand_raw_data[[#This Row],[Demand]]*Table_EnergyDemand_raw_data[[#This Row],[RRP]]</f>
        <v>3407639.6322289724</v>
      </c>
    </row>
    <row r="265" spans="1:14" x14ac:dyDescent="0.3">
      <c r="A265" s="10">
        <v>42268</v>
      </c>
      <c r="B265" s="5" t="str">
        <f>TEXT(Table_EnergyDemand_raw_data[[#This Row],[Date]], "DDDD")</f>
        <v>Monday</v>
      </c>
      <c r="C265" s="5" t="str">
        <f xml:space="preserve"> TEXT(Table_EnergyDemand_raw_data[[#This Row],[Date]], "MMMM")</f>
        <v>September</v>
      </c>
      <c r="D265" s="5" t="str">
        <f>TEXT(Table_EnergyDemand_raw_data[[#This Row],[Date]], "YYYY")</f>
        <v>2015</v>
      </c>
      <c r="E265" s="5">
        <f>_xlfn.ISOWEEKNUM(Table_EnergyDemand_raw_data[[#This Row],[Date]])</f>
        <v>39</v>
      </c>
      <c r="F265" s="6" t="str">
        <f>VLOOKUP(Table_EnergyDemand_raw_data[[#This Row],[Date]],Table_Sheet1[], 2, FALSE)</f>
        <v>N</v>
      </c>
      <c r="G265" s="6" t="str">
        <f>VLOOKUP(Table_EnergyDemand_raw_data[[#This Row],[Date]],Table_Sheet1[], 3, FALSE)</f>
        <v>N</v>
      </c>
      <c r="H265" s="5">
        <v>14</v>
      </c>
      <c r="I265" s="5">
        <v>18.100000000000001</v>
      </c>
      <c r="J265" s="5">
        <v>6.7</v>
      </c>
      <c r="K265" s="5">
        <v>0</v>
      </c>
      <c r="L265" s="7">
        <v>120096.71</v>
      </c>
      <c r="M265" s="8">
        <v>44.955977410000003</v>
      </c>
      <c r="N265" s="8">
        <f>Table_EnergyDemand_raw_data[[#This Row],[Demand]]*Table_EnergyDemand_raw_data[[#This Row],[RRP]]</f>
        <v>5399064.981775322</v>
      </c>
    </row>
    <row r="266" spans="1:14" x14ac:dyDescent="0.3">
      <c r="A266" s="10">
        <v>42269</v>
      </c>
      <c r="B266" s="5" t="str">
        <f>TEXT(Table_EnergyDemand_raw_data[[#This Row],[Date]], "DDDD")</f>
        <v>Tuesday</v>
      </c>
      <c r="C266" s="5" t="str">
        <f xml:space="preserve"> TEXT(Table_EnergyDemand_raw_data[[#This Row],[Date]], "MMMM")</f>
        <v>September</v>
      </c>
      <c r="D266" s="5" t="str">
        <f>TEXT(Table_EnergyDemand_raw_data[[#This Row],[Date]], "YYYY")</f>
        <v>2015</v>
      </c>
      <c r="E266" s="5">
        <f>_xlfn.ISOWEEKNUM(Table_EnergyDemand_raw_data[[#This Row],[Date]])</f>
        <v>39</v>
      </c>
      <c r="F266" s="6" t="str">
        <f>VLOOKUP(Table_EnergyDemand_raw_data[[#This Row],[Date]],Table_Sheet1[], 2, FALSE)</f>
        <v>N</v>
      </c>
      <c r="G266" s="6" t="str">
        <f>VLOOKUP(Table_EnergyDemand_raw_data[[#This Row],[Date]],Table_Sheet1[], 3, FALSE)</f>
        <v>N</v>
      </c>
      <c r="H266" s="5">
        <v>7.6</v>
      </c>
      <c r="I266" s="5">
        <v>12.7</v>
      </c>
      <c r="J266" s="5">
        <v>17.399999999999999</v>
      </c>
      <c r="K266" s="5">
        <v>4.4000000000000004</v>
      </c>
      <c r="L266" s="7">
        <v>127755.095</v>
      </c>
      <c r="M266" s="8">
        <v>99.476166710000001</v>
      </c>
      <c r="N266" s="8">
        <f>Table_EnergyDemand_raw_data[[#This Row],[Demand]]*Table_EnergyDemand_raw_data[[#This Row],[RRP]]</f>
        <v>12708587.128271887</v>
      </c>
    </row>
    <row r="267" spans="1:14" x14ac:dyDescent="0.3">
      <c r="A267" s="10">
        <v>42270</v>
      </c>
      <c r="B267" s="5" t="str">
        <f>TEXT(Table_EnergyDemand_raw_data[[#This Row],[Date]], "DDDD")</f>
        <v>Wednesday</v>
      </c>
      <c r="C267" s="5" t="str">
        <f xml:space="preserve"> TEXT(Table_EnergyDemand_raw_data[[#This Row],[Date]], "MMMM")</f>
        <v>September</v>
      </c>
      <c r="D267" s="5" t="str">
        <f>TEXT(Table_EnergyDemand_raw_data[[#This Row],[Date]], "YYYY")</f>
        <v>2015</v>
      </c>
      <c r="E267" s="5">
        <f>_xlfn.ISOWEEKNUM(Table_EnergyDemand_raw_data[[#This Row],[Date]])</f>
        <v>39</v>
      </c>
      <c r="F267" s="6" t="str">
        <f>VLOOKUP(Table_EnergyDemand_raw_data[[#This Row],[Date]],Table_Sheet1[], 2, FALSE)</f>
        <v>N</v>
      </c>
      <c r="G267" s="6" t="str">
        <f>VLOOKUP(Table_EnergyDemand_raw_data[[#This Row],[Date]],Table_Sheet1[], 3, FALSE)</f>
        <v>N</v>
      </c>
      <c r="H267" s="5">
        <v>8.5</v>
      </c>
      <c r="I267" s="5">
        <v>12.6</v>
      </c>
      <c r="J267" s="5">
        <v>20.3</v>
      </c>
      <c r="K267" s="5">
        <v>0</v>
      </c>
      <c r="L267" s="7">
        <v>131866.73000000001</v>
      </c>
      <c r="M267" s="8">
        <v>49.768610670000001</v>
      </c>
      <c r="N267" s="8">
        <f>Table_EnergyDemand_raw_data[[#This Row],[Demand]]*Table_EnergyDemand_raw_data[[#This Row],[RRP]]</f>
        <v>6562823.9456960093</v>
      </c>
    </row>
    <row r="268" spans="1:14" x14ac:dyDescent="0.3">
      <c r="A268" s="10">
        <v>42271</v>
      </c>
      <c r="B268" s="5" t="str">
        <f>TEXT(Table_EnergyDemand_raw_data[[#This Row],[Date]], "DDDD")</f>
        <v>Thursday</v>
      </c>
      <c r="C268" s="5" t="str">
        <f xml:space="preserve"> TEXT(Table_EnergyDemand_raw_data[[#This Row],[Date]], "MMMM")</f>
        <v>September</v>
      </c>
      <c r="D268" s="5" t="str">
        <f>TEXT(Table_EnergyDemand_raw_data[[#This Row],[Date]], "YYYY")</f>
        <v>2015</v>
      </c>
      <c r="E268" s="5">
        <f>_xlfn.ISOWEEKNUM(Table_EnergyDemand_raw_data[[#This Row],[Date]])</f>
        <v>39</v>
      </c>
      <c r="F268" s="6" t="str">
        <f>VLOOKUP(Table_EnergyDemand_raw_data[[#This Row],[Date]],Table_Sheet1[], 2, FALSE)</f>
        <v>N</v>
      </c>
      <c r="G268" s="6" t="str">
        <f>VLOOKUP(Table_EnergyDemand_raw_data[[#This Row],[Date]],Table_Sheet1[], 3, FALSE)</f>
        <v>N</v>
      </c>
      <c r="H268" s="5">
        <v>5.0999999999999996</v>
      </c>
      <c r="I268" s="5">
        <v>14.3</v>
      </c>
      <c r="J268" s="5">
        <v>18.2</v>
      </c>
      <c r="K268" s="5">
        <v>0</v>
      </c>
      <c r="L268" s="7">
        <v>130937.625</v>
      </c>
      <c r="M268" s="8">
        <v>54.980526810000001</v>
      </c>
      <c r="N268" s="8">
        <f>Table_EnergyDemand_raw_data[[#This Row],[Demand]]*Table_EnergyDemand_raw_data[[#This Row],[RRP]]</f>
        <v>7199019.6017502267</v>
      </c>
    </row>
    <row r="269" spans="1:14" x14ac:dyDescent="0.3">
      <c r="A269" s="10">
        <v>42272</v>
      </c>
      <c r="B269" s="5" t="str">
        <f>TEXT(Table_EnergyDemand_raw_data[[#This Row],[Date]], "DDDD")</f>
        <v>Friday</v>
      </c>
      <c r="C269" s="5" t="str">
        <f xml:space="preserve"> TEXT(Table_EnergyDemand_raw_data[[#This Row],[Date]], "MMMM")</f>
        <v>September</v>
      </c>
      <c r="D269" s="5" t="str">
        <f>TEXT(Table_EnergyDemand_raw_data[[#This Row],[Date]], "YYYY")</f>
        <v>2015</v>
      </c>
      <c r="E269" s="5">
        <f>_xlfn.ISOWEEKNUM(Table_EnergyDemand_raw_data[[#This Row],[Date]])</f>
        <v>39</v>
      </c>
      <c r="F269" s="6" t="str">
        <f>VLOOKUP(Table_EnergyDemand_raw_data[[#This Row],[Date]],Table_Sheet1[], 2, FALSE)</f>
        <v>N</v>
      </c>
      <c r="G269" s="6" t="str">
        <f>VLOOKUP(Table_EnergyDemand_raw_data[[#This Row],[Date]],Table_Sheet1[], 3, FALSE)</f>
        <v>N</v>
      </c>
      <c r="H269" s="5">
        <v>5.8</v>
      </c>
      <c r="I269" s="5">
        <v>19.100000000000001</v>
      </c>
      <c r="J269" s="5">
        <v>20.2</v>
      </c>
      <c r="K269" s="5">
        <v>0</v>
      </c>
      <c r="L269" s="7">
        <v>124278.93</v>
      </c>
      <c r="M269" s="8">
        <v>51.081001790000002</v>
      </c>
      <c r="N269" s="8">
        <f>Table_EnergyDemand_raw_data[[#This Row],[Demand]]*Table_EnergyDemand_raw_data[[#This Row],[RRP]]</f>
        <v>6348292.2457892848</v>
      </c>
    </row>
    <row r="270" spans="1:14" x14ac:dyDescent="0.3">
      <c r="A270" s="10">
        <v>42273</v>
      </c>
      <c r="B270" s="5" t="str">
        <f>TEXT(Table_EnergyDemand_raw_data[[#This Row],[Date]], "DDDD")</f>
        <v>Saturday</v>
      </c>
      <c r="C270" s="5" t="str">
        <f xml:space="preserve"> TEXT(Table_EnergyDemand_raw_data[[#This Row],[Date]], "MMMM")</f>
        <v>September</v>
      </c>
      <c r="D270" s="5" t="str">
        <f>TEXT(Table_EnergyDemand_raw_data[[#This Row],[Date]], "YYYY")</f>
        <v>2015</v>
      </c>
      <c r="E270" s="5">
        <f>_xlfn.ISOWEEKNUM(Table_EnergyDemand_raw_data[[#This Row],[Date]])</f>
        <v>39</v>
      </c>
      <c r="F270" s="6" t="str">
        <f>VLOOKUP(Table_EnergyDemand_raw_data[[#This Row],[Date]],Table_Sheet1[], 2, FALSE)</f>
        <v>N</v>
      </c>
      <c r="G270" s="6" t="str">
        <f>VLOOKUP(Table_EnergyDemand_raw_data[[#This Row],[Date]],Table_Sheet1[], 3, FALSE)</f>
        <v>N</v>
      </c>
      <c r="H270" s="5">
        <v>6.6</v>
      </c>
      <c r="I270" s="5">
        <v>17.899999999999999</v>
      </c>
      <c r="J270" s="5">
        <v>20.100000000000001</v>
      </c>
      <c r="K270" s="5">
        <v>0</v>
      </c>
      <c r="L270" s="7">
        <v>111064.49</v>
      </c>
      <c r="M270" s="8">
        <v>48.78936994</v>
      </c>
      <c r="N270" s="8">
        <f>Table_EnergyDemand_raw_data[[#This Row],[Demand]]*Table_EnergyDemand_raw_data[[#This Row],[RRP]]</f>
        <v>5418766.4898074307</v>
      </c>
    </row>
    <row r="271" spans="1:14" x14ac:dyDescent="0.3">
      <c r="A271" s="10">
        <v>42274</v>
      </c>
      <c r="B271" s="5" t="str">
        <f>TEXT(Table_EnergyDemand_raw_data[[#This Row],[Date]], "DDDD")</f>
        <v>Sunday</v>
      </c>
      <c r="C271" s="5" t="str">
        <f xml:space="preserve"> TEXT(Table_EnergyDemand_raw_data[[#This Row],[Date]], "MMMM")</f>
        <v>September</v>
      </c>
      <c r="D271" s="5" t="str">
        <f>TEXT(Table_EnergyDemand_raw_data[[#This Row],[Date]], "YYYY")</f>
        <v>2015</v>
      </c>
      <c r="E271" s="5">
        <f>_xlfn.ISOWEEKNUM(Table_EnergyDemand_raw_data[[#This Row],[Date]])</f>
        <v>39</v>
      </c>
      <c r="F271" s="6" t="str">
        <f>VLOOKUP(Table_EnergyDemand_raw_data[[#This Row],[Date]],Table_Sheet1[], 2, FALSE)</f>
        <v>N</v>
      </c>
      <c r="G271" s="6" t="str">
        <f>VLOOKUP(Table_EnergyDemand_raw_data[[#This Row],[Date]],Table_Sheet1[], 3, FALSE)</f>
        <v>N</v>
      </c>
      <c r="H271" s="5">
        <v>9.8000000000000007</v>
      </c>
      <c r="I271" s="5">
        <v>20.2</v>
      </c>
      <c r="J271" s="5">
        <v>19.600000000000001</v>
      </c>
      <c r="K271" s="5">
        <v>0</v>
      </c>
      <c r="L271" s="7">
        <v>106431.815</v>
      </c>
      <c r="M271" s="8">
        <v>43.931613710000001</v>
      </c>
      <c r="N271" s="8">
        <f>Table_EnergyDemand_raw_data[[#This Row],[Demand]]*Table_EnergyDemand_raw_data[[#This Row],[RRP]]</f>
        <v>4675721.3830341836</v>
      </c>
    </row>
    <row r="272" spans="1:14" x14ac:dyDescent="0.3">
      <c r="A272" s="10">
        <v>42275</v>
      </c>
      <c r="B272" s="5" t="str">
        <f>TEXT(Table_EnergyDemand_raw_data[[#This Row],[Date]], "DDDD")</f>
        <v>Monday</v>
      </c>
      <c r="C272" s="5" t="str">
        <f xml:space="preserve"> TEXT(Table_EnergyDemand_raw_data[[#This Row],[Date]], "MMMM")</f>
        <v>September</v>
      </c>
      <c r="D272" s="5" t="str">
        <f>TEXT(Table_EnergyDemand_raw_data[[#This Row],[Date]], "YYYY")</f>
        <v>2015</v>
      </c>
      <c r="E272" s="5">
        <f>_xlfn.ISOWEEKNUM(Table_EnergyDemand_raw_data[[#This Row],[Date]])</f>
        <v>40</v>
      </c>
      <c r="F272" s="6" t="str">
        <f>VLOOKUP(Table_EnergyDemand_raw_data[[#This Row],[Date]],Table_Sheet1[], 2, FALSE)</f>
        <v>N</v>
      </c>
      <c r="G272" s="6" t="str">
        <f>VLOOKUP(Table_EnergyDemand_raw_data[[#This Row],[Date]],Table_Sheet1[], 3, FALSE)</f>
        <v>N</v>
      </c>
      <c r="H272" s="5">
        <v>8.3000000000000007</v>
      </c>
      <c r="I272" s="5">
        <v>21.4</v>
      </c>
      <c r="J272" s="5">
        <v>13.6</v>
      </c>
      <c r="K272" s="5">
        <v>0</v>
      </c>
      <c r="L272" s="7">
        <v>121796.715</v>
      </c>
      <c r="M272" s="8">
        <v>42.026015379999997</v>
      </c>
      <c r="N272" s="8">
        <f>Table_EnergyDemand_raw_data[[#This Row],[Demand]]*Table_EnergyDemand_raw_data[[#This Row],[RRP]]</f>
        <v>5118630.617823476</v>
      </c>
    </row>
    <row r="273" spans="1:14" x14ac:dyDescent="0.3">
      <c r="A273" s="10">
        <v>42276</v>
      </c>
      <c r="B273" s="5" t="str">
        <f>TEXT(Table_EnergyDemand_raw_data[[#This Row],[Date]], "DDDD")</f>
        <v>Tuesday</v>
      </c>
      <c r="C273" s="5" t="str">
        <f xml:space="preserve"> TEXT(Table_EnergyDemand_raw_data[[#This Row],[Date]], "MMMM")</f>
        <v>September</v>
      </c>
      <c r="D273" s="5" t="str">
        <f>TEXT(Table_EnergyDemand_raw_data[[#This Row],[Date]], "YYYY")</f>
        <v>2015</v>
      </c>
      <c r="E273" s="5">
        <f>_xlfn.ISOWEEKNUM(Table_EnergyDemand_raw_data[[#This Row],[Date]])</f>
        <v>40</v>
      </c>
      <c r="F273" s="6" t="str">
        <f>VLOOKUP(Table_EnergyDemand_raw_data[[#This Row],[Date]],Table_Sheet1[], 2, FALSE)</f>
        <v>N</v>
      </c>
      <c r="G273" s="6" t="str">
        <f>VLOOKUP(Table_EnergyDemand_raw_data[[#This Row],[Date]],Table_Sheet1[], 3, FALSE)</f>
        <v>N</v>
      </c>
      <c r="H273" s="5">
        <v>9</v>
      </c>
      <c r="I273" s="5">
        <v>16.899999999999999</v>
      </c>
      <c r="J273" s="5">
        <v>13.5</v>
      </c>
      <c r="K273" s="5">
        <v>0</v>
      </c>
      <c r="L273" s="7">
        <v>126691.8</v>
      </c>
      <c r="M273" s="8">
        <v>37.640101250000001</v>
      </c>
      <c r="N273" s="8">
        <f>Table_EnergyDemand_raw_data[[#This Row],[Demand]]*Table_EnergyDemand_raw_data[[#This Row],[RRP]]</f>
        <v>4768692.1795447506</v>
      </c>
    </row>
    <row r="274" spans="1:14" x14ac:dyDescent="0.3">
      <c r="A274" s="10">
        <v>42277</v>
      </c>
      <c r="B274" s="5" t="str">
        <f>TEXT(Table_EnergyDemand_raw_data[[#This Row],[Date]], "DDDD")</f>
        <v>Wednesday</v>
      </c>
      <c r="C274" s="5" t="str">
        <f xml:space="preserve"> TEXT(Table_EnergyDemand_raw_data[[#This Row],[Date]], "MMMM")</f>
        <v>September</v>
      </c>
      <c r="D274" s="5" t="str">
        <f>TEXT(Table_EnergyDemand_raw_data[[#This Row],[Date]], "YYYY")</f>
        <v>2015</v>
      </c>
      <c r="E274" s="5">
        <f>_xlfn.ISOWEEKNUM(Table_EnergyDemand_raw_data[[#This Row],[Date]])</f>
        <v>40</v>
      </c>
      <c r="F274" s="6" t="str">
        <f>VLOOKUP(Table_EnergyDemand_raw_data[[#This Row],[Date]],Table_Sheet1[], 2, FALSE)</f>
        <v>N</v>
      </c>
      <c r="G274" s="6" t="str">
        <f>VLOOKUP(Table_EnergyDemand_raw_data[[#This Row],[Date]],Table_Sheet1[], 3, FALSE)</f>
        <v>N</v>
      </c>
      <c r="H274" s="5">
        <v>11.5</v>
      </c>
      <c r="I274" s="5">
        <v>15.9</v>
      </c>
      <c r="J274" s="5">
        <v>16.8</v>
      </c>
      <c r="K274" s="5">
        <v>0</v>
      </c>
      <c r="L274" s="7">
        <v>129641.245</v>
      </c>
      <c r="M274" s="8">
        <v>41.98096898</v>
      </c>
      <c r="N274" s="8">
        <f>Table_EnergyDemand_raw_data[[#This Row],[Demand]]*Table_EnergyDemand_raw_data[[#This Row],[RRP]]</f>
        <v>5442465.0848735804</v>
      </c>
    </row>
    <row r="275" spans="1:14" x14ac:dyDescent="0.3">
      <c r="A275" s="10">
        <v>42278</v>
      </c>
      <c r="B275" s="5" t="str">
        <f>TEXT(Table_EnergyDemand_raw_data[[#This Row],[Date]], "DDDD")</f>
        <v>Thursday</v>
      </c>
      <c r="C275" s="5" t="str">
        <f xml:space="preserve"> TEXT(Table_EnergyDemand_raw_data[[#This Row],[Date]], "MMMM")</f>
        <v>October</v>
      </c>
      <c r="D275" s="5" t="str">
        <f>TEXT(Table_EnergyDemand_raw_data[[#This Row],[Date]], "YYYY")</f>
        <v>2015</v>
      </c>
      <c r="E275" s="5">
        <f>_xlfn.ISOWEEKNUM(Table_EnergyDemand_raw_data[[#This Row],[Date]])</f>
        <v>40</v>
      </c>
      <c r="F275" s="6" t="str">
        <f>VLOOKUP(Table_EnergyDemand_raw_data[[#This Row],[Date]],Table_Sheet1[], 2, FALSE)</f>
        <v>N</v>
      </c>
      <c r="G275" s="6" t="str">
        <f>VLOOKUP(Table_EnergyDemand_raw_data[[#This Row],[Date]],Table_Sheet1[], 3, FALSE)</f>
        <v>N</v>
      </c>
      <c r="H275" s="5">
        <v>6</v>
      </c>
      <c r="I275" s="5">
        <v>21.6</v>
      </c>
      <c r="J275" s="5">
        <v>21.7</v>
      </c>
      <c r="K275" s="5">
        <v>0</v>
      </c>
      <c r="L275" s="7">
        <v>124356.41499999999</v>
      </c>
      <c r="M275" s="8">
        <v>34.809762990000003</v>
      </c>
      <c r="N275" s="8">
        <f>Table_EnergyDemand_raw_data[[#This Row],[Demand]]*Table_EnergyDemand_raw_data[[#This Row],[RRP]]</f>
        <v>4328817.332436081</v>
      </c>
    </row>
    <row r="276" spans="1:14" x14ac:dyDescent="0.3">
      <c r="A276" s="10">
        <v>42279</v>
      </c>
      <c r="B276" s="5" t="str">
        <f>TEXT(Table_EnergyDemand_raw_data[[#This Row],[Date]], "DDDD")</f>
        <v>Friday</v>
      </c>
      <c r="C276" s="5" t="str">
        <f xml:space="preserve"> TEXT(Table_EnergyDemand_raw_data[[#This Row],[Date]], "MMMM")</f>
        <v>October</v>
      </c>
      <c r="D276" s="5" t="str">
        <f>TEXT(Table_EnergyDemand_raw_data[[#This Row],[Date]], "YYYY")</f>
        <v>2015</v>
      </c>
      <c r="E276" s="5">
        <f>_xlfn.ISOWEEKNUM(Table_EnergyDemand_raw_data[[#This Row],[Date]])</f>
        <v>40</v>
      </c>
      <c r="F276" s="6" t="str">
        <f>VLOOKUP(Table_EnergyDemand_raw_data[[#This Row],[Date]],Table_Sheet1[], 2, FALSE)</f>
        <v>N</v>
      </c>
      <c r="G276" s="6" t="str">
        <f>VLOOKUP(Table_EnergyDemand_raw_data[[#This Row],[Date]],Table_Sheet1[], 3, FALSE)</f>
        <v>Y</v>
      </c>
      <c r="H276" s="5">
        <v>9.9</v>
      </c>
      <c r="I276" s="5">
        <v>28.6</v>
      </c>
      <c r="J276" s="5">
        <v>21.7</v>
      </c>
      <c r="K276" s="5">
        <v>0</v>
      </c>
      <c r="L276" s="7">
        <v>107544.145</v>
      </c>
      <c r="M276" s="8">
        <v>38.306983930000001</v>
      </c>
      <c r="N276" s="8">
        <f>Table_EnergyDemand_raw_data[[#This Row],[Demand]]*Table_EnergyDemand_raw_data[[#This Row],[RRP]]</f>
        <v>4119691.8342805901</v>
      </c>
    </row>
    <row r="277" spans="1:14" x14ac:dyDescent="0.3">
      <c r="A277" s="10">
        <v>42280</v>
      </c>
      <c r="B277" s="5" t="str">
        <f>TEXT(Table_EnergyDemand_raw_data[[#This Row],[Date]], "DDDD")</f>
        <v>Saturday</v>
      </c>
      <c r="C277" s="5" t="str">
        <f xml:space="preserve"> TEXT(Table_EnergyDemand_raw_data[[#This Row],[Date]], "MMMM")</f>
        <v>October</v>
      </c>
      <c r="D277" s="5" t="str">
        <f>TEXT(Table_EnergyDemand_raw_data[[#This Row],[Date]], "YYYY")</f>
        <v>2015</v>
      </c>
      <c r="E277" s="5">
        <f>_xlfn.ISOWEEKNUM(Table_EnergyDemand_raw_data[[#This Row],[Date]])</f>
        <v>40</v>
      </c>
      <c r="F277" s="6" t="str">
        <f>VLOOKUP(Table_EnergyDemand_raw_data[[#This Row],[Date]],Table_Sheet1[], 2, FALSE)</f>
        <v>N</v>
      </c>
      <c r="G277" s="6" t="str">
        <f>VLOOKUP(Table_EnergyDemand_raw_data[[#This Row],[Date]],Table_Sheet1[], 3, FALSE)</f>
        <v>N</v>
      </c>
      <c r="H277" s="5">
        <v>16.3</v>
      </c>
      <c r="I277" s="5">
        <v>31.3</v>
      </c>
      <c r="J277" s="5">
        <v>22.2</v>
      </c>
      <c r="K277" s="5">
        <v>0</v>
      </c>
      <c r="L277" s="7">
        <v>100598.55</v>
      </c>
      <c r="M277" s="8">
        <v>30.78069241</v>
      </c>
      <c r="N277" s="8">
        <f>Table_EnergyDemand_raw_data[[#This Row],[Demand]]*Table_EnergyDemand_raw_data[[#This Row],[RRP]]</f>
        <v>3096493.0244420054</v>
      </c>
    </row>
    <row r="278" spans="1:14" x14ac:dyDescent="0.3">
      <c r="A278" s="10">
        <v>42281</v>
      </c>
      <c r="B278" s="5" t="str">
        <f>TEXT(Table_EnergyDemand_raw_data[[#This Row],[Date]], "DDDD")</f>
        <v>Sunday</v>
      </c>
      <c r="C278" s="5" t="str">
        <f xml:space="preserve"> TEXT(Table_EnergyDemand_raw_data[[#This Row],[Date]], "MMMM")</f>
        <v>October</v>
      </c>
      <c r="D278" s="5" t="str">
        <f>TEXT(Table_EnergyDemand_raw_data[[#This Row],[Date]], "YYYY")</f>
        <v>2015</v>
      </c>
      <c r="E278" s="5">
        <f>_xlfn.ISOWEEKNUM(Table_EnergyDemand_raw_data[[#This Row],[Date]])</f>
        <v>40</v>
      </c>
      <c r="F278" s="6" t="str">
        <f>VLOOKUP(Table_EnergyDemand_raw_data[[#This Row],[Date]],Table_Sheet1[], 2, FALSE)</f>
        <v>N</v>
      </c>
      <c r="G278" s="6" t="str">
        <f>VLOOKUP(Table_EnergyDemand_raw_data[[#This Row],[Date]],Table_Sheet1[], 3, FALSE)</f>
        <v>N</v>
      </c>
      <c r="H278" s="5">
        <v>13.9</v>
      </c>
      <c r="I278" s="5">
        <v>24.9</v>
      </c>
      <c r="J278" s="5">
        <v>22.2</v>
      </c>
      <c r="K278" s="5">
        <v>0</v>
      </c>
      <c r="L278" s="7">
        <v>103828.88</v>
      </c>
      <c r="M278" s="8">
        <v>36.56069849</v>
      </c>
      <c r="N278" s="8">
        <f>Table_EnergyDemand_raw_data[[#This Row],[Demand]]*Table_EnergyDemand_raw_data[[#This Row],[RRP]]</f>
        <v>3796056.3762343912</v>
      </c>
    </row>
    <row r="279" spans="1:14" x14ac:dyDescent="0.3">
      <c r="A279" s="10">
        <v>42282</v>
      </c>
      <c r="B279" s="5" t="str">
        <f>TEXT(Table_EnergyDemand_raw_data[[#This Row],[Date]], "DDDD")</f>
        <v>Monday</v>
      </c>
      <c r="C279" s="5" t="str">
        <f xml:space="preserve"> TEXT(Table_EnergyDemand_raw_data[[#This Row],[Date]], "MMMM")</f>
        <v>October</v>
      </c>
      <c r="D279" s="5" t="str">
        <f>TEXT(Table_EnergyDemand_raw_data[[#This Row],[Date]], "YYYY")</f>
        <v>2015</v>
      </c>
      <c r="E279" s="5">
        <f>_xlfn.ISOWEEKNUM(Table_EnergyDemand_raw_data[[#This Row],[Date]])</f>
        <v>41</v>
      </c>
      <c r="F279" s="6" t="str">
        <f>VLOOKUP(Table_EnergyDemand_raw_data[[#This Row],[Date]],Table_Sheet1[], 2, FALSE)</f>
        <v>N</v>
      </c>
      <c r="G279" s="6" t="str">
        <f>VLOOKUP(Table_EnergyDemand_raw_data[[#This Row],[Date]],Table_Sheet1[], 3, FALSE)</f>
        <v>N</v>
      </c>
      <c r="H279" s="5">
        <v>12.7</v>
      </c>
      <c r="I279" s="5">
        <v>34.4</v>
      </c>
      <c r="J279" s="5">
        <v>22</v>
      </c>
      <c r="K279" s="5">
        <v>0</v>
      </c>
      <c r="L279" s="7">
        <v>125194.87</v>
      </c>
      <c r="M279" s="8">
        <v>38.972005189999997</v>
      </c>
      <c r="N279" s="8">
        <f>Table_EnergyDemand_raw_data[[#This Row],[Demand]]*Table_EnergyDemand_raw_data[[#This Row],[RRP]]</f>
        <v>4879095.1234013746</v>
      </c>
    </row>
    <row r="280" spans="1:14" x14ac:dyDescent="0.3">
      <c r="A280" s="10">
        <v>42283</v>
      </c>
      <c r="B280" s="5" t="str">
        <f>TEXT(Table_EnergyDemand_raw_data[[#This Row],[Date]], "DDDD")</f>
        <v>Tuesday</v>
      </c>
      <c r="C280" s="5" t="str">
        <f xml:space="preserve"> TEXT(Table_EnergyDemand_raw_data[[#This Row],[Date]], "MMMM")</f>
        <v>October</v>
      </c>
      <c r="D280" s="5" t="str">
        <f>TEXT(Table_EnergyDemand_raw_data[[#This Row],[Date]], "YYYY")</f>
        <v>2015</v>
      </c>
      <c r="E280" s="5">
        <f>_xlfn.ISOWEEKNUM(Table_EnergyDemand_raw_data[[#This Row],[Date]])</f>
        <v>41</v>
      </c>
      <c r="F280" s="6" t="str">
        <f>VLOOKUP(Table_EnergyDemand_raw_data[[#This Row],[Date]],Table_Sheet1[], 2, FALSE)</f>
        <v>Y</v>
      </c>
      <c r="G280" s="6" t="str">
        <f>VLOOKUP(Table_EnergyDemand_raw_data[[#This Row],[Date]],Table_Sheet1[], 3, FALSE)</f>
        <v>N</v>
      </c>
      <c r="H280" s="5">
        <v>15.5</v>
      </c>
      <c r="I280" s="5">
        <v>35.799999999999997</v>
      </c>
      <c r="J280" s="5">
        <v>18.899999999999999</v>
      </c>
      <c r="K280" s="5">
        <v>0</v>
      </c>
      <c r="L280" s="7">
        <v>127225.245</v>
      </c>
      <c r="M280" s="8">
        <v>36.244451439999999</v>
      </c>
      <c r="N280" s="8">
        <f>Table_EnergyDemand_raw_data[[#This Row],[Demand]]*Table_EnergyDemand_raw_data[[#This Row],[RRP]]</f>
        <v>4611209.2143446021</v>
      </c>
    </row>
    <row r="281" spans="1:14" x14ac:dyDescent="0.3">
      <c r="A281" s="10">
        <v>42284</v>
      </c>
      <c r="B281" s="5" t="str">
        <f>TEXT(Table_EnergyDemand_raw_data[[#This Row],[Date]], "DDDD")</f>
        <v>Wednesday</v>
      </c>
      <c r="C281" s="5" t="str">
        <f xml:space="preserve"> TEXT(Table_EnergyDemand_raw_data[[#This Row],[Date]], "MMMM")</f>
        <v>October</v>
      </c>
      <c r="D281" s="5" t="str">
        <f>TEXT(Table_EnergyDemand_raw_data[[#This Row],[Date]], "YYYY")</f>
        <v>2015</v>
      </c>
      <c r="E281" s="5">
        <f>_xlfn.ISOWEEKNUM(Table_EnergyDemand_raw_data[[#This Row],[Date]])</f>
        <v>41</v>
      </c>
      <c r="F281" s="6" t="str">
        <f>VLOOKUP(Table_EnergyDemand_raw_data[[#This Row],[Date]],Table_Sheet1[], 2, FALSE)</f>
        <v>Y</v>
      </c>
      <c r="G281" s="6" t="str">
        <f>VLOOKUP(Table_EnergyDemand_raw_data[[#This Row],[Date]],Table_Sheet1[], 3, FALSE)</f>
        <v>N</v>
      </c>
      <c r="H281" s="5">
        <v>11.8</v>
      </c>
      <c r="I281" s="5">
        <v>16.2</v>
      </c>
      <c r="J281" s="5">
        <v>23.6</v>
      </c>
      <c r="K281" s="5">
        <v>0</v>
      </c>
      <c r="L281" s="7">
        <v>117282.765</v>
      </c>
      <c r="M281" s="8">
        <v>31.596406630000001</v>
      </c>
      <c r="N281" s="8">
        <f>Table_EnergyDemand_raw_data[[#This Row],[Demand]]*Table_EnergyDemand_raw_data[[#This Row],[RRP]]</f>
        <v>3705713.9336307319</v>
      </c>
    </row>
    <row r="282" spans="1:14" x14ac:dyDescent="0.3">
      <c r="A282" s="10">
        <v>42285</v>
      </c>
      <c r="B282" s="5" t="str">
        <f>TEXT(Table_EnergyDemand_raw_data[[#This Row],[Date]], "DDDD")</f>
        <v>Thursday</v>
      </c>
      <c r="C282" s="5" t="str">
        <f xml:space="preserve"> TEXT(Table_EnergyDemand_raw_data[[#This Row],[Date]], "MMMM")</f>
        <v>October</v>
      </c>
      <c r="D282" s="5" t="str">
        <f>TEXT(Table_EnergyDemand_raw_data[[#This Row],[Date]], "YYYY")</f>
        <v>2015</v>
      </c>
      <c r="E282" s="5">
        <f>_xlfn.ISOWEEKNUM(Table_EnergyDemand_raw_data[[#This Row],[Date]])</f>
        <v>41</v>
      </c>
      <c r="F282" s="6" t="str">
        <f>VLOOKUP(Table_EnergyDemand_raw_data[[#This Row],[Date]],Table_Sheet1[], 2, FALSE)</f>
        <v>Y</v>
      </c>
      <c r="G282" s="6" t="str">
        <f>VLOOKUP(Table_EnergyDemand_raw_data[[#This Row],[Date]],Table_Sheet1[], 3, FALSE)</f>
        <v>N</v>
      </c>
      <c r="H282" s="5">
        <v>7.6</v>
      </c>
      <c r="I282" s="5">
        <v>18.600000000000001</v>
      </c>
      <c r="J282" s="5">
        <v>23.3</v>
      </c>
      <c r="K282" s="5">
        <v>0</v>
      </c>
      <c r="L282" s="7">
        <v>122121.325</v>
      </c>
      <c r="M282" s="8">
        <v>36.140982370000003</v>
      </c>
      <c r="N282" s="8">
        <f>Table_EnergyDemand_raw_data[[#This Row],[Demand]]*Table_EnergyDemand_raw_data[[#This Row],[RRP]]</f>
        <v>4413584.6538260402</v>
      </c>
    </row>
    <row r="283" spans="1:14" x14ac:dyDescent="0.3">
      <c r="A283" s="10">
        <v>42286</v>
      </c>
      <c r="B283" s="5" t="str">
        <f>TEXT(Table_EnergyDemand_raw_data[[#This Row],[Date]], "DDDD")</f>
        <v>Friday</v>
      </c>
      <c r="C283" s="5" t="str">
        <f xml:space="preserve"> TEXT(Table_EnergyDemand_raw_data[[#This Row],[Date]], "MMMM")</f>
        <v>October</v>
      </c>
      <c r="D283" s="5" t="str">
        <f>TEXT(Table_EnergyDemand_raw_data[[#This Row],[Date]], "YYYY")</f>
        <v>2015</v>
      </c>
      <c r="E283" s="5">
        <f>_xlfn.ISOWEEKNUM(Table_EnergyDemand_raw_data[[#This Row],[Date]])</f>
        <v>41</v>
      </c>
      <c r="F283" s="6" t="str">
        <f>VLOOKUP(Table_EnergyDemand_raw_data[[#This Row],[Date]],Table_Sheet1[], 2, FALSE)</f>
        <v>Y</v>
      </c>
      <c r="G283" s="6" t="str">
        <f>VLOOKUP(Table_EnergyDemand_raw_data[[#This Row],[Date]],Table_Sheet1[], 3, FALSE)</f>
        <v>N</v>
      </c>
      <c r="H283" s="5">
        <v>10.9</v>
      </c>
      <c r="I283" s="5">
        <v>29.9</v>
      </c>
      <c r="J283" s="5">
        <v>22</v>
      </c>
      <c r="K283" s="5">
        <v>0</v>
      </c>
      <c r="L283" s="7">
        <v>126989.905</v>
      </c>
      <c r="M283" s="8">
        <v>41.415074920000002</v>
      </c>
      <c r="N283" s="8">
        <f>Table_EnergyDemand_raw_data[[#This Row],[Demand]]*Table_EnergyDemand_raw_data[[#This Row],[RRP]]</f>
        <v>5259296.429658683</v>
      </c>
    </row>
    <row r="284" spans="1:14" x14ac:dyDescent="0.3">
      <c r="A284" s="10">
        <v>42287</v>
      </c>
      <c r="B284" s="5" t="str">
        <f>TEXT(Table_EnergyDemand_raw_data[[#This Row],[Date]], "DDDD")</f>
        <v>Saturday</v>
      </c>
      <c r="C284" s="5" t="str">
        <f xml:space="preserve"> TEXT(Table_EnergyDemand_raw_data[[#This Row],[Date]], "MMMM")</f>
        <v>October</v>
      </c>
      <c r="D284" s="5" t="str">
        <f>TEXT(Table_EnergyDemand_raw_data[[#This Row],[Date]], "YYYY")</f>
        <v>2015</v>
      </c>
      <c r="E284" s="5">
        <f>_xlfn.ISOWEEKNUM(Table_EnergyDemand_raw_data[[#This Row],[Date]])</f>
        <v>41</v>
      </c>
      <c r="F284" s="6" t="str">
        <f>VLOOKUP(Table_EnergyDemand_raw_data[[#This Row],[Date]],Table_Sheet1[], 2, FALSE)</f>
        <v>Y</v>
      </c>
      <c r="G284" s="6" t="str">
        <f>VLOOKUP(Table_EnergyDemand_raw_data[[#This Row],[Date]],Table_Sheet1[], 3, FALSE)</f>
        <v>N</v>
      </c>
      <c r="H284" s="5">
        <v>17.5</v>
      </c>
      <c r="I284" s="5">
        <v>29.2</v>
      </c>
      <c r="J284" s="5">
        <v>11.9</v>
      </c>
      <c r="K284" s="5">
        <v>0</v>
      </c>
      <c r="L284" s="7">
        <v>112604.825</v>
      </c>
      <c r="M284" s="8">
        <v>34.803176860000001</v>
      </c>
      <c r="N284" s="8">
        <f>Table_EnergyDemand_raw_data[[#This Row],[Demand]]*Table_EnergyDemand_raw_data[[#This Row],[RRP]]</f>
        <v>3919005.6397643494</v>
      </c>
    </row>
    <row r="285" spans="1:14" x14ac:dyDescent="0.3">
      <c r="A285" s="10">
        <v>42288</v>
      </c>
      <c r="B285" s="5" t="str">
        <f>TEXT(Table_EnergyDemand_raw_data[[#This Row],[Date]], "DDDD")</f>
        <v>Sunday</v>
      </c>
      <c r="C285" s="5" t="str">
        <f xml:space="preserve"> TEXT(Table_EnergyDemand_raw_data[[#This Row],[Date]], "MMMM")</f>
        <v>October</v>
      </c>
      <c r="D285" s="5" t="str">
        <f>TEXT(Table_EnergyDemand_raw_data[[#This Row],[Date]], "YYYY")</f>
        <v>2015</v>
      </c>
      <c r="E285" s="5">
        <f>_xlfn.ISOWEEKNUM(Table_EnergyDemand_raw_data[[#This Row],[Date]])</f>
        <v>41</v>
      </c>
      <c r="F285" s="6" t="str">
        <f>VLOOKUP(Table_EnergyDemand_raw_data[[#This Row],[Date]],Table_Sheet1[], 2, FALSE)</f>
        <v>Y</v>
      </c>
      <c r="G285" s="6" t="str">
        <f>VLOOKUP(Table_EnergyDemand_raw_data[[#This Row],[Date]],Table_Sheet1[], 3, FALSE)</f>
        <v>N</v>
      </c>
      <c r="H285" s="5">
        <v>16.899999999999999</v>
      </c>
      <c r="I285" s="5">
        <v>19.2</v>
      </c>
      <c r="J285" s="5">
        <v>19.600000000000001</v>
      </c>
      <c r="K285" s="5">
        <v>0.4</v>
      </c>
      <c r="L285" s="7">
        <v>105376.33500000001</v>
      </c>
      <c r="M285" s="8">
        <v>29.90281083</v>
      </c>
      <c r="N285" s="8">
        <f>Table_EnergyDemand_raw_data[[#This Row],[Demand]]*Table_EnergyDemand_raw_data[[#This Row],[RRP]]</f>
        <v>3151048.6114637083</v>
      </c>
    </row>
    <row r="286" spans="1:14" x14ac:dyDescent="0.3">
      <c r="A286" s="10">
        <v>42289</v>
      </c>
      <c r="B286" s="5" t="str">
        <f>TEXT(Table_EnergyDemand_raw_data[[#This Row],[Date]], "DDDD")</f>
        <v>Monday</v>
      </c>
      <c r="C286" s="5" t="str">
        <f xml:space="preserve"> TEXT(Table_EnergyDemand_raw_data[[#This Row],[Date]], "MMMM")</f>
        <v>October</v>
      </c>
      <c r="D286" s="5" t="str">
        <f>TEXT(Table_EnergyDemand_raw_data[[#This Row],[Date]], "YYYY")</f>
        <v>2015</v>
      </c>
      <c r="E286" s="5">
        <f>_xlfn.ISOWEEKNUM(Table_EnergyDemand_raw_data[[#This Row],[Date]])</f>
        <v>42</v>
      </c>
      <c r="F286" s="6" t="str">
        <f>VLOOKUP(Table_EnergyDemand_raw_data[[#This Row],[Date]],Table_Sheet1[], 2, FALSE)</f>
        <v>Y</v>
      </c>
      <c r="G286" s="6" t="str">
        <f>VLOOKUP(Table_EnergyDemand_raw_data[[#This Row],[Date]],Table_Sheet1[], 3, FALSE)</f>
        <v>N</v>
      </c>
      <c r="H286" s="5">
        <v>11.3</v>
      </c>
      <c r="I286" s="5">
        <v>16.100000000000001</v>
      </c>
      <c r="J286" s="5">
        <v>13.4</v>
      </c>
      <c r="K286" s="5">
        <v>0.6</v>
      </c>
      <c r="L286" s="7">
        <v>120916.215</v>
      </c>
      <c r="M286" s="8">
        <v>36.353623810000002</v>
      </c>
      <c r="N286" s="8">
        <f>Table_EnergyDemand_raw_data[[#This Row],[Demand]]*Table_EnergyDemand_raw_data[[#This Row],[RRP]]</f>
        <v>4395742.5926390793</v>
      </c>
    </row>
    <row r="287" spans="1:14" x14ac:dyDescent="0.3">
      <c r="A287" s="10">
        <v>42290</v>
      </c>
      <c r="B287" s="5" t="str">
        <f>TEXT(Table_EnergyDemand_raw_data[[#This Row],[Date]], "DDDD")</f>
        <v>Tuesday</v>
      </c>
      <c r="C287" s="5" t="str">
        <f xml:space="preserve"> TEXT(Table_EnergyDemand_raw_data[[#This Row],[Date]], "MMMM")</f>
        <v>October</v>
      </c>
      <c r="D287" s="5" t="str">
        <f>TEXT(Table_EnergyDemand_raw_data[[#This Row],[Date]], "YYYY")</f>
        <v>2015</v>
      </c>
      <c r="E287" s="5">
        <f>_xlfn.ISOWEEKNUM(Table_EnergyDemand_raw_data[[#This Row],[Date]])</f>
        <v>42</v>
      </c>
      <c r="F287" s="6" t="str">
        <f>VLOOKUP(Table_EnergyDemand_raw_data[[#This Row],[Date]],Table_Sheet1[], 2, FALSE)</f>
        <v>Y</v>
      </c>
      <c r="G287" s="6" t="str">
        <f>VLOOKUP(Table_EnergyDemand_raw_data[[#This Row],[Date]],Table_Sheet1[], 3, FALSE)</f>
        <v>N</v>
      </c>
      <c r="H287" s="5">
        <v>7.9</v>
      </c>
      <c r="I287" s="5">
        <v>17.600000000000001</v>
      </c>
      <c r="J287" s="5">
        <v>24.3</v>
      </c>
      <c r="K287" s="5">
        <v>0.4</v>
      </c>
      <c r="L287" s="7">
        <v>122830.38</v>
      </c>
      <c r="M287" s="8">
        <v>41.49816809</v>
      </c>
      <c r="N287" s="8">
        <f>Table_EnergyDemand_raw_data[[#This Row],[Demand]]*Table_EnergyDemand_raw_data[[#This Row],[RRP]]</f>
        <v>5097235.7557985745</v>
      </c>
    </row>
    <row r="288" spans="1:14" x14ac:dyDescent="0.3">
      <c r="A288" s="10">
        <v>42291</v>
      </c>
      <c r="B288" s="5" t="str">
        <f>TEXT(Table_EnergyDemand_raw_data[[#This Row],[Date]], "DDDD")</f>
        <v>Wednesday</v>
      </c>
      <c r="C288" s="5" t="str">
        <f xml:space="preserve"> TEXT(Table_EnergyDemand_raw_data[[#This Row],[Date]], "MMMM")</f>
        <v>October</v>
      </c>
      <c r="D288" s="5" t="str">
        <f>TEXT(Table_EnergyDemand_raw_data[[#This Row],[Date]], "YYYY")</f>
        <v>2015</v>
      </c>
      <c r="E288" s="5">
        <f>_xlfn.ISOWEEKNUM(Table_EnergyDemand_raw_data[[#This Row],[Date]])</f>
        <v>42</v>
      </c>
      <c r="F288" s="6" t="str">
        <f>VLOOKUP(Table_EnergyDemand_raw_data[[#This Row],[Date]],Table_Sheet1[], 2, FALSE)</f>
        <v>Y</v>
      </c>
      <c r="G288" s="6" t="str">
        <f>VLOOKUP(Table_EnergyDemand_raw_data[[#This Row],[Date]],Table_Sheet1[], 3, FALSE)</f>
        <v>N</v>
      </c>
      <c r="H288" s="5">
        <v>11.2</v>
      </c>
      <c r="I288" s="5">
        <v>28.6</v>
      </c>
      <c r="J288" s="5">
        <v>24.4</v>
      </c>
      <c r="K288" s="5">
        <v>0</v>
      </c>
      <c r="L288" s="7">
        <v>126919.19500000001</v>
      </c>
      <c r="M288" s="8">
        <v>45.563440200000002</v>
      </c>
      <c r="N288" s="8">
        <f>Table_EnergyDemand_raw_data[[#This Row],[Demand]]*Table_EnergyDemand_raw_data[[#This Row],[RRP]]</f>
        <v>5782875.1516146399</v>
      </c>
    </row>
    <row r="289" spans="1:14" x14ac:dyDescent="0.3">
      <c r="A289" s="10">
        <v>42292</v>
      </c>
      <c r="B289" s="5" t="str">
        <f>TEXT(Table_EnergyDemand_raw_data[[#This Row],[Date]], "DDDD")</f>
        <v>Thursday</v>
      </c>
      <c r="C289" s="5" t="str">
        <f xml:space="preserve"> TEXT(Table_EnergyDemand_raw_data[[#This Row],[Date]], "MMMM")</f>
        <v>October</v>
      </c>
      <c r="D289" s="5" t="str">
        <f>TEXT(Table_EnergyDemand_raw_data[[#This Row],[Date]], "YYYY")</f>
        <v>2015</v>
      </c>
      <c r="E289" s="5">
        <f>_xlfn.ISOWEEKNUM(Table_EnergyDemand_raw_data[[#This Row],[Date]])</f>
        <v>42</v>
      </c>
      <c r="F289" s="6" t="str">
        <f>VLOOKUP(Table_EnergyDemand_raw_data[[#This Row],[Date]],Table_Sheet1[], 2, FALSE)</f>
        <v>Y</v>
      </c>
      <c r="G289" s="6" t="str">
        <f>VLOOKUP(Table_EnergyDemand_raw_data[[#This Row],[Date]],Table_Sheet1[], 3, FALSE)</f>
        <v>N</v>
      </c>
      <c r="H289" s="5">
        <v>14.4</v>
      </c>
      <c r="I289" s="5">
        <v>34</v>
      </c>
      <c r="J289" s="5">
        <v>22.2</v>
      </c>
      <c r="K289" s="5">
        <v>0</v>
      </c>
      <c r="L289" s="7">
        <v>130260.37</v>
      </c>
      <c r="M289" s="8">
        <v>39.066948680000003</v>
      </c>
      <c r="N289" s="8">
        <f>Table_EnergyDemand_raw_data[[#This Row],[Demand]]*Table_EnergyDemand_raw_data[[#This Row],[RRP]]</f>
        <v>5088875.1898278119</v>
      </c>
    </row>
    <row r="290" spans="1:14" x14ac:dyDescent="0.3">
      <c r="A290" s="10">
        <v>42293</v>
      </c>
      <c r="B290" s="5" t="str">
        <f>TEXT(Table_EnergyDemand_raw_data[[#This Row],[Date]], "DDDD")</f>
        <v>Friday</v>
      </c>
      <c r="C290" s="5" t="str">
        <f xml:space="preserve"> TEXT(Table_EnergyDemand_raw_data[[#This Row],[Date]], "MMMM")</f>
        <v>October</v>
      </c>
      <c r="D290" s="5" t="str">
        <f>TEXT(Table_EnergyDemand_raw_data[[#This Row],[Date]], "YYYY")</f>
        <v>2015</v>
      </c>
      <c r="E290" s="5">
        <f>_xlfn.ISOWEEKNUM(Table_EnergyDemand_raw_data[[#This Row],[Date]])</f>
        <v>42</v>
      </c>
      <c r="F290" s="6" t="str">
        <f>VLOOKUP(Table_EnergyDemand_raw_data[[#This Row],[Date]],Table_Sheet1[], 2, FALSE)</f>
        <v>Y</v>
      </c>
      <c r="G290" s="6" t="str">
        <f>VLOOKUP(Table_EnergyDemand_raw_data[[#This Row],[Date]],Table_Sheet1[], 3, FALSE)</f>
        <v>N</v>
      </c>
      <c r="H290" s="5">
        <v>17</v>
      </c>
      <c r="I290" s="5">
        <v>23.8</v>
      </c>
      <c r="J290" s="5">
        <v>8.4</v>
      </c>
      <c r="K290" s="5">
        <v>0</v>
      </c>
      <c r="L290" s="7">
        <v>123985.97</v>
      </c>
      <c r="M290" s="8">
        <v>43.80436083</v>
      </c>
      <c r="N290" s="8">
        <f>Table_EnergyDemand_raw_data[[#This Row],[Demand]]*Table_EnergyDemand_raw_data[[#This Row],[RRP]]</f>
        <v>5431126.1677375548</v>
      </c>
    </row>
    <row r="291" spans="1:14" x14ac:dyDescent="0.3">
      <c r="A291" s="10">
        <v>42294</v>
      </c>
      <c r="B291" s="5" t="str">
        <f>TEXT(Table_EnergyDemand_raw_data[[#This Row],[Date]], "DDDD")</f>
        <v>Saturday</v>
      </c>
      <c r="C291" s="5" t="str">
        <f xml:space="preserve"> TEXT(Table_EnergyDemand_raw_data[[#This Row],[Date]], "MMMM")</f>
        <v>October</v>
      </c>
      <c r="D291" s="5" t="str">
        <f>TEXT(Table_EnergyDemand_raw_data[[#This Row],[Date]], "YYYY")</f>
        <v>2015</v>
      </c>
      <c r="E291" s="5">
        <f>_xlfn.ISOWEEKNUM(Table_EnergyDemand_raw_data[[#This Row],[Date]])</f>
        <v>42</v>
      </c>
      <c r="F291" s="6" t="str">
        <f>VLOOKUP(Table_EnergyDemand_raw_data[[#This Row],[Date]],Table_Sheet1[], 2, FALSE)</f>
        <v>Y</v>
      </c>
      <c r="G291" s="6" t="str">
        <f>VLOOKUP(Table_EnergyDemand_raw_data[[#This Row],[Date]],Table_Sheet1[], 3, FALSE)</f>
        <v>N</v>
      </c>
      <c r="H291" s="5">
        <v>11.5</v>
      </c>
      <c r="I291" s="5">
        <v>20.5</v>
      </c>
      <c r="J291" s="5">
        <v>20.399999999999999</v>
      </c>
      <c r="K291" s="5">
        <v>0</v>
      </c>
      <c r="L291" s="7">
        <v>104916.345</v>
      </c>
      <c r="M291" s="8">
        <v>29.673610060000001</v>
      </c>
      <c r="N291" s="8">
        <f>Table_EnergyDemand_raw_data[[#This Row],[Demand]]*Table_EnergyDemand_raw_data[[#This Row],[RRP]]</f>
        <v>3113246.7104504309</v>
      </c>
    </row>
    <row r="292" spans="1:14" x14ac:dyDescent="0.3">
      <c r="A292" s="10">
        <v>42295</v>
      </c>
      <c r="B292" s="5" t="str">
        <f>TEXT(Table_EnergyDemand_raw_data[[#This Row],[Date]], "DDDD")</f>
        <v>Sunday</v>
      </c>
      <c r="C292" s="5" t="str">
        <f xml:space="preserve"> TEXT(Table_EnergyDemand_raw_data[[#This Row],[Date]], "MMMM")</f>
        <v>October</v>
      </c>
      <c r="D292" s="5" t="str">
        <f>TEXT(Table_EnergyDemand_raw_data[[#This Row],[Date]], "YYYY")</f>
        <v>2015</v>
      </c>
      <c r="E292" s="5">
        <f>_xlfn.ISOWEEKNUM(Table_EnergyDemand_raw_data[[#This Row],[Date]])</f>
        <v>42</v>
      </c>
      <c r="F292" s="6" t="str">
        <f>VLOOKUP(Table_EnergyDemand_raw_data[[#This Row],[Date]],Table_Sheet1[], 2, FALSE)</f>
        <v>Y</v>
      </c>
      <c r="G292" s="6" t="str">
        <f>VLOOKUP(Table_EnergyDemand_raw_data[[#This Row],[Date]],Table_Sheet1[], 3, FALSE)</f>
        <v>N</v>
      </c>
      <c r="H292" s="5">
        <v>12.6</v>
      </c>
      <c r="I292" s="5">
        <v>17.7</v>
      </c>
      <c r="J292" s="5">
        <v>24.2</v>
      </c>
      <c r="K292" s="5">
        <v>0</v>
      </c>
      <c r="L292" s="7">
        <v>100812.04</v>
      </c>
      <c r="M292" s="8">
        <v>29.120867570000001</v>
      </c>
      <c r="N292" s="8">
        <f>Table_EnergyDemand_raw_data[[#This Row],[Demand]]*Table_EnergyDemand_raw_data[[#This Row],[RRP]]</f>
        <v>2935734.0663015428</v>
      </c>
    </row>
    <row r="293" spans="1:14" x14ac:dyDescent="0.3">
      <c r="A293" s="10">
        <v>42296</v>
      </c>
      <c r="B293" s="5" t="str">
        <f>TEXT(Table_EnergyDemand_raw_data[[#This Row],[Date]], "DDDD")</f>
        <v>Monday</v>
      </c>
      <c r="C293" s="5" t="str">
        <f xml:space="preserve"> TEXT(Table_EnergyDemand_raw_data[[#This Row],[Date]], "MMMM")</f>
        <v>October</v>
      </c>
      <c r="D293" s="5" t="str">
        <f>TEXT(Table_EnergyDemand_raw_data[[#This Row],[Date]], "YYYY")</f>
        <v>2015</v>
      </c>
      <c r="E293" s="5">
        <f>_xlfn.ISOWEEKNUM(Table_EnergyDemand_raw_data[[#This Row],[Date]])</f>
        <v>43</v>
      </c>
      <c r="F293" s="6" t="str">
        <f>VLOOKUP(Table_EnergyDemand_raw_data[[#This Row],[Date]],Table_Sheet1[], 2, FALSE)</f>
        <v>Y</v>
      </c>
      <c r="G293" s="6" t="str">
        <f>VLOOKUP(Table_EnergyDemand_raw_data[[#This Row],[Date]],Table_Sheet1[], 3, FALSE)</f>
        <v>N</v>
      </c>
      <c r="H293" s="5">
        <v>8.3000000000000007</v>
      </c>
      <c r="I293" s="5">
        <v>26.7</v>
      </c>
      <c r="J293" s="5">
        <v>25.8</v>
      </c>
      <c r="K293" s="5">
        <v>0</v>
      </c>
      <c r="L293" s="7">
        <v>120795</v>
      </c>
      <c r="M293" s="8">
        <v>43.510676320000002</v>
      </c>
      <c r="N293" s="8">
        <f>Table_EnergyDemand_raw_data[[#This Row],[Demand]]*Table_EnergyDemand_raw_data[[#This Row],[RRP]]</f>
        <v>5255872.1460744003</v>
      </c>
    </row>
    <row r="294" spans="1:14" x14ac:dyDescent="0.3">
      <c r="A294" s="10">
        <v>42297</v>
      </c>
      <c r="B294" s="5" t="str">
        <f>TEXT(Table_EnergyDemand_raw_data[[#This Row],[Date]], "DDDD")</f>
        <v>Tuesday</v>
      </c>
      <c r="C294" s="5" t="str">
        <f xml:space="preserve"> TEXT(Table_EnergyDemand_raw_data[[#This Row],[Date]], "MMMM")</f>
        <v>October</v>
      </c>
      <c r="D294" s="5" t="str">
        <f>TEXT(Table_EnergyDemand_raw_data[[#This Row],[Date]], "YYYY")</f>
        <v>2015</v>
      </c>
      <c r="E294" s="5">
        <f>_xlfn.ISOWEEKNUM(Table_EnergyDemand_raw_data[[#This Row],[Date]])</f>
        <v>43</v>
      </c>
      <c r="F294" s="6" t="str">
        <f>VLOOKUP(Table_EnergyDemand_raw_data[[#This Row],[Date]],Table_Sheet1[], 2, FALSE)</f>
        <v>Y</v>
      </c>
      <c r="G294" s="6" t="str">
        <f>VLOOKUP(Table_EnergyDemand_raw_data[[#This Row],[Date]],Table_Sheet1[], 3, FALSE)</f>
        <v>N</v>
      </c>
      <c r="H294" s="5">
        <v>12.9</v>
      </c>
      <c r="I294" s="5">
        <v>31.8</v>
      </c>
      <c r="J294" s="5">
        <v>14.4</v>
      </c>
      <c r="K294" s="5">
        <v>0</v>
      </c>
      <c r="L294" s="7">
        <v>126655.49</v>
      </c>
      <c r="M294" s="8">
        <v>43.332869199999998</v>
      </c>
      <c r="N294" s="8">
        <f>Table_EnergyDemand_raw_data[[#This Row],[Demand]]*Table_EnergyDemand_raw_data[[#This Row],[RRP]]</f>
        <v>5488345.7816319084</v>
      </c>
    </row>
    <row r="295" spans="1:14" x14ac:dyDescent="0.3">
      <c r="A295" s="10">
        <v>42298</v>
      </c>
      <c r="B295" s="5" t="str">
        <f>TEXT(Table_EnergyDemand_raw_data[[#This Row],[Date]], "DDDD")</f>
        <v>Wednesday</v>
      </c>
      <c r="C295" s="5" t="str">
        <f xml:space="preserve"> TEXT(Table_EnergyDemand_raw_data[[#This Row],[Date]], "MMMM")</f>
        <v>October</v>
      </c>
      <c r="D295" s="5" t="str">
        <f>TEXT(Table_EnergyDemand_raw_data[[#This Row],[Date]], "YYYY")</f>
        <v>2015</v>
      </c>
      <c r="E295" s="5">
        <f>_xlfn.ISOWEEKNUM(Table_EnergyDemand_raw_data[[#This Row],[Date]])</f>
        <v>43</v>
      </c>
      <c r="F295" s="6" t="str">
        <f>VLOOKUP(Table_EnergyDemand_raw_data[[#This Row],[Date]],Table_Sheet1[], 2, FALSE)</f>
        <v>Y</v>
      </c>
      <c r="G295" s="6" t="str">
        <f>VLOOKUP(Table_EnergyDemand_raw_data[[#This Row],[Date]],Table_Sheet1[], 3, FALSE)</f>
        <v>N</v>
      </c>
      <c r="H295" s="5">
        <v>17.600000000000001</v>
      </c>
      <c r="I295" s="5">
        <v>18.3</v>
      </c>
      <c r="J295" s="5">
        <v>7.3</v>
      </c>
      <c r="K295" s="5">
        <v>2.4</v>
      </c>
      <c r="L295" s="7">
        <v>122368.88499999999</v>
      </c>
      <c r="M295" s="8">
        <v>39.681894030000002</v>
      </c>
      <c r="N295" s="8">
        <f>Table_EnergyDemand_raw_data[[#This Row],[Demand]]*Table_EnergyDemand_raw_data[[#This Row],[RRP]]</f>
        <v>4855829.1271392563</v>
      </c>
    </row>
    <row r="296" spans="1:14" x14ac:dyDescent="0.3">
      <c r="A296" s="10">
        <v>42299</v>
      </c>
      <c r="B296" s="5" t="str">
        <f>TEXT(Table_EnergyDemand_raw_data[[#This Row],[Date]], "DDDD")</f>
        <v>Thursday</v>
      </c>
      <c r="C296" s="5" t="str">
        <f xml:space="preserve"> TEXT(Table_EnergyDemand_raw_data[[#This Row],[Date]], "MMMM")</f>
        <v>October</v>
      </c>
      <c r="D296" s="5" t="str">
        <f>TEXT(Table_EnergyDemand_raw_data[[#This Row],[Date]], "YYYY")</f>
        <v>2015</v>
      </c>
      <c r="E296" s="5">
        <f>_xlfn.ISOWEEKNUM(Table_EnergyDemand_raw_data[[#This Row],[Date]])</f>
        <v>43</v>
      </c>
      <c r="F296" s="6" t="str">
        <f>VLOOKUP(Table_EnergyDemand_raw_data[[#This Row],[Date]],Table_Sheet1[], 2, FALSE)</f>
        <v>Y</v>
      </c>
      <c r="G296" s="6" t="str">
        <f>VLOOKUP(Table_EnergyDemand_raw_data[[#This Row],[Date]],Table_Sheet1[], 3, FALSE)</f>
        <v>N</v>
      </c>
      <c r="H296" s="5">
        <v>11.4</v>
      </c>
      <c r="I296" s="5">
        <v>16.7</v>
      </c>
      <c r="J296" s="5">
        <v>8.5</v>
      </c>
      <c r="K296" s="5">
        <v>7</v>
      </c>
      <c r="L296" s="7">
        <v>121471.64</v>
      </c>
      <c r="M296" s="8">
        <v>44.033046460000001</v>
      </c>
      <c r="N296" s="8">
        <f>Table_EnergyDemand_raw_data[[#This Row],[Demand]]*Table_EnergyDemand_raw_data[[#This Row],[RRP]]</f>
        <v>5348766.3676923942</v>
      </c>
    </row>
    <row r="297" spans="1:14" x14ac:dyDescent="0.3">
      <c r="A297" s="10">
        <v>42300</v>
      </c>
      <c r="B297" s="5" t="str">
        <f>TEXT(Table_EnergyDemand_raw_data[[#This Row],[Date]], "DDDD")</f>
        <v>Friday</v>
      </c>
      <c r="C297" s="5" t="str">
        <f xml:space="preserve"> TEXT(Table_EnergyDemand_raw_data[[#This Row],[Date]], "MMMM")</f>
        <v>October</v>
      </c>
      <c r="D297" s="5" t="str">
        <f>TEXT(Table_EnergyDemand_raw_data[[#This Row],[Date]], "YYYY")</f>
        <v>2015</v>
      </c>
      <c r="E297" s="5">
        <f>_xlfn.ISOWEEKNUM(Table_EnergyDemand_raw_data[[#This Row],[Date]])</f>
        <v>43</v>
      </c>
      <c r="F297" s="6" t="str">
        <f>VLOOKUP(Table_EnergyDemand_raw_data[[#This Row],[Date]],Table_Sheet1[], 2, FALSE)</f>
        <v>Y</v>
      </c>
      <c r="G297" s="6" t="str">
        <f>VLOOKUP(Table_EnergyDemand_raw_data[[#This Row],[Date]],Table_Sheet1[], 3, FALSE)</f>
        <v>N</v>
      </c>
      <c r="H297" s="5">
        <v>11.8</v>
      </c>
      <c r="I297" s="5">
        <v>16.399999999999999</v>
      </c>
      <c r="J297" s="5">
        <v>21</v>
      </c>
      <c r="K297" s="5">
        <v>0</v>
      </c>
      <c r="L297" s="7">
        <v>120420.7</v>
      </c>
      <c r="M297" s="8">
        <v>48.169896799999997</v>
      </c>
      <c r="N297" s="8">
        <f>Table_EnergyDemand_raw_data[[#This Row],[Demand]]*Table_EnergyDemand_raw_data[[#This Row],[RRP]]</f>
        <v>5800652.6915837592</v>
      </c>
    </row>
    <row r="298" spans="1:14" x14ac:dyDescent="0.3">
      <c r="A298" s="10">
        <v>42301</v>
      </c>
      <c r="B298" s="5" t="str">
        <f>TEXT(Table_EnergyDemand_raw_data[[#This Row],[Date]], "DDDD")</f>
        <v>Saturday</v>
      </c>
      <c r="C298" s="5" t="str">
        <f xml:space="preserve"> TEXT(Table_EnergyDemand_raw_data[[#This Row],[Date]], "MMMM")</f>
        <v>October</v>
      </c>
      <c r="D298" s="5" t="str">
        <f>TEXT(Table_EnergyDemand_raw_data[[#This Row],[Date]], "YYYY")</f>
        <v>2015</v>
      </c>
      <c r="E298" s="5">
        <f>_xlfn.ISOWEEKNUM(Table_EnergyDemand_raw_data[[#This Row],[Date]])</f>
        <v>43</v>
      </c>
      <c r="F298" s="6" t="str">
        <f>VLOOKUP(Table_EnergyDemand_raw_data[[#This Row],[Date]],Table_Sheet1[], 2, FALSE)</f>
        <v>Y</v>
      </c>
      <c r="G298" s="6" t="str">
        <f>VLOOKUP(Table_EnergyDemand_raw_data[[#This Row],[Date]],Table_Sheet1[], 3, FALSE)</f>
        <v>N</v>
      </c>
      <c r="H298" s="5">
        <v>9.1999999999999993</v>
      </c>
      <c r="I298" s="5">
        <v>19.5</v>
      </c>
      <c r="J298" s="5">
        <v>25.1</v>
      </c>
      <c r="K298" s="5">
        <v>0</v>
      </c>
      <c r="L298" s="7">
        <v>106813.03</v>
      </c>
      <c r="M298" s="8">
        <v>32.192051970000001</v>
      </c>
      <c r="N298" s="8">
        <f>Table_EnergyDemand_raw_data[[#This Row],[Demand]]*Table_EnergyDemand_raw_data[[#This Row],[RRP]]</f>
        <v>3438530.6128331693</v>
      </c>
    </row>
    <row r="299" spans="1:14" x14ac:dyDescent="0.3">
      <c r="A299" s="10">
        <v>42302</v>
      </c>
      <c r="B299" s="5" t="str">
        <f>TEXT(Table_EnergyDemand_raw_data[[#This Row],[Date]], "DDDD")</f>
        <v>Sunday</v>
      </c>
      <c r="C299" s="5" t="str">
        <f xml:space="preserve"> TEXT(Table_EnergyDemand_raw_data[[#This Row],[Date]], "MMMM")</f>
        <v>October</v>
      </c>
      <c r="D299" s="5" t="str">
        <f>TEXT(Table_EnergyDemand_raw_data[[#This Row],[Date]], "YYYY")</f>
        <v>2015</v>
      </c>
      <c r="E299" s="5">
        <f>_xlfn.ISOWEEKNUM(Table_EnergyDemand_raw_data[[#This Row],[Date]])</f>
        <v>43</v>
      </c>
      <c r="F299" s="6" t="str">
        <f>VLOOKUP(Table_EnergyDemand_raw_data[[#This Row],[Date]],Table_Sheet1[], 2, FALSE)</f>
        <v>Y</v>
      </c>
      <c r="G299" s="6" t="str">
        <f>VLOOKUP(Table_EnergyDemand_raw_data[[#This Row],[Date]],Table_Sheet1[], 3, FALSE)</f>
        <v>N</v>
      </c>
      <c r="H299" s="5">
        <v>10.199999999999999</v>
      </c>
      <c r="I299" s="5">
        <v>31.3</v>
      </c>
      <c r="J299" s="5">
        <v>20.100000000000001</v>
      </c>
      <c r="K299" s="5">
        <v>0</v>
      </c>
      <c r="L299" s="7">
        <v>102279.745</v>
      </c>
      <c r="M299" s="8">
        <v>17.4659695</v>
      </c>
      <c r="N299" s="8">
        <f>Table_EnergyDemand_raw_data[[#This Row],[Demand]]*Table_EnergyDemand_raw_data[[#This Row],[RRP]]</f>
        <v>1786414.9066377773</v>
      </c>
    </row>
    <row r="300" spans="1:14" x14ac:dyDescent="0.3">
      <c r="A300" s="10">
        <v>42303</v>
      </c>
      <c r="B300" s="5" t="str">
        <f>TEXT(Table_EnergyDemand_raw_data[[#This Row],[Date]], "DDDD")</f>
        <v>Monday</v>
      </c>
      <c r="C300" s="5" t="str">
        <f xml:space="preserve"> TEXT(Table_EnergyDemand_raw_data[[#This Row],[Date]], "MMMM")</f>
        <v>October</v>
      </c>
      <c r="D300" s="5" t="str">
        <f>TEXT(Table_EnergyDemand_raw_data[[#This Row],[Date]], "YYYY")</f>
        <v>2015</v>
      </c>
      <c r="E300" s="5">
        <f>_xlfn.ISOWEEKNUM(Table_EnergyDemand_raw_data[[#This Row],[Date]])</f>
        <v>44</v>
      </c>
      <c r="F300" s="6" t="str">
        <f>VLOOKUP(Table_EnergyDemand_raw_data[[#This Row],[Date]],Table_Sheet1[], 2, FALSE)</f>
        <v>Y</v>
      </c>
      <c r="G300" s="6" t="str">
        <f>VLOOKUP(Table_EnergyDemand_raw_data[[#This Row],[Date]],Table_Sheet1[], 3, FALSE)</f>
        <v>N</v>
      </c>
      <c r="H300" s="5">
        <v>14</v>
      </c>
      <c r="I300" s="5">
        <v>15.9</v>
      </c>
      <c r="J300" s="5">
        <v>14.5</v>
      </c>
      <c r="K300" s="5">
        <v>0.2</v>
      </c>
      <c r="L300" s="7">
        <v>115297.34</v>
      </c>
      <c r="M300" s="8">
        <v>29.398516279999999</v>
      </c>
      <c r="N300" s="8">
        <f>Table_EnergyDemand_raw_data[[#This Row],[Demand]]*Table_EnergyDemand_raw_data[[#This Row],[RRP]]</f>
        <v>3389570.727030695</v>
      </c>
    </row>
    <row r="301" spans="1:14" x14ac:dyDescent="0.3">
      <c r="A301" s="10">
        <v>42304</v>
      </c>
      <c r="B301" s="5" t="str">
        <f>TEXT(Table_EnergyDemand_raw_data[[#This Row],[Date]], "DDDD")</f>
        <v>Tuesday</v>
      </c>
      <c r="C301" s="5" t="str">
        <f xml:space="preserve"> TEXT(Table_EnergyDemand_raw_data[[#This Row],[Date]], "MMMM")</f>
        <v>October</v>
      </c>
      <c r="D301" s="5" t="str">
        <f>TEXT(Table_EnergyDemand_raw_data[[#This Row],[Date]], "YYYY")</f>
        <v>2015</v>
      </c>
      <c r="E301" s="5">
        <f>_xlfn.ISOWEEKNUM(Table_EnergyDemand_raw_data[[#This Row],[Date]])</f>
        <v>44</v>
      </c>
      <c r="F301" s="6" t="str">
        <f>VLOOKUP(Table_EnergyDemand_raw_data[[#This Row],[Date]],Table_Sheet1[], 2, FALSE)</f>
        <v>Y</v>
      </c>
      <c r="G301" s="6" t="str">
        <f>VLOOKUP(Table_EnergyDemand_raw_data[[#This Row],[Date]],Table_Sheet1[], 3, FALSE)</f>
        <v>N</v>
      </c>
      <c r="H301" s="5">
        <v>10.4</v>
      </c>
      <c r="I301" s="5">
        <v>23.3</v>
      </c>
      <c r="J301" s="5">
        <v>28.1</v>
      </c>
      <c r="K301" s="5">
        <v>0.2</v>
      </c>
      <c r="L301" s="7">
        <v>116619.57</v>
      </c>
      <c r="M301" s="8">
        <v>31.32939962</v>
      </c>
      <c r="N301" s="8">
        <f>Table_EnergyDemand_raw_data[[#This Row],[Demand]]*Table_EnergyDemand_raw_data[[#This Row],[RRP]]</f>
        <v>3653621.1120425635</v>
      </c>
    </row>
    <row r="302" spans="1:14" x14ac:dyDescent="0.3">
      <c r="A302" s="10">
        <v>42305</v>
      </c>
      <c r="B302" s="5" t="str">
        <f>TEXT(Table_EnergyDemand_raw_data[[#This Row],[Date]], "DDDD")</f>
        <v>Wednesday</v>
      </c>
      <c r="C302" s="5" t="str">
        <f xml:space="preserve"> TEXT(Table_EnergyDemand_raw_data[[#This Row],[Date]], "MMMM")</f>
        <v>October</v>
      </c>
      <c r="D302" s="5" t="str">
        <f>TEXT(Table_EnergyDemand_raw_data[[#This Row],[Date]], "YYYY")</f>
        <v>2015</v>
      </c>
      <c r="E302" s="5">
        <f>_xlfn.ISOWEEKNUM(Table_EnergyDemand_raw_data[[#This Row],[Date]])</f>
        <v>44</v>
      </c>
      <c r="F302" s="6" t="str">
        <f>VLOOKUP(Table_EnergyDemand_raw_data[[#This Row],[Date]],Table_Sheet1[], 2, FALSE)</f>
        <v>Y</v>
      </c>
      <c r="G302" s="6" t="str">
        <f>VLOOKUP(Table_EnergyDemand_raw_data[[#This Row],[Date]],Table_Sheet1[], 3, FALSE)</f>
        <v>N</v>
      </c>
      <c r="H302" s="5">
        <v>10.1</v>
      </c>
      <c r="I302" s="5">
        <v>26.8</v>
      </c>
      <c r="J302" s="5">
        <v>27.6</v>
      </c>
      <c r="K302" s="5">
        <v>0</v>
      </c>
      <c r="L302" s="7">
        <v>122887.41</v>
      </c>
      <c r="M302" s="8">
        <v>39.51380992</v>
      </c>
      <c r="N302" s="8">
        <f>Table_EnergyDemand_raw_data[[#This Row],[Demand]]*Table_EnergyDemand_raw_data[[#This Row],[RRP]]</f>
        <v>4855749.7603011075</v>
      </c>
    </row>
    <row r="303" spans="1:14" x14ac:dyDescent="0.3">
      <c r="A303" s="10">
        <v>42306</v>
      </c>
      <c r="B303" s="5" t="str">
        <f>TEXT(Table_EnergyDemand_raw_data[[#This Row],[Date]], "DDDD")</f>
        <v>Thursday</v>
      </c>
      <c r="C303" s="5" t="str">
        <f xml:space="preserve"> TEXT(Table_EnergyDemand_raw_data[[#This Row],[Date]], "MMMM")</f>
        <v>October</v>
      </c>
      <c r="D303" s="5" t="str">
        <f>TEXT(Table_EnergyDemand_raw_data[[#This Row],[Date]], "YYYY")</f>
        <v>2015</v>
      </c>
      <c r="E303" s="5">
        <f>_xlfn.ISOWEEKNUM(Table_EnergyDemand_raw_data[[#This Row],[Date]])</f>
        <v>44</v>
      </c>
      <c r="F303" s="6" t="str">
        <f>VLOOKUP(Table_EnergyDemand_raw_data[[#This Row],[Date]],Table_Sheet1[], 2, FALSE)</f>
        <v>Y</v>
      </c>
      <c r="G303" s="6" t="str">
        <f>VLOOKUP(Table_EnergyDemand_raw_data[[#This Row],[Date]],Table_Sheet1[], 3, FALSE)</f>
        <v>N</v>
      </c>
      <c r="H303" s="5">
        <v>13.7</v>
      </c>
      <c r="I303" s="5">
        <v>26.1</v>
      </c>
      <c r="J303" s="5">
        <v>26.8</v>
      </c>
      <c r="K303" s="5">
        <v>0</v>
      </c>
      <c r="L303" s="7">
        <v>124222.935</v>
      </c>
      <c r="M303" s="8">
        <v>62.320128279999999</v>
      </c>
      <c r="N303" s="8">
        <f>Table_EnergyDemand_raw_data[[#This Row],[Demand]]*Table_EnergyDemand_raw_data[[#This Row],[RRP]]</f>
        <v>7741589.2445181012</v>
      </c>
    </row>
    <row r="304" spans="1:14" x14ac:dyDescent="0.3">
      <c r="A304" s="10">
        <v>42307</v>
      </c>
      <c r="B304" s="5" t="str">
        <f>TEXT(Table_EnergyDemand_raw_data[[#This Row],[Date]], "DDDD")</f>
        <v>Friday</v>
      </c>
      <c r="C304" s="5" t="str">
        <f xml:space="preserve"> TEXT(Table_EnergyDemand_raw_data[[#This Row],[Date]], "MMMM")</f>
        <v>October</v>
      </c>
      <c r="D304" s="5" t="str">
        <f>TEXT(Table_EnergyDemand_raw_data[[#This Row],[Date]], "YYYY")</f>
        <v>2015</v>
      </c>
      <c r="E304" s="5">
        <f>_xlfn.ISOWEEKNUM(Table_EnergyDemand_raw_data[[#This Row],[Date]])</f>
        <v>44</v>
      </c>
      <c r="F304" s="6" t="str">
        <f>VLOOKUP(Table_EnergyDemand_raw_data[[#This Row],[Date]],Table_Sheet1[], 2, FALSE)</f>
        <v>Y</v>
      </c>
      <c r="G304" s="6" t="str">
        <f>VLOOKUP(Table_EnergyDemand_raw_data[[#This Row],[Date]],Table_Sheet1[], 3, FALSE)</f>
        <v>N</v>
      </c>
      <c r="H304" s="5">
        <v>12.6</v>
      </c>
      <c r="I304" s="5">
        <v>27.4</v>
      </c>
      <c r="J304" s="5">
        <v>22.6</v>
      </c>
      <c r="K304" s="5">
        <v>0</v>
      </c>
      <c r="L304" s="7">
        <v>121256.97</v>
      </c>
      <c r="M304" s="8">
        <v>35.875550349999997</v>
      </c>
      <c r="N304" s="8">
        <f>Table_EnergyDemand_raw_data[[#This Row],[Demand]]*Table_EnergyDemand_raw_data[[#This Row],[RRP]]</f>
        <v>4350160.5325234393</v>
      </c>
    </row>
    <row r="305" spans="1:14" x14ac:dyDescent="0.3">
      <c r="A305" s="10">
        <v>42308</v>
      </c>
      <c r="B305" s="5" t="str">
        <f>TEXT(Table_EnergyDemand_raw_data[[#This Row],[Date]], "DDDD")</f>
        <v>Saturday</v>
      </c>
      <c r="C305" s="5" t="str">
        <f xml:space="preserve"> TEXT(Table_EnergyDemand_raw_data[[#This Row],[Date]], "MMMM")</f>
        <v>October</v>
      </c>
      <c r="D305" s="5" t="str">
        <f>TEXT(Table_EnergyDemand_raw_data[[#This Row],[Date]], "YYYY")</f>
        <v>2015</v>
      </c>
      <c r="E305" s="5">
        <f>_xlfn.ISOWEEKNUM(Table_EnergyDemand_raw_data[[#This Row],[Date]])</f>
        <v>44</v>
      </c>
      <c r="F305" s="6" t="str">
        <f>VLOOKUP(Table_EnergyDemand_raw_data[[#This Row],[Date]],Table_Sheet1[], 2, FALSE)</f>
        <v>Y</v>
      </c>
      <c r="G305" s="6" t="str">
        <f>VLOOKUP(Table_EnergyDemand_raw_data[[#This Row],[Date]],Table_Sheet1[], 3, FALSE)</f>
        <v>N</v>
      </c>
      <c r="H305" s="5">
        <v>15.7</v>
      </c>
      <c r="I305" s="5">
        <v>25.9</v>
      </c>
      <c r="J305" s="5">
        <v>13.5</v>
      </c>
      <c r="K305" s="5">
        <v>1</v>
      </c>
      <c r="L305" s="7">
        <v>106353.44</v>
      </c>
      <c r="M305" s="8">
        <v>18.374790109999999</v>
      </c>
      <c r="N305" s="8">
        <f>Table_EnergyDemand_raw_data[[#This Row],[Demand]]*Table_EnergyDemand_raw_data[[#This Row],[RRP]]</f>
        <v>1954222.1374764785</v>
      </c>
    </row>
    <row r="306" spans="1:14" x14ac:dyDescent="0.3">
      <c r="A306" s="10">
        <v>42309</v>
      </c>
      <c r="B306" s="5" t="str">
        <f>TEXT(Table_EnergyDemand_raw_data[[#This Row],[Date]], "DDDD")</f>
        <v>Sunday</v>
      </c>
      <c r="C306" s="5" t="str">
        <f xml:space="preserve"> TEXT(Table_EnergyDemand_raw_data[[#This Row],[Date]], "MMMM")</f>
        <v>November</v>
      </c>
      <c r="D306" s="5" t="str">
        <f>TEXT(Table_EnergyDemand_raw_data[[#This Row],[Date]], "YYYY")</f>
        <v>2015</v>
      </c>
      <c r="E306" s="5">
        <f>_xlfn.ISOWEEKNUM(Table_EnergyDemand_raw_data[[#This Row],[Date]])</f>
        <v>44</v>
      </c>
      <c r="F306" s="6" t="str">
        <f>VLOOKUP(Table_EnergyDemand_raw_data[[#This Row],[Date]],Table_Sheet1[], 2, FALSE)</f>
        <v>Y</v>
      </c>
      <c r="G306" s="6" t="str">
        <f>VLOOKUP(Table_EnergyDemand_raw_data[[#This Row],[Date]],Table_Sheet1[], 3, FALSE)</f>
        <v>N</v>
      </c>
      <c r="H306" s="5">
        <v>16.399999999999999</v>
      </c>
      <c r="I306" s="5">
        <v>26</v>
      </c>
      <c r="J306" s="5">
        <v>10</v>
      </c>
      <c r="K306" s="5">
        <v>4.4000000000000004</v>
      </c>
      <c r="L306" s="7">
        <v>103629.645</v>
      </c>
      <c r="M306" s="8">
        <v>14.68483973</v>
      </c>
      <c r="N306" s="8">
        <f>Table_EnergyDemand_raw_data[[#This Row],[Demand]]*Table_EnergyDemand_raw_data[[#This Row],[RRP]]</f>
        <v>1521784.728101796</v>
      </c>
    </row>
    <row r="307" spans="1:14" x14ac:dyDescent="0.3">
      <c r="A307" s="10">
        <v>42310</v>
      </c>
      <c r="B307" s="5" t="str">
        <f>TEXT(Table_EnergyDemand_raw_data[[#This Row],[Date]], "DDDD")</f>
        <v>Monday</v>
      </c>
      <c r="C307" s="5" t="str">
        <f xml:space="preserve"> TEXT(Table_EnergyDemand_raw_data[[#This Row],[Date]], "MMMM")</f>
        <v>November</v>
      </c>
      <c r="D307" s="5" t="str">
        <f>TEXT(Table_EnergyDemand_raw_data[[#This Row],[Date]], "YYYY")</f>
        <v>2015</v>
      </c>
      <c r="E307" s="5">
        <f>_xlfn.ISOWEEKNUM(Table_EnergyDemand_raw_data[[#This Row],[Date]])</f>
        <v>45</v>
      </c>
      <c r="F307" s="6" t="str">
        <f>VLOOKUP(Table_EnergyDemand_raw_data[[#This Row],[Date]],Table_Sheet1[], 2, FALSE)</f>
        <v>Y</v>
      </c>
      <c r="G307" s="6" t="str">
        <f>VLOOKUP(Table_EnergyDemand_raw_data[[#This Row],[Date]],Table_Sheet1[], 3, FALSE)</f>
        <v>N</v>
      </c>
      <c r="H307" s="5">
        <v>14.5</v>
      </c>
      <c r="I307" s="5">
        <v>16</v>
      </c>
      <c r="J307" s="5">
        <v>8.1999999999999993</v>
      </c>
      <c r="K307" s="5">
        <v>0</v>
      </c>
      <c r="L307" s="7">
        <v>113791.75</v>
      </c>
      <c r="M307" s="8">
        <v>25.017848959999998</v>
      </c>
      <c r="N307" s="8">
        <f>Table_EnergyDemand_raw_data[[#This Row],[Demand]]*Table_EnergyDemand_raw_data[[#This Row],[RRP]]</f>
        <v>2846824.8143940796</v>
      </c>
    </row>
    <row r="308" spans="1:14" x14ac:dyDescent="0.3">
      <c r="A308" s="10">
        <v>42311</v>
      </c>
      <c r="B308" s="5" t="str">
        <f>TEXT(Table_EnergyDemand_raw_data[[#This Row],[Date]], "DDDD")</f>
        <v>Tuesday</v>
      </c>
      <c r="C308" s="5" t="str">
        <f xml:space="preserve"> TEXT(Table_EnergyDemand_raw_data[[#This Row],[Date]], "MMMM")</f>
        <v>November</v>
      </c>
      <c r="D308" s="5" t="str">
        <f>TEXT(Table_EnergyDemand_raw_data[[#This Row],[Date]], "YYYY")</f>
        <v>2015</v>
      </c>
      <c r="E308" s="5">
        <f>_xlfn.ISOWEEKNUM(Table_EnergyDemand_raw_data[[#This Row],[Date]])</f>
        <v>45</v>
      </c>
      <c r="F308" s="6" t="str">
        <f>VLOOKUP(Table_EnergyDemand_raw_data[[#This Row],[Date]],Table_Sheet1[], 2, FALSE)</f>
        <v>Y</v>
      </c>
      <c r="G308" s="6" t="str">
        <f>VLOOKUP(Table_EnergyDemand_raw_data[[#This Row],[Date]],Table_Sheet1[], 3, FALSE)</f>
        <v>Y</v>
      </c>
      <c r="H308" s="5">
        <v>8</v>
      </c>
      <c r="I308" s="5">
        <v>17.899999999999999</v>
      </c>
      <c r="J308" s="5">
        <v>25.4</v>
      </c>
      <c r="K308" s="5">
        <v>0.2</v>
      </c>
      <c r="L308" s="7">
        <v>101793.035</v>
      </c>
      <c r="M308" s="8">
        <v>14.15794771</v>
      </c>
      <c r="N308" s="8">
        <f>Table_EnergyDemand_raw_data[[#This Row],[Demand]]*Table_EnergyDemand_raw_data[[#This Row],[RRP]]</f>
        <v>1441180.4667721998</v>
      </c>
    </row>
    <row r="309" spans="1:14" x14ac:dyDescent="0.3">
      <c r="A309" s="10">
        <v>42312</v>
      </c>
      <c r="B309" s="5" t="str">
        <f>TEXT(Table_EnergyDemand_raw_data[[#This Row],[Date]], "DDDD")</f>
        <v>Wednesday</v>
      </c>
      <c r="C309" s="5" t="str">
        <f xml:space="preserve"> TEXT(Table_EnergyDemand_raw_data[[#This Row],[Date]], "MMMM")</f>
        <v>November</v>
      </c>
      <c r="D309" s="5" t="str">
        <f>TEXT(Table_EnergyDemand_raw_data[[#This Row],[Date]], "YYYY")</f>
        <v>2015</v>
      </c>
      <c r="E309" s="5">
        <f>_xlfn.ISOWEEKNUM(Table_EnergyDemand_raw_data[[#This Row],[Date]])</f>
        <v>45</v>
      </c>
      <c r="F309" s="6" t="str">
        <f>VLOOKUP(Table_EnergyDemand_raw_data[[#This Row],[Date]],Table_Sheet1[], 2, FALSE)</f>
        <v>Y</v>
      </c>
      <c r="G309" s="6" t="str">
        <f>VLOOKUP(Table_EnergyDemand_raw_data[[#This Row],[Date]],Table_Sheet1[], 3, FALSE)</f>
        <v>N</v>
      </c>
      <c r="H309" s="5">
        <v>10.9</v>
      </c>
      <c r="I309" s="5">
        <v>27.2</v>
      </c>
      <c r="J309" s="5">
        <v>19.600000000000001</v>
      </c>
      <c r="K309" s="5">
        <v>0</v>
      </c>
      <c r="L309" s="7">
        <v>120177.94500000001</v>
      </c>
      <c r="M309" s="8">
        <v>29.237633089999999</v>
      </c>
      <c r="N309" s="8">
        <f>Table_EnergyDemand_raw_data[[#This Row],[Demand]]*Table_EnergyDemand_raw_data[[#This Row],[RRP]]</f>
        <v>3513718.6614202</v>
      </c>
    </row>
    <row r="310" spans="1:14" x14ac:dyDescent="0.3">
      <c r="A310" s="10">
        <v>42313</v>
      </c>
      <c r="B310" s="5" t="str">
        <f>TEXT(Table_EnergyDemand_raw_data[[#This Row],[Date]], "DDDD")</f>
        <v>Thursday</v>
      </c>
      <c r="C310" s="5" t="str">
        <f xml:space="preserve"> TEXT(Table_EnergyDemand_raw_data[[#This Row],[Date]], "MMMM")</f>
        <v>November</v>
      </c>
      <c r="D310" s="5" t="str">
        <f>TEXT(Table_EnergyDemand_raw_data[[#This Row],[Date]], "YYYY")</f>
        <v>2015</v>
      </c>
      <c r="E310" s="5">
        <f>_xlfn.ISOWEEKNUM(Table_EnergyDemand_raw_data[[#This Row],[Date]])</f>
        <v>45</v>
      </c>
      <c r="F310" s="6" t="str">
        <f>VLOOKUP(Table_EnergyDemand_raw_data[[#This Row],[Date]],Table_Sheet1[], 2, FALSE)</f>
        <v>Y</v>
      </c>
      <c r="G310" s="6" t="str">
        <f>VLOOKUP(Table_EnergyDemand_raw_data[[#This Row],[Date]],Table_Sheet1[], 3, FALSE)</f>
        <v>N</v>
      </c>
      <c r="H310" s="5">
        <v>16.2</v>
      </c>
      <c r="I310" s="5">
        <v>24.7</v>
      </c>
      <c r="J310" s="5">
        <v>16.399999999999999</v>
      </c>
      <c r="K310" s="5">
        <v>12.2</v>
      </c>
      <c r="L310" s="7">
        <v>125985.465</v>
      </c>
      <c r="M310" s="8">
        <v>34.576790760000002</v>
      </c>
      <c r="N310" s="8">
        <f>Table_EnergyDemand_raw_data[[#This Row],[Demand]]*Table_EnergyDemand_raw_data[[#This Row],[RRP]]</f>
        <v>4356173.0621063039</v>
      </c>
    </row>
    <row r="311" spans="1:14" x14ac:dyDescent="0.3">
      <c r="A311" s="10">
        <v>42314</v>
      </c>
      <c r="B311" s="5" t="str">
        <f>TEXT(Table_EnergyDemand_raw_data[[#This Row],[Date]], "DDDD")</f>
        <v>Friday</v>
      </c>
      <c r="C311" s="5" t="str">
        <f xml:space="preserve"> TEXT(Table_EnergyDemand_raw_data[[#This Row],[Date]], "MMMM")</f>
        <v>November</v>
      </c>
      <c r="D311" s="5" t="str">
        <f>TEXT(Table_EnergyDemand_raw_data[[#This Row],[Date]], "YYYY")</f>
        <v>2015</v>
      </c>
      <c r="E311" s="5">
        <f>_xlfn.ISOWEEKNUM(Table_EnergyDemand_raw_data[[#This Row],[Date]])</f>
        <v>45</v>
      </c>
      <c r="F311" s="6" t="str">
        <f>VLOOKUP(Table_EnergyDemand_raw_data[[#This Row],[Date]],Table_Sheet1[], 2, FALSE)</f>
        <v>Y</v>
      </c>
      <c r="G311" s="6" t="str">
        <f>VLOOKUP(Table_EnergyDemand_raw_data[[#This Row],[Date]],Table_Sheet1[], 3, FALSE)</f>
        <v>N</v>
      </c>
      <c r="H311" s="5">
        <v>16.600000000000001</v>
      </c>
      <c r="I311" s="5">
        <v>18.7</v>
      </c>
      <c r="J311" s="5">
        <v>3.7</v>
      </c>
      <c r="K311" s="5">
        <v>17.600000000000001</v>
      </c>
      <c r="L311" s="7">
        <v>120505.58500000001</v>
      </c>
      <c r="M311" s="8">
        <v>30.642866869999999</v>
      </c>
      <c r="N311" s="8">
        <f>Table_EnergyDemand_raw_data[[#This Row],[Demand]]*Table_EnergyDemand_raw_data[[#This Row],[RRP]]</f>
        <v>3692636.5982464692</v>
      </c>
    </row>
    <row r="312" spans="1:14" x14ac:dyDescent="0.3">
      <c r="A312" s="10">
        <v>42315</v>
      </c>
      <c r="B312" s="5" t="str">
        <f>TEXT(Table_EnergyDemand_raw_data[[#This Row],[Date]], "DDDD")</f>
        <v>Saturday</v>
      </c>
      <c r="C312" s="5" t="str">
        <f xml:space="preserve"> TEXT(Table_EnergyDemand_raw_data[[#This Row],[Date]], "MMMM")</f>
        <v>November</v>
      </c>
      <c r="D312" s="5" t="str">
        <f>TEXT(Table_EnergyDemand_raw_data[[#This Row],[Date]], "YYYY")</f>
        <v>2015</v>
      </c>
      <c r="E312" s="5">
        <f>_xlfn.ISOWEEKNUM(Table_EnergyDemand_raw_data[[#This Row],[Date]])</f>
        <v>45</v>
      </c>
      <c r="F312" s="6" t="str">
        <f>VLOOKUP(Table_EnergyDemand_raw_data[[#This Row],[Date]],Table_Sheet1[], 2, FALSE)</f>
        <v>Y</v>
      </c>
      <c r="G312" s="6" t="str">
        <f>VLOOKUP(Table_EnergyDemand_raw_data[[#This Row],[Date]],Table_Sheet1[], 3, FALSE)</f>
        <v>N</v>
      </c>
      <c r="H312" s="5">
        <v>11.9</v>
      </c>
      <c r="I312" s="5">
        <v>16.8</v>
      </c>
      <c r="J312" s="5">
        <v>25.2</v>
      </c>
      <c r="K312" s="5">
        <v>1.2</v>
      </c>
      <c r="L312" s="7">
        <v>104269.79</v>
      </c>
      <c r="M312" s="8">
        <v>18.27265483</v>
      </c>
      <c r="N312" s="8">
        <f>Table_EnergyDemand_raw_data[[#This Row],[Demand]]*Table_EnergyDemand_raw_data[[#This Row],[RRP]]</f>
        <v>1905285.8818665857</v>
      </c>
    </row>
    <row r="313" spans="1:14" x14ac:dyDescent="0.3">
      <c r="A313" s="10">
        <v>42316</v>
      </c>
      <c r="B313" s="5" t="str">
        <f>TEXT(Table_EnergyDemand_raw_data[[#This Row],[Date]], "DDDD")</f>
        <v>Sunday</v>
      </c>
      <c r="C313" s="5" t="str">
        <f xml:space="preserve"> TEXT(Table_EnergyDemand_raw_data[[#This Row],[Date]], "MMMM")</f>
        <v>November</v>
      </c>
      <c r="D313" s="5" t="str">
        <f>TEXT(Table_EnergyDemand_raw_data[[#This Row],[Date]], "YYYY")</f>
        <v>2015</v>
      </c>
      <c r="E313" s="5">
        <f>_xlfn.ISOWEEKNUM(Table_EnergyDemand_raw_data[[#This Row],[Date]])</f>
        <v>45</v>
      </c>
      <c r="F313" s="6" t="str">
        <f>VLOOKUP(Table_EnergyDemand_raw_data[[#This Row],[Date]],Table_Sheet1[], 2, FALSE)</f>
        <v>Y</v>
      </c>
      <c r="G313" s="6" t="str">
        <f>VLOOKUP(Table_EnergyDemand_raw_data[[#This Row],[Date]],Table_Sheet1[], 3, FALSE)</f>
        <v>N</v>
      </c>
      <c r="H313" s="5">
        <v>8.5</v>
      </c>
      <c r="I313" s="5">
        <v>24.8</v>
      </c>
      <c r="J313" s="5">
        <v>25.1</v>
      </c>
      <c r="K313" s="5">
        <v>0</v>
      </c>
      <c r="L313" s="7">
        <v>103793.08500000001</v>
      </c>
      <c r="M313" s="8">
        <v>21.095360379999999</v>
      </c>
      <c r="N313" s="8">
        <f>Table_EnergyDemand_raw_data[[#This Row],[Demand]]*Table_EnergyDemand_raw_data[[#This Row],[RRP]]</f>
        <v>2189552.5330269723</v>
      </c>
    </row>
    <row r="314" spans="1:14" x14ac:dyDescent="0.3">
      <c r="A314" s="10">
        <v>42317</v>
      </c>
      <c r="B314" s="5" t="str">
        <f>TEXT(Table_EnergyDemand_raw_data[[#This Row],[Date]], "DDDD")</f>
        <v>Monday</v>
      </c>
      <c r="C314" s="5" t="str">
        <f xml:space="preserve"> TEXT(Table_EnergyDemand_raw_data[[#This Row],[Date]], "MMMM")</f>
        <v>November</v>
      </c>
      <c r="D314" s="5" t="str">
        <f>TEXT(Table_EnergyDemand_raw_data[[#This Row],[Date]], "YYYY")</f>
        <v>2015</v>
      </c>
      <c r="E314" s="5">
        <f>_xlfn.ISOWEEKNUM(Table_EnergyDemand_raw_data[[#This Row],[Date]])</f>
        <v>46</v>
      </c>
      <c r="F314" s="6" t="str">
        <f>VLOOKUP(Table_EnergyDemand_raw_data[[#This Row],[Date]],Table_Sheet1[], 2, FALSE)</f>
        <v>Y</v>
      </c>
      <c r="G314" s="6" t="str">
        <f>VLOOKUP(Table_EnergyDemand_raw_data[[#This Row],[Date]],Table_Sheet1[], 3, FALSE)</f>
        <v>N</v>
      </c>
      <c r="H314" s="5">
        <v>13.6</v>
      </c>
      <c r="I314" s="5">
        <v>33.1</v>
      </c>
      <c r="J314" s="5">
        <v>26.4</v>
      </c>
      <c r="K314" s="5">
        <v>0</v>
      </c>
      <c r="L314" s="7">
        <v>127234.72</v>
      </c>
      <c r="M314" s="8">
        <v>35.054800229999998</v>
      </c>
      <c r="N314" s="8">
        <f>Table_EnergyDemand_raw_data[[#This Row],[Demand]]*Table_EnergyDemand_raw_data[[#This Row],[RRP]]</f>
        <v>4460187.6919199852</v>
      </c>
    </row>
    <row r="315" spans="1:14" x14ac:dyDescent="0.3">
      <c r="A315" s="10">
        <v>42318</v>
      </c>
      <c r="B315" s="5" t="str">
        <f>TEXT(Table_EnergyDemand_raw_data[[#This Row],[Date]], "DDDD")</f>
        <v>Tuesday</v>
      </c>
      <c r="C315" s="5" t="str">
        <f xml:space="preserve"> TEXT(Table_EnergyDemand_raw_data[[#This Row],[Date]], "MMMM")</f>
        <v>November</v>
      </c>
      <c r="D315" s="5" t="str">
        <f>TEXT(Table_EnergyDemand_raw_data[[#This Row],[Date]], "YYYY")</f>
        <v>2015</v>
      </c>
      <c r="E315" s="5">
        <f>_xlfn.ISOWEEKNUM(Table_EnergyDemand_raw_data[[#This Row],[Date]])</f>
        <v>46</v>
      </c>
      <c r="F315" s="6" t="str">
        <f>VLOOKUP(Table_EnergyDemand_raw_data[[#This Row],[Date]],Table_Sheet1[], 2, FALSE)</f>
        <v>Y</v>
      </c>
      <c r="G315" s="6" t="str">
        <f>VLOOKUP(Table_EnergyDemand_raw_data[[#This Row],[Date]],Table_Sheet1[], 3, FALSE)</f>
        <v>N</v>
      </c>
      <c r="H315" s="5">
        <v>15.2</v>
      </c>
      <c r="I315" s="5">
        <v>16.399999999999999</v>
      </c>
      <c r="J315" s="5">
        <v>5.3</v>
      </c>
      <c r="K315" s="5">
        <v>0</v>
      </c>
      <c r="L315" s="7">
        <v>121617.28</v>
      </c>
      <c r="M315" s="8">
        <v>32.067076479999997</v>
      </c>
      <c r="N315" s="8">
        <f>Table_EnergyDemand_raw_data[[#This Row],[Demand]]*Table_EnergyDemand_raw_data[[#This Row],[RRP]]</f>
        <v>3899910.6190495742</v>
      </c>
    </row>
    <row r="316" spans="1:14" x14ac:dyDescent="0.3">
      <c r="A316" s="10">
        <v>42319</v>
      </c>
      <c r="B316" s="5" t="str">
        <f>TEXT(Table_EnergyDemand_raw_data[[#This Row],[Date]], "DDDD")</f>
        <v>Wednesday</v>
      </c>
      <c r="C316" s="5" t="str">
        <f xml:space="preserve"> TEXT(Table_EnergyDemand_raw_data[[#This Row],[Date]], "MMMM")</f>
        <v>November</v>
      </c>
      <c r="D316" s="5" t="str">
        <f>TEXT(Table_EnergyDemand_raw_data[[#This Row],[Date]], "YYYY")</f>
        <v>2015</v>
      </c>
      <c r="E316" s="5">
        <f>_xlfn.ISOWEEKNUM(Table_EnergyDemand_raw_data[[#This Row],[Date]])</f>
        <v>46</v>
      </c>
      <c r="F316" s="6" t="str">
        <f>VLOOKUP(Table_EnergyDemand_raw_data[[#This Row],[Date]],Table_Sheet1[], 2, FALSE)</f>
        <v>Y</v>
      </c>
      <c r="G316" s="6" t="str">
        <f>VLOOKUP(Table_EnergyDemand_raw_data[[#This Row],[Date]],Table_Sheet1[], 3, FALSE)</f>
        <v>N</v>
      </c>
      <c r="H316" s="5">
        <v>11.5</v>
      </c>
      <c r="I316" s="5">
        <v>20.100000000000001</v>
      </c>
      <c r="J316" s="5">
        <v>16</v>
      </c>
      <c r="K316" s="5">
        <v>2</v>
      </c>
      <c r="L316" s="7">
        <v>121566.645</v>
      </c>
      <c r="M316" s="8">
        <v>35.224103849999999</v>
      </c>
      <c r="N316" s="8">
        <f>Table_EnergyDemand_raw_data[[#This Row],[Demand]]*Table_EnergyDemand_raw_data[[#This Row],[RRP]]</f>
        <v>4282076.1281760829</v>
      </c>
    </row>
    <row r="317" spans="1:14" x14ac:dyDescent="0.3">
      <c r="A317" s="10">
        <v>42320</v>
      </c>
      <c r="B317" s="5" t="str">
        <f>TEXT(Table_EnergyDemand_raw_data[[#This Row],[Date]], "DDDD")</f>
        <v>Thursday</v>
      </c>
      <c r="C317" s="5" t="str">
        <f xml:space="preserve"> TEXT(Table_EnergyDemand_raw_data[[#This Row],[Date]], "MMMM")</f>
        <v>November</v>
      </c>
      <c r="D317" s="5" t="str">
        <f>TEXT(Table_EnergyDemand_raw_data[[#This Row],[Date]], "YYYY")</f>
        <v>2015</v>
      </c>
      <c r="E317" s="5">
        <f>_xlfn.ISOWEEKNUM(Table_EnergyDemand_raw_data[[#This Row],[Date]])</f>
        <v>46</v>
      </c>
      <c r="F317" s="6" t="str">
        <f>VLOOKUP(Table_EnergyDemand_raw_data[[#This Row],[Date]],Table_Sheet1[], 2, FALSE)</f>
        <v>Y</v>
      </c>
      <c r="G317" s="6" t="str">
        <f>VLOOKUP(Table_EnergyDemand_raw_data[[#This Row],[Date]],Table_Sheet1[], 3, FALSE)</f>
        <v>N</v>
      </c>
      <c r="H317" s="5">
        <v>13.7</v>
      </c>
      <c r="I317" s="5">
        <v>21.2</v>
      </c>
      <c r="J317" s="5">
        <v>19.2</v>
      </c>
      <c r="K317" s="5">
        <v>0</v>
      </c>
      <c r="L317" s="7">
        <v>123775.16</v>
      </c>
      <c r="M317" s="8">
        <v>38.485258739999999</v>
      </c>
      <c r="N317" s="8">
        <f>Table_EnergyDemand_raw_data[[#This Row],[Demand]]*Table_EnergyDemand_raw_data[[#This Row],[RRP]]</f>
        <v>4763519.0581848985</v>
      </c>
    </row>
    <row r="318" spans="1:14" x14ac:dyDescent="0.3">
      <c r="A318" s="10">
        <v>42321</v>
      </c>
      <c r="B318" s="5" t="str">
        <f>TEXT(Table_EnergyDemand_raw_data[[#This Row],[Date]], "DDDD")</f>
        <v>Friday</v>
      </c>
      <c r="C318" s="5" t="str">
        <f xml:space="preserve"> TEXT(Table_EnergyDemand_raw_data[[#This Row],[Date]], "MMMM")</f>
        <v>November</v>
      </c>
      <c r="D318" s="5" t="str">
        <f>TEXT(Table_EnergyDemand_raw_data[[#This Row],[Date]], "YYYY")</f>
        <v>2015</v>
      </c>
      <c r="E318" s="5">
        <f>_xlfn.ISOWEEKNUM(Table_EnergyDemand_raw_data[[#This Row],[Date]])</f>
        <v>46</v>
      </c>
      <c r="F318" s="6" t="str">
        <f>VLOOKUP(Table_EnergyDemand_raw_data[[#This Row],[Date]],Table_Sheet1[], 2, FALSE)</f>
        <v>Y</v>
      </c>
      <c r="G318" s="6" t="str">
        <f>VLOOKUP(Table_EnergyDemand_raw_data[[#This Row],[Date]],Table_Sheet1[], 3, FALSE)</f>
        <v>N</v>
      </c>
      <c r="H318" s="5">
        <v>13.5</v>
      </c>
      <c r="I318" s="5">
        <v>18.2</v>
      </c>
      <c r="J318" s="5">
        <v>26.1</v>
      </c>
      <c r="K318" s="5">
        <v>0.4</v>
      </c>
      <c r="L318" s="7">
        <v>117078.58500000001</v>
      </c>
      <c r="M318" s="8">
        <v>32.823096649999997</v>
      </c>
      <c r="N318" s="8">
        <f>Table_EnergyDemand_raw_data[[#This Row],[Demand]]*Table_EnergyDemand_raw_data[[#This Row],[RRP]]</f>
        <v>3842881.7111002402</v>
      </c>
    </row>
    <row r="319" spans="1:14" x14ac:dyDescent="0.3">
      <c r="A319" s="10">
        <v>42322</v>
      </c>
      <c r="B319" s="5" t="str">
        <f>TEXT(Table_EnergyDemand_raw_data[[#This Row],[Date]], "DDDD")</f>
        <v>Saturday</v>
      </c>
      <c r="C319" s="5" t="str">
        <f xml:space="preserve"> TEXT(Table_EnergyDemand_raw_data[[#This Row],[Date]], "MMMM")</f>
        <v>November</v>
      </c>
      <c r="D319" s="5" t="str">
        <f>TEXT(Table_EnergyDemand_raw_data[[#This Row],[Date]], "YYYY")</f>
        <v>2015</v>
      </c>
      <c r="E319" s="5">
        <f>_xlfn.ISOWEEKNUM(Table_EnergyDemand_raw_data[[#This Row],[Date]])</f>
        <v>46</v>
      </c>
      <c r="F319" s="6" t="str">
        <f>VLOOKUP(Table_EnergyDemand_raw_data[[#This Row],[Date]],Table_Sheet1[], 2, FALSE)</f>
        <v>Y</v>
      </c>
      <c r="G319" s="6" t="str">
        <f>VLOOKUP(Table_EnergyDemand_raw_data[[#This Row],[Date]],Table_Sheet1[], 3, FALSE)</f>
        <v>N</v>
      </c>
      <c r="H319" s="5">
        <v>12.1</v>
      </c>
      <c r="I319" s="5">
        <v>18.3</v>
      </c>
      <c r="J319" s="5">
        <v>27.5</v>
      </c>
      <c r="K319" s="5">
        <v>0.2</v>
      </c>
      <c r="L319" s="7">
        <v>103646.63499999999</v>
      </c>
      <c r="M319" s="8">
        <v>33.560938610000001</v>
      </c>
      <c r="N319" s="8">
        <f>Table_EnergyDemand_raw_data[[#This Row],[Demand]]*Table_EnergyDemand_raw_data[[#This Row],[RRP]]</f>
        <v>3478478.3543680771</v>
      </c>
    </row>
    <row r="320" spans="1:14" x14ac:dyDescent="0.3">
      <c r="A320" s="10">
        <v>42323</v>
      </c>
      <c r="B320" s="5" t="str">
        <f>TEXT(Table_EnergyDemand_raw_data[[#This Row],[Date]], "DDDD")</f>
        <v>Sunday</v>
      </c>
      <c r="C320" s="5" t="str">
        <f xml:space="preserve"> TEXT(Table_EnergyDemand_raw_data[[#This Row],[Date]], "MMMM")</f>
        <v>November</v>
      </c>
      <c r="D320" s="5" t="str">
        <f>TEXT(Table_EnergyDemand_raw_data[[#This Row],[Date]], "YYYY")</f>
        <v>2015</v>
      </c>
      <c r="E320" s="5">
        <f>_xlfn.ISOWEEKNUM(Table_EnergyDemand_raw_data[[#This Row],[Date]])</f>
        <v>46</v>
      </c>
      <c r="F320" s="6" t="str">
        <f>VLOOKUP(Table_EnergyDemand_raw_data[[#This Row],[Date]],Table_Sheet1[], 2, FALSE)</f>
        <v>Y</v>
      </c>
      <c r="G320" s="6" t="str">
        <f>VLOOKUP(Table_EnergyDemand_raw_data[[#This Row],[Date]],Table_Sheet1[], 3, FALSE)</f>
        <v>N</v>
      </c>
      <c r="H320" s="5">
        <v>13</v>
      </c>
      <c r="I320" s="5">
        <v>18.5</v>
      </c>
      <c r="J320" s="5">
        <v>27.6</v>
      </c>
      <c r="K320" s="5">
        <v>0.2</v>
      </c>
      <c r="L320" s="7">
        <v>99761.81</v>
      </c>
      <c r="M320" s="8">
        <v>28.298071060000002</v>
      </c>
      <c r="N320" s="8">
        <f>Table_EnergyDemand_raw_data[[#This Row],[Demand]]*Table_EnergyDemand_raw_data[[#This Row],[RRP]]</f>
        <v>2823066.7884542188</v>
      </c>
    </row>
    <row r="321" spans="1:14" x14ac:dyDescent="0.3">
      <c r="A321" s="10">
        <v>42324</v>
      </c>
      <c r="B321" s="5" t="str">
        <f>TEXT(Table_EnergyDemand_raw_data[[#This Row],[Date]], "DDDD")</f>
        <v>Monday</v>
      </c>
      <c r="C321" s="5" t="str">
        <f xml:space="preserve"> TEXT(Table_EnergyDemand_raw_data[[#This Row],[Date]], "MMMM")</f>
        <v>November</v>
      </c>
      <c r="D321" s="5" t="str">
        <f>TEXT(Table_EnergyDemand_raw_data[[#This Row],[Date]], "YYYY")</f>
        <v>2015</v>
      </c>
      <c r="E321" s="5">
        <f>_xlfn.ISOWEEKNUM(Table_EnergyDemand_raw_data[[#This Row],[Date]])</f>
        <v>47</v>
      </c>
      <c r="F321" s="6" t="str">
        <f>VLOOKUP(Table_EnergyDemand_raw_data[[#This Row],[Date]],Table_Sheet1[], 2, FALSE)</f>
        <v>Y</v>
      </c>
      <c r="G321" s="6" t="str">
        <f>VLOOKUP(Table_EnergyDemand_raw_data[[#This Row],[Date]],Table_Sheet1[], 3, FALSE)</f>
        <v>N</v>
      </c>
      <c r="H321" s="5">
        <v>11.4</v>
      </c>
      <c r="I321" s="5">
        <v>26.3</v>
      </c>
      <c r="J321" s="5">
        <v>29.4</v>
      </c>
      <c r="K321" s="5">
        <v>0.2</v>
      </c>
      <c r="L321" s="7">
        <v>124557.22500000001</v>
      </c>
      <c r="M321" s="8">
        <v>39.127373740000003</v>
      </c>
      <c r="N321" s="8">
        <f>Table_EnergyDemand_raw_data[[#This Row],[Demand]]*Table_EnergyDemand_raw_data[[#This Row],[RRP]]</f>
        <v>4873597.0945922723</v>
      </c>
    </row>
    <row r="322" spans="1:14" x14ac:dyDescent="0.3">
      <c r="A322" s="10">
        <v>42325</v>
      </c>
      <c r="B322" s="5" t="str">
        <f>TEXT(Table_EnergyDemand_raw_data[[#This Row],[Date]], "DDDD")</f>
        <v>Tuesday</v>
      </c>
      <c r="C322" s="5" t="str">
        <f xml:space="preserve"> TEXT(Table_EnergyDemand_raw_data[[#This Row],[Date]], "MMMM")</f>
        <v>November</v>
      </c>
      <c r="D322" s="5" t="str">
        <f>TEXT(Table_EnergyDemand_raw_data[[#This Row],[Date]], "YYYY")</f>
        <v>2015</v>
      </c>
      <c r="E322" s="5">
        <f>_xlfn.ISOWEEKNUM(Table_EnergyDemand_raw_data[[#This Row],[Date]])</f>
        <v>47</v>
      </c>
      <c r="F322" s="6" t="str">
        <f>VLOOKUP(Table_EnergyDemand_raw_data[[#This Row],[Date]],Table_Sheet1[], 2, FALSE)</f>
        <v>Y</v>
      </c>
      <c r="G322" s="6" t="str">
        <f>VLOOKUP(Table_EnergyDemand_raw_data[[#This Row],[Date]],Table_Sheet1[], 3, FALSE)</f>
        <v>N</v>
      </c>
      <c r="H322" s="5">
        <v>15.7</v>
      </c>
      <c r="I322" s="5">
        <v>33.299999999999997</v>
      </c>
      <c r="J322" s="5">
        <v>24</v>
      </c>
      <c r="K322" s="5">
        <v>0</v>
      </c>
      <c r="L322" s="7">
        <v>131442.20000000001</v>
      </c>
      <c r="M322" s="8">
        <v>36.024547249999998</v>
      </c>
      <c r="N322" s="8">
        <f>Table_EnergyDemand_raw_data[[#This Row],[Demand]]*Table_EnergyDemand_raw_data[[#This Row],[RRP]]</f>
        <v>4735145.7445439501</v>
      </c>
    </row>
    <row r="323" spans="1:14" x14ac:dyDescent="0.3">
      <c r="A323" s="10">
        <v>42326</v>
      </c>
      <c r="B323" s="5" t="str">
        <f>TEXT(Table_EnergyDemand_raw_data[[#This Row],[Date]], "DDDD")</f>
        <v>Wednesday</v>
      </c>
      <c r="C323" s="5" t="str">
        <f xml:space="preserve"> TEXT(Table_EnergyDemand_raw_data[[#This Row],[Date]], "MMMM")</f>
        <v>November</v>
      </c>
      <c r="D323" s="5" t="str">
        <f>TEXT(Table_EnergyDemand_raw_data[[#This Row],[Date]], "YYYY")</f>
        <v>2015</v>
      </c>
      <c r="E323" s="5">
        <f>_xlfn.ISOWEEKNUM(Table_EnergyDemand_raw_data[[#This Row],[Date]])</f>
        <v>47</v>
      </c>
      <c r="F323" s="6" t="str">
        <f>VLOOKUP(Table_EnergyDemand_raw_data[[#This Row],[Date]],Table_Sheet1[], 2, FALSE)</f>
        <v>Y</v>
      </c>
      <c r="G323" s="6" t="str">
        <f>VLOOKUP(Table_EnergyDemand_raw_data[[#This Row],[Date]],Table_Sheet1[], 3, FALSE)</f>
        <v>N</v>
      </c>
      <c r="H323" s="5">
        <v>14.7</v>
      </c>
      <c r="I323" s="5">
        <v>29.5</v>
      </c>
      <c r="J323" s="5">
        <v>29.2</v>
      </c>
      <c r="K323" s="5">
        <v>0</v>
      </c>
      <c r="L323" s="7">
        <v>132353.755</v>
      </c>
      <c r="M323" s="8">
        <v>60.680238269999997</v>
      </c>
      <c r="N323" s="8">
        <f>Table_EnergyDemand_raw_data[[#This Row],[Demand]]*Table_EnergyDemand_raw_data[[#This Row],[RRP]]</f>
        <v>8031257.3893292034</v>
      </c>
    </row>
    <row r="324" spans="1:14" x14ac:dyDescent="0.3">
      <c r="A324" s="10">
        <v>42327</v>
      </c>
      <c r="B324" s="5" t="str">
        <f>TEXT(Table_EnergyDemand_raw_data[[#This Row],[Date]], "DDDD")</f>
        <v>Thursday</v>
      </c>
      <c r="C324" s="5" t="str">
        <f xml:space="preserve"> TEXT(Table_EnergyDemand_raw_data[[#This Row],[Date]], "MMMM")</f>
        <v>November</v>
      </c>
      <c r="D324" s="5" t="str">
        <f>TEXT(Table_EnergyDemand_raw_data[[#This Row],[Date]], "YYYY")</f>
        <v>2015</v>
      </c>
      <c r="E324" s="5">
        <f>_xlfn.ISOWEEKNUM(Table_EnergyDemand_raw_data[[#This Row],[Date]])</f>
        <v>47</v>
      </c>
      <c r="F324" s="6" t="str">
        <f>VLOOKUP(Table_EnergyDemand_raw_data[[#This Row],[Date]],Table_Sheet1[], 2, FALSE)</f>
        <v>Y</v>
      </c>
      <c r="G324" s="6" t="str">
        <f>VLOOKUP(Table_EnergyDemand_raw_data[[#This Row],[Date]],Table_Sheet1[], 3, FALSE)</f>
        <v>N</v>
      </c>
      <c r="H324" s="5">
        <v>15.6</v>
      </c>
      <c r="I324" s="5">
        <v>31.5</v>
      </c>
      <c r="J324" s="5">
        <v>20.6</v>
      </c>
      <c r="K324" s="5">
        <v>0</v>
      </c>
      <c r="L324" s="7">
        <v>138118.70499999999</v>
      </c>
      <c r="M324" s="8">
        <v>78.290968070000005</v>
      </c>
      <c r="N324" s="8">
        <f>Table_EnergyDemand_raw_data[[#This Row],[Demand]]*Table_EnergyDemand_raw_data[[#This Row],[RRP]]</f>
        <v>10813447.123024749</v>
      </c>
    </row>
    <row r="325" spans="1:14" x14ac:dyDescent="0.3">
      <c r="A325" s="10">
        <v>42328</v>
      </c>
      <c r="B325" s="5" t="str">
        <f>TEXT(Table_EnergyDemand_raw_data[[#This Row],[Date]], "DDDD")</f>
        <v>Friday</v>
      </c>
      <c r="C325" s="5" t="str">
        <f xml:space="preserve"> TEXT(Table_EnergyDemand_raw_data[[#This Row],[Date]], "MMMM")</f>
        <v>November</v>
      </c>
      <c r="D325" s="5" t="str">
        <f>TEXT(Table_EnergyDemand_raw_data[[#This Row],[Date]], "YYYY")</f>
        <v>2015</v>
      </c>
      <c r="E325" s="5">
        <f>_xlfn.ISOWEEKNUM(Table_EnergyDemand_raw_data[[#This Row],[Date]])</f>
        <v>47</v>
      </c>
      <c r="F325" s="6" t="str">
        <f>VLOOKUP(Table_EnergyDemand_raw_data[[#This Row],[Date]],Table_Sheet1[], 2, FALSE)</f>
        <v>Y</v>
      </c>
      <c r="G325" s="6" t="str">
        <f>VLOOKUP(Table_EnergyDemand_raw_data[[#This Row],[Date]],Table_Sheet1[], 3, FALSE)</f>
        <v>N</v>
      </c>
      <c r="H325" s="5">
        <v>15.4</v>
      </c>
      <c r="I325" s="5">
        <v>19.100000000000001</v>
      </c>
      <c r="J325" s="5">
        <v>6.4</v>
      </c>
      <c r="K325" s="5">
        <v>0.4</v>
      </c>
      <c r="L325" s="7">
        <v>123412.685</v>
      </c>
      <c r="M325" s="8">
        <v>38.026497679999999</v>
      </c>
      <c r="N325" s="8">
        <f>Table_EnergyDemand_raw_data[[#This Row],[Demand]]*Table_EnergyDemand_raw_data[[#This Row],[RRP]]</f>
        <v>4692952.1798350709</v>
      </c>
    </row>
    <row r="326" spans="1:14" x14ac:dyDescent="0.3">
      <c r="A326" s="10">
        <v>42329</v>
      </c>
      <c r="B326" s="5" t="str">
        <f>TEXT(Table_EnergyDemand_raw_data[[#This Row],[Date]], "DDDD")</f>
        <v>Saturday</v>
      </c>
      <c r="C326" s="5" t="str">
        <f xml:space="preserve"> TEXT(Table_EnergyDemand_raw_data[[#This Row],[Date]], "MMMM")</f>
        <v>November</v>
      </c>
      <c r="D326" s="5" t="str">
        <f>TEXT(Table_EnergyDemand_raw_data[[#This Row],[Date]], "YYYY")</f>
        <v>2015</v>
      </c>
      <c r="E326" s="5">
        <f>_xlfn.ISOWEEKNUM(Table_EnergyDemand_raw_data[[#This Row],[Date]])</f>
        <v>47</v>
      </c>
      <c r="F326" s="6" t="str">
        <f>VLOOKUP(Table_EnergyDemand_raw_data[[#This Row],[Date]],Table_Sheet1[], 2, FALSE)</f>
        <v>Y</v>
      </c>
      <c r="G326" s="6" t="str">
        <f>VLOOKUP(Table_EnergyDemand_raw_data[[#This Row],[Date]],Table_Sheet1[], 3, FALSE)</f>
        <v>N</v>
      </c>
      <c r="H326" s="5">
        <v>12.2</v>
      </c>
      <c r="I326" s="5">
        <v>17.5</v>
      </c>
      <c r="J326" s="5">
        <v>20.9</v>
      </c>
      <c r="K326" s="5">
        <v>3.6</v>
      </c>
      <c r="L326" s="7">
        <v>102647.905</v>
      </c>
      <c r="M326" s="8">
        <v>27.413622409999999</v>
      </c>
      <c r="N326" s="8">
        <f>Table_EnergyDemand_raw_data[[#This Row],[Demand]]*Table_EnergyDemand_raw_data[[#This Row],[RRP]]</f>
        <v>2813950.9088475509</v>
      </c>
    </row>
    <row r="327" spans="1:14" x14ac:dyDescent="0.3">
      <c r="A327" s="10">
        <v>42330</v>
      </c>
      <c r="B327" s="5" t="str">
        <f>TEXT(Table_EnergyDemand_raw_data[[#This Row],[Date]], "DDDD")</f>
        <v>Sunday</v>
      </c>
      <c r="C327" s="5" t="str">
        <f xml:space="preserve"> TEXT(Table_EnergyDemand_raw_data[[#This Row],[Date]], "MMMM")</f>
        <v>November</v>
      </c>
      <c r="D327" s="5" t="str">
        <f>TEXT(Table_EnergyDemand_raw_data[[#This Row],[Date]], "YYYY")</f>
        <v>2015</v>
      </c>
      <c r="E327" s="5">
        <f>_xlfn.ISOWEEKNUM(Table_EnergyDemand_raw_data[[#This Row],[Date]])</f>
        <v>47</v>
      </c>
      <c r="F327" s="6" t="str">
        <f>VLOOKUP(Table_EnergyDemand_raw_data[[#This Row],[Date]],Table_Sheet1[], 2, FALSE)</f>
        <v>Y</v>
      </c>
      <c r="G327" s="6" t="str">
        <f>VLOOKUP(Table_EnergyDemand_raw_data[[#This Row],[Date]],Table_Sheet1[], 3, FALSE)</f>
        <v>N</v>
      </c>
      <c r="H327" s="5">
        <v>13.5</v>
      </c>
      <c r="I327" s="5">
        <v>20</v>
      </c>
      <c r="J327" s="5">
        <v>27.3</v>
      </c>
      <c r="K327" s="5">
        <v>0</v>
      </c>
      <c r="L327" s="7">
        <v>98621.62</v>
      </c>
      <c r="M327" s="8">
        <v>32.34590077</v>
      </c>
      <c r="N327" s="8">
        <f>Table_EnergyDemand_raw_data[[#This Row],[Demand]]*Table_EnergyDemand_raw_data[[#This Row],[RRP]]</f>
        <v>3190005.1342966473</v>
      </c>
    </row>
    <row r="328" spans="1:14" x14ac:dyDescent="0.3">
      <c r="A328" s="10">
        <v>42331</v>
      </c>
      <c r="B328" s="5" t="str">
        <f>TEXT(Table_EnergyDemand_raw_data[[#This Row],[Date]], "DDDD")</f>
        <v>Monday</v>
      </c>
      <c r="C328" s="5" t="str">
        <f xml:space="preserve"> TEXT(Table_EnergyDemand_raw_data[[#This Row],[Date]], "MMMM")</f>
        <v>November</v>
      </c>
      <c r="D328" s="5" t="str">
        <f>TEXT(Table_EnergyDemand_raw_data[[#This Row],[Date]], "YYYY")</f>
        <v>2015</v>
      </c>
      <c r="E328" s="5">
        <f>_xlfn.ISOWEEKNUM(Table_EnergyDemand_raw_data[[#This Row],[Date]])</f>
        <v>48</v>
      </c>
      <c r="F328" s="6" t="str">
        <f>VLOOKUP(Table_EnergyDemand_raw_data[[#This Row],[Date]],Table_Sheet1[], 2, FALSE)</f>
        <v>Y</v>
      </c>
      <c r="G328" s="6" t="str">
        <f>VLOOKUP(Table_EnergyDemand_raw_data[[#This Row],[Date]],Table_Sheet1[], 3, FALSE)</f>
        <v>N</v>
      </c>
      <c r="H328" s="5">
        <v>13.8</v>
      </c>
      <c r="I328" s="5">
        <v>20.7</v>
      </c>
      <c r="J328" s="5">
        <v>27.3</v>
      </c>
      <c r="K328" s="5">
        <v>0</v>
      </c>
      <c r="L328" s="7">
        <v>114406.825</v>
      </c>
      <c r="M328" s="8">
        <v>41.368772450000002</v>
      </c>
      <c r="N328" s="8">
        <f>Table_EnergyDemand_raw_data[[#This Row],[Demand]]*Table_EnergyDemand_raw_data[[#This Row],[RRP]]</f>
        <v>4732869.9101519715</v>
      </c>
    </row>
    <row r="329" spans="1:14" x14ac:dyDescent="0.3">
      <c r="A329" s="10">
        <v>42332</v>
      </c>
      <c r="B329" s="5" t="str">
        <f>TEXT(Table_EnergyDemand_raw_data[[#This Row],[Date]], "DDDD")</f>
        <v>Tuesday</v>
      </c>
      <c r="C329" s="5" t="str">
        <f xml:space="preserve"> TEXT(Table_EnergyDemand_raw_data[[#This Row],[Date]], "MMMM")</f>
        <v>November</v>
      </c>
      <c r="D329" s="5" t="str">
        <f>TEXT(Table_EnergyDemand_raw_data[[#This Row],[Date]], "YYYY")</f>
        <v>2015</v>
      </c>
      <c r="E329" s="5">
        <f>_xlfn.ISOWEEKNUM(Table_EnergyDemand_raw_data[[#This Row],[Date]])</f>
        <v>48</v>
      </c>
      <c r="F329" s="6" t="str">
        <f>VLOOKUP(Table_EnergyDemand_raw_data[[#This Row],[Date]],Table_Sheet1[], 2, FALSE)</f>
        <v>Y</v>
      </c>
      <c r="G329" s="6" t="str">
        <f>VLOOKUP(Table_EnergyDemand_raw_data[[#This Row],[Date]],Table_Sheet1[], 3, FALSE)</f>
        <v>N</v>
      </c>
      <c r="H329" s="5">
        <v>13.6</v>
      </c>
      <c r="I329" s="5">
        <v>24.5</v>
      </c>
      <c r="J329" s="5">
        <v>30</v>
      </c>
      <c r="K329" s="5">
        <v>0</v>
      </c>
      <c r="L329" s="7">
        <v>118894.30499999999</v>
      </c>
      <c r="M329" s="8">
        <v>48.52152976</v>
      </c>
      <c r="N329" s="8">
        <f>Table_EnergyDemand_raw_data[[#This Row],[Demand]]*Table_EnergyDemand_raw_data[[#This Row],[RRP]]</f>
        <v>5768933.5583520168</v>
      </c>
    </row>
    <row r="330" spans="1:14" x14ac:dyDescent="0.3">
      <c r="A330" s="10">
        <v>42333</v>
      </c>
      <c r="B330" s="5" t="str">
        <f>TEXT(Table_EnergyDemand_raw_data[[#This Row],[Date]], "DDDD")</f>
        <v>Wednesday</v>
      </c>
      <c r="C330" s="5" t="str">
        <f xml:space="preserve"> TEXT(Table_EnergyDemand_raw_data[[#This Row],[Date]], "MMMM")</f>
        <v>November</v>
      </c>
      <c r="D330" s="5" t="str">
        <f>TEXT(Table_EnergyDemand_raw_data[[#This Row],[Date]], "YYYY")</f>
        <v>2015</v>
      </c>
      <c r="E330" s="5">
        <f>_xlfn.ISOWEEKNUM(Table_EnergyDemand_raw_data[[#This Row],[Date]])</f>
        <v>48</v>
      </c>
      <c r="F330" s="6" t="str">
        <f>VLOOKUP(Table_EnergyDemand_raw_data[[#This Row],[Date]],Table_Sheet1[], 2, FALSE)</f>
        <v>Y</v>
      </c>
      <c r="G330" s="6" t="str">
        <f>VLOOKUP(Table_EnergyDemand_raw_data[[#This Row],[Date]],Table_Sheet1[], 3, FALSE)</f>
        <v>N</v>
      </c>
      <c r="H330" s="5">
        <v>13.5</v>
      </c>
      <c r="I330" s="5">
        <v>33.299999999999997</v>
      </c>
      <c r="J330" s="5">
        <v>9.3000000000000007</v>
      </c>
      <c r="K330" s="5">
        <v>0</v>
      </c>
      <c r="L330" s="7">
        <v>124728.875</v>
      </c>
      <c r="M330" s="8">
        <v>60.69203392</v>
      </c>
      <c r="N330" s="8">
        <f>Table_EnergyDemand_raw_data[[#This Row],[Demand]]*Table_EnergyDemand_raw_data[[#This Row],[RRP]]</f>
        <v>7570049.1123034405</v>
      </c>
    </row>
    <row r="331" spans="1:14" x14ac:dyDescent="0.3">
      <c r="A331" s="10">
        <v>42334</v>
      </c>
      <c r="B331" s="5" t="str">
        <f>TEXT(Table_EnergyDemand_raw_data[[#This Row],[Date]], "DDDD")</f>
        <v>Thursday</v>
      </c>
      <c r="C331" s="5" t="str">
        <f xml:space="preserve"> TEXT(Table_EnergyDemand_raw_data[[#This Row],[Date]], "MMMM")</f>
        <v>November</v>
      </c>
      <c r="D331" s="5" t="str">
        <f>TEXT(Table_EnergyDemand_raw_data[[#This Row],[Date]], "YYYY")</f>
        <v>2015</v>
      </c>
      <c r="E331" s="5">
        <f>_xlfn.ISOWEEKNUM(Table_EnergyDemand_raw_data[[#This Row],[Date]])</f>
        <v>48</v>
      </c>
      <c r="F331" s="6" t="str">
        <f>VLOOKUP(Table_EnergyDemand_raw_data[[#This Row],[Date]],Table_Sheet1[], 2, FALSE)</f>
        <v>Y</v>
      </c>
      <c r="G331" s="6" t="str">
        <f>VLOOKUP(Table_EnergyDemand_raw_data[[#This Row],[Date]],Table_Sheet1[], 3, FALSE)</f>
        <v>N</v>
      </c>
      <c r="H331" s="5">
        <v>10.8</v>
      </c>
      <c r="I331" s="5">
        <v>17.399999999999999</v>
      </c>
      <c r="J331" s="5">
        <v>23.3</v>
      </c>
      <c r="K331" s="5">
        <v>0</v>
      </c>
      <c r="L331" s="7">
        <v>112907.145</v>
      </c>
      <c r="M331" s="8">
        <v>30.494174109999999</v>
      </c>
      <c r="N331" s="8">
        <f>Table_EnergyDemand_raw_data[[#This Row],[Demand]]*Table_EnergyDemand_raw_data[[#This Row],[RRP]]</f>
        <v>3443010.137893016</v>
      </c>
    </row>
    <row r="332" spans="1:14" x14ac:dyDescent="0.3">
      <c r="A332" s="10">
        <v>42335</v>
      </c>
      <c r="B332" s="5" t="str">
        <f>TEXT(Table_EnergyDemand_raw_data[[#This Row],[Date]], "DDDD")</f>
        <v>Friday</v>
      </c>
      <c r="C332" s="5" t="str">
        <f xml:space="preserve"> TEXT(Table_EnergyDemand_raw_data[[#This Row],[Date]], "MMMM")</f>
        <v>November</v>
      </c>
      <c r="D332" s="5" t="str">
        <f>TEXT(Table_EnergyDemand_raw_data[[#This Row],[Date]], "YYYY")</f>
        <v>2015</v>
      </c>
      <c r="E332" s="5">
        <f>_xlfn.ISOWEEKNUM(Table_EnergyDemand_raw_data[[#This Row],[Date]])</f>
        <v>48</v>
      </c>
      <c r="F332" s="6" t="str">
        <f>VLOOKUP(Table_EnergyDemand_raw_data[[#This Row],[Date]],Table_Sheet1[], 2, FALSE)</f>
        <v>Y</v>
      </c>
      <c r="G332" s="6" t="str">
        <f>VLOOKUP(Table_EnergyDemand_raw_data[[#This Row],[Date]],Table_Sheet1[], 3, FALSE)</f>
        <v>N</v>
      </c>
      <c r="H332" s="5">
        <v>9</v>
      </c>
      <c r="I332" s="5">
        <v>18.2</v>
      </c>
      <c r="J332" s="5">
        <v>16.8</v>
      </c>
      <c r="K332" s="5">
        <v>0.4</v>
      </c>
      <c r="L332" s="7">
        <v>117492.82</v>
      </c>
      <c r="M332" s="8">
        <v>40.366545459999998</v>
      </c>
      <c r="N332" s="8">
        <f>Table_EnergyDemand_raw_data[[#This Row],[Demand]]*Table_EnergyDemand_raw_data[[#This Row],[RRP]]</f>
        <v>4742779.259753597</v>
      </c>
    </row>
    <row r="333" spans="1:14" x14ac:dyDescent="0.3">
      <c r="A333" s="10">
        <v>42336</v>
      </c>
      <c r="B333" s="5" t="str">
        <f>TEXT(Table_EnergyDemand_raw_data[[#This Row],[Date]], "DDDD")</f>
        <v>Saturday</v>
      </c>
      <c r="C333" s="5" t="str">
        <f xml:space="preserve"> TEXT(Table_EnergyDemand_raw_data[[#This Row],[Date]], "MMMM")</f>
        <v>November</v>
      </c>
      <c r="D333" s="5" t="str">
        <f>TEXT(Table_EnergyDemand_raw_data[[#This Row],[Date]], "YYYY")</f>
        <v>2015</v>
      </c>
      <c r="E333" s="5">
        <f>_xlfn.ISOWEEKNUM(Table_EnergyDemand_raw_data[[#This Row],[Date]])</f>
        <v>48</v>
      </c>
      <c r="F333" s="6" t="str">
        <f>VLOOKUP(Table_EnergyDemand_raw_data[[#This Row],[Date]],Table_Sheet1[], 2, FALSE)</f>
        <v>Y</v>
      </c>
      <c r="G333" s="6" t="str">
        <f>VLOOKUP(Table_EnergyDemand_raw_data[[#This Row],[Date]],Table_Sheet1[], 3, FALSE)</f>
        <v>N</v>
      </c>
      <c r="H333" s="5">
        <v>12</v>
      </c>
      <c r="I333" s="5">
        <v>20.100000000000001</v>
      </c>
      <c r="J333" s="5">
        <v>27.1</v>
      </c>
      <c r="K333" s="5">
        <v>0</v>
      </c>
      <c r="L333" s="7">
        <v>105011.19500000001</v>
      </c>
      <c r="M333" s="8">
        <v>43.326660840000002</v>
      </c>
      <c r="N333" s="8">
        <f>Table_EnergyDemand_raw_data[[#This Row],[Demand]]*Table_EnergyDemand_raw_data[[#This Row],[RRP]]</f>
        <v>4549784.4301681044</v>
      </c>
    </row>
    <row r="334" spans="1:14" x14ac:dyDescent="0.3">
      <c r="A334" s="10">
        <v>42337</v>
      </c>
      <c r="B334" s="5" t="str">
        <f>TEXT(Table_EnergyDemand_raw_data[[#This Row],[Date]], "DDDD")</f>
        <v>Sunday</v>
      </c>
      <c r="C334" s="5" t="str">
        <f xml:space="preserve"> TEXT(Table_EnergyDemand_raw_data[[#This Row],[Date]], "MMMM")</f>
        <v>November</v>
      </c>
      <c r="D334" s="5" t="str">
        <f>TEXT(Table_EnergyDemand_raw_data[[#This Row],[Date]], "YYYY")</f>
        <v>2015</v>
      </c>
      <c r="E334" s="5">
        <f>_xlfn.ISOWEEKNUM(Table_EnergyDemand_raw_data[[#This Row],[Date]])</f>
        <v>48</v>
      </c>
      <c r="F334" s="6" t="str">
        <f>VLOOKUP(Table_EnergyDemand_raw_data[[#This Row],[Date]],Table_Sheet1[], 2, FALSE)</f>
        <v>Y</v>
      </c>
      <c r="G334" s="6" t="str">
        <f>VLOOKUP(Table_EnergyDemand_raw_data[[#This Row],[Date]],Table_Sheet1[], 3, FALSE)</f>
        <v>N</v>
      </c>
      <c r="H334" s="5">
        <v>12.6</v>
      </c>
      <c r="I334" s="5">
        <v>20.3</v>
      </c>
      <c r="J334" s="5">
        <v>23.4</v>
      </c>
      <c r="K334" s="5">
        <v>0</v>
      </c>
      <c r="L334" s="7">
        <v>102162.53</v>
      </c>
      <c r="M334" s="8">
        <v>39.12126473</v>
      </c>
      <c r="N334" s="8">
        <f>Table_EnergyDemand_raw_data[[#This Row],[Demand]]*Table_EnergyDemand_raw_data[[#This Row],[RRP]]</f>
        <v>3996727.3816165668</v>
      </c>
    </row>
    <row r="335" spans="1:14" x14ac:dyDescent="0.3">
      <c r="A335" s="10">
        <v>42338</v>
      </c>
      <c r="B335" s="5" t="str">
        <f>TEXT(Table_EnergyDemand_raw_data[[#This Row],[Date]], "DDDD")</f>
        <v>Monday</v>
      </c>
      <c r="C335" s="5" t="str">
        <f xml:space="preserve"> TEXT(Table_EnergyDemand_raw_data[[#This Row],[Date]], "MMMM")</f>
        <v>November</v>
      </c>
      <c r="D335" s="5" t="str">
        <f>TEXT(Table_EnergyDemand_raw_data[[#This Row],[Date]], "YYYY")</f>
        <v>2015</v>
      </c>
      <c r="E335" s="5">
        <f>_xlfn.ISOWEEKNUM(Table_EnergyDemand_raw_data[[#This Row],[Date]])</f>
        <v>49</v>
      </c>
      <c r="F335" s="6" t="str">
        <f>VLOOKUP(Table_EnergyDemand_raw_data[[#This Row],[Date]],Table_Sheet1[], 2, FALSE)</f>
        <v>Y</v>
      </c>
      <c r="G335" s="6" t="str">
        <f>VLOOKUP(Table_EnergyDemand_raw_data[[#This Row],[Date]],Table_Sheet1[], 3, FALSE)</f>
        <v>N</v>
      </c>
      <c r="H335" s="5">
        <v>10</v>
      </c>
      <c r="I335" s="5">
        <v>32.200000000000003</v>
      </c>
      <c r="J335" s="5">
        <v>26.6</v>
      </c>
      <c r="K335" s="5">
        <v>0</v>
      </c>
      <c r="L335" s="7">
        <v>122452.41499999999</v>
      </c>
      <c r="M335" s="8">
        <v>45.57726057</v>
      </c>
      <c r="N335" s="8">
        <f>Table_EnergyDemand_raw_data[[#This Row],[Demand]]*Table_EnergyDemand_raw_data[[#This Row],[RRP]]</f>
        <v>5581045.625880776</v>
      </c>
    </row>
    <row r="336" spans="1:14" x14ac:dyDescent="0.3">
      <c r="A336" s="10">
        <v>42339</v>
      </c>
      <c r="B336" s="5" t="str">
        <f>TEXT(Table_EnergyDemand_raw_data[[#This Row],[Date]], "DDDD")</f>
        <v>Tuesday</v>
      </c>
      <c r="C336" s="5" t="str">
        <f xml:space="preserve"> TEXT(Table_EnergyDemand_raw_data[[#This Row],[Date]], "MMMM")</f>
        <v>December</v>
      </c>
      <c r="D336" s="5" t="str">
        <f>TEXT(Table_EnergyDemand_raw_data[[#This Row],[Date]], "YYYY")</f>
        <v>2015</v>
      </c>
      <c r="E336" s="5">
        <f>_xlfn.ISOWEEKNUM(Table_EnergyDemand_raw_data[[#This Row],[Date]])</f>
        <v>49</v>
      </c>
      <c r="F336" s="6" t="str">
        <f>VLOOKUP(Table_EnergyDemand_raw_data[[#This Row],[Date]],Table_Sheet1[], 2, FALSE)</f>
        <v>Y</v>
      </c>
      <c r="G336" s="6" t="str">
        <f>VLOOKUP(Table_EnergyDemand_raw_data[[#This Row],[Date]],Table_Sheet1[], 3, FALSE)</f>
        <v>N</v>
      </c>
      <c r="H336" s="5">
        <v>14.5</v>
      </c>
      <c r="I336" s="5">
        <v>24.6</v>
      </c>
      <c r="J336" s="5">
        <v>24.4</v>
      </c>
      <c r="K336" s="5">
        <v>1.8</v>
      </c>
      <c r="L336" s="7">
        <v>117115.62</v>
      </c>
      <c r="M336" s="8">
        <v>37.920958990000003</v>
      </c>
      <c r="N336" s="8">
        <f>Table_EnergyDemand_raw_data[[#This Row],[Demand]]*Table_EnergyDemand_raw_data[[#This Row],[RRP]]</f>
        <v>4441136.6231084242</v>
      </c>
    </row>
    <row r="337" spans="1:14" x14ac:dyDescent="0.3">
      <c r="A337" s="10">
        <v>42340</v>
      </c>
      <c r="B337" s="5" t="str">
        <f>TEXT(Table_EnergyDemand_raw_data[[#This Row],[Date]], "DDDD")</f>
        <v>Wednesday</v>
      </c>
      <c r="C337" s="5" t="str">
        <f xml:space="preserve"> TEXT(Table_EnergyDemand_raw_data[[#This Row],[Date]], "MMMM")</f>
        <v>December</v>
      </c>
      <c r="D337" s="5" t="str">
        <f>TEXT(Table_EnergyDemand_raw_data[[#This Row],[Date]], "YYYY")</f>
        <v>2015</v>
      </c>
      <c r="E337" s="5">
        <f>_xlfn.ISOWEEKNUM(Table_EnergyDemand_raw_data[[#This Row],[Date]])</f>
        <v>49</v>
      </c>
      <c r="F337" s="6" t="str">
        <f>VLOOKUP(Table_EnergyDemand_raw_data[[#This Row],[Date]],Table_Sheet1[], 2, FALSE)</f>
        <v>Y</v>
      </c>
      <c r="G337" s="6" t="str">
        <f>VLOOKUP(Table_EnergyDemand_raw_data[[#This Row],[Date]],Table_Sheet1[], 3, FALSE)</f>
        <v>N</v>
      </c>
      <c r="H337" s="5">
        <v>9.1999999999999993</v>
      </c>
      <c r="I337" s="5">
        <v>17.5</v>
      </c>
      <c r="J337" s="5">
        <v>32.4</v>
      </c>
      <c r="K337" s="5">
        <v>0</v>
      </c>
      <c r="L337" s="7">
        <v>115230.125</v>
      </c>
      <c r="M337" s="8">
        <v>37.470820799999998</v>
      </c>
      <c r="N337" s="8">
        <f>Table_EnergyDemand_raw_data[[#This Row],[Demand]]*Table_EnergyDemand_raw_data[[#This Row],[RRP]]</f>
        <v>4317767.3646366</v>
      </c>
    </row>
    <row r="338" spans="1:14" x14ac:dyDescent="0.3">
      <c r="A338" s="10">
        <v>42341</v>
      </c>
      <c r="B338" s="5" t="str">
        <f>TEXT(Table_EnergyDemand_raw_data[[#This Row],[Date]], "DDDD")</f>
        <v>Thursday</v>
      </c>
      <c r="C338" s="5" t="str">
        <f xml:space="preserve"> TEXT(Table_EnergyDemand_raw_data[[#This Row],[Date]], "MMMM")</f>
        <v>December</v>
      </c>
      <c r="D338" s="5" t="str">
        <f>TEXT(Table_EnergyDemand_raw_data[[#This Row],[Date]], "YYYY")</f>
        <v>2015</v>
      </c>
      <c r="E338" s="5">
        <f>_xlfn.ISOWEEKNUM(Table_EnergyDemand_raw_data[[#This Row],[Date]])</f>
        <v>49</v>
      </c>
      <c r="F338" s="6" t="str">
        <f>VLOOKUP(Table_EnergyDemand_raw_data[[#This Row],[Date]],Table_Sheet1[], 2, FALSE)</f>
        <v>Y</v>
      </c>
      <c r="G338" s="6" t="str">
        <f>VLOOKUP(Table_EnergyDemand_raw_data[[#This Row],[Date]],Table_Sheet1[], 3, FALSE)</f>
        <v>N</v>
      </c>
      <c r="H338" s="5">
        <v>12.2</v>
      </c>
      <c r="I338" s="5">
        <v>21.3</v>
      </c>
      <c r="J338" s="5">
        <v>30.1</v>
      </c>
      <c r="K338" s="5">
        <v>0</v>
      </c>
      <c r="L338" s="7">
        <v>121699.425</v>
      </c>
      <c r="M338" s="8">
        <v>43.34422421</v>
      </c>
      <c r="N338" s="8">
        <f>Table_EnergyDemand_raw_data[[#This Row],[Demand]]*Table_EnergyDemand_raw_data[[#This Row],[RRP]]</f>
        <v>5274967.1634280793</v>
      </c>
    </row>
    <row r="339" spans="1:14" x14ac:dyDescent="0.3">
      <c r="A339" s="10">
        <v>42342</v>
      </c>
      <c r="B339" s="5" t="str">
        <f>TEXT(Table_EnergyDemand_raw_data[[#This Row],[Date]], "DDDD")</f>
        <v>Friday</v>
      </c>
      <c r="C339" s="5" t="str">
        <f xml:space="preserve"> TEXT(Table_EnergyDemand_raw_data[[#This Row],[Date]], "MMMM")</f>
        <v>December</v>
      </c>
      <c r="D339" s="5" t="str">
        <f>TEXT(Table_EnergyDemand_raw_data[[#This Row],[Date]], "YYYY")</f>
        <v>2015</v>
      </c>
      <c r="E339" s="5">
        <f>_xlfn.ISOWEEKNUM(Table_EnergyDemand_raw_data[[#This Row],[Date]])</f>
        <v>49</v>
      </c>
      <c r="F339" s="6" t="str">
        <f>VLOOKUP(Table_EnergyDemand_raw_data[[#This Row],[Date]],Table_Sheet1[], 2, FALSE)</f>
        <v>Y</v>
      </c>
      <c r="G339" s="6" t="str">
        <f>VLOOKUP(Table_EnergyDemand_raw_data[[#This Row],[Date]],Table_Sheet1[], 3, FALSE)</f>
        <v>N</v>
      </c>
      <c r="H339" s="5">
        <v>11.3</v>
      </c>
      <c r="I339" s="5">
        <v>30.8</v>
      </c>
      <c r="J339" s="5">
        <v>32.200000000000003</v>
      </c>
      <c r="K339" s="5">
        <v>0</v>
      </c>
      <c r="L339" s="7">
        <v>129148.52</v>
      </c>
      <c r="M339" s="8">
        <v>66.533894050000001</v>
      </c>
      <c r="N339" s="8">
        <f>Table_EnergyDemand_raw_data[[#This Row],[Demand]]*Table_EnergyDemand_raw_data[[#This Row],[RRP]]</f>
        <v>8592753.9463943057</v>
      </c>
    </row>
    <row r="340" spans="1:14" x14ac:dyDescent="0.3">
      <c r="A340" s="10">
        <v>42343</v>
      </c>
      <c r="B340" s="5" t="str">
        <f>TEXT(Table_EnergyDemand_raw_data[[#This Row],[Date]], "DDDD")</f>
        <v>Saturday</v>
      </c>
      <c r="C340" s="5" t="str">
        <f xml:space="preserve"> TEXT(Table_EnergyDemand_raw_data[[#This Row],[Date]], "MMMM")</f>
        <v>December</v>
      </c>
      <c r="D340" s="5" t="str">
        <f>TEXT(Table_EnergyDemand_raw_data[[#This Row],[Date]], "YYYY")</f>
        <v>2015</v>
      </c>
      <c r="E340" s="5">
        <f>_xlfn.ISOWEEKNUM(Table_EnergyDemand_raw_data[[#This Row],[Date]])</f>
        <v>49</v>
      </c>
      <c r="F340" s="6" t="str">
        <f>VLOOKUP(Table_EnergyDemand_raw_data[[#This Row],[Date]],Table_Sheet1[], 2, FALSE)</f>
        <v>Y</v>
      </c>
      <c r="G340" s="6" t="str">
        <f>VLOOKUP(Table_EnergyDemand_raw_data[[#This Row],[Date]],Table_Sheet1[], 3, FALSE)</f>
        <v>N</v>
      </c>
      <c r="H340" s="5">
        <v>15.5</v>
      </c>
      <c r="I340" s="5">
        <v>25.3</v>
      </c>
      <c r="J340" s="5">
        <v>27.9</v>
      </c>
      <c r="K340" s="5">
        <v>0</v>
      </c>
      <c r="L340" s="7">
        <v>115606.005</v>
      </c>
      <c r="M340" s="8">
        <v>36.906868619999997</v>
      </c>
      <c r="N340" s="8">
        <f>Table_EnergyDemand_raw_data[[#This Row],[Demand]]*Table_EnergyDemand_raw_data[[#This Row],[RRP]]</f>
        <v>4266655.6382180629</v>
      </c>
    </row>
    <row r="341" spans="1:14" x14ac:dyDescent="0.3">
      <c r="A341" s="10">
        <v>42344</v>
      </c>
      <c r="B341" s="5" t="str">
        <f>TEXT(Table_EnergyDemand_raw_data[[#This Row],[Date]], "DDDD")</f>
        <v>Sunday</v>
      </c>
      <c r="C341" s="5" t="str">
        <f xml:space="preserve"> TEXT(Table_EnergyDemand_raw_data[[#This Row],[Date]], "MMMM")</f>
        <v>December</v>
      </c>
      <c r="D341" s="5" t="str">
        <f>TEXT(Table_EnergyDemand_raw_data[[#This Row],[Date]], "YYYY")</f>
        <v>2015</v>
      </c>
      <c r="E341" s="5">
        <f>_xlfn.ISOWEEKNUM(Table_EnergyDemand_raw_data[[#This Row],[Date]])</f>
        <v>49</v>
      </c>
      <c r="F341" s="6" t="str">
        <f>VLOOKUP(Table_EnergyDemand_raw_data[[#This Row],[Date]],Table_Sheet1[], 2, FALSE)</f>
        <v>Y</v>
      </c>
      <c r="G341" s="6" t="str">
        <f>VLOOKUP(Table_EnergyDemand_raw_data[[#This Row],[Date]],Table_Sheet1[], 3, FALSE)</f>
        <v>N</v>
      </c>
      <c r="H341" s="5">
        <v>15.3</v>
      </c>
      <c r="I341" s="5">
        <v>29.8</v>
      </c>
      <c r="J341" s="5">
        <v>13.5</v>
      </c>
      <c r="K341" s="5">
        <v>0</v>
      </c>
      <c r="L341" s="7">
        <v>112025.29</v>
      </c>
      <c r="M341" s="8">
        <v>36.78833221</v>
      </c>
      <c r="N341" s="8">
        <f>Table_EnergyDemand_raw_data[[#This Row],[Demand]]*Table_EnergyDemand_raw_data[[#This Row],[RRP]]</f>
        <v>4121223.5844415906</v>
      </c>
    </row>
    <row r="342" spans="1:14" x14ac:dyDescent="0.3">
      <c r="A342" s="10">
        <v>42345</v>
      </c>
      <c r="B342" s="5" t="str">
        <f>TEXT(Table_EnergyDemand_raw_data[[#This Row],[Date]], "DDDD")</f>
        <v>Monday</v>
      </c>
      <c r="C342" s="5" t="str">
        <f xml:space="preserve"> TEXT(Table_EnergyDemand_raw_data[[#This Row],[Date]], "MMMM")</f>
        <v>December</v>
      </c>
      <c r="D342" s="5" t="str">
        <f>TEXT(Table_EnergyDemand_raw_data[[#This Row],[Date]], "YYYY")</f>
        <v>2015</v>
      </c>
      <c r="E342" s="5">
        <f>_xlfn.ISOWEEKNUM(Table_EnergyDemand_raw_data[[#This Row],[Date]])</f>
        <v>50</v>
      </c>
      <c r="F342" s="6" t="str">
        <f>VLOOKUP(Table_EnergyDemand_raw_data[[#This Row],[Date]],Table_Sheet1[], 2, FALSE)</f>
        <v>Y</v>
      </c>
      <c r="G342" s="6" t="str">
        <f>VLOOKUP(Table_EnergyDemand_raw_data[[#This Row],[Date]],Table_Sheet1[], 3, FALSE)</f>
        <v>N</v>
      </c>
      <c r="H342" s="5">
        <v>18.100000000000001</v>
      </c>
      <c r="I342" s="5">
        <v>27.3</v>
      </c>
      <c r="J342" s="5">
        <v>8.6999999999999993</v>
      </c>
      <c r="K342" s="5">
        <v>0</v>
      </c>
      <c r="L342" s="7">
        <v>129059.645</v>
      </c>
      <c r="M342" s="8">
        <v>53.369098719999997</v>
      </c>
      <c r="N342" s="8">
        <f>Table_EnergyDemand_raw_data[[#This Row],[Demand]]*Table_EnergyDemand_raw_data[[#This Row],[RRP]]</f>
        <v>6887796.9347731546</v>
      </c>
    </row>
    <row r="343" spans="1:14" x14ac:dyDescent="0.3">
      <c r="A343" s="10">
        <v>42346</v>
      </c>
      <c r="B343" s="5" t="str">
        <f>TEXT(Table_EnergyDemand_raw_data[[#This Row],[Date]], "DDDD")</f>
        <v>Tuesday</v>
      </c>
      <c r="C343" s="5" t="str">
        <f xml:space="preserve"> TEXT(Table_EnergyDemand_raw_data[[#This Row],[Date]], "MMMM")</f>
        <v>December</v>
      </c>
      <c r="D343" s="5" t="str">
        <f>TEXT(Table_EnergyDemand_raw_data[[#This Row],[Date]], "YYYY")</f>
        <v>2015</v>
      </c>
      <c r="E343" s="5">
        <f>_xlfn.ISOWEEKNUM(Table_EnergyDemand_raw_data[[#This Row],[Date]])</f>
        <v>50</v>
      </c>
      <c r="F343" s="6" t="str">
        <f>VLOOKUP(Table_EnergyDemand_raw_data[[#This Row],[Date]],Table_Sheet1[], 2, FALSE)</f>
        <v>Y</v>
      </c>
      <c r="G343" s="6" t="str">
        <f>VLOOKUP(Table_EnergyDemand_raw_data[[#This Row],[Date]],Table_Sheet1[], 3, FALSE)</f>
        <v>N</v>
      </c>
      <c r="H343" s="5">
        <v>20.3</v>
      </c>
      <c r="I343" s="5">
        <v>35.4</v>
      </c>
      <c r="J343" s="5">
        <v>19.8</v>
      </c>
      <c r="K343" s="5">
        <v>0.8</v>
      </c>
      <c r="L343" s="7">
        <v>136800.91</v>
      </c>
      <c r="M343" s="8">
        <v>57.534246680000003</v>
      </c>
      <c r="N343" s="8">
        <f>Table_EnergyDemand_raw_data[[#This Row],[Demand]]*Table_EnergyDemand_raw_data[[#This Row],[RRP]]</f>
        <v>7870737.3019884797</v>
      </c>
    </row>
    <row r="344" spans="1:14" x14ac:dyDescent="0.3">
      <c r="A344" s="10">
        <v>42347</v>
      </c>
      <c r="B344" s="5" t="str">
        <f>TEXT(Table_EnergyDemand_raw_data[[#This Row],[Date]], "DDDD")</f>
        <v>Wednesday</v>
      </c>
      <c r="C344" s="5" t="str">
        <f xml:space="preserve"> TEXT(Table_EnergyDemand_raw_data[[#This Row],[Date]], "MMMM")</f>
        <v>December</v>
      </c>
      <c r="D344" s="5" t="str">
        <f>TEXT(Table_EnergyDemand_raw_data[[#This Row],[Date]], "YYYY")</f>
        <v>2015</v>
      </c>
      <c r="E344" s="5">
        <f>_xlfn.ISOWEEKNUM(Table_EnergyDemand_raw_data[[#This Row],[Date]])</f>
        <v>50</v>
      </c>
      <c r="F344" s="6" t="str">
        <f>VLOOKUP(Table_EnergyDemand_raw_data[[#This Row],[Date]],Table_Sheet1[], 2, FALSE)</f>
        <v>Y</v>
      </c>
      <c r="G344" s="6" t="str">
        <f>VLOOKUP(Table_EnergyDemand_raw_data[[#This Row],[Date]],Table_Sheet1[], 3, FALSE)</f>
        <v>N</v>
      </c>
      <c r="H344" s="5">
        <v>15.4</v>
      </c>
      <c r="I344" s="5">
        <v>24.6</v>
      </c>
      <c r="J344" s="5">
        <v>27</v>
      </c>
      <c r="K344" s="5">
        <v>0</v>
      </c>
      <c r="L344" s="7">
        <v>125965.02</v>
      </c>
      <c r="M344" s="8">
        <v>49.73700573</v>
      </c>
      <c r="N344" s="8">
        <f>Table_EnergyDemand_raw_data[[#This Row],[Demand]]*Table_EnergyDemand_raw_data[[#This Row],[RRP]]</f>
        <v>6265122.9215195645</v>
      </c>
    </row>
    <row r="345" spans="1:14" x14ac:dyDescent="0.3">
      <c r="A345" s="10">
        <v>42348</v>
      </c>
      <c r="B345" s="5" t="str">
        <f>TEXT(Table_EnergyDemand_raw_data[[#This Row],[Date]], "DDDD")</f>
        <v>Thursday</v>
      </c>
      <c r="C345" s="5" t="str">
        <f xml:space="preserve"> TEXT(Table_EnergyDemand_raw_data[[#This Row],[Date]], "MMMM")</f>
        <v>December</v>
      </c>
      <c r="D345" s="5" t="str">
        <f>TEXT(Table_EnergyDemand_raw_data[[#This Row],[Date]], "YYYY")</f>
        <v>2015</v>
      </c>
      <c r="E345" s="5">
        <f>_xlfn.ISOWEEKNUM(Table_EnergyDemand_raw_data[[#This Row],[Date]])</f>
        <v>50</v>
      </c>
      <c r="F345" s="6" t="str">
        <f>VLOOKUP(Table_EnergyDemand_raw_data[[#This Row],[Date]],Table_Sheet1[], 2, FALSE)</f>
        <v>Y</v>
      </c>
      <c r="G345" s="6" t="str">
        <f>VLOOKUP(Table_EnergyDemand_raw_data[[#This Row],[Date]],Table_Sheet1[], 3, FALSE)</f>
        <v>N</v>
      </c>
      <c r="H345" s="5">
        <v>13.1</v>
      </c>
      <c r="I345" s="5">
        <v>26</v>
      </c>
      <c r="J345" s="5">
        <v>32</v>
      </c>
      <c r="K345" s="5">
        <v>0</v>
      </c>
      <c r="L345" s="7">
        <v>125807.495</v>
      </c>
      <c r="M345" s="8">
        <v>50.806013669999999</v>
      </c>
      <c r="N345" s="8">
        <f>Table_EnergyDemand_raw_data[[#This Row],[Demand]]*Table_EnergyDemand_raw_data[[#This Row],[RRP]]</f>
        <v>6391777.3107584566</v>
      </c>
    </row>
    <row r="346" spans="1:14" x14ac:dyDescent="0.3">
      <c r="A346" s="10">
        <v>42349</v>
      </c>
      <c r="B346" s="5" t="str">
        <f>TEXT(Table_EnergyDemand_raw_data[[#This Row],[Date]], "DDDD")</f>
        <v>Friday</v>
      </c>
      <c r="C346" s="5" t="str">
        <f xml:space="preserve"> TEXT(Table_EnergyDemand_raw_data[[#This Row],[Date]], "MMMM")</f>
        <v>December</v>
      </c>
      <c r="D346" s="5" t="str">
        <f>TEXT(Table_EnergyDemand_raw_data[[#This Row],[Date]], "YYYY")</f>
        <v>2015</v>
      </c>
      <c r="E346" s="5">
        <f>_xlfn.ISOWEEKNUM(Table_EnergyDemand_raw_data[[#This Row],[Date]])</f>
        <v>50</v>
      </c>
      <c r="F346" s="6" t="str">
        <f>VLOOKUP(Table_EnergyDemand_raw_data[[#This Row],[Date]],Table_Sheet1[], 2, FALSE)</f>
        <v>Y</v>
      </c>
      <c r="G346" s="6" t="str">
        <f>VLOOKUP(Table_EnergyDemand_raw_data[[#This Row],[Date]],Table_Sheet1[], 3, FALSE)</f>
        <v>N</v>
      </c>
      <c r="H346" s="5">
        <v>14.2</v>
      </c>
      <c r="I346" s="5">
        <v>19.2</v>
      </c>
      <c r="J346" s="5">
        <v>13</v>
      </c>
      <c r="K346" s="5">
        <v>0</v>
      </c>
      <c r="L346" s="7">
        <v>116597.81</v>
      </c>
      <c r="M346" s="8">
        <v>32.020129189999999</v>
      </c>
      <c r="N346" s="8">
        <f>Table_EnergyDemand_raw_data[[#This Row],[Demand]]*Table_EnergyDemand_raw_data[[#This Row],[RRP]]</f>
        <v>3733476.9394710734</v>
      </c>
    </row>
    <row r="347" spans="1:14" x14ac:dyDescent="0.3">
      <c r="A347" s="10">
        <v>42350</v>
      </c>
      <c r="B347" s="5" t="str">
        <f>TEXT(Table_EnergyDemand_raw_data[[#This Row],[Date]], "DDDD")</f>
        <v>Saturday</v>
      </c>
      <c r="C347" s="5" t="str">
        <f xml:space="preserve"> TEXT(Table_EnergyDemand_raw_data[[#This Row],[Date]], "MMMM")</f>
        <v>December</v>
      </c>
      <c r="D347" s="5" t="str">
        <f>TEXT(Table_EnergyDemand_raw_data[[#This Row],[Date]], "YYYY")</f>
        <v>2015</v>
      </c>
      <c r="E347" s="5">
        <f>_xlfn.ISOWEEKNUM(Table_EnergyDemand_raw_data[[#This Row],[Date]])</f>
        <v>50</v>
      </c>
      <c r="F347" s="6" t="str">
        <f>VLOOKUP(Table_EnergyDemand_raw_data[[#This Row],[Date]],Table_Sheet1[], 2, FALSE)</f>
        <v>Y</v>
      </c>
      <c r="G347" s="6" t="str">
        <f>VLOOKUP(Table_EnergyDemand_raw_data[[#This Row],[Date]],Table_Sheet1[], 3, FALSE)</f>
        <v>N</v>
      </c>
      <c r="H347" s="5">
        <v>10.1</v>
      </c>
      <c r="I347" s="5">
        <v>18.3</v>
      </c>
      <c r="J347" s="5">
        <v>27.9</v>
      </c>
      <c r="K347" s="5">
        <v>2</v>
      </c>
      <c r="L347" s="7">
        <v>106139.41</v>
      </c>
      <c r="M347" s="8">
        <v>34.142897920000003</v>
      </c>
      <c r="N347" s="8">
        <f>Table_EnergyDemand_raw_data[[#This Row],[Demand]]*Table_EnergyDemand_raw_data[[#This Row],[RRP]]</f>
        <v>3623907.0409190278</v>
      </c>
    </row>
    <row r="348" spans="1:14" x14ac:dyDescent="0.3">
      <c r="A348" s="10">
        <v>42351</v>
      </c>
      <c r="B348" s="5" t="str">
        <f>TEXT(Table_EnergyDemand_raw_data[[#This Row],[Date]], "DDDD")</f>
        <v>Sunday</v>
      </c>
      <c r="C348" s="5" t="str">
        <f xml:space="preserve"> TEXT(Table_EnergyDemand_raw_data[[#This Row],[Date]], "MMMM")</f>
        <v>December</v>
      </c>
      <c r="D348" s="5" t="str">
        <f>TEXT(Table_EnergyDemand_raw_data[[#This Row],[Date]], "YYYY")</f>
        <v>2015</v>
      </c>
      <c r="E348" s="5">
        <f>_xlfn.ISOWEEKNUM(Table_EnergyDemand_raw_data[[#This Row],[Date]])</f>
        <v>50</v>
      </c>
      <c r="F348" s="6" t="str">
        <f>VLOOKUP(Table_EnergyDemand_raw_data[[#This Row],[Date]],Table_Sheet1[], 2, FALSE)</f>
        <v>Y</v>
      </c>
      <c r="G348" s="6" t="str">
        <f>VLOOKUP(Table_EnergyDemand_raw_data[[#This Row],[Date]],Table_Sheet1[], 3, FALSE)</f>
        <v>N</v>
      </c>
      <c r="H348" s="5">
        <v>10.3</v>
      </c>
      <c r="I348" s="5">
        <v>28.3</v>
      </c>
      <c r="J348" s="5">
        <v>28.6</v>
      </c>
      <c r="K348" s="5">
        <v>0</v>
      </c>
      <c r="L348" s="7">
        <v>105218.515</v>
      </c>
      <c r="M348" s="8">
        <v>40.306829550000003</v>
      </c>
      <c r="N348" s="8">
        <f>Table_EnergyDemand_raw_data[[#This Row],[Demand]]*Table_EnergyDemand_raw_data[[#This Row],[RRP]]</f>
        <v>4241024.7496091183</v>
      </c>
    </row>
    <row r="349" spans="1:14" x14ac:dyDescent="0.3">
      <c r="A349" s="10">
        <v>42352</v>
      </c>
      <c r="B349" s="5" t="str">
        <f>TEXT(Table_EnergyDemand_raw_data[[#This Row],[Date]], "DDDD")</f>
        <v>Monday</v>
      </c>
      <c r="C349" s="5" t="str">
        <f xml:space="preserve"> TEXT(Table_EnergyDemand_raw_data[[#This Row],[Date]], "MMMM")</f>
        <v>December</v>
      </c>
      <c r="D349" s="5" t="str">
        <f>TEXT(Table_EnergyDemand_raw_data[[#This Row],[Date]], "YYYY")</f>
        <v>2015</v>
      </c>
      <c r="E349" s="5">
        <f>_xlfn.ISOWEEKNUM(Table_EnergyDemand_raw_data[[#This Row],[Date]])</f>
        <v>51</v>
      </c>
      <c r="F349" s="6" t="str">
        <f>VLOOKUP(Table_EnergyDemand_raw_data[[#This Row],[Date]],Table_Sheet1[], 2, FALSE)</f>
        <v>Y</v>
      </c>
      <c r="G349" s="6" t="str">
        <f>VLOOKUP(Table_EnergyDemand_raw_data[[#This Row],[Date]],Table_Sheet1[], 3, FALSE)</f>
        <v>N</v>
      </c>
      <c r="H349" s="5">
        <v>11.9</v>
      </c>
      <c r="I349" s="5">
        <v>22.7</v>
      </c>
      <c r="J349" s="5">
        <v>31.6</v>
      </c>
      <c r="K349" s="5">
        <v>0</v>
      </c>
      <c r="L349" s="7">
        <v>125784.96000000001</v>
      </c>
      <c r="M349" s="8">
        <v>51.747829520000003</v>
      </c>
      <c r="N349" s="8">
        <f>Table_EnergyDemand_raw_data[[#This Row],[Demand]]*Table_EnergyDemand_raw_data[[#This Row],[RRP]]</f>
        <v>6509098.6662600199</v>
      </c>
    </row>
    <row r="350" spans="1:14" x14ac:dyDescent="0.3">
      <c r="A350" s="10">
        <v>42353</v>
      </c>
      <c r="B350" s="5" t="str">
        <f>TEXT(Table_EnergyDemand_raw_data[[#This Row],[Date]], "DDDD")</f>
        <v>Tuesday</v>
      </c>
      <c r="C350" s="5" t="str">
        <f xml:space="preserve"> TEXT(Table_EnergyDemand_raw_data[[#This Row],[Date]], "MMMM")</f>
        <v>December</v>
      </c>
      <c r="D350" s="5" t="str">
        <f>TEXT(Table_EnergyDemand_raw_data[[#This Row],[Date]], "YYYY")</f>
        <v>2015</v>
      </c>
      <c r="E350" s="5">
        <f>_xlfn.ISOWEEKNUM(Table_EnergyDemand_raw_data[[#This Row],[Date]])</f>
        <v>51</v>
      </c>
      <c r="F350" s="6" t="str">
        <f>VLOOKUP(Table_EnergyDemand_raw_data[[#This Row],[Date]],Table_Sheet1[], 2, FALSE)</f>
        <v>Y</v>
      </c>
      <c r="G350" s="6" t="str">
        <f>VLOOKUP(Table_EnergyDemand_raw_data[[#This Row],[Date]],Table_Sheet1[], 3, FALSE)</f>
        <v>N</v>
      </c>
      <c r="H350" s="5">
        <v>14.4</v>
      </c>
      <c r="I350" s="5">
        <v>24.6</v>
      </c>
      <c r="J350" s="5">
        <v>30.3</v>
      </c>
      <c r="K350" s="5">
        <v>0</v>
      </c>
      <c r="L350" s="7">
        <v>129077.41</v>
      </c>
      <c r="M350" s="8">
        <v>51.660830169999997</v>
      </c>
      <c r="N350" s="8">
        <f>Table_EnergyDemand_raw_data[[#This Row],[Demand]]*Table_EnergyDemand_raw_data[[#This Row],[RRP]]</f>
        <v>6668246.1567934593</v>
      </c>
    </row>
    <row r="351" spans="1:14" x14ac:dyDescent="0.3">
      <c r="A351" s="10">
        <v>42354</v>
      </c>
      <c r="B351" s="5" t="str">
        <f>TEXT(Table_EnergyDemand_raw_data[[#This Row],[Date]], "DDDD")</f>
        <v>Wednesday</v>
      </c>
      <c r="C351" s="5" t="str">
        <f xml:space="preserve"> TEXT(Table_EnergyDemand_raw_data[[#This Row],[Date]], "MMMM")</f>
        <v>December</v>
      </c>
      <c r="D351" s="5" t="str">
        <f>TEXT(Table_EnergyDemand_raw_data[[#This Row],[Date]], "YYYY")</f>
        <v>2015</v>
      </c>
      <c r="E351" s="5">
        <f>_xlfn.ISOWEEKNUM(Table_EnergyDemand_raw_data[[#This Row],[Date]])</f>
        <v>51</v>
      </c>
      <c r="F351" s="6" t="str">
        <f>VLOOKUP(Table_EnergyDemand_raw_data[[#This Row],[Date]],Table_Sheet1[], 2, FALSE)</f>
        <v>Y</v>
      </c>
      <c r="G351" s="6" t="str">
        <f>VLOOKUP(Table_EnergyDemand_raw_data[[#This Row],[Date]],Table_Sheet1[], 3, FALSE)</f>
        <v>N</v>
      </c>
      <c r="H351" s="5">
        <v>15.6</v>
      </c>
      <c r="I351" s="5">
        <v>27.5</v>
      </c>
      <c r="J351" s="5">
        <v>32.5</v>
      </c>
      <c r="K351" s="5">
        <v>0</v>
      </c>
      <c r="L351" s="7">
        <v>135930.07999999999</v>
      </c>
      <c r="M351" s="8">
        <v>78.645919989999996</v>
      </c>
      <c r="N351" s="8">
        <f>Table_EnergyDemand_raw_data[[#This Row],[Demand]]*Table_EnergyDemand_raw_data[[#This Row],[RRP]]</f>
        <v>10690346.195914298</v>
      </c>
    </row>
    <row r="352" spans="1:14" x14ac:dyDescent="0.3">
      <c r="A352" s="10">
        <v>42355</v>
      </c>
      <c r="B352" s="5" t="str">
        <f>TEXT(Table_EnergyDemand_raw_data[[#This Row],[Date]], "DDDD")</f>
        <v>Thursday</v>
      </c>
      <c r="C352" s="5" t="str">
        <f xml:space="preserve"> TEXT(Table_EnergyDemand_raw_data[[#This Row],[Date]], "MMMM")</f>
        <v>December</v>
      </c>
      <c r="D352" s="5" t="str">
        <f>TEXT(Table_EnergyDemand_raw_data[[#This Row],[Date]], "YYYY")</f>
        <v>2015</v>
      </c>
      <c r="E352" s="5">
        <f>_xlfn.ISOWEEKNUM(Table_EnergyDemand_raw_data[[#This Row],[Date]])</f>
        <v>51</v>
      </c>
      <c r="F352" s="6" t="str">
        <f>VLOOKUP(Table_EnergyDemand_raw_data[[#This Row],[Date]],Table_Sheet1[], 2, FALSE)</f>
        <v>Y</v>
      </c>
      <c r="G352" s="6" t="str">
        <f>VLOOKUP(Table_EnergyDemand_raw_data[[#This Row],[Date]],Table_Sheet1[], 3, FALSE)</f>
        <v>N</v>
      </c>
      <c r="H352" s="5">
        <v>16.899999999999999</v>
      </c>
      <c r="I352" s="5">
        <v>37.200000000000003</v>
      </c>
      <c r="J352" s="5">
        <v>33.1</v>
      </c>
      <c r="K352" s="5">
        <v>0</v>
      </c>
      <c r="L352" s="7">
        <v>152366.29999999999</v>
      </c>
      <c r="M352" s="8">
        <v>188.0861252</v>
      </c>
      <c r="N352" s="8">
        <f>Table_EnergyDemand_raw_data[[#This Row],[Demand]]*Table_EnergyDemand_raw_data[[#This Row],[RRP]]</f>
        <v>28657986.978060756</v>
      </c>
    </row>
    <row r="353" spans="1:14" x14ac:dyDescent="0.3">
      <c r="A353" s="10">
        <v>42356</v>
      </c>
      <c r="B353" s="5" t="str">
        <f>TEXT(Table_EnergyDemand_raw_data[[#This Row],[Date]], "DDDD")</f>
        <v>Friday</v>
      </c>
      <c r="C353" s="5" t="str">
        <f xml:space="preserve"> TEXT(Table_EnergyDemand_raw_data[[#This Row],[Date]], "MMMM")</f>
        <v>December</v>
      </c>
      <c r="D353" s="5" t="str">
        <f>TEXT(Table_EnergyDemand_raw_data[[#This Row],[Date]], "YYYY")</f>
        <v>2015</v>
      </c>
      <c r="E353" s="5">
        <f>_xlfn.ISOWEEKNUM(Table_EnergyDemand_raw_data[[#This Row],[Date]])</f>
        <v>51</v>
      </c>
      <c r="F353" s="6" t="str">
        <f>VLOOKUP(Table_EnergyDemand_raw_data[[#This Row],[Date]],Table_Sheet1[], 2, FALSE)</f>
        <v>N</v>
      </c>
      <c r="G353" s="6" t="str">
        <f>VLOOKUP(Table_EnergyDemand_raw_data[[#This Row],[Date]],Table_Sheet1[], 3, FALSE)</f>
        <v>N</v>
      </c>
      <c r="H353" s="5">
        <v>19.399999999999999</v>
      </c>
      <c r="I353" s="5">
        <v>35.4</v>
      </c>
      <c r="J353" s="5">
        <v>31.2</v>
      </c>
      <c r="K353" s="5">
        <v>0</v>
      </c>
      <c r="L353" s="7">
        <v>158052.89000000001</v>
      </c>
      <c r="M353" s="8">
        <v>81.192486250000002</v>
      </c>
      <c r="N353" s="8">
        <f>Table_EnergyDemand_raw_data[[#This Row],[Demand]]*Table_EnergyDemand_raw_data[[#This Row],[RRP]]</f>
        <v>12832707.098097764</v>
      </c>
    </row>
    <row r="354" spans="1:14" x14ac:dyDescent="0.3">
      <c r="A354" s="10">
        <v>42357</v>
      </c>
      <c r="B354" s="5" t="str">
        <f>TEXT(Table_EnergyDemand_raw_data[[#This Row],[Date]], "DDDD")</f>
        <v>Saturday</v>
      </c>
      <c r="C354" s="5" t="str">
        <f xml:space="preserve"> TEXT(Table_EnergyDemand_raw_data[[#This Row],[Date]], "MMMM")</f>
        <v>December</v>
      </c>
      <c r="D354" s="5" t="str">
        <f>TEXT(Table_EnergyDemand_raw_data[[#This Row],[Date]], "YYYY")</f>
        <v>2015</v>
      </c>
      <c r="E354" s="5">
        <f>_xlfn.ISOWEEKNUM(Table_EnergyDemand_raw_data[[#This Row],[Date]])</f>
        <v>51</v>
      </c>
      <c r="F354" s="6" t="str">
        <f>VLOOKUP(Table_EnergyDemand_raw_data[[#This Row],[Date]],Table_Sheet1[], 2, FALSE)</f>
        <v>N</v>
      </c>
      <c r="G354" s="6" t="str">
        <f>VLOOKUP(Table_EnergyDemand_raw_data[[#This Row],[Date]],Table_Sheet1[], 3, FALSE)</f>
        <v>N</v>
      </c>
      <c r="H354" s="5">
        <v>19.2</v>
      </c>
      <c r="I354" s="5">
        <v>41.2</v>
      </c>
      <c r="J354" s="5">
        <v>20.5</v>
      </c>
      <c r="K354" s="5">
        <v>0</v>
      </c>
      <c r="L354" s="7">
        <v>154924.89000000001</v>
      </c>
      <c r="M354" s="8">
        <v>69.328820820000004</v>
      </c>
      <c r="N354" s="8">
        <f>Table_EnergyDemand_raw_data[[#This Row],[Demand]]*Table_EnergyDemand_raw_data[[#This Row],[RRP]]</f>
        <v>10740759.939368211</v>
      </c>
    </row>
    <row r="355" spans="1:14" x14ac:dyDescent="0.3">
      <c r="A355" s="10">
        <v>42358</v>
      </c>
      <c r="B355" s="5" t="str">
        <f>TEXT(Table_EnergyDemand_raw_data[[#This Row],[Date]], "DDDD")</f>
        <v>Sunday</v>
      </c>
      <c r="C355" s="5" t="str">
        <f xml:space="preserve"> TEXT(Table_EnergyDemand_raw_data[[#This Row],[Date]], "MMMM")</f>
        <v>December</v>
      </c>
      <c r="D355" s="5" t="str">
        <f>TEXT(Table_EnergyDemand_raw_data[[#This Row],[Date]], "YYYY")</f>
        <v>2015</v>
      </c>
      <c r="E355" s="5">
        <f>_xlfn.ISOWEEKNUM(Table_EnergyDemand_raw_data[[#This Row],[Date]])</f>
        <v>51</v>
      </c>
      <c r="F355" s="6" t="str">
        <f>VLOOKUP(Table_EnergyDemand_raw_data[[#This Row],[Date]],Table_Sheet1[], 2, FALSE)</f>
        <v>N</v>
      </c>
      <c r="G355" s="6" t="str">
        <f>VLOOKUP(Table_EnergyDemand_raw_data[[#This Row],[Date]],Table_Sheet1[], 3, FALSE)</f>
        <v>N</v>
      </c>
      <c r="H355" s="5">
        <v>25.9</v>
      </c>
      <c r="I355" s="5">
        <v>37.799999999999997</v>
      </c>
      <c r="J355" s="5">
        <v>10.4</v>
      </c>
      <c r="K355" s="5">
        <v>0</v>
      </c>
      <c r="L355" s="7">
        <v>133421.03</v>
      </c>
      <c r="M355" s="8">
        <v>54.649804289999999</v>
      </c>
      <c r="N355" s="8">
        <f>Table_EnergyDemand_raw_data[[#This Row],[Demand]]*Table_EnergyDemand_raw_data[[#This Row],[RRP]]</f>
        <v>7291433.1776702181</v>
      </c>
    </row>
    <row r="356" spans="1:14" x14ac:dyDescent="0.3">
      <c r="A356" s="10">
        <v>42359</v>
      </c>
      <c r="B356" s="5" t="str">
        <f>TEXT(Table_EnergyDemand_raw_data[[#This Row],[Date]], "DDDD")</f>
        <v>Monday</v>
      </c>
      <c r="C356" s="5" t="str">
        <f xml:space="preserve"> TEXT(Table_EnergyDemand_raw_data[[#This Row],[Date]], "MMMM")</f>
        <v>December</v>
      </c>
      <c r="D356" s="5" t="str">
        <f>TEXT(Table_EnergyDemand_raw_data[[#This Row],[Date]], "YYYY")</f>
        <v>2015</v>
      </c>
      <c r="E356" s="5">
        <f>_xlfn.ISOWEEKNUM(Table_EnergyDemand_raw_data[[#This Row],[Date]])</f>
        <v>52</v>
      </c>
      <c r="F356" s="6" t="str">
        <f>VLOOKUP(Table_EnergyDemand_raw_data[[#This Row],[Date]],Table_Sheet1[], 2, FALSE)</f>
        <v>N</v>
      </c>
      <c r="G356" s="6" t="str">
        <f>VLOOKUP(Table_EnergyDemand_raw_data[[#This Row],[Date]],Table_Sheet1[], 3, FALSE)</f>
        <v>N</v>
      </c>
      <c r="H356" s="5">
        <v>15</v>
      </c>
      <c r="I356" s="5">
        <v>20.2</v>
      </c>
      <c r="J356" s="5">
        <v>25.4</v>
      </c>
      <c r="K356" s="5">
        <v>6</v>
      </c>
      <c r="L356" s="7">
        <v>113802.21</v>
      </c>
      <c r="M356" s="8">
        <v>49.621251919999999</v>
      </c>
      <c r="N356" s="8">
        <f>Table_EnergyDemand_raw_data[[#This Row],[Demand]]*Table_EnergyDemand_raw_data[[#This Row],[RRP]]</f>
        <v>5647008.1314627435</v>
      </c>
    </row>
    <row r="357" spans="1:14" x14ac:dyDescent="0.3">
      <c r="A357" s="10">
        <v>42360</v>
      </c>
      <c r="B357" s="5" t="str">
        <f>TEXT(Table_EnergyDemand_raw_data[[#This Row],[Date]], "DDDD")</f>
        <v>Tuesday</v>
      </c>
      <c r="C357" s="5" t="str">
        <f xml:space="preserve"> TEXT(Table_EnergyDemand_raw_data[[#This Row],[Date]], "MMMM")</f>
        <v>December</v>
      </c>
      <c r="D357" s="5" t="str">
        <f>TEXT(Table_EnergyDemand_raw_data[[#This Row],[Date]], "YYYY")</f>
        <v>2015</v>
      </c>
      <c r="E357" s="5">
        <f>_xlfn.ISOWEEKNUM(Table_EnergyDemand_raw_data[[#This Row],[Date]])</f>
        <v>52</v>
      </c>
      <c r="F357" s="6" t="str">
        <f>VLOOKUP(Table_EnergyDemand_raw_data[[#This Row],[Date]],Table_Sheet1[], 2, FALSE)</f>
        <v>N</v>
      </c>
      <c r="G357" s="6" t="str">
        <f>VLOOKUP(Table_EnergyDemand_raw_data[[#This Row],[Date]],Table_Sheet1[], 3, FALSE)</f>
        <v>N</v>
      </c>
      <c r="H357" s="5">
        <v>12</v>
      </c>
      <c r="I357" s="5">
        <v>22.8</v>
      </c>
      <c r="J357" s="5">
        <v>32.9</v>
      </c>
      <c r="K357" s="5">
        <v>0</v>
      </c>
      <c r="L357" s="7">
        <v>119477.515</v>
      </c>
      <c r="M357" s="8">
        <v>37.53130427</v>
      </c>
      <c r="N357" s="8">
        <f>Table_EnergyDemand_raw_data[[#This Row],[Demand]]*Table_EnergyDemand_raw_data[[#This Row],[RRP]]</f>
        <v>4484146.9688884886</v>
      </c>
    </row>
    <row r="358" spans="1:14" x14ac:dyDescent="0.3">
      <c r="A358" s="10">
        <v>42361</v>
      </c>
      <c r="B358" s="5" t="str">
        <f>TEXT(Table_EnergyDemand_raw_data[[#This Row],[Date]], "DDDD")</f>
        <v>Wednesday</v>
      </c>
      <c r="C358" s="5" t="str">
        <f xml:space="preserve"> TEXT(Table_EnergyDemand_raw_data[[#This Row],[Date]], "MMMM")</f>
        <v>December</v>
      </c>
      <c r="D358" s="5" t="str">
        <f>TEXT(Table_EnergyDemand_raw_data[[#This Row],[Date]], "YYYY")</f>
        <v>2015</v>
      </c>
      <c r="E358" s="5">
        <f>_xlfn.ISOWEEKNUM(Table_EnergyDemand_raw_data[[#This Row],[Date]])</f>
        <v>52</v>
      </c>
      <c r="F358" s="6" t="str">
        <f>VLOOKUP(Table_EnergyDemand_raw_data[[#This Row],[Date]],Table_Sheet1[], 2, FALSE)</f>
        <v>N</v>
      </c>
      <c r="G358" s="6" t="str">
        <f>VLOOKUP(Table_EnergyDemand_raw_data[[#This Row],[Date]],Table_Sheet1[], 3, FALSE)</f>
        <v>N</v>
      </c>
      <c r="H358" s="5">
        <v>15.1</v>
      </c>
      <c r="I358" s="5">
        <v>26</v>
      </c>
      <c r="J358" s="5">
        <v>32.4</v>
      </c>
      <c r="K358" s="5">
        <v>0</v>
      </c>
      <c r="L358" s="7">
        <v>126553.11500000001</v>
      </c>
      <c r="M358" s="8">
        <v>39.138220830000002</v>
      </c>
      <c r="N358" s="8">
        <f>Table_EnergyDemand_raw_data[[#This Row],[Demand]]*Table_EnergyDemand_raw_data[[#This Row],[RRP]]</f>
        <v>4953063.7615943858</v>
      </c>
    </row>
    <row r="359" spans="1:14" x14ac:dyDescent="0.3">
      <c r="A359" s="10">
        <v>42362</v>
      </c>
      <c r="B359" s="5" t="str">
        <f>TEXT(Table_EnergyDemand_raw_data[[#This Row],[Date]], "DDDD")</f>
        <v>Thursday</v>
      </c>
      <c r="C359" s="5" t="str">
        <f xml:space="preserve"> TEXT(Table_EnergyDemand_raw_data[[#This Row],[Date]], "MMMM")</f>
        <v>December</v>
      </c>
      <c r="D359" s="5" t="str">
        <f>TEXT(Table_EnergyDemand_raw_data[[#This Row],[Date]], "YYYY")</f>
        <v>2015</v>
      </c>
      <c r="E359" s="5">
        <f>_xlfn.ISOWEEKNUM(Table_EnergyDemand_raw_data[[#This Row],[Date]])</f>
        <v>52</v>
      </c>
      <c r="F359" s="6" t="str">
        <f>VLOOKUP(Table_EnergyDemand_raw_data[[#This Row],[Date]],Table_Sheet1[], 2, FALSE)</f>
        <v>N</v>
      </c>
      <c r="G359" s="6" t="str">
        <f>VLOOKUP(Table_EnergyDemand_raw_data[[#This Row],[Date]],Table_Sheet1[], 3, FALSE)</f>
        <v>N</v>
      </c>
      <c r="H359" s="5">
        <v>16.7</v>
      </c>
      <c r="I359" s="5">
        <v>34.6</v>
      </c>
      <c r="J359" s="5">
        <v>32.799999999999997</v>
      </c>
      <c r="K359" s="5">
        <v>0.4</v>
      </c>
      <c r="L359" s="7">
        <v>134583.25</v>
      </c>
      <c r="M359" s="8">
        <v>50.81827517</v>
      </c>
      <c r="N359" s="8">
        <f>Table_EnergyDemand_raw_data[[#This Row],[Demand]]*Table_EnergyDemand_raw_data[[#This Row],[RRP]]</f>
        <v>6839288.6317729028</v>
      </c>
    </row>
    <row r="360" spans="1:14" x14ac:dyDescent="0.3">
      <c r="A360" s="10">
        <v>42363</v>
      </c>
      <c r="B360" s="5" t="str">
        <f>TEXT(Table_EnergyDemand_raw_data[[#This Row],[Date]], "DDDD")</f>
        <v>Friday</v>
      </c>
      <c r="C360" s="5" t="str">
        <f xml:space="preserve"> TEXT(Table_EnergyDemand_raw_data[[#This Row],[Date]], "MMMM")</f>
        <v>December</v>
      </c>
      <c r="D360" s="5" t="str">
        <f>TEXT(Table_EnergyDemand_raw_data[[#This Row],[Date]], "YYYY")</f>
        <v>2015</v>
      </c>
      <c r="E360" s="5">
        <f>_xlfn.ISOWEEKNUM(Table_EnergyDemand_raw_data[[#This Row],[Date]])</f>
        <v>52</v>
      </c>
      <c r="F360" s="6" t="str">
        <f>VLOOKUP(Table_EnergyDemand_raw_data[[#This Row],[Date]],Table_Sheet1[], 2, FALSE)</f>
        <v>N</v>
      </c>
      <c r="G360" s="6" t="str">
        <f>VLOOKUP(Table_EnergyDemand_raw_data[[#This Row],[Date]],Table_Sheet1[], 3, FALSE)</f>
        <v>Y</v>
      </c>
      <c r="H360" s="5">
        <v>21.7</v>
      </c>
      <c r="I360" s="5">
        <v>34.1</v>
      </c>
      <c r="J360" s="5">
        <v>33.299999999999997</v>
      </c>
      <c r="K360" s="5">
        <v>0</v>
      </c>
      <c r="L360" s="7">
        <v>119950.37</v>
      </c>
      <c r="M360" s="8">
        <v>22.115586239999999</v>
      </c>
      <c r="N360" s="8">
        <f>Table_EnergyDemand_raw_data[[#This Row],[Demand]]*Table_EnergyDemand_raw_data[[#This Row],[RRP]]</f>
        <v>2652772.7522549084</v>
      </c>
    </row>
    <row r="361" spans="1:14" x14ac:dyDescent="0.3">
      <c r="A361" s="10">
        <v>42364</v>
      </c>
      <c r="B361" s="5" t="str">
        <f>TEXT(Table_EnergyDemand_raw_data[[#This Row],[Date]], "DDDD")</f>
        <v>Saturday</v>
      </c>
      <c r="C361" s="5" t="str">
        <f xml:space="preserve"> TEXT(Table_EnergyDemand_raw_data[[#This Row],[Date]], "MMMM")</f>
        <v>December</v>
      </c>
      <c r="D361" s="5" t="str">
        <f>TEXT(Table_EnergyDemand_raw_data[[#This Row],[Date]], "YYYY")</f>
        <v>2015</v>
      </c>
      <c r="E361" s="5">
        <f>_xlfn.ISOWEEKNUM(Table_EnergyDemand_raw_data[[#This Row],[Date]])</f>
        <v>52</v>
      </c>
      <c r="F361" s="6" t="str">
        <f>VLOOKUP(Table_EnergyDemand_raw_data[[#This Row],[Date]],Table_Sheet1[], 2, FALSE)</f>
        <v>N</v>
      </c>
      <c r="G361" s="6" t="str">
        <f>VLOOKUP(Table_EnergyDemand_raw_data[[#This Row],[Date]],Table_Sheet1[], 3, FALSE)</f>
        <v>Y</v>
      </c>
      <c r="H361" s="5">
        <v>12.7</v>
      </c>
      <c r="I361" s="5">
        <v>20</v>
      </c>
      <c r="J361" s="5">
        <v>19.2</v>
      </c>
      <c r="K361" s="5">
        <v>30.6</v>
      </c>
      <c r="L361" s="7">
        <v>95093.294999999998</v>
      </c>
      <c r="M361" s="8">
        <v>14.96710809</v>
      </c>
      <c r="N361" s="8">
        <f>Table_EnergyDemand_raw_data[[#This Row],[Demand]]*Table_EnergyDemand_raw_data[[#This Row],[RRP]]</f>
        <v>1423271.6248992565</v>
      </c>
    </row>
    <row r="362" spans="1:14" x14ac:dyDescent="0.3">
      <c r="A362" s="10">
        <v>42365</v>
      </c>
      <c r="B362" s="5" t="str">
        <f>TEXT(Table_EnergyDemand_raw_data[[#This Row],[Date]], "DDDD")</f>
        <v>Sunday</v>
      </c>
      <c r="C362" s="5" t="str">
        <f xml:space="preserve"> TEXT(Table_EnergyDemand_raw_data[[#This Row],[Date]], "MMMM")</f>
        <v>December</v>
      </c>
      <c r="D362" s="5" t="str">
        <f>TEXT(Table_EnergyDemand_raw_data[[#This Row],[Date]], "YYYY")</f>
        <v>2015</v>
      </c>
      <c r="E362" s="5">
        <f>_xlfn.ISOWEEKNUM(Table_EnergyDemand_raw_data[[#This Row],[Date]])</f>
        <v>52</v>
      </c>
      <c r="F362" s="6" t="str">
        <f>VLOOKUP(Table_EnergyDemand_raw_data[[#This Row],[Date]],Table_Sheet1[], 2, FALSE)</f>
        <v>N</v>
      </c>
      <c r="G362" s="6" t="str">
        <f>VLOOKUP(Table_EnergyDemand_raw_data[[#This Row],[Date]],Table_Sheet1[], 3, FALSE)</f>
        <v>N</v>
      </c>
      <c r="H362" s="5">
        <v>11.9</v>
      </c>
      <c r="I362" s="5">
        <v>19.399999999999999</v>
      </c>
      <c r="J362" s="5">
        <v>27.6</v>
      </c>
      <c r="K362" s="5">
        <v>5.2</v>
      </c>
      <c r="L362" s="7">
        <v>96394.94</v>
      </c>
      <c r="M362" s="8">
        <v>19.823183589999999</v>
      </c>
      <c r="N362" s="8">
        <f>Table_EnergyDemand_raw_data[[#This Row],[Demand]]*Table_EnergyDemand_raw_data[[#This Row],[RRP]]</f>
        <v>1910854.5927670347</v>
      </c>
    </row>
    <row r="363" spans="1:14" x14ac:dyDescent="0.3">
      <c r="A363" s="10">
        <v>42366</v>
      </c>
      <c r="B363" s="5" t="str">
        <f>TEXT(Table_EnergyDemand_raw_data[[#This Row],[Date]], "DDDD")</f>
        <v>Monday</v>
      </c>
      <c r="C363" s="5" t="str">
        <f xml:space="preserve"> TEXT(Table_EnergyDemand_raw_data[[#This Row],[Date]], "MMMM")</f>
        <v>December</v>
      </c>
      <c r="D363" s="5" t="str">
        <f>TEXT(Table_EnergyDemand_raw_data[[#This Row],[Date]], "YYYY")</f>
        <v>2015</v>
      </c>
      <c r="E363" s="5">
        <f>_xlfn.ISOWEEKNUM(Table_EnergyDemand_raw_data[[#This Row],[Date]])</f>
        <v>53</v>
      </c>
      <c r="F363" s="6" t="str">
        <f>VLOOKUP(Table_EnergyDemand_raw_data[[#This Row],[Date]],Table_Sheet1[], 2, FALSE)</f>
        <v>N</v>
      </c>
      <c r="G363" s="6" t="str">
        <f>VLOOKUP(Table_EnergyDemand_raw_data[[#This Row],[Date]],Table_Sheet1[], 3, FALSE)</f>
        <v>Y</v>
      </c>
      <c r="H363" s="5">
        <v>12.8</v>
      </c>
      <c r="I363" s="5">
        <v>20.8</v>
      </c>
      <c r="J363" s="5">
        <v>33.200000000000003</v>
      </c>
      <c r="K363" s="5">
        <v>0</v>
      </c>
      <c r="L363" s="7">
        <v>100048.44</v>
      </c>
      <c r="M363" s="8">
        <v>20.097539919999999</v>
      </c>
      <c r="N363" s="8">
        <f>Table_EnergyDemand_raw_data[[#This Row],[Demand]]*Table_EnergyDemand_raw_data[[#This Row],[RRP]]</f>
        <v>2010727.5168337247</v>
      </c>
    </row>
    <row r="364" spans="1:14" x14ac:dyDescent="0.3">
      <c r="A364" s="10">
        <v>42367</v>
      </c>
      <c r="B364" s="5" t="str">
        <f>TEXT(Table_EnergyDemand_raw_data[[#This Row],[Date]], "DDDD")</f>
        <v>Tuesday</v>
      </c>
      <c r="C364" s="5" t="str">
        <f xml:space="preserve"> TEXT(Table_EnergyDemand_raw_data[[#This Row],[Date]], "MMMM")</f>
        <v>December</v>
      </c>
      <c r="D364" s="5" t="str">
        <f>TEXT(Table_EnergyDemand_raw_data[[#This Row],[Date]], "YYYY")</f>
        <v>2015</v>
      </c>
      <c r="E364" s="5">
        <f>_xlfn.ISOWEEKNUM(Table_EnergyDemand_raw_data[[#This Row],[Date]])</f>
        <v>53</v>
      </c>
      <c r="F364" s="6" t="str">
        <f>VLOOKUP(Table_EnergyDemand_raw_data[[#This Row],[Date]],Table_Sheet1[], 2, FALSE)</f>
        <v>N</v>
      </c>
      <c r="G364" s="6" t="str">
        <f>VLOOKUP(Table_EnergyDemand_raw_data[[#This Row],[Date]],Table_Sheet1[], 3, FALSE)</f>
        <v>N</v>
      </c>
      <c r="H364" s="5">
        <v>12.4</v>
      </c>
      <c r="I364" s="5">
        <v>23.9</v>
      </c>
      <c r="J364" s="5">
        <v>33</v>
      </c>
      <c r="K364" s="5">
        <v>0</v>
      </c>
      <c r="L364" s="7">
        <v>111647.54</v>
      </c>
      <c r="M364" s="8">
        <v>27.33170157</v>
      </c>
      <c r="N364" s="8">
        <f>Table_EnergyDemand_raw_data[[#This Row],[Demand]]*Table_EnergyDemand_raw_data[[#This Row],[RRP]]</f>
        <v>3051517.2443046374</v>
      </c>
    </row>
    <row r="365" spans="1:14" x14ac:dyDescent="0.3">
      <c r="A365" s="10">
        <v>42368</v>
      </c>
      <c r="B365" s="5" t="str">
        <f>TEXT(Table_EnergyDemand_raw_data[[#This Row],[Date]], "DDDD")</f>
        <v>Wednesday</v>
      </c>
      <c r="C365" s="5" t="str">
        <f xml:space="preserve"> TEXT(Table_EnergyDemand_raw_data[[#This Row],[Date]], "MMMM")</f>
        <v>December</v>
      </c>
      <c r="D365" s="5" t="str">
        <f>TEXT(Table_EnergyDemand_raw_data[[#This Row],[Date]], "YYYY")</f>
        <v>2015</v>
      </c>
      <c r="E365" s="5">
        <f>_xlfn.ISOWEEKNUM(Table_EnergyDemand_raw_data[[#This Row],[Date]])</f>
        <v>53</v>
      </c>
      <c r="F365" s="6" t="str">
        <f>VLOOKUP(Table_EnergyDemand_raw_data[[#This Row],[Date]],Table_Sheet1[], 2, FALSE)</f>
        <v>N</v>
      </c>
      <c r="G365" s="6" t="str">
        <f>VLOOKUP(Table_EnergyDemand_raw_data[[#This Row],[Date]],Table_Sheet1[], 3, FALSE)</f>
        <v>N</v>
      </c>
      <c r="H365" s="5">
        <v>13.9</v>
      </c>
      <c r="I365" s="5">
        <v>34.700000000000003</v>
      </c>
      <c r="J365" s="5">
        <v>32.799999999999997</v>
      </c>
      <c r="K365" s="5">
        <v>0</v>
      </c>
      <c r="L365" s="7">
        <v>128552.13499999999</v>
      </c>
      <c r="M365" s="8">
        <v>43.826874789999998</v>
      </c>
      <c r="N365" s="8">
        <f>Table_EnergyDemand_raw_data[[#This Row],[Demand]]*Table_EnergyDemand_raw_data[[#This Row],[RRP]]</f>
        <v>5634038.3246321762</v>
      </c>
    </row>
    <row r="366" spans="1:14" x14ac:dyDescent="0.3">
      <c r="A366" s="10">
        <v>42369</v>
      </c>
      <c r="B366" s="5" t="str">
        <f>TEXT(Table_EnergyDemand_raw_data[[#This Row],[Date]], "DDDD")</f>
        <v>Thursday</v>
      </c>
      <c r="C366" s="5" t="str">
        <f xml:space="preserve"> TEXT(Table_EnergyDemand_raw_data[[#This Row],[Date]], "MMMM")</f>
        <v>December</v>
      </c>
      <c r="D366" s="5" t="str">
        <f>TEXT(Table_EnergyDemand_raw_data[[#This Row],[Date]], "YYYY")</f>
        <v>2015</v>
      </c>
      <c r="E366" s="5">
        <f>_xlfn.ISOWEEKNUM(Table_EnergyDemand_raw_data[[#This Row],[Date]])</f>
        <v>53</v>
      </c>
      <c r="F366" s="6" t="str">
        <f>VLOOKUP(Table_EnergyDemand_raw_data[[#This Row],[Date]],Table_Sheet1[], 2, FALSE)</f>
        <v>N</v>
      </c>
      <c r="G366" s="6" t="str">
        <f>VLOOKUP(Table_EnergyDemand_raw_data[[#This Row],[Date]],Table_Sheet1[], 3, FALSE)</f>
        <v>N</v>
      </c>
      <c r="H366" s="5">
        <v>19.7</v>
      </c>
      <c r="I366" s="5">
        <v>39.700000000000003</v>
      </c>
      <c r="J366" s="5">
        <v>29.6</v>
      </c>
      <c r="K366" s="5">
        <v>0</v>
      </c>
      <c r="L366" s="7">
        <v>146473.83499999999</v>
      </c>
      <c r="M366" s="8">
        <v>101.99155880000001</v>
      </c>
      <c r="N366" s="8">
        <f>Table_EnergyDemand_raw_data[[#This Row],[Demand]]*Table_EnergyDemand_raw_data[[#This Row],[RRP]]</f>
        <v>14939094.755063998</v>
      </c>
    </row>
    <row r="367" spans="1:14" x14ac:dyDescent="0.3">
      <c r="A367" s="10">
        <v>42370</v>
      </c>
      <c r="B367" s="5" t="str">
        <f>TEXT(Table_EnergyDemand_raw_data[[#This Row],[Date]], "DDDD")</f>
        <v>Friday</v>
      </c>
      <c r="C367" s="5" t="str">
        <f xml:space="preserve"> TEXT(Table_EnergyDemand_raw_data[[#This Row],[Date]], "MMMM")</f>
        <v>January</v>
      </c>
      <c r="D367" s="5" t="str">
        <f>TEXT(Table_EnergyDemand_raw_data[[#This Row],[Date]], "YYYY")</f>
        <v>2016</v>
      </c>
      <c r="E367" s="5">
        <f>_xlfn.ISOWEEKNUM(Table_EnergyDemand_raw_data[[#This Row],[Date]])</f>
        <v>53</v>
      </c>
      <c r="F367" s="6" t="str">
        <f>VLOOKUP(Table_EnergyDemand_raw_data[[#This Row],[Date]],Table_Sheet1[], 2, FALSE)</f>
        <v>N</v>
      </c>
      <c r="G367" s="6" t="str">
        <f>VLOOKUP(Table_EnergyDemand_raw_data[[#This Row],[Date]],Table_Sheet1[], 3, FALSE)</f>
        <v>Y</v>
      </c>
      <c r="H367" s="5">
        <v>19.8</v>
      </c>
      <c r="I367" s="5">
        <v>24.2</v>
      </c>
      <c r="J367" s="5">
        <v>22</v>
      </c>
      <c r="K367" s="5">
        <v>0</v>
      </c>
      <c r="L367" s="7">
        <v>116040.925</v>
      </c>
      <c r="M367" s="8">
        <v>32.527673360000001</v>
      </c>
      <c r="N367" s="8">
        <f>Table_EnergyDemand_raw_data[[#This Row],[Demand]]*Table_EnergyDemand_raw_data[[#This Row],[RRP]]</f>
        <v>3774541.3047922584</v>
      </c>
    </row>
    <row r="368" spans="1:14" x14ac:dyDescent="0.3">
      <c r="A368" s="10">
        <v>42371</v>
      </c>
      <c r="B368" s="5" t="str">
        <f>TEXT(Table_EnergyDemand_raw_data[[#This Row],[Date]], "DDDD")</f>
        <v>Saturday</v>
      </c>
      <c r="C368" s="5" t="str">
        <f xml:space="preserve"> TEXT(Table_EnergyDemand_raw_data[[#This Row],[Date]], "MMMM")</f>
        <v>January</v>
      </c>
      <c r="D368" s="5" t="str">
        <f>TEXT(Table_EnergyDemand_raw_data[[#This Row],[Date]], "YYYY")</f>
        <v>2016</v>
      </c>
      <c r="E368" s="5">
        <f>_xlfn.ISOWEEKNUM(Table_EnergyDemand_raw_data[[#This Row],[Date]])</f>
        <v>53</v>
      </c>
      <c r="F368" s="6" t="str">
        <f>VLOOKUP(Table_EnergyDemand_raw_data[[#This Row],[Date]],Table_Sheet1[], 2, FALSE)</f>
        <v>N</v>
      </c>
      <c r="G368" s="6" t="str">
        <f>VLOOKUP(Table_EnergyDemand_raw_data[[#This Row],[Date]],Table_Sheet1[], 3, FALSE)</f>
        <v>N</v>
      </c>
      <c r="H368" s="5">
        <v>17.100000000000001</v>
      </c>
      <c r="I368" s="5">
        <v>27.6</v>
      </c>
      <c r="J368" s="5">
        <v>25.1</v>
      </c>
      <c r="K368" s="5">
        <v>0</v>
      </c>
      <c r="L368" s="7">
        <v>99622.64</v>
      </c>
      <c r="M368" s="8">
        <v>21.894560760000001</v>
      </c>
      <c r="N368" s="8">
        <f>Table_EnergyDemand_raw_data[[#This Row],[Demand]]*Table_EnergyDemand_raw_data[[#This Row],[RRP]]</f>
        <v>2181193.9445516067</v>
      </c>
    </row>
    <row r="369" spans="1:14" x14ac:dyDescent="0.3">
      <c r="A369" s="10">
        <v>42372</v>
      </c>
      <c r="B369" s="5" t="str">
        <f>TEXT(Table_EnergyDemand_raw_data[[#This Row],[Date]], "DDDD")</f>
        <v>Sunday</v>
      </c>
      <c r="C369" s="5" t="str">
        <f xml:space="preserve"> TEXT(Table_EnergyDemand_raw_data[[#This Row],[Date]], "MMMM")</f>
        <v>January</v>
      </c>
      <c r="D369" s="5" t="str">
        <f>TEXT(Table_EnergyDemand_raw_data[[#This Row],[Date]], "YYYY")</f>
        <v>2016</v>
      </c>
      <c r="E369" s="5">
        <f>_xlfn.ISOWEEKNUM(Table_EnergyDemand_raw_data[[#This Row],[Date]])</f>
        <v>53</v>
      </c>
      <c r="F369" s="6" t="str">
        <f>VLOOKUP(Table_EnergyDemand_raw_data[[#This Row],[Date]],Table_Sheet1[], 2, FALSE)</f>
        <v>N</v>
      </c>
      <c r="G369" s="6" t="str">
        <f>VLOOKUP(Table_EnergyDemand_raw_data[[#This Row],[Date]],Table_Sheet1[], 3, FALSE)</f>
        <v>N</v>
      </c>
      <c r="H369" s="5">
        <v>17.5</v>
      </c>
      <c r="I369" s="5">
        <v>27.1</v>
      </c>
      <c r="J369" s="5">
        <v>25.7</v>
      </c>
      <c r="K369" s="5">
        <v>0</v>
      </c>
      <c r="L369" s="7">
        <v>97656.445000000007</v>
      </c>
      <c r="M369" s="8">
        <v>19.895384799999999</v>
      </c>
      <c r="N369" s="8">
        <f>Table_EnergyDemand_raw_data[[#This Row],[Demand]]*Table_EnergyDemand_raw_data[[#This Row],[RRP]]</f>
        <v>1942912.551475036</v>
      </c>
    </row>
    <row r="370" spans="1:14" x14ac:dyDescent="0.3">
      <c r="A370" s="10">
        <v>42373</v>
      </c>
      <c r="B370" s="5" t="str">
        <f>TEXT(Table_EnergyDemand_raw_data[[#This Row],[Date]], "DDDD")</f>
        <v>Monday</v>
      </c>
      <c r="C370" s="5" t="str">
        <f xml:space="preserve"> TEXT(Table_EnergyDemand_raw_data[[#This Row],[Date]], "MMMM")</f>
        <v>January</v>
      </c>
      <c r="D370" s="5" t="str">
        <f>TEXT(Table_EnergyDemand_raw_data[[#This Row],[Date]], "YYYY")</f>
        <v>2016</v>
      </c>
      <c r="E370" s="5">
        <f>_xlfn.ISOWEEKNUM(Table_EnergyDemand_raw_data[[#This Row],[Date]])</f>
        <v>1</v>
      </c>
      <c r="F370" s="6" t="str">
        <f>VLOOKUP(Table_EnergyDemand_raw_data[[#This Row],[Date]],Table_Sheet1[], 2, FALSE)</f>
        <v>N</v>
      </c>
      <c r="G370" s="6" t="str">
        <f>VLOOKUP(Table_EnergyDemand_raw_data[[#This Row],[Date]],Table_Sheet1[], 3, FALSE)</f>
        <v>N</v>
      </c>
      <c r="H370" s="5">
        <v>16.3</v>
      </c>
      <c r="I370" s="5">
        <v>26</v>
      </c>
      <c r="J370" s="5">
        <v>15.3</v>
      </c>
      <c r="K370" s="5">
        <v>0</v>
      </c>
      <c r="L370" s="7">
        <v>110932.505</v>
      </c>
      <c r="M370" s="8">
        <v>25.443479239999998</v>
      </c>
      <c r="N370" s="8">
        <f>Table_EnergyDemand_raw_data[[#This Row],[Demand]]*Table_EnergyDemand_raw_data[[#This Row],[RRP]]</f>
        <v>2822508.888008696</v>
      </c>
    </row>
    <row r="371" spans="1:14" x14ac:dyDescent="0.3">
      <c r="A371" s="10">
        <v>42374</v>
      </c>
      <c r="B371" s="5" t="str">
        <f>TEXT(Table_EnergyDemand_raw_data[[#This Row],[Date]], "DDDD")</f>
        <v>Tuesday</v>
      </c>
      <c r="C371" s="5" t="str">
        <f xml:space="preserve"> TEXT(Table_EnergyDemand_raw_data[[#This Row],[Date]], "MMMM")</f>
        <v>January</v>
      </c>
      <c r="D371" s="5" t="str">
        <f>TEXT(Table_EnergyDemand_raw_data[[#This Row],[Date]], "YYYY")</f>
        <v>2016</v>
      </c>
      <c r="E371" s="5">
        <f>_xlfn.ISOWEEKNUM(Table_EnergyDemand_raw_data[[#This Row],[Date]])</f>
        <v>1</v>
      </c>
      <c r="F371" s="6" t="str">
        <f>VLOOKUP(Table_EnergyDemand_raw_data[[#This Row],[Date]],Table_Sheet1[], 2, FALSE)</f>
        <v>N</v>
      </c>
      <c r="G371" s="6" t="str">
        <f>VLOOKUP(Table_EnergyDemand_raw_data[[#This Row],[Date]],Table_Sheet1[], 3, FALSE)</f>
        <v>N</v>
      </c>
      <c r="H371" s="5">
        <v>17.100000000000001</v>
      </c>
      <c r="I371" s="5">
        <v>25.7</v>
      </c>
      <c r="J371" s="5">
        <v>25.8</v>
      </c>
      <c r="K371" s="5">
        <v>0</v>
      </c>
      <c r="L371" s="7">
        <v>117873.58</v>
      </c>
      <c r="M371" s="8">
        <v>29.917187370000001</v>
      </c>
      <c r="N371" s="8">
        <f>Table_EnergyDemand_raw_data[[#This Row],[Demand]]*Table_EnergyDemand_raw_data[[#This Row],[RRP]]</f>
        <v>3526445.9788326849</v>
      </c>
    </row>
    <row r="372" spans="1:14" x14ac:dyDescent="0.3">
      <c r="A372" s="10">
        <v>42375</v>
      </c>
      <c r="B372" s="5" t="str">
        <f>TEXT(Table_EnergyDemand_raw_data[[#This Row],[Date]], "DDDD")</f>
        <v>Wednesday</v>
      </c>
      <c r="C372" s="5" t="str">
        <f xml:space="preserve"> TEXT(Table_EnergyDemand_raw_data[[#This Row],[Date]], "MMMM")</f>
        <v>January</v>
      </c>
      <c r="D372" s="5" t="str">
        <f>TEXT(Table_EnergyDemand_raw_data[[#This Row],[Date]], "YYYY")</f>
        <v>2016</v>
      </c>
      <c r="E372" s="5">
        <f>_xlfn.ISOWEEKNUM(Table_EnergyDemand_raw_data[[#This Row],[Date]])</f>
        <v>1</v>
      </c>
      <c r="F372" s="6" t="str">
        <f>VLOOKUP(Table_EnergyDemand_raw_data[[#This Row],[Date]],Table_Sheet1[], 2, FALSE)</f>
        <v>N</v>
      </c>
      <c r="G372" s="6" t="str">
        <f>VLOOKUP(Table_EnergyDemand_raw_data[[#This Row],[Date]],Table_Sheet1[], 3, FALSE)</f>
        <v>N</v>
      </c>
      <c r="H372" s="5">
        <v>17.3</v>
      </c>
      <c r="I372" s="5">
        <v>25.7</v>
      </c>
      <c r="J372" s="5">
        <v>18.100000000000001</v>
      </c>
      <c r="K372" s="5">
        <v>0</v>
      </c>
      <c r="L372" s="7">
        <v>115064.265</v>
      </c>
      <c r="M372" s="8">
        <v>31.790252049999999</v>
      </c>
      <c r="N372" s="8">
        <f>Table_EnergyDemand_raw_data[[#This Row],[Demand]]*Table_EnergyDemand_raw_data[[#This Row],[RRP]]</f>
        <v>3657921.986297993</v>
      </c>
    </row>
    <row r="373" spans="1:14" x14ac:dyDescent="0.3">
      <c r="A373" s="10">
        <v>42376</v>
      </c>
      <c r="B373" s="5" t="str">
        <f>TEXT(Table_EnergyDemand_raw_data[[#This Row],[Date]], "DDDD")</f>
        <v>Thursday</v>
      </c>
      <c r="C373" s="5" t="str">
        <f xml:space="preserve"> TEXT(Table_EnergyDemand_raw_data[[#This Row],[Date]], "MMMM")</f>
        <v>January</v>
      </c>
      <c r="D373" s="5" t="str">
        <f>TEXT(Table_EnergyDemand_raw_data[[#This Row],[Date]], "YYYY")</f>
        <v>2016</v>
      </c>
      <c r="E373" s="5">
        <f>_xlfn.ISOWEEKNUM(Table_EnergyDemand_raw_data[[#This Row],[Date]])</f>
        <v>1</v>
      </c>
      <c r="F373" s="6" t="str">
        <f>VLOOKUP(Table_EnergyDemand_raw_data[[#This Row],[Date]],Table_Sheet1[], 2, FALSE)</f>
        <v>N</v>
      </c>
      <c r="G373" s="6" t="str">
        <f>VLOOKUP(Table_EnergyDemand_raw_data[[#This Row],[Date]],Table_Sheet1[], 3, FALSE)</f>
        <v>N</v>
      </c>
      <c r="H373" s="5">
        <v>16.3</v>
      </c>
      <c r="I373" s="5">
        <v>21.3</v>
      </c>
      <c r="J373" s="5">
        <v>30.4</v>
      </c>
      <c r="K373" s="5">
        <v>0</v>
      </c>
      <c r="L373" s="7">
        <v>112392.69500000001</v>
      </c>
      <c r="M373" s="8">
        <v>34.445069169999996</v>
      </c>
      <c r="N373" s="8">
        <f>Table_EnergyDemand_raw_data[[#This Row],[Demand]]*Table_EnergyDemand_raw_data[[#This Row],[RRP]]</f>
        <v>3871374.153477713</v>
      </c>
    </row>
    <row r="374" spans="1:14" x14ac:dyDescent="0.3">
      <c r="A374" s="10">
        <v>42377</v>
      </c>
      <c r="B374" s="5" t="str">
        <f>TEXT(Table_EnergyDemand_raw_data[[#This Row],[Date]], "DDDD")</f>
        <v>Friday</v>
      </c>
      <c r="C374" s="5" t="str">
        <f xml:space="preserve"> TEXT(Table_EnergyDemand_raw_data[[#This Row],[Date]], "MMMM")</f>
        <v>January</v>
      </c>
      <c r="D374" s="5" t="str">
        <f>TEXT(Table_EnergyDemand_raw_data[[#This Row],[Date]], "YYYY")</f>
        <v>2016</v>
      </c>
      <c r="E374" s="5">
        <f>_xlfn.ISOWEEKNUM(Table_EnergyDemand_raw_data[[#This Row],[Date]])</f>
        <v>1</v>
      </c>
      <c r="F374" s="6" t="str">
        <f>VLOOKUP(Table_EnergyDemand_raw_data[[#This Row],[Date]],Table_Sheet1[], 2, FALSE)</f>
        <v>N</v>
      </c>
      <c r="G374" s="6" t="str">
        <f>VLOOKUP(Table_EnergyDemand_raw_data[[#This Row],[Date]],Table_Sheet1[], 3, FALSE)</f>
        <v>N</v>
      </c>
      <c r="H374" s="5">
        <v>16.2</v>
      </c>
      <c r="I374" s="5">
        <v>20.6</v>
      </c>
      <c r="J374" s="5">
        <v>25.4</v>
      </c>
      <c r="K374" s="5">
        <v>0</v>
      </c>
      <c r="L374" s="7">
        <v>111879.54</v>
      </c>
      <c r="M374" s="8">
        <v>36.888156160000001</v>
      </c>
      <c r="N374" s="8">
        <f>Table_EnergyDemand_raw_data[[#This Row],[Demand]]*Table_EnergyDemand_raw_data[[#This Row],[RRP]]</f>
        <v>4127029.9426289662</v>
      </c>
    </row>
    <row r="375" spans="1:14" x14ac:dyDescent="0.3">
      <c r="A375" s="10">
        <v>42378</v>
      </c>
      <c r="B375" s="5" t="str">
        <f>TEXT(Table_EnergyDemand_raw_data[[#This Row],[Date]], "DDDD")</f>
        <v>Saturday</v>
      </c>
      <c r="C375" s="5" t="str">
        <f xml:space="preserve"> TEXT(Table_EnergyDemand_raw_data[[#This Row],[Date]], "MMMM")</f>
        <v>January</v>
      </c>
      <c r="D375" s="5" t="str">
        <f>TEXT(Table_EnergyDemand_raw_data[[#This Row],[Date]], "YYYY")</f>
        <v>2016</v>
      </c>
      <c r="E375" s="5">
        <f>_xlfn.ISOWEEKNUM(Table_EnergyDemand_raw_data[[#This Row],[Date]])</f>
        <v>1</v>
      </c>
      <c r="F375" s="6" t="str">
        <f>VLOOKUP(Table_EnergyDemand_raw_data[[#This Row],[Date]],Table_Sheet1[], 2, FALSE)</f>
        <v>N</v>
      </c>
      <c r="G375" s="6" t="str">
        <f>VLOOKUP(Table_EnergyDemand_raw_data[[#This Row],[Date]],Table_Sheet1[], 3, FALSE)</f>
        <v>N</v>
      </c>
      <c r="H375" s="5">
        <v>16.8</v>
      </c>
      <c r="I375" s="5">
        <v>21.4</v>
      </c>
      <c r="J375" s="5">
        <v>21.3</v>
      </c>
      <c r="K375" s="5">
        <v>0</v>
      </c>
      <c r="L375" s="7">
        <v>105482.69500000001</v>
      </c>
      <c r="M375" s="8">
        <v>41.987823249999998</v>
      </c>
      <c r="N375" s="8">
        <f>Table_EnergyDemand_raw_data[[#This Row],[Demand]]*Table_EnergyDemand_raw_data[[#This Row],[RRP]]</f>
        <v>4428988.753593659</v>
      </c>
    </row>
    <row r="376" spans="1:14" x14ac:dyDescent="0.3">
      <c r="A376" s="10">
        <v>42379</v>
      </c>
      <c r="B376" s="5" t="str">
        <f>TEXT(Table_EnergyDemand_raw_data[[#This Row],[Date]], "DDDD")</f>
        <v>Sunday</v>
      </c>
      <c r="C376" s="5" t="str">
        <f xml:space="preserve"> TEXT(Table_EnergyDemand_raw_data[[#This Row],[Date]], "MMMM")</f>
        <v>January</v>
      </c>
      <c r="D376" s="5" t="str">
        <f>TEXT(Table_EnergyDemand_raw_data[[#This Row],[Date]], "YYYY")</f>
        <v>2016</v>
      </c>
      <c r="E376" s="5">
        <f>_xlfn.ISOWEEKNUM(Table_EnergyDemand_raw_data[[#This Row],[Date]])</f>
        <v>1</v>
      </c>
      <c r="F376" s="6" t="str">
        <f>VLOOKUP(Table_EnergyDemand_raw_data[[#This Row],[Date]],Table_Sheet1[], 2, FALSE)</f>
        <v>N</v>
      </c>
      <c r="G376" s="6" t="str">
        <f>VLOOKUP(Table_EnergyDemand_raw_data[[#This Row],[Date]],Table_Sheet1[], 3, FALSE)</f>
        <v>N</v>
      </c>
      <c r="H376" s="5">
        <v>15.7</v>
      </c>
      <c r="I376" s="5">
        <v>31.5</v>
      </c>
      <c r="J376" s="5">
        <v>31.3</v>
      </c>
      <c r="K376" s="5">
        <v>0</v>
      </c>
      <c r="L376" s="7">
        <v>113049.145</v>
      </c>
      <c r="M376" s="8">
        <v>44.479787029999997</v>
      </c>
      <c r="N376" s="8">
        <f>Table_EnergyDemand_raw_data[[#This Row],[Demand]]*Table_EnergyDemand_raw_data[[#This Row],[RRP]]</f>
        <v>5028401.8935235888</v>
      </c>
    </row>
    <row r="377" spans="1:14" x14ac:dyDescent="0.3">
      <c r="A377" s="10">
        <v>42380</v>
      </c>
      <c r="B377" s="5" t="str">
        <f>TEXT(Table_EnergyDemand_raw_data[[#This Row],[Date]], "DDDD")</f>
        <v>Monday</v>
      </c>
      <c r="C377" s="5" t="str">
        <f xml:space="preserve"> TEXT(Table_EnergyDemand_raw_data[[#This Row],[Date]], "MMMM")</f>
        <v>January</v>
      </c>
      <c r="D377" s="5" t="str">
        <f>TEXT(Table_EnergyDemand_raw_data[[#This Row],[Date]], "YYYY")</f>
        <v>2016</v>
      </c>
      <c r="E377" s="5">
        <f>_xlfn.ISOWEEKNUM(Table_EnergyDemand_raw_data[[#This Row],[Date]])</f>
        <v>2</v>
      </c>
      <c r="F377" s="6" t="str">
        <f>VLOOKUP(Table_EnergyDemand_raw_data[[#This Row],[Date]],Table_Sheet1[], 2, FALSE)</f>
        <v>N</v>
      </c>
      <c r="G377" s="6" t="str">
        <f>VLOOKUP(Table_EnergyDemand_raw_data[[#This Row],[Date]],Table_Sheet1[], 3, FALSE)</f>
        <v>N</v>
      </c>
      <c r="H377" s="5">
        <v>17.2</v>
      </c>
      <c r="I377" s="5">
        <v>36.4</v>
      </c>
      <c r="J377" s="5">
        <v>15.8</v>
      </c>
      <c r="K377" s="5">
        <v>0</v>
      </c>
      <c r="L377" s="7">
        <v>141133.08499999999</v>
      </c>
      <c r="M377" s="8">
        <v>88.116100790000004</v>
      </c>
      <c r="N377" s="8">
        <f>Table_EnergyDemand_raw_data[[#This Row],[Demand]]*Table_EnergyDemand_raw_data[[#This Row],[RRP]]</f>
        <v>12436097.142663637</v>
      </c>
    </row>
    <row r="378" spans="1:14" x14ac:dyDescent="0.3">
      <c r="A378" s="10">
        <v>42381</v>
      </c>
      <c r="B378" s="5" t="str">
        <f>TEXT(Table_EnergyDemand_raw_data[[#This Row],[Date]], "DDDD")</f>
        <v>Tuesday</v>
      </c>
      <c r="C378" s="5" t="str">
        <f xml:space="preserve"> TEXT(Table_EnergyDemand_raw_data[[#This Row],[Date]], "MMMM")</f>
        <v>January</v>
      </c>
      <c r="D378" s="5" t="str">
        <f>TEXT(Table_EnergyDemand_raw_data[[#This Row],[Date]], "YYYY")</f>
        <v>2016</v>
      </c>
      <c r="E378" s="5">
        <f>_xlfn.ISOWEEKNUM(Table_EnergyDemand_raw_data[[#This Row],[Date]])</f>
        <v>2</v>
      </c>
      <c r="F378" s="6" t="str">
        <f>VLOOKUP(Table_EnergyDemand_raw_data[[#This Row],[Date]],Table_Sheet1[], 2, FALSE)</f>
        <v>N</v>
      </c>
      <c r="G378" s="6" t="str">
        <f>VLOOKUP(Table_EnergyDemand_raw_data[[#This Row],[Date]],Table_Sheet1[], 3, FALSE)</f>
        <v>N</v>
      </c>
      <c r="H378" s="5">
        <v>17.100000000000001</v>
      </c>
      <c r="I378" s="5">
        <v>24.8</v>
      </c>
      <c r="J378" s="5">
        <v>29.1</v>
      </c>
      <c r="K378" s="5">
        <v>0.8</v>
      </c>
      <c r="L378" s="7">
        <v>135006.10999999999</v>
      </c>
      <c r="M378" s="8">
        <v>62.53997502</v>
      </c>
      <c r="N378" s="8">
        <f>Table_EnergyDemand_raw_data[[#This Row],[Demand]]*Table_EnergyDemand_raw_data[[#This Row],[RRP]]</f>
        <v>8443278.7469473705</v>
      </c>
    </row>
    <row r="379" spans="1:14" x14ac:dyDescent="0.3">
      <c r="A379" s="10">
        <v>42382</v>
      </c>
      <c r="B379" s="5" t="str">
        <f>TEXT(Table_EnergyDemand_raw_data[[#This Row],[Date]], "DDDD")</f>
        <v>Wednesday</v>
      </c>
      <c r="C379" s="5" t="str">
        <f xml:space="preserve"> TEXT(Table_EnergyDemand_raw_data[[#This Row],[Date]], "MMMM")</f>
        <v>January</v>
      </c>
      <c r="D379" s="5" t="str">
        <f>TEXT(Table_EnergyDemand_raw_data[[#This Row],[Date]], "YYYY")</f>
        <v>2016</v>
      </c>
      <c r="E379" s="5">
        <f>_xlfn.ISOWEEKNUM(Table_EnergyDemand_raw_data[[#This Row],[Date]])</f>
        <v>2</v>
      </c>
      <c r="F379" s="6" t="str">
        <f>VLOOKUP(Table_EnergyDemand_raw_data[[#This Row],[Date]],Table_Sheet1[], 2, FALSE)</f>
        <v>N</v>
      </c>
      <c r="G379" s="6" t="str">
        <f>VLOOKUP(Table_EnergyDemand_raw_data[[#This Row],[Date]],Table_Sheet1[], 3, FALSE)</f>
        <v>N</v>
      </c>
      <c r="H379" s="5">
        <v>16.8</v>
      </c>
      <c r="I379" s="5">
        <v>42.2</v>
      </c>
      <c r="J379" s="5">
        <v>25</v>
      </c>
      <c r="K379" s="5">
        <v>0.2</v>
      </c>
      <c r="L379" s="7">
        <v>160011.07500000001</v>
      </c>
      <c r="M379" s="8">
        <v>545.73781959999997</v>
      </c>
      <c r="N379" s="8">
        <f>Table_EnergyDemand_raw_data[[#This Row],[Demand]]*Table_EnergyDemand_raw_data[[#This Row],[RRP]]</f>
        <v>87324095.182352066</v>
      </c>
    </row>
    <row r="380" spans="1:14" x14ac:dyDescent="0.3">
      <c r="A380" s="10">
        <v>42383</v>
      </c>
      <c r="B380" s="5" t="str">
        <f>TEXT(Table_EnergyDemand_raw_data[[#This Row],[Date]], "DDDD")</f>
        <v>Thursday</v>
      </c>
      <c r="C380" s="5" t="str">
        <f xml:space="preserve"> TEXT(Table_EnergyDemand_raw_data[[#This Row],[Date]], "MMMM")</f>
        <v>January</v>
      </c>
      <c r="D380" s="5" t="str">
        <f>TEXT(Table_EnergyDemand_raw_data[[#This Row],[Date]], "YYYY")</f>
        <v>2016</v>
      </c>
      <c r="E380" s="5">
        <f>_xlfn.ISOWEEKNUM(Table_EnergyDemand_raw_data[[#This Row],[Date]])</f>
        <v>2</v>
      </c>
      <c r="F380" s="6" t="str">
        <f>VLOOKUP(Table_EnergyDemand_raw_data[[#This Row],[Date]],Table_Sheet1[], 2, FALSE)</f>
        <v>N</v>
      </c>
      <c r="G380" s="6" t="str">
        <f>VLOOKUP(Table_EnergyDemand_raw_data[[#This Row],[Date]],Table_Sheet1[], 3, FALSE)</f>
        <v>N</v>
      </c>
      <c r="H380" s="5">
        <v>16.100000000000001</v>
      </c>
      <c r="I380" s="5">
        <v>18.100000000000001</v>
      </c>
      <c r="J380" s="5">
        <v>3.9</v>
      </c>
      <c r="K380" s="5">
        <v>0.4</v>
      </c>
      <c r="L380" s="7">
        <v>120396.33500000001</v>
      </c>
      <c r="M380" s="8">
        <v>36.37140419</v>
      </c>
      <c r="N380" s="8">
        <f>Table_EnergyDemand_raw_data[[#This Row],[Demand]]*Table_EnergyDemand_raw_data[[#This Row],[RRP]]</f>
        <v>4378983.7632796438</v>
      </c>
    </row>
    <row r="381" spans="1:14" x14ac:dyDescent="0.3">
      <c r="A381" s="10">
        <v>42384</v>
      </c>
      <c r="B381" s="5" t="str">
        <f>TEXT(Table_EnergyDemand_raw_data[[#This Row],[Date]], "DDDD")</f>
        <v>Friday</v>
      </c>
      <c r="C381" s="5" t="str">
        <f xml:space="preserve"> TEXT(Table_EnergyDemand_raw_data[[#This Row],[Date]], "MMMM")</f>
        <v>January</v>
      </c>
      <c r="D381" s="5" t="str">
        <f>TEXT(Table_EnergyDemand_raw_data[[#This Row],[Date]], "YYYY")</f>
        <v>2016</v>
      </c>
      <c r="E381" s="5">
        <f>_xlfn.ISOWEEKNUM(Table_EnergyDemand_raw_data[[#This Row],[Date]])</f>
        <v>2</v>
      </c>
      <c r="F381" s="6" t="str">
        <f>VLOOKUP(Table_EnergyDemand_raw_data[[#This Row],[Date]],Table_Sheet1[], 2, FALSE)</f>
        <v>N</v>
      </c>
      <c r="G381" s="6" t="str">
        <f>VLOOKUP(Table_EnergyDemand_raw_data[[#This Row],[Date]],Table_Sheet1[], 3, FALSE)</f>
        <v>N</v>
      </c>
      <c r="H381" s="5">
        <v>13.6</v>
      </c>
      <c r="I381" s="5">
        <v>19.2</v>
      </c>
      <c r="J381" s="5">
        <v>19.7</v>
      </c>
      <c r="K381" s="5">
        <v>1</v>
      </c>
      <c r="L381" s="7">
        <v>113244.79</v>
      </c>
      <c r="M381" s="8">
        <v>30.203903069999999</v>
      </c>
      <c r="N381" s="8">
        <f>Table_EnergyDemand_raw_data[[#This Row],[Demand]]*Table_EnergyDemand_raw_data[[#This Row],[RRP]]</f>
        <v>3420434.6603425052</v>
      </c>
    </row>
    <row r="382" spans="1:14" x14ac:dyDescent="0.3">
      <c r="A382" s="10">
        <v>42385</v>
      </c>
      <c r="B382" s="5" t="str">
        <f>TEXT(Table_EnergyDemand_raw_data[[#This Row],[Date]], "DDDD")</f>
        <v>Saturday</v>
      </c>
      <c r="C382" s="5" t="str">
        <f xml:space="preserve"> TEXT(Table_EnergyDemand_raw_data[[#This Row],[Date]], "MMMM")</f>
        <v>January</v>
      </c>
      <c r="D382" s="5" t="str">
        <f>TEXT(Table_EnergyDemand_raw_data[[#This Row],[Date]], "YYYY")</f>
        <v>2016</v>
      </c>
      <c r="E382" s="5">
        <f>_xlfn.ISOWEEKNUM(Table_EnergyDemand_raw_data[[#This Row],[Date]])</f>
        <v>2</v>
      </c>
      <c r="F382" s="6" t="str">
        <f>VLOOKUP(Table_EnergyDemand_raw_data[[#This Row],[Date]],Table_Sheet1[], 2, FALSE)</f>
        <v>N</v>
      </c>
      <c r="G382" s="6" t="str">
        <f>VLOOKUP(Table_EnergyDemand_raw_data[[#This Row],[Date]],Table_Sheet1[], 3, FALSE)</f>
        <v>N</v>
      </c>
      <c r="H382" s="5">
        <v>11.9</v>
      </c>
      <c r="I382" s="5">
        <v>22.3</v>
      </c>
      <c r="J382" s="5">
        <v>32.6</v>
      </c>
      <c r="K382" s="5">
        <v>0</v>
      </c>
      <c r="L382" s="7">
        <v>103046.17</v>
      </c>
      <c r="M382" s="8">
        <v>23.67497011</v>
      </c>
      <c r="N382" s="8">
        <f>Table_EnergyDemand_raw_data[[#This Row],[Demand]]*Table_EnergyDemand_raw_data[[#This Row],[RRP]]</f>
        <v>2439614.9946999787</v>
      </c>
    </row>
    <row r="383" spans="1:14" x14ac:dyDescent="0.3">
      <c r="A383" s="10">
        <v>42386</v>
      </c>
      <c r="B383" s="5" t="str">
        <f>TEXT(Table_EnergyDemand_raw_data[[#This Row],[Date]], "DDDD")</f>
        <v>Sunday</v>
      </c>
      <c r="C383" s="5" t="str">
        <f xml:space="preserve"> TEXT(Table_EnergyDemand_raw_data[[#This Row],[Date]], "MMMM")</f>
        <v>January</v>
      </c>
      <c r="D383" s="5" t="str">
        <f>TEXT(Table_EnergyDemand_raw_data[[#This Row],[Date]], "YYYY")</f>
        <v>2016</v>
      </c>
      <c r="E383" s="5">
        <f>_xlfn.ISOWEEKNUM(Table_EnergyDemand_raw_data[[#This Row],[Date]])</f>
        <v>2</v>
      </c>
      <c r="F383" s="6" t="str">
        <f>VLOOKUP(Table_EnergyDemand_raw_data[[#This Row],[Date]],Table_Sheet1[], 2, FALSE)</f>
        <v>N</v>
      </c>
      <c r="G383" s="6" t="str">
        <f>VLOOKUP(Table_EnergyDemand_raw_data[[#This Row],[Date]],Table_Sheet1[], 3, FALSE)</f>
        <v>N</v>
      </c>
      <c r="H383" s="5">
        <v>14.9</v>
      </c>
      <c r="I383" s="5">
        <v>32.700000000000003</v>
      </c>
      <c r="J383" s="5">
        <v>31.5</v>
      </c>
      <c r="K383" s="5">
        <v>0</v>
      </c>
      <c r="L383" s="7">
        <v>114097.07</v>
      </c>
      <c r="M383" s="8">
        <v>29.153261950000001</v>
      </c>
      <c r="N383" s="8">
        <f>Table_EnergyDemand_raw_data[[#This Row],[Demand]]*Table_EnergyDemand_raw_data[[#This Row],[RRP]]</f>
        <v>3326301.7694374868</v>
      </c>
    </row>
    <row r="384" spans="1:14" x14ac:dyDescent="0.3">
      <c r="A384" s="10">
        <v>42387</v>
      </c>
      <c r="B384" s="5" t="str">
        <f>TEXT(Table_EnergyDemand_raw_data[[#This Row],[Date]], "DDDD")</f>
        <v>Monday</v>
      </c>
      <c r="C384" s="5" t="str">
        <f xml:space="preserve"> TEXT(Table_EnergyDemand_raw_data[[#This Row],[Date]], "MMMM")</f>
        <v>January</v>
      </c>
      <c r="D384" s="5" t="str">
        <f>TEXT(Table_EnergyDemand_raw_data[[#This Row],[Date]], "YYYY")</f>
        <v>2016</v>
      </c>
      <c r="E384" s="5">
        <f>_xlfn.ISOWEEKNUM(Table_EnergyDemand_raw_data[[#This Row],[Date]])</f>
        <v>3</v>
      </c>
      <c r="F384" s="6" t="str">
        <f>VLOOKUP(Table_EnergyDemand_raw_data[[#This Row],[Date]],Table_Sheet1[], 2, FALSE)</f>
        <v>N</v>
      </c>
      <c r="G384" s="6" t="str">
        <f>VLOOKUP(Table_EnergyDemand_raw_data[[#This Row],[Date]],Table_Sheet1[], 3, FALSE)</f>
        <v>N</v>
      </c>
      <c r="H384" s="5">
        <v>18.600000000000001</v>
      </c>
      <c r="I384" s="5">
        <v>35.299999999999997</v>
      </c>
      <c r="J384" s="5">
        <v>30.4</v>
      </c>
      <c r="K384" s="5">
        <v>0</v>
      </c>
      <c r="L384" s="7">
        <v>147817.58499999999</v>
      </c>
      <c r="M384" s="8">
        <v>43.409358019999999</v>
      </c>
      <c r="N384" s="8">
        <f>Table_EnergyDemand_raw_data[[#This Row],[Demand]]*Table_EnergyDemand_raw_data[[#This Row],[RRP]]</f>
        <v>6416666.4689167812</v>
      </c>
    </row>
    <row r="385" spans="1:14" x14ac:dyDescent="0.3">
      <c r="A385" s="10">
        <v>42388</v>
      </c>
      <c r="B385" s="5" t="str">
        <f>TEXT(Table_EnergyDemand_raw_data[[#This Row],[Date]], "DDDD")</f>
        <v>Tuesday</v>
      </c>
      <c r="C385" s="5" t="str">
        <f xml:space="preserve"> TEXT(Table_EnergyDemand_raw_data[[#This Row],[Date]], "MMMM")</f>
        <v>January</v>
      </c>
      <c r="D385" s="5" t="str">
        <f>TEXT(Table_EnergyDemand_raw_data[[#This Row],[Date]], "YYYY")</f>
        <v>2016</v>
      </c>
      <c r="E385" s="5">
        <f>_xlfn.ISOWEEKNUM(Table_EnergyDemand_raw_data[[#This Row],[Date]])</f>
        <v>3</v>
      </c>
      <c r="F385" s="6" t="str">
        <f>VLOOKUP(Table_EnergyDemand_raw_data[[#This Row],[Date]],Table_Sheet1[], 2, FALSE)</f>
        <v>N</v>
      </c>
      <c r="G385" s="6" t="str">
        <f>VLOOKUP(Table_EnergyDemand_raw_data[[#This Row],[Date]],Table_Sheet1[], 3, FALSE)</f>
        <v>N</v>
      </c>
      <c r="H385" s="5">
        <v>17.899999999999999</v>
      </c>
      <c r="I385" s="5">
        <v>30.9</v>
      </c>
      <c r="J385" s="5">
        <v>27.2</v>
      </c>
      <c r="K385" s="5">
        <v>0</v>
      </c>
      <c r="L385" s="7">
        <v>148612.37</v>
      </c>
      <c r="M385" s="8">
        <v>49.257935250000003</v>
      </c>
      <c r="N385" s="8">
        <f>Table_EnergyDemand_raw_data[[#This Row],[Demand]]*Table_EnergyDemand_raw_data[[#This Row],[RRP]]</f>
        <v>7320338.4988090424</v>
      </c>
    </row>
    <row r="386" spans="1:14" x14ac:dyDescent="0.3">
      <c r="A386" s="10">
        <v>42389</v>
      </c>
      <c r="B386" s="5" t="str">
        <f>TEXT(Table_EnergyDemand_raw_data[[#This Row],[Date]], "DDDD")</f>
        <v>Wednesday</v>
      </c>
      <c r="C386" s="5" t="str">
        <f xml:space="preserve"> TEXT(Table_EnergyDemand_raw_data[[#This Row],[Date]], "MMMM")</f>
        <v>January</v>
      </c>
      <c r="D386" s="5" t="str">
        <f>TEXT(Table_EnergyDemand_raw_data[[#This Row],[Date]], "YYYY")</f>
        <v>2016</v>
      </c>
      <c r="E386" s="5">
        <f>_xlfn.ISOWEEKNUM(Table_EnergyDemand_raw_data[[#This Row],[Date]])</f>
        <v>3</v>
      </c>
      <c r="F386" s="6" t="str">
        <f>VLOOKUP(Table_EnergyDemand_raw_data[[#This Row],[Date]],Table_Sheet1[], 2, FALSE)</f>
        <v>N</v>
      </c>
      <c r="G386" s="6" t="str">
        <f>VLOOKUP(Table_EnergyDemand_raw_data[[#This Row],[Date]],Table_Sheet1[], 3, FALSE)</f>
        <v>N</v>
      </c>
      <c r="H386" s="5">
        <v>19.3</v>
      </c>
      <c r="I386" s="5">
        <v>29.1</v>
      </c>
      <c r="J386" s="5">
        <v>18.600000000000001</v>
      </c>
      <c r="K386" s="5">
        <v>1</v>
      </c>
      <c r="L386" s="7">
        <v>142471.51</v>
      </c>
      <c r="M386" s="8">
        <v>53.300398770000001</v>
      </c>
      <c r="N386" s="8">
        <f>Table_EnergyDemand_raw_data[[#This Row],[Demand]]*Table_EnergyDemand_raw_data[[#This Row],[RRP]]</f>
        <v>7593788.2963640429</v>
      </c>
    </row>
    <row r="387" spans="1:14" x14ac:dyDescent="0.3">
      <c r="A387" s="10">
        <v>42390</v>
      </c>
      <c r="B387" s="5" t="str">
        <f>TEXT(Table_EnergyDemand_raw_data[[#This Row],[Date]], "DDDD")</f>
        <v>Thursday</v>
      </c>
      <c r="C387" s="5" t="str">
        <f xml:space="preserve"> TEXT(Table_EnergyDemand_raw_data[[#This Row],[Date]], "MMMM")</f>
        <v>January</v>
      </c>
      <c r="D387" s="5" t="str">
        <f>TEXT(Table_EnergyDemand_raw_data[[#This Row],[Date]], "YYYY")</f>
        <v>2016</v>
      </c>
      <c r="E387" s="5">
        <f>_xlfn.ISOWEEKNUM(Table_EnergyDemand_raw_data[[#This Row],[Date]])</f>
        <v>3</v>
      </c>
      <c r="F387" s="6" t="str">
        <f>VLOOKUP(Table_EnergyDemand_raw_data[[#This Row],[Date]],Table_Sheet1[], 2, FALSE)</f>
        <v>N</v>
      </c>
      <c r="G387" s="6" t="str">
        <f>VLOOKUP(Table_EnergyDemand_raw_data[[#This Row],[Date]],Table_Sheet1[], 3, FALSE)</f>
        <v>N</v>
      </c>
      <c r="H387" s="5">
        <v>19</v>
      </c>
      <c r="I387" s="5">
        <v>26.7</v>
      </c>
      <c r="J387" s="5">
        <v>14.9</v>
      </c>
      <c r="K387" s="5">
        <v>0.8</v>
      </c>
      <c r="L387" s="7">
        <v>139450.61499999999</v>
      </c>
      <c r="M387" s="8">
        <v>55.470089539999996</v>
      </c>
      <c r="N387" s="8">
        <f>Table_EnergyDemand_raw_data[[#This Row],[Demand]]*Table_EnergyDemand_raw_data[[#This Row],[RRP]]</f>
        <v>7735338.100458066</v>
      </c>
    </row>
    <row r="388" spans="1:14" x14ac:dyDescent="0.3">
      <c r="A388" s="10">
        <v>42391</v>
      </c>
      <c r="B388" s="5" t="str">
        <f>TEXT(Table_EnergyDemand_raw_data[[#This Row],[Date]], "DDDD")</f>
        <v>Friday</v>
      </c>
      <c r="C388" s="5" t="str">
        <f xml:space="preserve"> TEXT(Table_EnergyDemand_raw_data[[#This Row],[Date]], "MMMM")</f>
        <v>January</v>
      </c>
      <c r="D388" s="5" t="str">
        <f>TEXT(Table_EnergyDemand_raw_data[[#This Row],[Date]], "YYYY")</f>
        <v>2016</v>
      </c>
      <c r="E388" s="5">
        <f>_xlfn.ISOWEEKNUM(Table_EnergyDemand_raw_data[[#This Row],[Date]])</f>
        <v>3</v>
      </c>
      <c r="F388" s="6" t="str">
        <f>VLOOKUP(Table_EnergyDemand_raw_data[[#This Row],[Date]],Table_Sheet1[], 2, FALSE)</f>
        <v>N</v>
      </c>
      <c r="G388" s="6" t="str">
        <f>VLOOKUP(Table_EnergyDemand_raw_data[[#This Row],[Date]],Table_Sheet1[], 3, FALSE)</f>
        <v>N</v>
      </c>
      <c r="H388" s="5">
        <v>17.5</v>
      </c>
      <c r="I388" s="5">
        <v>22.8</v>
      </c>
      <c r="J388" s="5">
        <v>6.5</v>
      </c>
      <c r="K388" s="5">
        <v>1.6</v>
      </c>
      <c r="L388" s="7">
        <v>129135.185</v>
      </c>
      <c r="M388" s="8">
        <v>42.337732770000002</v>
      </c>
      <c r="N388" s="8">
        <f>Table_EnergyDemand_raw_data[[#This Row],[Demand]]*Table_EnergyDemand_raw_data[[#This Row],[RRP]]</f>
        <v>5467290.9537345124</v>
      </c>
    </row>
    <row r="389" spans="1:14" x14ac:dyDescent="0.3">
      <c r="A389" s="10">
        <v>42392</v>
      </c>
      <c r="B389" s="5" t="str">
        <f>TEXT(Table_EnergyDemand_raw_data[[#This Row],[Date]], "DDDD")</f>
        <v>Saturday</v>
      </c>
      <c r="C389" s="5" t="str">
        <f xml:space="preserve"> TEXT(Table_EnergyDemand_raw_data[[#This Row],[Date]], "MMMM")</f>
        <v>January</v>
      </c>
      <c r="D389" s="5" t="str">
        <f>TEXT(Table_EnergyDemand_raw_data[[#This Row],[Date]], "YYYY")</f>
        <v>2016</v>
      </c>
      <c r="E389" s="5">
        <f>_xlfn.ISOWEEKNUM(Table_EnergyDemand_raw_data[[#This Row],[Date]])</f>
        <v>3</v>
      </c>
      <c r="F389" s="6" t="str">
        <f>VLOOKUP(Table_EnergyDemand_raw_data[[#This Row],[Date]],Table_Sheet1[], 2, FALSE)</f>
        <v>N</v>
      </c>
      <c r="G389" s="6" t="str">
        <f>VLOOKUP(Table_EnergyDemand_raw_data[[#This Row],[Date]],Table_Sheet1[], 3, FALSE)</f>
        <v>N</v>
      </c>
      <c r="H389" s="5">
        <v>17.3</v>
      </c>
      <c r="I389" s="5">
        <v>21.9</v>
      </c>
      <c r="J389" s="5">
        <v>23.2</v>
      </c>
      <c r="K389" s="5">
        <v>7</v>
      </c>
      <c r="L389" s="7">
        <v>108097.845</v>
      </c>
      <c r="M389" s="8">
        <v>26.975023329999999</v>
      </c>
      <c r="N389" s="8">
        <f>Table_EnergyDemand_raw_data[[#This Row],[Demand]]*Table_EnergyDemand_raw_data[[#This Row],[RRP]]</f>
        <v>2915941.8907977236</v>
      </c>
    </row>
    <row r="390" spans="1:14" x14ac:dyDescent="0.3">
      <c r="A390" s="10">
        <v>42393</v>
      </c>
      <c r="B390" s="5" t="str">
        <f>TEXT(Table_EnergyDemand_raw_data[[#This Row],[Date]], "DDDD")</f>
        <v>Sunday</v>
      </c>
      <c r="C390" s="5" t="str">
        <f xml:space="preserve"> TEXT(Table_EnergyDemand_raw_data[[#This Row],[Date]], "MMMM")</f>
        <v>January</v>
      </c>
      <c r="D390" s="5" t="str">
        <f>TEXT(Table_EnergyDemand_raw_data[[#This Row],[Date]], "YYYY")</f>
        <v>2016</v>
      </c>
      <c r="E390" s="5">
        <f>_xlfn.ISOWEEKNUM(Table_EnergyDemand_raw_data[[#This Row],[Date]])</f>
        <v>3</v>
      </c>
      <c r="F390" s="6" t="str">
        <f>VLOOKUP(Table_EnergyDemand_raw_data[[#This Row],[Date]],Table_Sheet1[], 2, FALSE)</f>
        <v>N</v>
      </c>
      <c r="G390" s="6" t="str">
        <f>VLOOKUP(Table_EnergyDemand_raw_data[[#This Row],[Date]],Table_Sheet1[], 3, FALSE)</f>
        <v>N</v>
      </c>
      <c r="H390" s="5">
        <v>16.2</v>
      </c>
      <c r="I390" s="5">
        <v>22.2</v>
      </c>
      <c r="J390" s="5">
        <v>23.4</v>
      </c>
      <c r="K390" s="5">
        <v>5.2</v>
      </c>
      <c r="L390" s="7">
        <v>103396.3</v>
      </c>
      <c r="M390" s="8">
        <v>26.412209069999999</v>
      </c>
      <c r="N390" s="8">
        <f>Table_EnergyDemand_raw_data[[#This Row],[Demand]]*Table_EnergyDemand_raw_data[[#This Row],[RRP]]</f>
        <v>2730924.6926644412</v>
      </c>
    </row>
    <row r="391" spans="1:14" x14ac:dyDescent="0.3">
      <c r="A391" s="10">
        <v>42394</v>
      </c>
      <c r="B391" s="5" t="str">
        <f>TEXT(Table_EnergyDemand_raw_data[[#This Row],[Date]], "DDDD")</f>
        <v>Monday</v>
      </c>
      <c r="C391" s="5" t="str">
        <f xml:space="preserve"> TEXT(Table_EnergyDemand_raw_data[[#This Row],[Date]], "MMMM")</f>
        <v>January</v>
      </c>
      <c r="D391" s="5" t="str">
        <f>TEXT(Table_EnergyDemand_raw_data[[#This Row],[Date]], "YYYY")</f>
        <v>2016</v>
      </c>
      <c r="E391" s="5">
        <f>_xlfn.ISOWEEKNUM(Table_EnergyDemand_raw_data[[#This Row],[Date]])</f>
        <v>4</v>
      </c>
      <c r="F391" s="6" t="str">
        <f>VLOOKUP(Table_EnergyDemand_raw_data[[#This Row],[Date]],Table_Sheet1[], 2, FALSE)</f>
        <v>N</v>
      </c>
      <c r="G391" s="6" t="str">
        <f>VLOOKUP(Table_EnergyDemand_raw_data[[#This Row],[Date]],Table_Sheet1[], 3, FALSE)</f>
        <v>N</v>
      </c>
      <c r="H391" s="5">
        <v>16.7</v>
      </c>
      <c r="I391" s="5">
        <v>20.9</v>
      </c>
      <c r="J391" s="5">
        <v>25.7</v>
      </c>
      <c r="K391" s="5">
        <v>0.4</v>
      </c>
      <c r="L391" s="7">
        <v>112649.60000000001</v>
      </c>
      <c r="M391" s="8">
        <v>27.59659014</v>
      </c>
      <c r="N391" s="8">
        <f>Table_EnergyDemand_raw_data[[#This Row],[Demand]]*Table_EnergyDemand_raw_data[[#This Row],[RRP]]</f>
        <v>3108744.8406349444</v>
      </c>
    </row>
    <row r="392" spans="1:14" x14ac:dyDescent="0.3">
      <c r="A392" s="10">
        <v>42395</v>
      </c>
      <c r="B392" s="5" t="str">
        <f>TEXT(Table_EnergyDemand_raw_data[[#This Row],[Date]], "DDDD")</f>
        <v>Tuesday</v>
      </c>
      <c r="C392" s="5" t="str">
        <f xml:space="preserve"> TEXT(Table_EnergyDemand_raw_data[[#This Row],[Date]], "MMMM")</f>
        <v>January</v>
      </c>
      <c r="D392" s="5" t="str">
        <f>TEXT(Table_EnergyDemand_raw_data[[#This Row],[Date]], "YYYY")</f>
        <v>2016</v>
      </c>
      <c r="E392" s="5">
        <f>_xlfn.ISOWEEKNUM(Table_EnergyDemand_raw_data[[#This Row],[Date]])</f>
        <v>4</v>
      </c>
      <c r="F392" s="6" t="str">
        <f>VLOOKUP(Table_EnergyDemand_raw_data[[#This Row],[Date]],Table_Sheet1[], 2, FALSE)</f>
        <v>N</v>
      </c>
      <c r="G392" s="6" t="str">
        <f>VLOOKUP(Table_EnergyDemand_raw_data[[#This Row],[Date]],Table_Sheet1[], 3, FALSE)</f>
        <v>Y</v>
      </c>
      <c r="H392" s="5">
        <v>16.5</v>
      </c>
      <c r="I392" s="5">
        <v>29.4</v>
      </c>
      <c r="J392" s="5">
        <v>28.7</v>
      </c>
      <c r="K392" s="5">
        <v>0</v>
      </c>
      <c r="L392" s="7">
        <v>110152.815</v>
      </c>
      <c r="M392" s="8">
        <v>25.276693940000001</v>
      </c>
      <c r="N392" s="8">
        <f>Table_EnergyDemand_raw_data[[#This Row],[Demand]]*Table_EnergyDemand_raw_data[[#This Row],[RRP]]</f>
        <v>2784298.9913844415</v>
      </c>
    </row>
    <row r="393" spans="1:14" x14ac:dyDescent="0.3">
      <c r="A393" s="10">
        <v>42396</v>
      </c>
      <c r="B393" s="5" t="str">
        <f>TEXT(Table_EnergyDemand_raw_data[[#This Row],[Date]], "DDDD")</f>
        <v>Wednesday</v>
      </c>
      <c r="C393" s="5" t="str">
        <f xml:space="preserve"> TEXT(Table_EnergyDemand_raw_data[[#This Row],[Date]], "MMMM")</f>
        <v>January</v>
      </c>
      <c r="D393" s="5" t="str">
        <f>TEXT(Table_EnergyDemand_raw_data[[#This Row],[Date]], "YYYY")</f>
        <v>2016</v>
      </c>
      <c r="E393" s="5">
        <f>_xlfn.ISOWEEKNUM(Table_EnergyDemand_raw_data[[#This Row],[Date]])</f>
        <v>4</v>
      </c>
      <c r="F393" s="6" t="str">
        <f>VLOOKUP(Table_EnergyDemand_raw_data[[#This Row],[Date]],Table_Sheet1[], 2, FALSE)</f>
        <v>N</v>
      </c>
      <c r="G393" s="6" t="str">
        <f>VLOOKUP(Table_EnergyDemand_raw_data[[#This Row],[Date]],Table_Sheet1[], 3, FALSE)</f>
        <v>N</v>
      </c>
      <c r="H393" s="5">
        <v>19.3</v>
      </c>
      <c r="I393" s="5">
        <v>29.5</v>
      </c>
      <c r="J393" s="5">
        <v>22.2</v>
      </c>
      <c r="K393" s="5">
        <v>0</v>
      </c>
      <c r="L393" s="7">
        <v>133718.035</v>
      </c>
      <c r="M393" s="8">
        <v>32.759849449999997</v>
      </c>
      <c r="N393" s="8">
        <f>Table_EnergyDemand_raw_data[[#This Row],[Demand]]*Table_EnergyDemand_raw_data[[#This Row],[RRP]]</f>
        <v>4380582.6953498302</v>
      </c>
    </row>
    <row r="394" spans="1:14" x14ac:dyDescent="0.3">
      <c r="A394" s="10">
        <v>42397</v>
      </c>
      <c r="B394" s="5" t="str">
        <f>TEXT(Table_EnergyDemand_raw_data[[#This Row],[Date]], "DDDD")</f>
        <v>Thursday</v>
      </c>
      <c r="C394" s="5" t="str">
        <f xml:space="preserve"> TEXT(Table_EnergyDemand_raw_data[[#This Row],[Date]], "MMMM")</f>
        <v>January</v>
      </c>
      <c r="D394" s="5" t="str">
        <f>TEXT(Table_EnergyDemand_raw_data[[#This Row],[Date]], "YYYY")</f>
        <v>2016</v>
      </c>
      <c r="E394" s="5">
        <f>_xlfn.ISOWEEKNUM(Table_EnergyDemand_raw_data[[#This Row],[Date]])</f>
        <v>4</v>
      </c>
      <c r="F394" s="6" t="str">
        <f>VLOOKUP(Table_EnergyDemand_raw_data[[#This Row],[Date]],Table_Sheet1[], 2, FALSE)</f>
        <v>Y</v>
      </c>
      <c r="G394" s="6" t="str">
        <f>VLOOKUP(Table_EnergyDemand_raw_data[[#This Row],[Date]],Table_Sheet1[], 3, FALSE)</f>
        <v>N</v>
      </c>
      <c r="H394" s="5">
        <v>20.3</v>
      </c>
      <c r="I394" s="5">
        <v>27.5</v>
      </c>
      <c r="J394" s="5">
        <v>19</v>
      </c>
      <c r="K394" s="5">
        <v>3.6</v>
      </c>
      <c r="L394" s="7">
        <v>134169.82999999999</v>
      </c>
      <c r="M394" s="8">
        <v>33.324968159999997</v>
      </c>
      <c r="N394" s="8">
        <f>Table_EnergyDemand_raw_data[[#This Row],[Demand]]*Table_EnergyDemand_raw_data[[#This Row],[RRP]]</f>
        <v>4471205.3127826117</v>
      </c>
    </row>
    <row r="395" spans="1:14" x14ac:dyDescent="0.3">
      <c r="A395" s="10">
        <v>42398</v>
      </c>
      <c r="B395" s="5" t="str">
        <f>TEXT(Table_EnergyDemand_raw_data[[#This Row],[Date]], "DDDD")</f>
        <v>Friday</v>
      </c>
      <c r="C395" s="5" t="str">
        <f xml:space="preserve"> TEXT(Table_EnergyDemand_raw_data[[#This Row],[Date]], "MMMM")</f>
        <v>January</v>
      </c>
      <c r="D395" s="5" t="str">
        <f>TEXT(Table_EnergyDemand_raw_data[[#This Row],[Date]], "YYYY")</f>
        <v>2016</v>
      </c>
      <c r="E395" s="5">
        <f>_xlfn.ISOWEEKNUM(Table_EnergyDemand_raw_data[[#This Row],[Date]])</f>
        <v>4</v>
      </c>
      <c r="F395" s="6" t="str">
        <f>VLOOKUP(Table_EnergyDemand_raw_data[[#This Row],[Date]],Table_Sheet1[], 2, FALSE)</f>
        <v>Y</v>
      </c>
      <c r="G395" s="6" t="str">
        <f>VLOOKUP(Table_EnergyDemand_raw_data[[#This Row],[Date]],Table_Sheet1[], 3, FALSE)</f>
        <v>N</v>
      </c>
      <c r="H395" s="5">
        <v>14.4</v>
      </c>
      <c r="I395" s="5">
        <v>18.3</v>
      </c>
      <c r="J395" s="5">
        <v>14.3</v>
      </c>
      <c r="K395" s="5">
        <v>14.2</v>
      </c>
      <c r="L395" s="7">
        <v>123615.21</v>
      </c>
      <c r="M395" s="8">
        <v>32.693847210000001</v>
      </c>
      <c r="N395" s="8">
        <f>Table_EnergyDemand_raw_data[[#This Row],[Demand]]*Table_EnergyDemand_raw_data[[#This Row],[RRP]]</f>
        <v>4041456.7885720646</v>
      </c>
    </row>
    <row r="396" spans="1:14" x14ac:dyDescent="0.3">
      <c r="A396" s="10">
        <v>42399</v>
      </c>
      <c r="B396" s="5" t="str">
        <f>TEXT(Table_EnergyDemand_raw_data[[#This Row],[Date]], "DDDD")</f>
        <v>Saturday</v>
      </c>
      <c r="C396" s="5" t="str">
        <f xml:space="preserve"> TEXT(Table_EnergyDemand_raw_data[[#This Row],[Date]], "MMMM")</f>
        <v>January</v>
      </c>
      <c r="D396" s="5" t="str">
        <f>TEXT(Table_EnergyDemand_raw_data[[#This Row],[Date]], "YYYY")</f>
        <v>2016</v>
      </c>
      <c r="E396" s="5">
        <f>_xlfn.ISOWEEKNUM(Table_EnergyDemand_raw_data[[#This Row],[Date]])</f>
        <v>4</v>
      </c>
      <c r="F396" s="6" t="str">
        <f>VLOOKUP(Table_EnergyDemand_raw_data[[#This Row],[Date]],Table_Sheet1[], 2, FALSE)</f>
        <v>Y</v>
      </c>
      <c r="G396" s="6" t="str">
        <f>VLOOKUP(Table_EnergyDemand_raw_data[[#This Row],[Date]],Table_Sheet1[], 3, FALSE)</f>
        <v>N</v>
      </c>
      <c r="H396" s="5">
        <v>12.3</v>
      </c>
      <c r="I396" s="5">
        <v>22.4</v>
      </c>
      <c r="J396" s="5">
        <v>24</v>
      </c>
      <c r="K396" s="5">
        <v>1.2</v>
      </c>
      <c r="L396" s="7">
        <v>107579.345</v>
      </c>
      <c r="M396" s="8">
        <v>23.84687233</v>
      </c>
      <c r="N396" s="8">
        <f>Table_EnergyDemand_raw_data[[#This Row],[Demand]]*Table_EnergyDemand_raw_data[[#This Row],[RRP]]</f>
        <v>2565430.9055600241</v>
      </c>
    </row>
    <row r="397" spans="1:14" x14ac:dyDescent="0.3">
      <c r="A397" s="10">
        <v>42400</v>
      </c>
      <c r="B397" s="5" t="str">
        <f>TEXT(Table_EnergyDemand_raw_data[[#This Row],[Date]], "DDDD")</f>
        <v>Sunday</v>
      </c>
      <c r="C397" s="5" t="str">
        <f xml:space="preserve"> TEXT(Table_EnergyDemand_raw_data[[#This Row],[Date]], "MMMM")</f>
        <v>January</v>
      </c>
      <c r="D397" s="5" t="str">
        <f>TEXT(Table_EnergyDemand_raw_data[[#This Row],[Date]], "YYYY")</f>
        <v>2016</v>
      </c>
      <c r="E397" s="5">
        <f>_xlfn.ISOWEEKNUM(Table_EnergyDemand_raw_data[[#This Row],[Date]])</f>
        <v>4</v>
      </c>
      <c r="F397" s="6" t="str">
        <f>VLOOKUP(Table_EnergyDemand_raw_data[[#This Row],[Date]],Table_Sheet1[], 2, FALSE)</f>
        <v>Y</v>
      </c>
      <c r="G397" s="6" t="str">
        <f>VLOOKUP(Table_EnergyDemand_raw_data[[#This Row],[Date]],Table_Sheet1[], 3, FALSE)</f>
        <v>N</v>
      </c>
      <c r="H397" s="5">
        <v>13.9</v>
      </c>
      <c r="I397" s="5">
        <v>21.8</v>
      </c>
      <c r="J397" s="5">
        <v>26.3</v>
      </c>
      <c r="K397" s="5">
        <v>10.6</v>
      </c>
      <c r="L397" s="7">
        <v>101279.65</v>
      </c>
      <c r="M397" s="8">
        <v>23.47662571</v>
      </c>
      <c r="N397" s="8">
        <f>Table_EnergyDemand_raw_data[[#This Row],[Demand]]*Table_EnergyDemand_raw_data[[#This Row],[RRP]]</f>
        <v>2377704.4350898014</v>
      </c>
    </row>
    <row r="398" spans="1:14" x14ac:dyDescent="0.3">
      <c r="A398" s="10">
        <v>42401</v>
      </c>
      <c r="B398" s="5" t="str">
        <f>TEXT(Table_EnergyDemand_raw_data[[#This Row],[Date]], "DDDD")</f>
        <v>Monday</v>
      </c>
      <c r="C398" s="5" t="str">
        <f xml:space="preserve"> TEXT(Table_EnergyDemand_raw_data[[#This Row],[Date]], "MMMM")</f>
        <v>February</v>
      </c>
      <c r="D398" s="5" t="str">
        <f>TEXT(Table_EnergyDemand_raw_data[[#This Row],[Date]], "YYYY")</f>
        <v>2016</v>
      </c>
      <c r="E398" s="5">
        <f>_xlfn.ISOWEEKNUM(Table_EnergyDemand_raw_data[[#This Row],[Date]])</f>
        <v>5</v>
      </c>
      <c r="F398" s="6" t="str">
        <f>VLOOKUP(Table_EnergyDemand_raw_data[[#This Row],[Date]],Table_Sheet1[], 2, FALSE)</f>
        <v>Y</v>
      </c>
      <c r="G398" s="6" t="str">
        <f>VLOOKUP(Table_EnergyDemand_raw_data[[#This Row],[Date]],Table_Sheet1[], 3, FALSE)</f>
        <v>N</v>
      </c>
      <c r="H398" s="5">
        <v>12.5</v>
      </c>
      <c r="I398" s="5">
        <v>23.6</v>
      </c>
      <c r="J398" s="5">
        <v>29.4</v>
      </c>
      <c r="K398" s="5">
        <v>0</v>
      </c>
      <c r="L398" s="7">
        <v>121942.895</v>
      </c>
      <c r="M398" s="8">
        <v>31.58876665</v>
      </c>
      <c r="N398" s="8">
        <f>Table_EnergyDemand_raw_data[[#This Row],[Demand]]*Table_EnergyDemand_raw_data[[#This Row],[RRP]]</f>
        <v>3852025.6547804517</v>
      </c>
    </row>
    <row r="399" spans="1:14" x14ac:dyDescent="0.3">
      <c r="A399" s="10">
        <v>42402</v>
      </c>
      <c r="B399" s="5" t="str">
        <f>TEXT(Table_EnergyDemand_raw_data[[#This Row],[Date]], "DDDD")</f>
        <v>Tuesday</v>
      </c>
      <c r="C399" s="5" t="str">
        <f xml:space="preserve"> TEXT(Table_EnergyDemand_raw_data[[#This Row],[Date]], "MMMM")</f>
        <v>February</v>
      </c>
      <c r="D399" s="5" t="str">
        <f>TEXT(Table_EnergyDemand_raw_data[[#This Row],[Date]], "YYYY")</f>
        <v>2016</v>
      </c>
      <c r="E399" s="5">
        <f>_xlfn.ISOWEEKNUM(Table_EnergyDemand_raw_data[[#This Row],[Date]])</f>
        <v>5</v>
      </c>
      <c r="F399" s="6" t="str">
        <f>VLOOKUP(Table_EnergyDemand_raw_data[[#This Row],[Date]],Table_Sheet1[], 2, FALSE)</f>
        <v>Y</v>
      </c>
      <c r="G399" s="6" t="str">
        <f>VLOOKUP(Table_EnergyDemand_raw_data[[#This Row],[Date]],Table_Sheet1[], 3, FALSE)</f>
        <v>N</v>
      </c>
      <c r="H399" s="5">
        <v>15.4</v>
      </c>
      <c r="I399" s="5">
        <v>31.5</v>
      </c>
      <c r="J399" s="5">
        <v>25.5</v>
      </c>
      <c r="K399" s="5">
        <v>0</v>
      </c>
      <c r="L399" s="7">
        <v>133989.155</v>
      </c>
      <c r="M399" s="8">
        <v>35.64081616</v>
      </c>
      <c r="N399" s="8">
        <f>Table_EnergyDemand_raw_data[[#This Row],[Demand]]*Table_EnergyDemand_raw_data[[#This Row],[RRP]]</f>
        <v>4775482.8407887444</v>
      </c>
    </row>
    <row r="400" spans="1:14" x14ac:dyDescent="0.3">
      <c r="A400" s="10">
        <v>42403</v>
      </c>
      <c r="B400" s="5" t="str">
        <f>TEXT(Table_EnergyDemand_raw_data[[#This Row],[Date]], "DDDD")</f>
        <v>Wednesday</v>
      </c>
      <c r="C400" s="5" t="str">
        <f xml:space="preserve"> TEXT(Table_EnergyDemand_raw_data[[#This Row],[Date]], "MMMM")</f>
        <v>February</v>
      </c>
      <c r="D400" s="5" t="str">
        <f>TEXT(Table_EnergyDemand_raw_data[[#This Row],[Date]], "YYYY")</f>
        <v>2016</v>
      </c>
      <c r="E400" s="5">
        <f>_xlfn.ISOWEEKNUM(Table_EnergyDemand_raw_data[[#This Row],[Date]])</f>
        <v>5</v>
      </c>
      <c r="F400" s="6" t="str">
        <f>VLOOKUP(Table_EnergyDemand_raw_data[[#This Row],[Date]],Table_Sheet1[], 2, FALSE)</f>
        <v>Y</v>
      </c>
      <c r="G400" s="6" t="str">
        <f>VLOOKUP(Table_EnergyDemand_raw_data[[#This Row],[Date]],Table_Sheet1[], 3, FALSE)</f>
        <v>N</v>
      </c>
      <c r="H400" s="5">
        <v>18.100000000000001</v>
      </c>
      <c r="I400" s="5">
        <v>21</v>
      </c>
      <c r="J400" s="5">
        <v>11</v>
      </c>
      <c r="K400" s="5">
        <v>0.6</v>
      </c>
      <c r="L400" s="7">
        <v>122594.47500000001</v>
      </c>
      <c r="M400" s="8">
        <v>27.876043979999999</v>
      </c>
      <c r="N400" s="8">
        <f>Table_EnergyDemand_raw_data[[#This Row],[Demand]]*Table_EnergyDemand_raw_data[[#This Row],[RRP]]</f>
        <v>3417448.9768050103</v>
      </c>
    </row>
    <row r="401" spans="1:14" x14ac:dyDescent="0.3">
      <c r="A401" s="10">
        <v>42404</v>
      </c>
      <c r="B401" s="5" t="str">
        <f>TEXT(Table_EnergyDemand_raw_data[[#This Row],[Date]], "DDDD")</f>
        <v>Thursday</v>
      </c>
      <c r="C401" s="5" t="str">
        <f xml:space="preserve"> TEXT(Table_EnergyDemand_raw_data[[#This Row],[Date]], "MMMM")</f>
        <v>February</v>
      </c>
      <c r="D401" s="5" t="str">
        <f>TEXT(Table_EnergyDemand_raw_data[[#This Row],[Date]], "YYYY")</f>
        <v>2016</v>
      </c>
      <c r="E401" s="5">
        <f>_xlfn.ISOWEEKNUM(Table_EnergyDemand_raw_data[[#This Row],[Date]])</f>
        <v>5</v>
      </c>
      <c r="F401" s="6" t="str">
        <f>VLOOKUP(Table_EnergyDemand_raw_data[[#This Row],[Date]],Table_Sheet1[], 2, FALSE)</f>
        <v>Y</v>
      </c>
      <c r="G401" s="6" t="str">
        <f>VLOOKUP(Table_EnergyDemand_raw_data[[#This Row],[Date]],Table_Sheet1[], 3, FALSE)</f>
        <v>N</v>
      </c>
      <c r="H401" s="5">
        <v>17.3</v>
      </c>
      <c r="I401" s="5">
        <v>20.9</v>
      </c>
      <c r="J401" s="5">
        <v>21.7</v>
      </c>
      <c r="K401" s="5">
        <v>2.4</v>
      </c>
      <c r="L401" s="7">
        <v>119919.605</v>
      </c>
      <c r="M401" s="8">
        <v>22.3923782</v>
      </c>
      <c r="N401" s="8">
        <f>Table_EnergyDemand_raw_data[[#This Row],[Demand]]*Table_EnergyDemand_raw_data[[#This Row],[RRP]]</f>
        <v>2685285.1487546107</v>
      </c>
    </row>
    <row r="402" spans="1:14" x14ac:dyDescent="0.3">
      <c r="A402" s="10">
        <v>42405</v>
      </c>
      <c r="B402" s="5" t="str">
        <f>TEXT(Table_EnergyDemand_raw_data[[#This Row],[Date]], "DDDD")</f>
        <v>Friday</v>
      </c>
      <c r="C402" s="5" t="str">
        <f xml:space="preserve"> TEXT(Table_EnergyDemand_raw_data[[#This Row],[Date]], "MMMM")</f>
        <v>February</v>
      </c>
      <c r="D402" s="5" t="str">
        <f>TEXT(Table_EnergyDemand_raw_data[[#This Row],[Date]], "YYYY")</f>
        <v>2016</v>
      </c>
      <c r="E402" s="5">
        <f>_xlfn.ISOWEEKNUM(Table_EnergyDemand_raw_data[[#This Row],[Date]])</f>
        <v>5</v>
      </c>
      <c r="F402" s="6" t="str">
        <f>VLOOKUP(Table_EnergyDemand_raw_data[[#This Row],[Date]],Table_Sheet1[], 2, FALSE)</f>
        <v>Y</v>
      </c>
      <c r="G402" s="6" t="str">
        <f>VLOOKUP(Table_EnergyDemand_raw_data[[#This Row],[Date]],Table_Sheet1[], 3, FALSE)</f>
        <v>N</v>
      </c>
      <c r="H402" s="5">
        <v>15.3</v>
      </c>
      <c r="I402" s="5">
        <v>29.4</v>
      </c>
      <c r="J402" s="5">
        <v>29</v>
      </c>
      <c r="K402" s="5">
        <v>0</v>
      </c>
      <c r="L402" s="7">
        <v>126330.55</v>
      </c>
      <c r="M402" s="8">
        <v>26.854502199999999</v>
      </c>
      <c r="N402" s="8">
        <f>Table_EnergyDemand_raw_data[[#This Row],[Demand]]*Table_EnergyDemand_raw_data[[#This Row],[RRP]]</f>
        <v>3392544.03290221</v>
      </c>
    </row>
    <row r="403" spans="1:14" x14ac:dyDescent="0.3">
      <c r="A403" s="10">
        <v>42406</v>
      </c>
      <c r="B403" s="5" t="str">
        <f>TEXT(Table_EnergyDemand_raw_data[[#This Row],[Date]], "DDDD")</f>
        <v>Saturday</v>
      </c>
      <c r="C403" s="5" t="str">
        <f xml:space="preserve"> TEXT(Table_EnergyDemand_raw_data[[#This Row],[Date]], "MMMM")</f>
        <v>February</v>
      </c>
      <c r="D403" s="5" t="str">
        <f>TEXT(Table_EnergyDemand_raw_data[[#This Row],[Date]], "YYYY")</f>
        <v>2016</v>
      </c>
      <c r="E403" s="5">
        <f>_xlfn.ISOWEEKNUM(Table_EnergyDemand_raw_data[[#This Row],[Date]])</f>
        <v>5</v>
      </c>
      <c r="F403" s="6" t="str">
        <f>VLOOKUP(Table_EnergyDemand_raw_data[[#This Row],[Date]],Table_Sheet1[], 2, FALSE)</f>
        <v>Y</v>
      </c>
      <c r="G403" s="6" t="str">
        <f>VLOOKUP(Table_EnergyDemand_raw_data[[#This Row],[Date]],Table_Sheet1[], 3, FALSE)</f>
        <v>N</v>
      </c>
      <c r="H403" s="5">
        <v>16.5</v>
      </c>
      <c r="I403" s="5">
        <v>32.6</v>
      </c>
      <c r="J403" s="5">
        <v>28.8</v>
      </c>
      <c r="K403" s="5">
        <v>0</v>
      </c>
      <c r="L403" s="7">
        <v>123737.01</v>
      </c>
      <c r="M403" s="8">
        <v>28.72453436</v>
      </c>
      <c r="N403" s="8">
        <f>Table_EnergyDemand_raw_data[[#This Row],[Demand]]*Table_EnergyDemand_raw_data[[#This Row],[RRP]]</f>
        <v>3554287.9953486635</v>
      </c>
    </row>
    <row r="404" spans="1:14" x14ac:dyDescent="0.3">
      <c r="A404" s="10">
        <v>42407</v>
      </c>
      <c r="B404" s="5" t="str">
        <f>TEXT(Table_EnergyDemand_raw_data[[#This Row],[Date]], "DDDD")</f>
        <v>Sunday</v>
      </c>
      <c r="C404" s="5" t="str">
        <f xml:space="preserve"> TEXT(Table_EnergyDemand_raw_data[[#This Row],[Date]], "MMMM")</f>
        <v>February</v>
      </c>
      <c r="D404" s="5" t="str">
        <f>TEXT(Table_EnergyDemand_raw_data[[#This Row],[Date]], "YYYY")</f>
        <v>2016</v>
      </c>
      <c r="E404" s="5">
        <f>_xlfn.ISOWEEKNUM(Table_EnergyDemand_raw_data[[#This Row],[Date]])</f>
        <v>5</v>
      </c>
      <c r="F404" s="6" t="str">
        <f>VLOOKUP(Table_EnergyDemand_raw_data[[#This Row],[Date]],Table_Sheet1[], 2, FALSE)</f>
        <v>Y</v>
      </c>
      <c r="G404" s="6" t="str">
        <f>VLOOKUP(Table_EnergyDemand_raw_data[[#This Row],[Date]],Table_Sheet1[], 3, FALSE)</f>
        <v>N</v>
      </c>
      <c r="H404" s="5">
        <v>19.100000000000001</v>
      </c>
      <c r="I404" s="5">
        <v>27.7</v>
      </c>
      <c r="J404" s="5">
        <v>28.5</v>
      </c>
      <c r="K404" s="5">
        <v>0</v>
      </c>
      <c r="L404" s="7">
        <v>124436.81</v>
      </c>
      <c r="M404" s="8">
        <v>33.49284634</v>
      </c>
      <c r="N404" s="8">
        <f>Table_EnergyDemand_raw_data[[#This Row],[Demand]]*Table_EnergyDemand_raw_data[[#This Row],[RRP]]</f>
        <v>4167742.9563697753</v>
      </c>
    </row>
    <row r="405" spans="1:14" x14ac:dyDescent="0.3">
      <c r="A405" s="10">
        <v>42408</v>
      </c>
      <c r="B405" s="5" t="str">
        <f>TEXT(Table_EnergyDemand_raw_data[[#This Row],[Date]], "DDDD")</f>
        <v>Monday</v>
      </c>
      <c r="C405" s="5" t="str">
        <f xml:space="preserve"> TEXT(Table_EnergyDemand_raw_data[[#This Row],[Date]], "MMMM")</f>
        <v>February</v>
      </c>
      <c r="D405" s="5" t="str">
        <f>TEXT(Table_EnergyDemand_raw_data[[#This Row],[Date]], "YYYY")</f>
        <v>2016</v>
      </c>
      <c r="E405" s="5">
        <f>_xlfn.ISOWEEKNUM(Table_EnergyDemand_raw_data[[#This Row],[Date]])</f>
        <v>6</v>
      </c>
      <c r="F405" s="6" t="str">
        <f>VLOOKUP(Table_EnergyDemand_raw_data[[#This Row],[Date]],Table_Sheet1[], 2, FALSE)</f>
        <v>Y</v>
      </c>
      <c r="G405" s="6" t="str">
        <f>VLOOKUP(Table_EnergyDemand_raw_data[[#This Row],[Date]],Table_Sheet1[], 3, FALSE)</f>
        <v>N</v>
      </c>
      <c r="H405" s="5">
        <v>19.2</v>
      </c>
      <c r="I405" s="5">
        <v>22.9</v>
      </c>
      <c r="J405" s="5">
        <v>23.3</v>
      </c>
      <c r="K405" s="5">
        <v>0</v>
      </c>
      <c r="L405" s="7">
        <v>129327.22500000001</v>
      </c>
      <c r="M405" s="8">
        <v>33.908603100000001</v>
      </c>
      <c r="N405" s="8">
        <f>Table_EnergyDemand_raw_data[[#This Row],[Demand]]*Table_EnergyDemand_raw_data[[#This Row],[RRP]]</f>
        <v>4385305.5425493978</v>
      </c>
    </row>
    <row r="406" spans="1:14" x14ac:dyDescent="0.3">
      <c r="A406" s="10">
        <v>42409</v>
      </c>
      <c r="B406" s="5" t="str">
        <f>TEXT(Table_EnergyDemand_raw_data[[#This Row],[Date]], "DDDD")</f>
        <v>Tuesday</v>
      </c>
      <c r="C406" s="5" t="str">
        <f xml:space="preserve"> TEXT(Table_EnergyDemand_raw_data[[#This Row],[Date]], "MMMM")</f>
        <v>February</v>
      </c>
      <c r="D406" s="5" t="str">
        <f>TEXT(Table_EnergyDemand_raw_data[[#This Row],[Date]], "YYYY")</f>
        <v>2016</v>
      </c>
      <c r="E406" s="5">
        <f>_xlfn.ISOWEEKNUM(Table_EnergyDemand_raw_data[[#This Row],[Date]])</f>
        <v>6</v>
      </c>
      <c r="F406" s="6" t="str">
        <f>VLOOKUP(Table_EnergyDemand_raw_data[[#This Row],[Date]],Table_Sheet1[], 2, FALSE)</f>
        <v>Y</v>
      </c>
      <c r="G406" s="6" t="str">
        <f>VLOOKUP(Table_EnergyDemand_raw_data[[#This Row],[Date]],Table_Sheet1[], 3, FALSE)</f>
        <v>N</v>
      </c>
      <c r="H406" s="5">
        <v>17.399999999999999</v>
      </c>
      <c r="I406" s="5">
        <v>22.7</v>
      </c>
      <c r="J406" s="5">
        <v>27.7</v>
      </c>
      <c r="K406" s="5">
        <v>0</v>
      </c>
      <c r="L406" s="7">
        <v>131271.26500000001</v>
      </c>
      <c r="M406" s="8">
        <v>38.705675849999999</v>
      </c>
      <c r="N406" s="8">
        <f>Table_EnergyDemand_raw_data[[#This Row],[Demand]]*Table_EnergyDemand_raw_data[[#This Row],[RRP]]</f>
        <v>5080943.0315094506</v>
      </c>
    </row>
    <row r="407" spans="1:14" x14ac:dyDescent="0.3">
      <c r="A407" s="10">
        <v>42410</v>
      </c>
      <c r="B407" s="5" t="str">
        <f>TEXT(Table_EnergyDemand_raw_data[[#This Row],[Date]], "DDDD")</f>
        <v>Wednesday</v>
      </c>
      <c r="C407" s="5" t="str">
        <f xml:space="preserve"> TEXT(Table_EnergyDemand_raw_data[[#This Row],[Date]], "MMMM")</f>
        <v>February</v>
      </c>
      <c r="D407" s="5" t="str">
        <f>TEXT(Table_EnergyDemand_raw_data[[#This Row],[Date]], "YYYY")</f>
        <v>2016</v>
      </c>
      <c r="E407" s="5">
        <f>_xlfn.ISOWEEKNUM(Table_EnergyDemand_raw_data[[#This Row],[Date]])</f>
        <v>6</v>
      </c>
      <c r="F407" s="6" t="str">
        <f>VLOOKUP(Table_EnergyDemand_raw_data[[#This Row],[Date]],Table_Sheet1[], 2, FALSE)</f>
        <v>Y</v>
      </c>
      <c r="G407" s="6" t="str">
        <f>VLOOKUP(Table_EnergyDemand_raw_data[[#This Row],[Date]],Table_Sheet1[], 3, FALSE)</f>
        <v>N</v>
      </c>
      <c r="H407" s="5">
        <v>17.399999999999999</v>
      </c>
      <c r="I407" s="5">
        <v>23.3</v>
      </c>
      <c r="J407" s="5">
        <v>25.3</v>
      </c>
      <c r="K407" s="5">
        <v>0</v>
      </c>
      <c r="L407" s="7">
        <v>132265.005</v>
      </c>
      <c r="M407" s="8">
        <v>41.376079619999999</v>
      </c>
      <c r="N407" s="8">
        <f>Table_EnergyDemand_raw_data[[#This Row],[Demand]]*Table_EnergyDemand_raw_data[[#This Row],[RRP]]</f>
        <v>5472607.3778196983</v>
      </c>
    </row>
    <row r="408" spans="1:14" x14ac:dyDescent="0.3">
      <c r="A408" s="10">
        <v>42411</v>
      </c>
      <c r="B408" s="5" t="str">
        <f>TEXT(Table_EnergyDemand_raw_data[[#This Row],[Date]], "DDDD")</f>
        <v>Thursday</v>
      </c>
      <c r="C408" s="5" t="str">
        <f xml:space="preserve"> TEXT(Table_EnergyDemand_raw_data[[#This Row],[Date]], "MMMM")</f>
        <v>February</v>
      </c>
      <c r="D408" s="5" t="str">
        <f>TEXT(Table_EnergyDemand_raw_data[[#This Row],[Date]], "YYYY")</f>
        <v>2016</v>
      </c>
      <c r="E408" s="5">
        <f>_xlfn.ISOWEEKNUM(Table_EnergyDemand_raw_data[[#This Row],[Date]])</f>
        <v>6</v>
      </c>
      <c r="F408" s="6" t="str">
        <f>VLOOKUP(Table_EnergyDemand_raw_data[[#This Row],[Date]],Table_Sheet1[], 2, FALSE)</f>
        <v>Y</v>
      </c>
      <c r="G408" s="6" t="str">
        <f>VLOOKUP(Table_EnergyDemand_raw_data[[#This Row],[Date]],Table_Sheet1[], 3, FALSE)</f>
        <v>N</v>
      </c>
      <c r="H408" s="5">
        <v>18</v>
      </c>
      <c r="I408" s="5">
        <v>23.8</v>
      </c>
      <c r="J408" s="5">
        <v>27.6</v>
      </c>
      <c r="K408" s="5">
        <v>0</v>
      </c>
      <c r="L408" s="7">
        <v>131003.79</v>
      </c>
      <c r="M408" s="8">
        <v>34.389933720000002</v>
      </c>
      <c r="N408" s="8">
        <f>Table_EnergyDemand_raw_data[[#This Row],[Demand]]*Table_EnergyDemand_raw_data[[#This Row],[RRP]]</f>
        <v>4505211.6551687988</v>
      </c>
    </row>
    <row r="409" spans="1:14" x14ac:dyDescent="0.3">
      <c r="A409" s="10">
        <v>42412</v>
      </c>
      <c r="B409" s="5" t="str">
        <f>TEXT(Table_EnergyDemand_raw_data[[#This Row],[Date]], "DDDD")</f>
        <v>Friday</v>
      </c>
      <c r="C409" s="5" t="str">
        <f xml:space="preserve"> TEXT(Table_EnergyDemand_raw_data[[#This Row],[Date]], "MMMM")</f>
        <v>February</v>
      </c>
      <c r="D409" s="5" t="str">
        <f>TEXT(Table_EnergyDemand_raw_data[[#This Row],[Date]], "YYYY")</f>
        <v>2016</v>
      </c>
      <c r="E409" s="5">
        <f>_xlfn.ISOWEEKNUM(Table_EnergyDemand_raw_data[[#This Row],[Date]])</f>
        <v>6</v>
      </c>
      <c r="F409" s="6" t="str">
        <f>VLOOKUP(Table_EnergyDemand_raw_data[[#This Row],[Date]],Table_Sheet1[], 2, FALSE)</f>
        <v>Y</v>
      </c>
      <c r="G409" s="6" t="str">
        <f>VLOOKUP(Table_EnergyDemand_raw_data[[#This Row],[Date]],Table_Sheet1[], 3, FALSE)</f>
        <v>N</v>
      </c>
      <c r="H409" s="5">
        <v>16.7</v>
      </c>
      <c r="I409" s="5">
        <v>24.9</v>
      </c>
      <c r="J409" s="5">
        <v>27.9</v>
      </c>
      <c r="K409" s="5">
        <v>0</v>
      </c>
      <c r="L409" s="7">
        <v>133845.51999999999</v>
      </c>
      <c r="M409" s="8">
        <v>40.626650689999998</v>
      </c>
      <c r="N409" s="8">
        <f>Table_EnergyDemand_raw_data[[#This Row],[Demand]]*Table_EnergyDemand_raw_data[[#This Row],[RRP]]</f>
        <v>5437695.1874614079</v>
      </c>
    </row>
    <row r="410" spans="1:14" x14ac:dyDescent="0.3">
      <c r="A410" s="10">
        <v>42413</v>
      </c>
      <c r="B410" s="5" t="str">
        <f>TEXT(Table_EnergyDemand_raw_data[[#This Row],[Date]], "DDDD")</f>
        <v>Saturday</v>
      </c>
      <c r="C410" s="5" t="str">
        <f xml:space="preserve"> TEXT(Table_EnergyDemand_raw_data[[#This Row],[Date]], "MMMM")</f>
        <v>February</v>
      </c>
      <c r="D410" s="5" t="str">
        <f>TEXT(Table_EnergyDemand_raw_data[[#This Row],[Date]], "YYYY")</f>
        <v>2016</v>
      </c>
      <c r="E410" s="5">
        <f>_xlfn.ISOWEEKNUM(Table_EnergyDemand_raw_data[[#This Row],[Date]])</f>
        <v>6</v>
      </c>
      <c r="F410" s="6" t="str">
        <f>VLOOKUP(Table_EnergyDemand_raw_data[[#This Row],[Date]],Table_Sheet1[], 2, FALSE)</f>
        <v>Y</v>
      </c>
      <c r="G410" s="6" t="str">
        <f>VLOOKUP(Table_EnergyDemand_raw_data[[#This Row],[Date]],Table_Sheet1[], 3, FALSE)</f>
        <v>N</v>
      </c>
      <c r="H410" s="5">
        <v>17.7</v>
      </c>
      <c r="I410" s="5">
        <v>30.3</v>
      </c>
      <c r="J410" s="5">
        <v>23.4</v>
      </c>
      <c r="K410" s="5">
        <v>0</v>
      </c>
      <c r="L410" s="7">
        <v>120839.995</v>
      </c>
      <c r="M410" s="8">
        <v>32.231397960000002</v>
      </c>
      <c r="N410" s="8">
        <f>Table_EnergyDemand_raw_data[[#This Row],[Demand]]*Table_EnergyDemand_raw_data[[#This Row],[RRP]]</f>
        <v>3894841.9683294105</v>
      </c>
    </row>
    <row r="411" spans="1:14" x14ac:dyDescent="0.3">
      <c r="A411" s="10">
        <v>42414</v>
      </c>
      <c r="B411" s="5" t="str">
        <f>TEXT(Table_EnergyDemand_raw_data[[#This Row],[Date]], "DDDD")</f>
        <v>Sunday</v>
      </c>
      <c r="C411" s="5" t="str">
        <f xml:space="preserve"> TEXT(Table_EnergyDemand_raw_data[[#This Row],[Date]], "MMMM")</f>
        <v>February</v>
      </c>
      <c r="D411" s="5" t="str">
        <f>TEXT(Table_EnergyDemand_raw_data[[#This Row],[Date]], "YYYY")</f>
        <v>2016</v>
      </c>
      <c r="E411" s="5">
        <f>_xlfn.ISOWEEKNUM(Table_EnergyDemand_raw_data[[#This Row],[Date]])</f>
        <v>6</v>
      </c>
      <c r="F411" s="6" t="str">
        <f>VLOOKUP(Table_EnergyDemand_raw_data[[#This Row],[Date]],Table_Sheet1[], 2, FALSE)</f>
        <v>Y</v>
      </c>
      <c r="G411" s="6" t="str">
        <f>VLOOKUP(Table_EnergyDemand_raw_data[[#This Row],[Date]],Table_Sheet1[], 3, FALSE)</f>
        <v>N</v>
      </c>
      <c r="H411" s="5">
        <v>16.399999999999999</v>
      </c>
      <c r="I411" s="5">
        <v>24.5</v>
      </c>
      <c r="J411" s="5">
        <v>22.9</v>
      </c>
      <c r="K411" s="5">
        <v>0</v>
      </c>
      <c r="L411" s="7">
        <v>104364.735</v>
      </c>
      <c r="M411" s="8">
        <v>26.267269679999998</v>
      </c>
      <c r="N411" s="8">
        <f>Table_EnergyDemand_raw_data[[#This Row],[Demand]]*Table_EnergyDemand_raw_data[[#This Row],[RRP]]</f>
        <v>2741376.6393267345</v>
      </c>
    </row>
    <row r="412" spans="1:14" x14ac:dyDescent="0.3">
      <c r="A412" s="10">
        <v>42415</v>
      </c>
      <c r="B412" s="5" t="str">
        <f>TEXT(Table_EnergyDemand_raw_data[[#This Row],[Date]], "DDDD")</f>
        <v>Monday</v>
      </c>
      <c r="C412" s="5" t="str">
        <f xml:space="preserve"> TEXT(Table_EnergyDemand_raw_data[[#This Row],[Date]], "MMMM")</f>
        <v>February</v>
      </c>
      <c r="D412" s="5" t="str">
        <f>TEXT(Table_EnergyDemand_raw_data[[#This Row],[Date]], "YYYY")</f>
        <v>2016</v>
      </c>
      <c r="E412" s="5">
        <f>_xlfn.ISOWEEKNUM(Table_EnergyDemand_raw_data[[#This Row],[Date]])</f>
        <v>7</v>
      </c>
      <c r="F412" s="6" t="str">
        <f>VLOOKUP(Table_EnergyDemand_raw_data[[#This Row],[Date]],Table_Sheet1[], 2, FALSE)</f>
        <v>Y</v>
      </c>
      <c r="G412" s="6" t="str">
        <f>VLOOKUP(Table_EnergyDemand_raw_data[[#This Row],[Date]],Table_Sheet1[], 3, FALSE)</f>
        <v>N</v>
      </c>
      <c r="H412" s="5">
        <v>14</v>
      </c>
      <c r="I412" s="5">
        <v>26.1</v>
      </c>
      <c r="J412" s="5">
        <v>25.4</v>
      </c>
      <c r="K412" s="5">
        <v>0</v>
      </c>
      <c r="L412" s="7">
        <v>120863.325</v>
      </c>
      <c r="M412" s="8">
        <v>32.56207053</v>
      </c>
      <c r="N412" s="8">
        <f>Table_EnergyDemand_raw_data[[#This Row],[Demand]]*Table_EnergyDemand_raw_data[[#This Row],[RRP]]</f>
        <v>3935560.113140312</v>
      </c>
    </row>
    <row r="413" spans="1:14" x14ac:dyDescent="0.3">
      <c r="A413" s="10">
        <v>42416</v>
      </c>
      <c r="B413" s="5" t="str">
        <f>TEXT(Table_EnergyDemand_raw_data[[#This Row],[Date]], "DDDD")</f>
        <v>Tuesday</v>
      </c>
      <c r="C413" s="5" t="str">
        <f xml:space="preserve"> TEXT(Table_EnergyDemand_raw_data[[#This Row],[Date]], "MMMM")</f>
        <v>February</v>
      </c>
      <c r="D413" s="5" t="str">
        <f>TEXT(Table_EnergyDemand_raw_data[[#This Row],[Date]], "YYYY")</f>
        <v>2016</v>
      </c>
      <c r="E413" s="5">
        <f>_xlfn.ISOWEEKNUM(Table_EnergyDemand_raw_data[[#This Row],[Date]])</f>
        <v>7</v>
      </c>
      <c r="F413" s="6" t="str">
        <f>VLOOKUP(Table_EnergyDemand_raw_data[[#This Row],[Date]],Table_Sheet1[], 2, FALSE)</f>
        <v>Y</v>
      </c>
      <c r="G413" s="6" t="str">
        <f>VLOOKUP(Table_EnergyDemand_raw_data[[#This Row],[Date]],Table_Sheet1[], 3, FALSE)</f>
        <v>N</v>
      </c>
      <c r="H413" s="5">
        <v>13.7</v>
      </c>
      <c r="I413" s="5">
        <v>18.399999999999999</v>
      </c>
      <c r="J413" s="5">
        <v>14.5</v>
      </c>
      <c r="K413" s="5">
        <v>3.6</v>
      </c>
      <c r="L413" s="7">
        <v>117062.035</v>
      </c>
      <c r="M413" s="8">
        <v>29.585353430000001</v>
      </c>
      <c r="N413" s="8">
        <f>Table_EnergyDemand_raw_data[[#This Row],[Demand]]*Table_EnergyDemand_raw_data[[#This Row],[RRP]]</f>
        <v>3463321.6787100304</v>
      </c>
    </row>
    <row r="414" spans="1:14" x14ac:dyDescent="0.3">
      <c r="A414" s="10">
        <v>42417</v>
      </c>
      <c r="B414" s="5" t="str">
        <f>TEXT(Table_EnergyDemand_raw_data[[#This Row],[Date]], "DDDD")</f>
        <v>Wednesday</v>
      </c>
      <c r="C414" s="5" t="str">
        <f xml:space="preserve"> TEXT(Table_EnergyDemand_raw_data[[#This Row],[Date]], "MMMM")</f>
        <v>February</v>
      </c>
      <c r="D414" s="5" t="str">
        <f>TEXT(Table_EnergyDemand_raw_data[[#This Row],[Date]], "YYYY")</f>
        <v>2016</v>
      </c>
      <c r="E414" s="5">
        <f>_xlfn.ISOWEEKNUM(Table_EnergyDemand_raw_data[[#This Row],[Date]])</f>
        <v>7</v>
      </c>
      <c r="F414" s="6" t="str">
        <f>VLOOKUP(Table_EnergyDemand_raw_data[[#This Row],[Date]],Table_Sheet1[], 2, FALSE)</f>
        <v>Y</v>
      </c>
      <c r="G414" s="6" t="str">
        <f>VLOOKUP(Table_EnergyDemand_raw_data[[#This Row],[Date]],Table_Sheet1[], 3, FALSE)</f>
        <v>N</v>
      </c>
      <c r="H414" s="5">
        <v>12.7</v>
      </c>
      <c r="I414" s="5">
        <v>21.1</v>
      </c>
      <c r="J414" s="5">
        <v>16.2</v>
      </c>
      <c r="K414" s="5">
        <v>0.6</v>
      </c>
      <c r="L414" s="7">
        <v>119481.79</v>
      </c>
      <c r="M414" s="8">
        <v>32.504514059999998</v>
      </c>
      <c r="N414" s="8">
        <f>Table_EnergyDemand_raw_data[[#This Row],[Demand]]*Table_EnergyDemand_raw_data[[#This Row],[RRP]]</f>
        <v>3883697.522968967</v>
      </c>
    </row>
    <row r="415" spans="1:14" x14ac:dyDescent="0.3">
      <c r="A415" s="10">
        <v>42418</v>
      </c>
      <c r="B415" s="5" t="str">
        <f>TEXT(Table_EnergyDemand_raw_data[[#This Row],[Date]], "DDDD")</f>
        <v>Thursday</v>
      </c>
      <c r="C415" s="5" t="str">
        <f xml:space="preserve"> TEXT(Table_EnergyDemand_raw_data[[#This Row],[Date]], "MMMM")</f>
        <v>February</v>
      </c>
      <c r="D415" s="5" t="str">
        <f>TEXT(Table_EnergyDemand_raw_data[[#This Row],[Date]], "YYYY")</f>
        <v>2016</v>
      </c>
      <c r="E415" s="5">
        <f>_xlfn.ISOWEEKNUM(Table_EnergyDemand_raw_data[[#This Row],[Date]])</f>
        <v>7</v>
      </c>
      <c r="F415" s="6" t="str">
        <f>VLOOKUP(Table_EnergyDemand_raw_data[[#This Row],[Date]],Table_Sheet1[], 2, FALSE)</f>
        <v>Y</v>
      </c>
      <c r="G415" s="6" t="str">
        <f>VLOOKUP(Table_EnergyDemand_raw_data[[#This Row],[Date]],Table_Sheet1[], 3, FALSE)</f>
        <v>N</v>
      </c>
      <c r="H415" s="5">
        <v>15.5</v>
      </c>
      <c r="I415" s="5">
        <v>22.6</v>
      </c>
      <c r="J415" s="5">
        <v>20.6</v>
      </c>
      <c r="K415" s="5">
        <v>1.2</v>
      </c>
      <c r="L415" s="7">
        <v>125964.185</v>
      </c>
      <c r="M415" s="8">
        <v>47.404309140000002</v>
      </c>
      <c r="N415" s="8">
        <f>Table_EnergyDemand_raw_data[[#This Row],[Demand]]*Table_EnergyDemand_raw_data[[#This Row],[RRP]]</f>
        <v>5971245.1663081506</v>
      </c>
    </row>
    <row r="416" spans="1:14" x14ac:dyDescent="0.3">
      <c r="A416" s="10">
        <v>42419</v>
      </c>
      <c r="B416" s="5" t="str">
        <f>TEXT(Table_EnergyDemand_raw_data[[#This Row],[Date]], "DDDD")</f>
        <v>Friday</v>
      </c>
      <c r="C416" s="5" t="str">
        <f xml:space="preserve"> TEXT(Table_EnergyDemand_raw_data[[#This Row],[Date]], "MMMM")</f>
        <v>February</v>
      </c>
      <c r="D416" s="5" t="str">
        <f>TEXT(Table_EnergyDemand_raw_data[[#This Row],[Date]], "YYYY")</f>
        <v>2016</v>
      </c>
      <c r="E416" s="5">
        <f>_xlfn.ISOWEEKNUM(Table_EnergyDemand_raw_data[[#This Row],[Date]])</f>
        <v>7</v>
      </c>
      <c r="F416" s="6" t="str">
        <f>VLOOKUP(Table_EnergyDemand_raw_data[[#This Row],[Date]],Table_Sheet1[], 2, FALSE)</f>
        <v>Y</v>
      </c>
      <c r="G416" s="6" t="str">
        <f>VLOOKUP(Table_EnergyDemand_raw_data[[#This Row],[Date]],Table_Sheet1[], 3, FALSE)</f>
        <v>N</v>
      </c>
      <c r="H416" s="5">
        <v>15.8</v>
      </c>
      <c r="I416" s="5">
        <v>22</v>
      </c>
      <c r="J416" s="5">
        <v>11.2</v>
      </c>
      <c r="K416" s="5">
        <v>0.2</v>
      </c>
      <c r="L416" s="7">
        <v>122991.66</v>
      </c>
      <c r="M416" s="8">
        <v>43.694896810000003</v>
      </c>
      <c r="N416" s="8">
        <f>Table_EnergyDemand_raw_data[[#This Row],[Demand]]*Table_EnergyDemand_raw_data[[#This Row],[RRP]]</f>
        <v>5374107.8921906054</v>
      </c>
    </row>
    <row r="417" spans="1:14" x14ac:dyDescent="0.3">
      <c r="A417" s="10">
        <v>42420</v>
      </c>
      <c r="B417" s="5" t="str">
        <f>TEXT(Table_EnergyDemand_raw_data[[#This Row],[Date]], "DDDD")</f>
        <v>Saturday</v>
      </c>
      <c r="C417" s="5" t="str">
        <f xml:space="preserve"> TEXT(Table_EnergyDemand_raw_data[[#This Row],[Date]], "MMMM")</f>
        <v>February</v>
      </c>
      <c r="D417" s="5" t="str">
        <f>TEXT(Table_EnergyDemand_raw_data[[#This Row],[Date]], "YYYY")</f>
        <v>2016</v>
      </c>
      <c r="E417" s="5">
        <f>_xlfn.ISOWEEKNUM(Table_EnergyDemand_raw_data[[#This Row],[Date]])</f>
        <v>7</v>
      </c>
      <c r="F417" s="6" t="str">
        <f>VLOOKUP(Table_EnergyDemand_raw_data[[#This Row],[Date]],Table_Sheet1[], 2, FALSE)</f>
        <v>Y</v>
      </c>
      <c r="G417" s="6" t="str">
        <f>VLOOKUP(Table_EnergyDemand_raw_data[[#This Row],[Date]],Table_Sheet1[], 3, FALSE)</f>
        <v>N</v>
      </c>
      <c r="H417" s="5">
        <v>15.8</v>
      </c>
      <c r="I417" s="5">
        <v>20.8</v>
      </c>
      <c r="J417" s="5">
        <v>23.8</v>
      </c>
      <c r="K417" s="5">
        <v>0</v>
      </c>
      <c r="L417" s="7">
        <v>105911.71</v>
      </c>
      <c r="M417" s="8">
        <v>26.30452433</v>
      </c>
      <c r="N417" s="8">
        <f>Table_EnergyDemand_raw_data[[#This Row],[Demand]]*Table_EnergyDemand_raw_data[[#This Row],[RRP]]</f>
        <v>2785957.1525269044</v>
      </c>
    </row>
    <row r="418" spans="1:14" x14ac:dyDescent="0.3">
      <c r="A418" s="10">
        <v>42421</v>
      </c>
      <c r="B418" s="5" t="str">
        <f>TEXT(Table_EnergyDemand_raw_data[[#This Row],[Date]], "DDDD")</f>
        <v>Sunday</v>
      </c>
      <c r="C418" s="5" t="str">
        <f xml:space="preserve"> TEXT(Table_EnergyDemand_raw_data[[#This Row],[Date]], "MMMM")</f>
        <v>February</v>
      </c>
      <c r="D418" s="5" t="str">
        <f>TEXT(Table_EnergyDemand_raw_data[[#This Row],[Date]], "YYYY")</f>
        <v>2016</v>
      </c>
      <c r="E418" s="5">
        <f>_xlfn.ISOWEEKNUM(Table_EnergyDemand_raw_data[[#This Row],[Date]])</f>
        <v>7</v>
      </c>
      <c r="F418" s="6" t="str">
        <f>VLOOKUP(Table_EnergyDemand_raw_data[[#This Row],[Date]],Table_Sheet1[], 2, FALSE)</f>
        <v>Y</v>
      </c>
      <c r="G418" s="6" t="str">
        <f>VLOOKUP(Table_EnergyDemand_raw_data[[#This Row],[Date]],Table_Sheet1[], 3, FALSE)</f>
        <v>N</v>
      </c>
      <c r="H418" s="5">
        <v>12.6</v>
      </c>
      <c r="I418" s="5">
        <v>24.7</v>
      </c>
      <c r="J418" s="5">
        <v>26.5</v>
      </c>
      <c r="K418" s="5">
        <v>0</v>
      </c>
      <c r="L418" s="7">
        <v>107884.355</v>
      </c>
      <c r="M418" s="8">
        <v>24.60568176</v>
      </c>
      <c r="N418" s="8">
        <f>Table_EnergyDemand_raw_data[[#This Row],[Demand]]*Table_EnergyDemand_raw_data[[#This Row],[RRP]]</f>
        <v>2654568.1060128645</v>
      </c>
    </row>
    <row r="419" spans="1:14" x14ac:dyDescent="0.3">
      <c r="A419" s="10">
        <v>42422</v>
      </c>
      <c r="B419" s="5" t="str">
        <f>TEXT(Table_EnergyDemand_raw_data[[#This Row],[Date]], "DDDD")</f>
        <v>Monday</v>
      </c>
      <c r="C419" s="5" t="str">
        <f xml:space="preserve"> TEXT(Table_EnergyDemand_raw_data[[#This Row],[Date]], "MMMM")</f>
        <v>February</v>
      </c>
      <c r="D419" s="5" t="str">
        <f>TEXT(Table_EnergyDemand_raw_data[[#This Row],[Date]], "YYYY")</f>
        <v>2016</v>
      </c>
      <c r="E419" s="5">
        <f>_xlfn.ISOWEEKNUM(Table_EnergyDemand_raw_data[[#This Row],[Date]])</f>
        <v>8</v>
      </c>
      <c r="F419" s="6" t="str">
        <f>VLOOKUP(Table_EnergyDemand_raw_data[[#This Row],[Date]],Table_Sheet1[], 2, FALSE)</f>
        <v>Y</v>
      </c>
      <c r="G419" s="6" t="str">
        <f>VLOOKUP(Table_EnergyDemand_raw_data[[#This Row],[Date]],Table_Sheet1[], 3, FALSE)</f>
        <v>N</v>
      </c>
      <c r="H419" s="5">
        <v>15.6</v>
      </c>
      <c r="I419" s="5">
        <v>29.5</v>
      </c>
      <c r="J419" s="5">
        <v>8.4</v>
      </c>
      <c r="K419" s="5">
        <v>0</v>
      </c>
      <c r="L419" s="7">
        <v>130527.325</v>
      </c>
      <c r="M419" s="8">
        <v>55.280231450000002</v>
      </c>
      <c r="N419" s="8">
        <f>Table_EnergyDemand_raw_data[[#This Row],[Demand]]*Table_EnergyDemand_raw_data[[#This Row],[RRP]]</f>
        <v>7215580.7365493709</v>
      </c>
    </row>
    <row r="420" spans="1:14" x14ac:dyDescent="0.3">
      <c r="A420" s="10">
        <v>42423</v>
      </c>
      <c r="B420" s="5" t="str">
        <f>TEXT(Table_EnergyDemand_raw_data[[#This Row],[Date]], "DDDD")</f>
        <v>Tuesday</v>
      </c>
      <c r="C420" s="5" t="str">
        <f xml:space="preserve"> TEXT(Table_EnergyDemand_raw_data[[#This Row],[Date]], "MMMM")</f>
        <v>February</v>
      </c>
      <c r="D420" s="5" t="str">
        <f>TEXT(Table_EnergyDemand_raw_data[[#This Row],[Date]], "YYYY")</f>
        <v>2016</v>
      </c>
      <c r="E420" s="5">
        <f>_xlfn.ISOWEEKNUM(Table_EnergyDemand_raw_data[[#This Row],[Date]])</f>
        <v>8</v>
      </c>
      <c r="F420" s="6" t="str">
        <f>VLOOKUP(Table_EnergyDemand_raw_data[[#This Row],[Date]],Table_Sheet1[], 2, FALSE)</f>
        <v>Y</v>
      </c>
      <c r="G420" s="6" t="str">
        <f>VLOOKUP(Table_EnergyDemand_raw_data[[#This Row],[Date]],Table_Sheet1[], 3, FALSE)</f>
        <v>N</v>
      </c>
      <c r="H420" s="5">
        <v>18.100000000000001</v>
      </c>
      <c r="I420" s="5">
        <v>39.4</v>
      </c>
      <c r="J420" s="5">
        <v>19.399999999999999</v>
      </c>
      <c r="K420" s="5">
        <v>0</v>
      </c>
      <c r="L420" s="7">
        <v>156924.82999999999</v>
      </c>
      <c r="M420" s="8">
        <v>66.960656470000004</v>
      </c>
      <c r="N420" s="8">
        <f>Table_EnergyDemand_raw_data[[#This Row],[Demand]]*Table_EnergyDemand_raw_data[[#This Row],[RRP]]</f>
        <v>10507789.633243149</v>
      </c>
    </row>
    <row r="421" spans="1:14" x14ac:dyDescent="0.3">
      <c r="A421" s="10">
        <v>42424</v>
      </c>
      <c r="B421" s="5" t="str">
        <f>TEXT(Table_EnergyDemand_raw_data[[#This Row],[Date]], "DDDD")</f>
        <v>Wednesday</v>
      </c>
      <c r="C421" s="5" t="str">
        <f xml:space="preserve"> TEXT(Table_EnergyDemand_raw_data[[#This Row],[Date]], "MMMM")</f>
        <v>February</v>
      </c>
      <c r="D421" s="5" t="str">
        <f>TEXT(Table_EnergyDemand_raw_data[[#This Row],[Date]], "YYYY")</f>
        <v>2016</v>
      </c>
      <c r="E421" s="5">
        <f>_xlfn.ISOWEEKNUM(Table_EnergyDemand_raw_data[[#This Row],[Date]])</f>
        <v>8</v>
      </c>
      <c r="F421" s="6" t="str">
        <f>VLOOKUP(Table_EnergyDemand_raw_data[[#This Row],[Date]],Table_Sheet1[], 2, FALSE)</f>
        <v>Y</v>
      </c>
      <c r="G421" s="6" t="str">
        <f>VLOOKUP(Table_EnergyDemand_raw_data[[#This Row],[Date]],Table_Sheet1[], 3, FALSE)</f>
        <v>N</v>
      </c>
      <c r="H421" s="5">
        <v>22.4</v>
      </c>
      <c r="I421" s="5">
        <v>25.6</v>
      </c>
      <c r="J421" s="5">
        <v>15.8</v>
      </c>
      <c r="K421" s="5">
        <v>0</v>
      </c>
      <c r="L421" s="7">
        <v>152419.41500000001</v>
      </c>
      <c r="M421" s="8">
        <v>72.240699939999999</v>
      </c>
      <c r="N421" s="8">
        <f>Table_EnergyDemand_raw_data[[#This Row],[Demand]]*Table_EnergyDemand_raw_data[[#This Row],[RRP]]</f>
        <v>11010885.224045336</v>
      </c>
    </row>
    <row r="422" spans="1:14" x14ac:dyDescent="0.3">
      <c r="A422" s="10">
        <v>42425</v>
      </c>
      <c r="B422" s="5" t="str">
        <f>TEXT(Table_EnergyDemand_raw_data[[#This Row],[Date]], "DDDD")</f>
        <v>Thursday</v>
      </c>
      <c r="C422" s="5" t="str">
        <f xml:space="preserve"> TEXT(Table_EnergyDemand_raw_data[[#This Row],[Date]], "MMMM")</f>
        <v>February</v>
      </c>
      <c r="D422" s="5" t="str">
        <f>TEXT(Table_EnergyDemand_raw_data[[#This Row],[Date]], "YYYY")</f>
        <v>2016</v>
      </c>
      <c r="E422" s="5">
        <f>_xlfn.ISOWEEKNUM(Table_EnergyDemand_raw_data[[#This Row],[Date]])</f>
        <v>8</v>
      </c>
      <c r="F422" s="6" t="str">
        <f>VLOOKUP(Table_EnergyDemand_raw_data[[#This Row],[Date]],Table_Sheet1[], 2, FALSE)</f>
        <v>Y</v>
      </c>
      <c r="G422" s="6" t="str">
        <f>VLOOKUP(Table_EnergyDemand_raw_data[[#This Row],[Date]],Table_Sheet1[], 3, FALSE)</f>
        <v>N</v>
      </c>
      <c r="H422" s="5">
        <v>19.600000000000001</v>
      </c>
      <c r="I422" s="5">
        <v>26.4</v>
      </c>
      <c r="J422" s="5">
        <v>13.8</v>
      </c>
      <c r="K422" s="5">
        <v>0.4</v>
      </c>
      <c r="L422" s="7">
        <v>138064.85500000001</v>
      </c>
      <c r="M422" s="8">
        <v>43.386786059999999</v>
      </c>
      <c r="N422" s="8">
        <f>Table_EnergyDemand_raw_data[[#This Row],[Demand]]*Table_EnergyDemand_raw_data[[#This Row],[RRP]]</f>
        <v>5990190.326289922</v>
      </c>
    </row>
    <row r="423" spans="1:14" x14ac:dyDescent="0.3">
      <c r="A423" s="10">
        <v>42426</v>
      </c>
      <c r="B423" s="5" t="str">
        <f>TEXT(Table_EnergyDemand_raw_data[[#This Row],[Date]], "DDDD")</f>
        <v>Friday</v>
      </c>
      <c r="C423" s="5" t="str">
        <f xml:space="preserve"> TEXT(Table_EnergyDemand_raw_data[[#This Row],[Date]], "MMMM")</f>
        <v>February</v>
      </c>
      <c r="D423" s="5" t="str">
        <f>TEXT(Table_EnergyDemand_raw_data[[#This Row],[Date]], "YYYY")</f>
        <v>2016</v>
      </c>
      <c r="E423" s="5">
        <f>_xlfn.ISOWEEKNUM(Table_EnergyDemand_raw_data[[#This Row],[Date]])</f>
        <v>8</v>
      </c>
      <c r="F423" s="6" t="str">
        <f>VLOOKUP(Table_EnergyDemand_raw_data[[#This Row],[Date]],Table_Sheet1[], 2, FALSE)</f>
        <v>Y</v>
      </c>
      <c r="G423" s="6" t="str">
        <f>VLOOKUP(Table_EnergyDemand_raw_data[[#This Row],[Date]],Table_Sheet1[], 3, FALSE)</f>
        <v>N</v>
      </c>
      <c r="H423" s="5">
        <v>15.5</v>
      </c>
      <c r="I423" s="5">
        <v>23.5</v>
      </c>
      <c r="J423" s="5">
        <v>19.3</v>
      </c>
      <c r="K423" s="5">
        <v>0</v>
      </c>
      <c r="L423" s="7">
        <v>122575.935</v>
      </c>
      <c r="M423" s="8">
        <v>35.552542870000003</v>
      </c>
      <c r="N423" s="8">
        <f>Table_EnergyDemand_raw_data[[#This Row],[Demand]]*Table_EnergyDemand_raw_data[[#This Row],[RRP]]</f>
        <v>4357886.1839178335</v>
      </c>
    </row>
    <row r="424" spans="1:14" x14ac:dyDescent="0.3">
      <c r="A424" s="10">
        <v>42427</v>
      </c>
      <c r="B424" s="5" t="str">
        <f>TEXT(Table_EnergyDemand_raw_data[[#This Row],[Date]], "DDDD")</f>
        <v>Saturday</v>
      </c>
      <c r="C424" s="5" t="str">
        <f xml:space="preserve"> TEXT(Table_EnergyDemand_raw_data[[#This Row],[Date]], "MMMM")</f>
        <v>February</v>
      </c>
      <c r="D424" s="5" t="str">
        <f>TEXT(Table_EnergyDemand_raw_data[[#This Row],[Date]], "YYYY")</f>
        <v>2016</v>
      </c>
      <c r="E424" s="5">
        <f>_xlfn.ISOWEEKNUM(Table_EnergyDemand_raw_data[[#This Row],[Date]])</f>
        <v>8</v>
      </c>
      <c r="F424" s="6" t="str">
        <f>VLOOKUP(Table_EnergyDemand_raw_data[[#This Row],[Date]],Table_Sheet1[], 2, FALSE)</f>
        <v>Y</v>
      </c>
      <c r="G424" s="6" t="str">
        <f>VLOOKUP(Table_EnergyDemand_raw_data[[#This Row],[Date]],Table_Sheet1[], 3, FALSE)</f>
        <v>N</v>
      </c>
      <c r="H424" s="5">
        <v>17.7</v>
      </c>
      <c r="I424" s="5">
        <v>22.2</v>
      </c>
      <c r="J424" s="5">
        <v>17.7</v>
      </c>
      <c r="K424" s="5">
        <v>0</v>
      </c>
      <c r="L424" s="7">
        <v>110545.84</v>
      </c>
      <c r="M424" s="8">
        <v>32.105705630000003</v>
      </c>
      <c r="N424" s="8">
        <f>Table_EnergyDemand_raw_data[[#This Row],[Demand]]*Table_EnergyDemand_raw_data[[#This Row],[RRP]]</f>
        <v>3549152.1976610795</v>
      </c>
    </row>
    <row r="425" spans="1:14" x14ac:dyDescent="0.3">
      <c r="A425" s="10">
        <v>42428</v>
      </c>
      <c r="B425" s="5" t="str">
        <f>TEXT(Table_EnergyDemand_raw_data[[#This Row],[Date]], "DDDD")</f>
        <v>Sunday</v>
      </c>
      <c r="C425" s="5" t="str">
        <f xml:space="preserve"> TEXT(Table_EnergyDemand_raw_data[[#This Row],[Date]], "MMMM")</f>
        <v>February</v>
      </c>
      <c r="D425" s="5" t="str">
        <f>TEXT(Table_EnergyDemand_raw_data[[#This Row],[Date]], "YYYY")</f>
        <v>2016</v>
      </c>
      <c r="E425" s="5">
        <f>_xlfn.ISOWEEKNUM(Table_EnergyDemand_raw_data[[#This Row],[Date]])</f>
        <v>8</v>
      </c>
      <c r="F425" s="6" t="str">
        <f>VLOOKUP(Table_EnergyDemand_raw_data[[#This Row],[Date]],Table_Sheet1[], 2, FALSE)</f>
        <v>Y</v>
      </c>
      <c r="G425" s="6" t="str">
        <f>VLOOKUP(Table_EnergyDemand_raw_data[[#This Row],[Date]],Table_Sheet1[], 3, FALSE)</f>
        <v>N</v>
      </c>
      <c r="H425" s="5">
        <v>17.7</v>
      </c>
      <c r="I425" s="5">
        <v>22.7</v>
      </c>
      <c r="J425" s="5">
        <v>21.5</v>
      </c>
      <c r="K425" s="5">
        <v>0</v>
      </c>
      <c r="L425" s="7">
        <v>105781.985</v>
      </c>
      <c r="M425" s="8">
        <v>30.398442679999999</v>
      </c>
      <c r="N425" s="8">
        <f>Table_EnergyDemand_raw_data[[#This Row],[Demand]]*Table_EnergyDemand_raw_data[[#This Row],[RRP]]</f>
        <v>3215607.6075991197</v>
      </c>
    </row>
    <row r="426" spans="1:14" x14ac:dyDescent="0.3">
      <c r="A426" s="10">
        <v>42429</v>
      </c>
      <c r="B426" s="5" t="str">
        <f>TEXT(Table_EnergyDemand_raw_data[[#This Row],[Date]], "DDDD")</f>
        <v>Monday</v>
      </c>
      <c r="C426" s="5" t="str">
        <f xml:space="preserve"> TEXT(Table_EnergyDemand_raw_data[[#This Row],[Date]], "MMMM")</f>
        <v>February</v>
      </c>
      <c r="D426" s="5" t="str">
        <f>TEXT(Table_EnergyDemand_raw_data[[#This Row],[Date]], "YYYY")</f>
        <v>2016</v>
      </c>
      <c r="E426" s="5">
        <f>_xlfn.ISOWEEKNUM(Table_EnergyDemand_raw_data[[#This Row],[Date]])</f>
        <v>9</v>
      </c>
      <c r="F426" s="6" t="str">
        <f>VLOOKUP(Table_EnergyDemand_raw_data[[#This Row],[Date]],Table_Sheet1[], 2, FALSE)</f>
        <v>Y</v>
      </c>
      <c r="G426" s="6" t="str">
        <f>VLOOKUP(Table_EnergyDemand_raw_data[[#This Row],[Date]],Table_Sheet1[], 3, FALSE)</f>
        <v>N</v>
      </c>
      <c r="H426" s="5">
        <v>15</v>
      </c>
      <c r="I426" s="5">
        <v>23.7</v>
      </c>
      <c r="J426" s="5">
        <v>18.2</v>
      </c>
      <c r="K426" s="5">
        <v>0</v>
      </c>
      <c r="L426" s="7">
        <v>125400.08</v>
      </c>
      <c r="M426" s="8">
        <v>41.258079010000003</v>
      </c>
      <c r="N426" s="8">
        <f>Table_EnergyDemand_raw_data[[#This Row],[Demand]]*Table_EnergyDemand_raw_data[[#This Row],[RRP]]</f>
        <v>5173766.4085003212</v>
      </c>
    </row>
    <row r="427" spans="1:14" x14ac:dyDescent="0.3">
      <c r="A427" s="10">
        <v>42430</v>
      </c>
      <c r="B427" s="5" t="str">
        <f>TEXT(Table_EnergyDemand_raw_data[[#This Row],[Date]], "DDDD")</f>
        <v>Tuesday</v>
      </c>
      <c r="C427" s="5" t="str">
        <f xml:space="preserve"> TEXT(Table_EnergyDemand_raw_data[[#This Row],[Date]], "MMMM")</f>
        <v>March</v>
      </c>
      <c r="D427" s="5" t="str">
        <f>TEXT(Table_EnergyDemand_raw_data[[#This Row],[Date]], "YYYY")</f>
        <v>2016</v>
      </c>
      <c r="E427" s="5">
        <f>_xlfn.ISOWEEKNUM(Table_EnergyDemand_raw_data[[#This Row],[Date]])</f>
        <v>9</v>
      </c>
      <c r="F427" s="6" t="str">
        <f>VLOOKUP(Table_EnergyDemand_raw_data[[#This Row],[Date]],Table_Sheet1[], 2, FALSE)</f>
        <v>Y</v>
      </c>
      <c r="G427" s="6" t="str">
        <f>VLOOKUP(Table_EnergyDemand_raw_data[[#This Row],[Date]],Table_Sheet1[], 3, FALSE)</f>
        <v>N</v>
      </c>
      <c r="H427" s="5">
        <v>17.3</v>
      </c>
      <c r="I427" s="5">
        <v>33.700000000000003</v>
      </c>
      <c r="J427" s="5">
        <v>23.4</v>
      </c>
      <c r="K427" s="5">
        <v>0</v>
      </c>
      <c r="L427" s="7">
        <v>142242.595</v>
      </c>
      <c r="M427" s="8">
        <v>96.287619219999996</v>
      </c>
      <c r="N427" s="8">
        <f>Table_EnergyDemand_raw_data[[#This Row],[Demand]]*Table_EnergyDemand_raw_data[[#This Row],[RRP]]</f>
        <v>13696200.824224675</v>
      </c>
    </row>
    <row r="428" spans="1:14" x14ac:dyDescent="0.3">
      <c r="A428" s="10">
        <v>42431</v>
      </c>
      <c r="B428" s="5" t="str">
        <f>TEXT(Table_EnergyDemand_raw_data[[#This Row],[Date]], "DDDD")</f>
        <v>Wednesday</v>
      </c>
      <c r="C428" s="5" t="str">
        <f xml:space="preserve"> TEXT(Table_EnergyDemand_raw_data[[#This Row],[Date]], "MMMM")</f>
        <v>March</v>
      </c>
      <c r="D428" s="5" t="str">
        <f>TEXT(Table_EnergyDemand_raw_data[[#This Row],[Date]], "YYYY")</f>
        <v>2016</v>
      </c>
      <c r="E428" s="5">
        <f>_xlfn.ISOWEEKNUM(Table_EnergyDemand_raw_data[[#This Row],[Date]])</f>
        <v>9</v>
      </c>
      <c r="F428" s="6" t="str">
        <f>VLOOKUP(Table_EnergyDemand_raw_data[[#This Row],[Date]],Table_Sheet1[], 2, FALSE)</f>
        <v>Y</v>
      </c>
      <c r="G428" s="6" t="str">
        <f>VLOOKUP(Table_EnergyDemand_raw_data[[#This Row],[Date]],Table_Sheet1[], 3, FALSE)</f>
        <v>N</v>
      </c>
      <c r="H428" s="5">
        <v>17.600000000000001</v>
      </c>
      <c r="I428" s="5">
        <v>34.700000000000003</v>
      </c>
      <c r="J428" s="5">
        <v>22.6</v>
      </c>
      <c r="K428" s="5">
        <v>0</v>
      </c>
      <c r="L428" s="7">
        <v>145182.98000000001</v>
      </c>
      <c r="M428" s="8">
        <v>53.911071139999997</v>
      </c>
      <c r="N428" s="8">
        <f>Table_EnergyDemand_raw_data[[#This Row],[Demand]]*Table_EnergyDemand_raw_data[[#This Row],[RRP]]</f>
        <v>7826969.963097197</v>
      </c>
    </row>
    <row r="429" spans="1:14" x14ac:dyDescent="0.3">
      <c r="A429" s="10">
        <v>42432</v>
      </c>
      <c r="B429" s="5" t="str">
        <f>TEXT(Table_EnergyDemand_raw_data[[#This Row],[Date]], "DDDD")</f>
        <v>Thursday</v>
      </c>
      <c r="C429" s="5" t="str">
        <f xml:space="preserve"> TEXT(Table_EnergyDemand_raw_data[[#This Row],[Date]], "MMMM")</f>
        <v>March</v>
      </c>
      <c r="D429" s="5" t="str">
        <f>TEXT(Table_EnergyDemand_raw_data[[#This Row],[Date]], "YYYY")</f>
        <v>2016</v>
      </c>
      <c r="E429" s="5">
        <f>_xlfn.ISOWEEKNUM(Table_EnergyDemand_raw_data[[#This Row],[Date]])</f>
        <v>9</v>
      </c>
      <c r="F429" s="6" t="str">
        <f>VLOOKUP(Table_EnergyDemand_raw_data[[#This Row],[Date]],Table_Sheet1[], 2, FALSE)</f>
        <v>Y</v>
      </c>
      <c r="G429" s="6" t="str">
        <f>VLOOKUP(Table_EnergyDemand_raw_data[[#This Row],[Date]],Table_Sheet1[], 3, FALSE)</f>
        <v>N</v>
      </c>
      <c r="H429" s="5">
        <v>17.399999999999999</v>
      </c>
      <c r="I429" s="5">
        <v>23.9</v>
      </c>
      <c r="J429" s="5">
        <v>21.8</v>
      </c>
      <c r="K429" s="5">
        <v>0.2</v>
      </c>
      <c r="L429" s="7">
        <v>136226.12</v>
      </c>
      <c r="M429" s="8">
        <v>49.552162510000002</v>
      </c>
      <c r="N429" s="8">
        <f>Table_EnergyDemand_raw_data[[#This Row],[Demand]]*Table_EnergyDemand_raw_data[[#This Row],[RRP]]</f>
        <v>6750298.8363467613</v>
      </c>
    </row>
    <row r="430" spans="1:14" x14ac:dyDescent="0.3">
      <c r="A430" s="10">
        <v>42433</v>
      </c>
      <c r="B430" s="5" t="str">
        <f>TEXT(Table_EnergyDemand_raw_data[[#This Row],[Date]], "DDDD")</f>
        <v>Friday</v>
      </c>
      <c r="C430" s="5" t="str">
        <f xml:space="preserve"> TEXT(Table_EnergyDemand_raw_data[[#This Row],[Date]], "MMMM")</f>
        <v>March</v>
      </c>
      <c r="D430" s="5" t="str">
        <f>TEXT(Table_EnergyDemand_raw_data[[#This Row],[Date]], "YYYY")</f>
        <v>2016</v>
      </c>
      <c r="E430" s="5">
        <f>_xlfn.ISOWEEKNUM(Table_EnergyDemand_raw_data[[#This Row],[Date]])</f>
        <v>9</v>
      </c>
      <c r="F430" s="6" t="str">
        <f>VLOOKUP(Table_EnergyDemand_raw_data[[#This Row],[Date]],Table_Sheet1[], 2, FALSE)</f>
        <v>Y</v>
      </c>
      <c r="G430" s="6" t="str">
        <f>VLOOKUP(Table_EnergyDemand_raw_data[[#This Row],[Date]],Table_Sheet1[], 3, FALSE)</f>
        <v>N</v>
      </c>
      <c r="H430" s="5">
        <v>16.5</v>
      </c>
      <c r="I430" s="5">
        <v>33</v>
      </c>
      <c r="J430" s="5">
        <v>21.2</v>
      </c>
      <c r="K430" s="5">
        <v>0.2</v>
      </c>
      <c r="L430" s="7">
        <v>149376.57</v>
      </c>
      <c r="M430" s="8">
        <v>43.227417260000003</v>
      </c>
      <c r="N430" s="8">
        <f>Table_EnergyDemand_raw_data[[#This Row],[Demand]]*Table_EnergyDemand_raw_data[[#This Row],[RRP]]</f>
        <v>6457163.3202575985</v>
      </c>
    </row>
    <row r="431" spans="1:14" x14ac:dyDescent="0.3">
      <c r="A431" s="10">
        <v>42434</v>
      </c>
      <c r="B431" s="5" t="str">
        <f>TEXT(Table_EnergyDemand_raw_data[[#This Row],[Date]], "DDDD")</f>
        <v>Saturday</v>
      </c>
      <c r="C431" s="5" t="str">
        <f xml:space="preserve"> TEXT(Table_EnergyDemand_raw_data[[#This Row],[Date]], "MMMM")</f>
        <v>March</v>
      </c>
      <c r="D431" s="5" t="str">
        <f>TEXT(Table_EnergyDemand_raw_data[[#This Row],[Date]], "YYYY")</f>
        <v>2016</v>
      </c>
      <c r="E431" s="5">
        <f>_xlfn.ISOWEEKNUM(Table_EnergyDemand_raw_data[[#This Row],[Date]])</f>
        <v>9</v>
      </c>
      <c r="F431" s="6" t="str">
        <f>VLOOKUP(Table_EnergyDemand_raw_data[[#This Row],[Date]],Table_Sheet1[], 2, FALSE)</f>
        <v>Y</v>
      </c>
      <c r="G431" s="6" t="str">
        <f>VLOOKUP(Table_EnergyDemand_raw_data[[#This Row],[Date]],Table_Sheet1[], 3, FALSE)</f>
        <v>N</v>
      </c>
      <c r="H431" s="5">
        <v>20.399999999999999</v>
      </c>
      <c r="I431" s="5">
        <v>23.7</v>
      </c>
      <c r="J431" s="5">
        <v>11.4</v>
      </c>
      <c r="K431" s="5">
        <v>1.2</v>
      </c>
      <c r="L431" s="7">
        <v>124692.315</v>
      </c>
      <c r="M431" s="8">
        <v>37.425385800000001</v>
      </c>
      <c r="N431" s="8">
        <f>Table_EnergyDemand_raw_data[[#This Row],[Demand]]*Table_EnergyDemand_raw_data[[#This Row],[RRP]]</f>
        <v>4666657.9951701276</v>
      </c>
    </row>
    <row r="432" spans="1:14" x14ac:dyDescent="0.3">
      <c r="A432" s="10">
        <v>42435</v>
      </c>
      <c r="B432" s="5" t="str">
        <f>TEXT(Table_EnergyDemand_raw_data[[#This Row],[Date]], "DDDD")</f>
        <v>Sunday</v>
      </c>
      <c r="C432" s="5" t="str">
        <f xml:space="preserve"> TEXT(Table_EnergyDemand_raw_data[[#This Row],[Date]], "MMMM")</f>
        <v>March</v>
      </c>
      <c r="D432" s="5" t="str">
        <f>TEXT(Table_EnergyDemand_raw_data[[#This Row],[Date]], "YYYY")</f>
        <v>2016</v>
      </c>
      <c r="E432" s="5">
        <f>_xlfn.ISOWEEKNUM(Table_EnergyDemand_raw_data[[#This Row],[Date]])</f>
        <v>9</v>
      </c>
      <c r="F432" s="6" t="str">
        <f>VLOOKUP(Table_EnergyDemand_raw_data[[#This Row],[Date]],Table_Sheet1[], 2, FALSE)</f>
        <v>Y</v>
      </c>
      <c r="G432" s="6" t="str">
        <f>VLOOKUP(Table_EnergyDemand_raw_data[[#This Row],[Date]],Table_Sheet1[], 3, FALSE)</f>
        <v>N</v>
      </c>
      <c r="H432" s="5">
        <v>17.399999999999999</v>
      </c>
      <c r="I432" s="5">
        <v>25.2</v>
      </c>
      <c r="J432" s="5">
        <v>21.3</v>
      </c>
      <c r="K432" s="5">
        <v>0</v>
      </c>
      <c r="L432" s="7">
        <v>117707.95</v>
      </c>
      <c r="M432" s="8">
        <v>41.320647800000003</v>
      </c>
      <c r="N432" s="8">
        <f>Table_EnergyDemand_raw_data[[#This Row],[Demand]]*Table_EnergyDemand_raw_data[[#This Row],[RRP]]</f>
        <v>4863768.7452100106</v>
      </c>
    </row>
    <row r="433" spans="1:14" x14ac:dyDescent="0.3">
      <c r="A433" s="10">
        <v>42436</v>
      </c>
      <c r="B433" s="5" t="str">
        <f>TEXT(Table_EnergyDemand_raw_data[[#This Row],[Date]], "DDDD")</f>
        <v>Monday</v>
      </c>
      <c r="C433" s="5" t="str">
        <f xml:space="preserve"> TEXT(Table_EnergyDemand_raw_data[[#This Row],[Date]], "MMMM")</f>
        <v>March</v>
      </c>
      <c r="D433" s="5" t="str">
        <f>TEXT(Table_EnergyDemand_raw_data[[#This Row],[Date]], "YYYY")</f>
        <v>2016</v>
      </c>
      <c r="E433" s="5">
        <f>_xlfn.ISOWEEKNUM(Table_EnergyDemand_raw_data[[#This Row],[Date]])</f>
        <v>10</v>
      </c>
      <c r="F433" s="6" t="str">
        <f>VLOOKUP(Table_EnergyDemand_raw_data[[#This Row],[Date]],Table_Sheet1[], 2, FALSE)</f>
        <v>Y</v>
      </c>
      <c r="G433" s="6" t="str">
        <f>VLOOKUP(Table_EnergyDemand_raw_data[[#This Row],[Date]],Table_Sheet1[], 3, FALSE)</f>
        <v>N</v>
      </c>
      <c r="H433" s="5">
        <v>18.600000000000001</v>
      </c>
      <c r="I433" s="5">
        <v>24.9</v>
      </c>
      <c r="J433" s="5">
        <v>7.9</v>
      </c>
      <c r="K433" s="5">
        <v>3.2</v>
      </c>
      <c r="L433" s="7">
        <v>131465.82500000001</v>
      </c>
      <c r="M433" s="8">
        <v>41.149502560000002</v>
      </c>
      <c r="N433" s="8">
        <f>Table_EnergyDemand_raw_data[[#This Row],[Demand]]*Table_EnergyDemand_raw_data[[#This Row],[RRP]]</f>
        <v>5409753.3023900129</v>
      </c>
    </row>
    <row r="434" spans="1:14" x14ac:dyDescent="0.3">
      <c r="A434" s="10">
        <v>42437</v>
      </c>
      <c r="B434" s="5" t="str">
        <f>TEXT(Table_EnergyDemand_raw_data[[#This Row],[Date]], "DDDD")</f>
        <v>Tuesday</v>
      </c>
      <c r="C434" s="5" t="str">
        <f xml:space="preserve"> TEXT(Table_EnergyDemand_raw_data[[#This Row],[Date]], "MMMM")</f>
        <v>March</v>
      </c>
      <c r="D434" s="5" t="str">
        <f>TEXT(Table_EnergyDemand_raw_data[[#This Row],[Date]], "YYYY")</f>
        <v>2016</v>
      </c>
      <c r="E434" s="5">
        <f>_xlfn.ISOWEEKNUM(Table_EnergyDemand_raw_data[[#This Row],[Date]])</f>
        <v>10</v>
      </c>
      <c r="F434" s="6" t="str">
        <f>VLOOKUP(Table_EnergyDemand_raw_data[[#This Row],[Date]],Table_Sheet1[], 2, FALSE)</f>
        <v>Y</v>
      </c>
      <c r="G434" s="6" t="str">
        <f>VLOOKUP(Table_EnergyDemand_raw_data[[#This Row],[Date]],Table_Sheet1[], 3, FALSE)</f>
        <v>N</v>
      </c>
      <c r="H434" s="5">
        <v>19.899999999999999</v>
      </c>
      <c r="I434" s="5">
        <v>38.9</v>
      </c>
      <c r="J434" s="5">
        <v>20.8</v>
      </c>
      <c r="K434" s="5">
        <v>0.6</v>
      </c>
      <c r="L434" s="7">
        <v>160285.01500000001</v>
      </c>
      <c r="M434" s="8">
        <v>253.0320323</v>
      </c>
      <c r="N434" s="8">
        <f>Table_EnergyDemand_raw_data[[#This Row],[Demand]]*Table_EnergyDemand_raw_data[[#This Row],[RRP]]</f>
        <v>40557243.09268599</v>
      </c>
    </row>
    <row r="435" spans="1:14" x14ac:dyDescent="0.3">
      <c r="A435" s="10">
        <v>42438</v>
      </c>
      <c r="B435" s="5" t="str">
        <f>TEXT(Table_EnergyDemand_raw_data[[#This Row],[Date]], "DDDD")</f>
        <v>Wednesday</v>
      </c>
      <c r="C435" s="5" t="str">
        <f xml:space="preserve"> TEXT(Table_EnergyDemand_raw_data[[#This Row],[Date]], "MMMM")</f>
        <v>March</v>
      </c>
      <c r="D435" s="5" t="str">
        <f>TEXT(Table_EnergyDemand_raw_data[[#This Row],[Date]], "YYYY")</f>
        <v>2016</v>
      </c>
      <c r="E435" s="5">
        <f>_xlfn.ISOWEEKNUM(Table_EnergyDemand_raw_data[[#This Row],[Date]])</f>
        <v>10</v>
      </c>
      <c r="F435" s="6" t="str">
        <f>VLOOKUP(Table_EnergyDemand_raw_data[[#This Row],[Date]],Table_Sheet1[], 2, FALSE)</f>
        <v>Y</v>
      </c>
      <c r="G435" s="6" t="str">
        <f>VLOOKUP(Table_EnergyDemand_raw_data[[#This Row],[Date]],Table_Sheet1[], 3, FALSE)</f>
        <v>N</v>
      </c>
      <c r="H435" s="5">
        <v>20.8</v>
      </c>
      <c r="I435" s="5">
        <v>28.5</v>
      </c>
      <c r="J435" s="5">
        <v>10.8</v>
      </c>
      <c r="K435" s="5">
        <v>0</v>
      </c>
      <c r="L435" s="7">
        <v>152599.125</v>
      </c>
      <c r="M435" s="8">
        <v>66.411603389999996</v>
      </c>
      <c r="N435" s="8">
        <f>Table_EnergyDemand_raw_data[[#This Row],[Demand]]*Table_EnergyDemand_raw_data[[#This Row],[RRP]]</f>
        <v>10134352.567161033</v>
      </c>
    </row>
    <row r="436" spans="1:14" x14ac:dyDescent="0.3">
      <c r="A436" s="10">
        <v>42439</v>
      </c>
      <c r="B436" s="5" t="str">
        <f>TEXT(Table_EnergyDemand_raw_data[[#This Row],[Date]], "DDDD")</f>
        <v>Thursday</v>
      </c>
      <c r="C436" s="5" t="str">
        <f xml:space="preserve"> TEXT(Table_EnergyDemand_raw_data[[#This Row],[Date]], "MMMM")</f>
        <v>March</v>
      </c>
      <c r="D436" s="5" t="str">
        <f>TEXT(Table_EnergyDemand_raw_data[[#This Row],[Date]], "YYYY")</f>
        <v>2016</v>
      </c>
      <c r="E436" s="5">
        <f>_xlfn.ISOWEEKNUM(Table_EnergyDemand_raw_data[[#This Row],[Date]])</f>
        <v>10</v>
      </c>
      <c r="F436" s="6" t="str">
        <f>VLOOKUP(Table_EnergyDemand_raw_data[[#This Row],[Date]],Table_Sheet1[], 2, FALSE)</f>
        <v>Y</v>
      </c>
      <c r="G436" s="6" t="str">
        <f>VLOOKUP(Table_EnergyDemand_raw_data[[#This Row],[Date]],Table_Sheet1[], 3, FALSE)</f>
        <v>N</v>
      </c>
      <c r="H436" s="5">
        <v>18.100000000000001</v>
      </c>
      <c r="I436" s="5">
        <v>22.1</v>
      </c>
      <c r="J436" s="5">
        <v>3.9</v>
      </c>
      <c r="K436" s="5">
        <v>0.6</v>
      </c>
      <c r="L436" s="7">
        <v>135635.70499999999</v>
      </c>
      <c r="M436" s="8">
        <v>46.521612349999998</v>
      </c>
      <c r="N436" s="8">
        <f>Table_EnergyDemand_raw_data[[#This Row],[Demand]]*Table_EnergyDemand_raw_data[[#This Row],[RRP]]</f>
        <v>6309991.6888289563</v>
      </c>
    </row>
    <row r="437" spans="1:14" x14ac:dyDescent="0.3">
      <c r="A437" s="10">
        <v>42440</v>
      </c>
      <c r="B437" s="5" t="str">
        <f>TEXT(Table_EnergyDemand_raw_data[[#This Row],[Date]], "DDDD")</f>
        <v>Friday</v>
      </c>
      <c r="C437" s="5" t="str">
        <f xml:space="preserve"> TEXT(Table_EnergyDemand_raw_data[[#This Row],[Date]], "MMMM")</f>
        <v>March</v>
      </c>
      <c r="D437" s="5" t="str">
        <f>TEXT(Table_EnergyDemand_raw_data[[#This Row],[Date]], "YYYY")</f>
        <v>2016</v>
      </c>
      <c r="E437" s="5">
        <f>_xlfn.ISOWEEKNUM(Table_EnergyDemand_raw_data[[#This Row],[Date]])</f>
        <v>10</v>
      </c>
      <c r="F437" s="6" t="str">
        <f>VLOOKUP(Table_EnergyDemand_raw_data[[#This Row],[Date]],Table_Sheet1[], 2, FALSE)</f>
        <v>Y</v>
      </c>
      <c r="G437" s="6" t="str">
        <f>VLOOKUP(Table_EnergyDemand_raw_data[[#This Row],[Date]],Table_Sheet1[], 3, FALSE)</f>
        <v>N</v>
      </c>
      <c r="H437" s="5">
        <v>18.8</v>
      </c>
      <c r="I437" s="5">
        <v>26.1</v>
      </c>
      <c r="J437" s="5">
        <v>19.600000000000001</v>
      </c>
      <c r="K437" s="5">
        <v>8.4</v>
      </c>
      <c r="L437" s="7">
        <v>141414.35</v>
      </c>
      <c r="M437" s="8">
        <v>49.793533140000001</v>
      </c>
      <c r="N437" s="8">
        <f>Table_EnergyDemand_raw_data[[#This Row],[Demand]]*Table_EnergyDemand_raw_data[[#This Row],[RRP]]</f>
        <v>7041520.123196559</v>
      </c>
    </row>
    <row r="438" spans="1:14" x14ac:dyDescent="0.3">
      <c r="A438" s="10">
        <v>42441</v>
      </c>
      <c r="B438" s="5" t="str">
        <f>TEXT(Table_EnergyDemand_raw_data[[#This Row],[Date]], "DDDD")</f>
        <v>Saturday</v>
      </c>
      <c r="C438" s="5" t="str">
        <f xml:space="preserve"> TEXT(Table_EnergyDemand_raw_data[[#This Row],[Date]], "MMMM")</f>
        <v>March</v>
      </c>
      <c r="D438" s="5" t="str">
        <f>TEXT(Table_EnergyDemand_raw_data[[#This Row],[Date]], "YYYY")</f>
        <v>2016</v>
      </c>
      <c r="E438" s="5">
        <f>_xlfn.ISOWEEKNUM(Table_EnergyDemand_raw_data[[#This Row],[Date]])</f>
        <v>10</v>
      </c>
      <c r="F438" s="6" t="str">
        <f>VLOOKUP(Table_EnergyDemand_raw_data[[#This Row],[Date]],Table_Sheet1[], 2, FALSE)</f>
        <v>Y</v>
      </c>
      <c r="G438" s="6" t="str">
        <f>VLOOKUP(Table_EnergyDemand_raw_data[[#This Row],[Date]],Table_Sheet1[], 3, FALSE)</f>
        <v>N</v>
      </c>
      <c r="H438" s="5">
        <v>18.7</v>
      </c>
      <c r="I438" s="5">
        <v>22.3</v>
      </c>
      <c r="J438" s="5">
        <v>7</v>
      </c>
      <c r="K438" s="5">
        <v>0.2</v>
      </c>
      <c r="L438" s="7">
        <v>119690.755</v>
      </c>
      <c r="M438" s="8">
        <v>37.321013860000001</v>
      </c>
      <c r="N438" s="8">
        <f>Table_EnergyDemand_raw_data[[#This Row],[Demand]]*Table_EnergyDemand_raw_data[[#This Row],[RRP]]</f>
        <v>4466980.3262688648</v>
      </c>
    </row>
    <row r="439" spans="1:14" x14ac:dyDescent="0.3">
      <c r="A439" s="10">
        <v>42442</v>
      </c>
      <c r="B439" s="5" t="str">
        <f>TEXT(Table_EnergyDemand_raw_data[[#This Row],[Date]], "DDDD")</f>
        <v>Sunday</v>
      </c>
      <c r="C439" s="5" t="str">
        <f xml:space="preserve"> TEXT(Table_EnergyDemand_raw_data[[#This Row],[Date]], "MMMM")</f>
        <v>March</v>
      </c>
      <c r="D439" s="5" t="str">
        <f>TEXT(Table_EnergyDemand_raw_data[[#This Row],[Date]], "YYYY")</f>
        <v>2016</v>
      </c>
      <c r="E439" s="5">
        <f>_xlfn.ISOWEEKNUM(Table_EnergyDemand_raw_data[[#This Row],[Date]])</f>
        <v>10</v>
      </c>
      <c r="F439" s="6" t="str">
        <f>VLOOKUP(Table_EnergyDemand_raw_data[[#This Row],[Date]],Table_Sheet1[], 2, FALSE)</f>
        <v>Y</v>
      </c>
      <c r="G439" s="6" t="str">
        <f>VLOOKUP(Table_EnergyDemand_raw_data[[#This Row],[Date]],Table_Sheet1[], 3, FALSE)</f>
        <v>N</v>
      </c>
      <c r="H439" s="5">
        <v>17.7</v>
      </c>
      <c r="I439" s="5">
        <v>23.2</v>
      </c>
      <c r="J439" s="5">
        <v>13.8</v>
      </c>
      <c r="K439" s="5">
        <v>0</v>
      </c>
      <c r="L439" s="7">
        <v>111329.62</v>
      </c>
      <c r="M439" s="8">
        <v>30.086962100000001</v>
      </c>
      <c r="N439" s="8">
        <f>Table_EnergyDemand_raw_data[[#This Row],[Demand]]*Table_EnergyDemand_raw_data[[#This Row],[RRP]]</f>
        <v>3349570.0575474021</v>
      </c>
    </row>
    <row r="440" spans="1:14" x14ac:dyDescent="0.3">
      <c r="A440" s="10">
        <v>42443</v>
      </c>
      <c r="B440" s="5" t="str">
        <f>TEXT(Table_EnergyDemand_raw_data[[#This Row],[Date]], "DDDD")</f>
        <v>Monday</v>
      </c>
      <c r="C440" s="5" t="str">
        <f xml:space="preserve"> TEXT(Table_EnergyDemand_raw_data[[#This Row],[Date]], "MMMM")</f>
        <v>March</v>
      </c>
      <c r="D440" s="5" t="str">
        <f>TEXT(Table_EnergyDemand_raw_data[[#This Row],[Date]], "YYYY")</f>
        <v>2016</v>
      </c>
      <c r="E440" s="5">
        <f>_xlfn.ISOWEEKNUM(Table_EnergyDemand_raw_data[[#This Row],[Date]])</f>
        <v>11</v>
      </c>
      <c r="F440" s="6" t="str">
        <f>VLOOKUP(Table_EnergyDemand_raw_data[[#This Row],[Date]],Table_Sheet1[], 2, FALSE)</f>
        <v>Y</v>
      </c>
      <c r="G440" s="6" t="str">
        <f>VLOOKUP(Table_EnergyDemand_raw_data[[#This Row],[Date]],Table_Sheet1[], 3, FALSE)</f>
        <v>Y</v>
      </c>
      <c r="H440" s="5">
        <v>18.399999999999999</v>
      </c>
      <c r="I440" s="5">
        <v>21.3</v>
      </c>
      <c r="J440" s="5">
        <v>10.6</v>
      </c>
      <c r="K440" s="5">
        <v>0</v>
      </c>
      <c r="L440" s="7">
        <v>105388.57</v>
      </c>
      <c r="M440" s="8">
        <v>24.794429990000001</v>
      </c>
      <c r="N440" s="8">
        <f>Table_EnergyDemand_raw_data[[#This Row],[Demand]]*Table_EnergyDemand_raw_data[[#This Row],[RRP]]</f>
        <v>2613049.5206112145</v>
      </c>
    </row>
    <row r="441" spans="1:14" x14ac:dyDescent="0.3">
      <c r="A441" s="10">
        <v>42444</v>
      </c>
      <c r="B441" s="5" t="str">
        <f>TEXT(Table_EnergyDemand_raw_data[[#This Row],[Date]], "DDDD")</f>
        <v>Tuesday</v>
      </c>
      <c r="C441" s="5" t="str">
        <f xml:space="preserve"> TEXT(Table_EnergyDemand_raw_data[[#This Row],[Date]], "MMMM")</f>
        <v>March</v>
      </c>
      <c r="D441" s="5" t="str">
        <f>TEXT(Table_EnergyDemand_raw_data[[#This Row],[Date]], "YYYY")</f>
        <v>2016</v>
      </c>
      <c r="E441" s="5">
        <f>_xlfn.ISOWEEKNUM(Table_EnergyDemand_raw_data[[#This Row],[Date]])</f>
        <v>11</v>
      </c>
      <c r="F441" s="6" t="str">
        <f>VLOOKUP(Table_EnergyDemand_raw_data[[#This Row],[Date]],Table_Sheet1[], 2, FALSE)</f>
        <v>Y</v>
      </c>
      <c r="G441" s="6" t="str">
        <f>VLOOKUP(Table_EnergyDemand_raw_data[[#This Row],[Date]],Table_Sheet1[], 3, FALSE)</f>
        <v>N</v>
      </c>
      <c r="H441" s="5">
        <v>15.1</v>
      </c>
      <c r="I441" s="5">
        <v>26.8</v>
      </c>
      <c r="J441" s="5">
        <v>20.7</v>
      </c>
      <c r="K441" s="5">
        <v>0</v>
      </c>
      <c r="L441" s="7">
        <v>123073.98</v>
      </c>
      <c r="M441" s="8">
        <v>28.46012769</v>
      </c>
      <c r="N441" s="8">
        <f>Table_EnergyDemand_raw_data[[#This Row],[Demand]]*Table_EnergyDemand_raw_data[[#This Row],[RRP]]</f>
        <v>3502701.1861165059</v>
      </c>
    </row>
    <row r="442" spans="1:14" x14ac:dyDescent="0.3">
      <c r="A442" s="10">
        <v>42445</v>
      </c>
      <c r="B442" s="5" t="str">
        <f>TEXT(Table_EnergyDemand_raw_data[[#This Row],[Date]], "DDDD")</f>
        <v>Wednesday</v>
      </c>
      <c r="C442" s="5" t="str">
        <f xml:space="preserve"> TEXT(Table_EnergyDemand_raw_data[[#This Row],[Date]], "MMMM")</f>
        <v>March</v>
      </c>
      <c r="D442" s="5" t="str">
        <f>TEXT(Table_EnergyDemand_raw_data[[#This Row],[Date]], "YYYY")</f>
        <v>2016</v>
      </c>
      <c r="E442" s="5">
        <f>_xlfn.ISOWEEKNUM(Table_EnergyDemand_raw_data[[#This Row],[Date]])</f>
        <v>11</v>
      </c>
      <c r="F442" s="6" t="str">
        <f>VLOOKUP(Table_EnergyDemand_raw_data[[#This Row],[Date]],Table_Sheet1[], 2, FALSE)</f>
        <v>Y</v>
      </c>
      <c r="G442" s="6" t="str">
        <f>VLOOKUP(Table_EnergyDemand_raw_data[[#This Row],[Date]],Table_Sheet1[], 3, FALSE)</f>
        <v>N</v>
      </c>
      <c r="H442" s="5">
        <v>15.3</v>
      </c>
      <c r="I442" s="5">
        <v>31.4</v>
      </c>
      <c r="J442" s="5">
        <v>18.899999999999999</v>
      </c>
      <c r="K442" s="5">
        <v>0</v>
      </c>
      <c r="L442" s="7">
        <v>135047.625</v>
      </c>
      <c r="M442" s="8">
        <v>54.353055810000001</v>
      </c>
      <c r="N442" s="8">
        <f>Table_EnergyDemand_raw_data[[#This Row],[Demand]]*Table_EnergyDemand_raw_data[[#This Row],[RRP]]</f>
        <v>7340251.0986329513</v>
      </c>
    </row>
    <row r="443" spans="1:14" x14ac:dyDescent="0.3">
      <c r="A443" s="10">
        <v>42446</v>
      </c>
      <c r="B443" s="5" t="str">
        <f>TEXT(Table_EnergyDemand_raw_data[[#This Row],[Date]], "DDDD")</f>
        <v>Thursday</v>
      </c>
      <c r="C443" s="5" t="str">
        <f xml:space="preserve"> TEXT(Table_EnergyDemand_raw_data[[#This Row],[Date]], "MMMM")</f>
        <v>March</v>
      </c>
      <c r="D443" s="5" t="str">
        <f>TEXT(Table_EnergyDemand_raw_data[[#This Row],[Date]], "YYYY")</f>
        <v>2016</v>
      </c>
      <c r="E443" s="5">
        <f>_xlfn.ISOWEEKNUM(Table_EnergyDemand_raw_data[[#This Row],[Date]])</f>
        <v>11</v>
      </c>
      <c r="F443" s="6" t="str">
        <f>VLOOKUP(Table_EnergyDemand_raw_data[[#This Row],[Date]],Table_Sheet1[], 2, FALSE)</f>
        <v>Y</v>
      </c>
      <c r="G443" s="6" t="str">
        <f>VLOOKUP(Table_EnergyDemand_raw_data[[#This Row],[Date]],Table_Sheet1[], 3, FALSE)</f>
        <v>N</v>
      </c>
      <c r="H443" s="5">
        <v>18.3</v>
      </c>
      <c r="I443" s="5">
        <v>32.5</v>
      </c>
      <c r="J443" s="5">
        <v>19.600000000000001</v>
      </c>
      <c r="K443" s="5">
        <v>0</v>
      </c>
      <c r="L443" s="7">
        <v>143184.80499999999</v>
      </c>
      <c r="M443" s="8">
        <v>49.491101499999999</v>
      </c>
      <c r="N443" s="8">
        <f>Table_EnergyDemand_raw_data[[#This Row],[Demand]]*Table_EnergyDemand_raw_data[[#This Row],[RRP]]</f>
        <v>7086373.7175127072</v>
      </c>
    </row>
    <row r="444" spans="1:14" x14ac:dyDescent="0.3">
      <c r="A444" s="10">
        <v>42447</v>
      </c>
      <c r="B444" s="5" t="str">
        <f>TEXT(Table_EnergyDemand_raw_data[[#This Row],[Date]], "DDDD")</f>
        <v>Friday</v>
      </c>
      <c r="C444" s="5" t="str">
        <f xml:space="preserve"> TEXT(Table_EnergyDemand_raw_data[[#This Row],[Date]], "MMMM")</f>
        <v>March</v>
      </c>
      <c r="D444" s="5" t="str">
        <f>TEXT(Table_EnergyDemand_raw_data[[#This Row],[Date]], "YYYY")</f>
        <v>2016</v>
      </c>
      <c r="E444" s="5">
        <f>_xlfn.ISOWEEKNUM(Table_EnergyDemand_raw_data[[#This Row],[Date]])</f>
        <v>11</v>
      </c>
      <c r="F444" s="6" t="str">
        <f>VLOOKUP(Table_EnergyDemand_raw_data[[#This Row],[Date]],Table_Sheet1[], 2, FALSE)</f>
        <v>Y</v>
      </c>
      <c r="G444" s="6" t="str">
        <f>VLOOKUP(Table_EnergyDemand_raw_data[[#This Row],[Date]],Table_Sheet1[], 3, FALSE)</f>
        <v>N</v>
      </c>
      <c r="H444" s="5">
        <v>15.2</v>
      </c>
      <c r="I444" s="5">
        <v>19.5</v>
      </c>
      <c r="J444" s="5">
        <v>6.7</v>
      </c>
      <c r="K444" s="5">
        <v>13.4</v>
      </c>
      <c r="L444" s="7">
        <v>118189.72</v>
      </c>
      <c r="M444" s="8">
        <v>33.972023620000002</v>
      </c>
      <c r="N444" s="8">
        <f>Table_EnergyDemand_raw_data[[#This Row],[Demand]]*Table_EnergyDemand_raw_data[[#This Row],[RRP]]</f>
        <v>4015143.9594811867</v>
      </c>
    </row>
    <row r="445" spans="1:14" x14ac:dyDescent="0.3">
      <c r="A445" s="10">
        <v>42448</v>
      </c>
      <c r="B445" s="5" t="str">
        <f>TEXT(Table_EnergyDemand_raw_data[[#This Row],[Date]], "DDDD")</f>
        <v>Saturday</v>
      </c>
      <c r="C445" s="5" t="str">
        <f xml:space="preserve"> TEXT(Table_EnergyDemand_raw_data[[#This Row],[Date]], "MMMM")</f>
        <v>March</v>
      </c>
      <c r="D445" s="5" t="str">
        <f>TEXT(Table_EnergyDemand_raw_data[[#This Row],[Date]], "YYYY")</f>
        <v>2016</v>
      </c>
      <c r="E445" s="5">
        <f>_xlfn.ISOWEEKNUM(Table_EnergyDemand_raw_data[[#This Row],[Date]])</f>
        <v>11</v>
      </c>
      <c r="F445" s="6" t="str">
        <f>VLOOKUP(Table_EnergyDemand_raw_data[[#This Row],[Date]],Table_Sheet1[], 2, FALSE)</f>
        <v>Y</v>
      </c>
      <c r="G445" s="6" t="str">
        <f>VLOOKUP(Table_EnergyDemand_raw_data[[#This Row],[Date]],Table_Sheet1[], 3, FALSE)</f>
        <v>N</v>
      </c>
      <c r="H445" s="5">
        <v>12</v>
      </c>
      <c r="I445" s="5">
        <v>18.8</v>
      </c>
      <c r="J445" s="5">
        <v>10.7</v>
      </c>
      <c r="K445" s="5">
        <v>5.8</v>
      </c>
      <c r="L445" s="7">
        <v>105484.1</v>
      </c>
      <c r="M445" s="8">
        <v>48.717489980000003</v>
      </c>
      <c r="N445" s="8">
        <f>Table_EnergyDemand_raw_data[[#This Row],[Demand]]*Table_EnergyDemand_raw_data[[#This Row],[RRP]]</f>
        <v>5138920.5847993186</v>
      </c>
    </row>
    <row r="446" spans="1:14" x14ac:dyDescent="0.3">
      <c r="A446" s="10">
        <v>42449</v>
      </c>
      <c r="B446" s="5" t="str">
        <f>TEXT(Table_EnergyDemand_raw_data[[#This Row],[Date]], "DDDD")</f>
        <v>Sunday</v>
      </c>
      <c r="C446" s="5" t="str">
        <f xml:space="preserve"> TEXT(Table_EnergyDemand_raw_data[[#This Row],[Date]], "MMMM")</f>
        <v>March</v>
      </c>
      <c r="D446" s="5" t="str">
        <f>TEXT(Table_EnergyDemand_raw_data[[#This Row],[Date]], "YYYY")</f>
        <v>2016</v>
      </c>
      <c r="E446" s="5">
        <f>_xlfn.ISOWEEKNUM(Table_EnergyDemand_raw_data[[#This Row],[Date]])</f>
        <v>11</v>
      </c>
      <c r="F446" s="6" t="str">
        <f>VLOOKUP(Table_EnergyDemand_raw_data[[#This Row],[Date]],Table_Sheet1[], 2, FALSE)</f>
        <v>Y</v>
      </c>
      <c r="G446" s="6" t="str">
        <f>VLOOKUP(Table_EnergyDemand_raw_data[[#This Row],[Date]],Table_Sheet1[], 3, FALSE)</f>
        <v>N</v>
      </c>
      <c r="H446" s="5">
        <v>10.1</v>
      </c>
      <c r="I446" s="5">
        <v>23.3</v>
      </c>
      <c r="J446" s="5">
        <v>19</v>
      </c>
      <c r="K446" s="5">
        <v>0.2</v>
      </c>
      <c r="L446" s="7">
        <v>100394.06</v>
      </c>
      <c r="M446" s="8">
        <v>47.175064120000002</v>
      </c>
      <c r="N446" s="8">
        <f>Table_EnergyDemand_raw_data[[#This Row],[Demand]]*Table_EnergyDemand_raw_data[[#This Row],[RRP]]</f>
        <v>4736096.2177671269</v>
      </c>
    </row>
    <row r="447" spans="1:14" x14ac:dyDescent="0.3">
      <c r="A447" s="10">
        <v>42450</v>
      </c>
      <c r="B447" s="5" t="str">
        <f>TEXT(Table_EnergyDemand_raw_data[[#This Row],[Date]], "DDDD")</f>
        <v>Monday</v>
      </c>
      <c r="C447" s="5" t="str">
        <f xml:space="preserve"> TEXT(Table_EnergyDemand_raw_data[[#This Row],[Date]], "MMMM")</f>
        <v>March</v>
      </c>
      <c r="D447" s="5" t="str">
        <f>TEXT(Table_EnergyDemand_raw_data[[#This Row],[Date]], "YYYY")</f>
        <v>2016</v>
      </c>
      <c r="E447" s="5">
        <f>_xlfn.ISOWEEKNUM(Table_EnergyDemand_raw_data[[#This Row],[Date]])</f>
        <v>12</v>
      </c>
      <c r="F447" s="6" t="str">
        <f>VLOOKUP(Table_EnergyDemand_raw_data[[#This Row],[Date]],Table_Sheet1[], 2, FALSE)</f>
        <v>Y</v>
      </c>
      <c r="G447" s="6" t="str">
        <f>VLOOKUP(Table_EnergyDemand_raw_data[[#This Row],[Date]],Table_Sheet1[], 3, FALSE)</f>
        <v>N</v>
      </c>
      <c r="H447" s="5">
        <v>11.2</v>
      </c>
      <c r="I447" s="5">
        <v>23.5</v>
      </c>
      <c r="J447" s="5">
        <v>19.7</v>
      </c>
      <c r="K447" s="5">
        <v>0</v>
      </c>
      <c r="L447" s="7">
        <v>117796.715</v>
      </c>
      <c r="M447" s="8">
        <v>49.676549350000002</v>
      </c>
      <c r="N447" s="8">
        <f>Table_EnergyDemand_raw_data[[#This Row],[Demand]]*Table_EnergyDemand_raw_data[[#This Row],[RRP]]</f>
        <v>5851734.325965385</v>
      </c>
    </row>
    <row r="448" spans="1:14" x14ac:dyDescent="0.3">
      <c r="A448" s="10">
        <v>42451</v>
      </c>
      <c r="B448" s="5" t="str">
        <f>TEXT(Table_EnergyDemand_raw_data[[#This Row],[Date]], "DDDD")</f>
        <v>Tuesday</v>
      </c>
      <c r="C448" s="5" t="str">
        <f xml:space="preserve"> TEXT(Table_EnergyDemand_raw_data[[#This Row],[Date]], "MMMM")</f>
        <v>March</v>
      </c>
      <c r="D448" s="5" t="str">
        <f>TEXT(Table_EnergyDemand_raw_data[[#This Row],[Date]], "YYYY")</f>
        <v>2016</v>
      </c>
      <c r="E448" s="5">
        <f>_xlfn.ISOWEEKNUM(Table_EnergyDemand_raw_data[[#This Row],[Date]])</f>
        <v>12</v>
      </c>
      <c r="F448" s="6" t="str">
        <f>VLOOKUP(Table_EnergyDemand_raw_data[[#This Row],[Date]],Table_Sheet1[], 2, FALSE)</f>
        <v>Y</v>
      </c>
      <c r="G448" s="6" t="str">
        <f>VLOOKUP(Table_EnergyDemand_raw_data[[#This Row],[Date]],Table_Sheet1[], 3, FALSE)</f>
        <v>N</v>
      </c>
      <c r="H448" s="5">
        <v>11.4</v>
      </c>
      <c r="I448" s="5">
        <v>24.3</v>
      </c>
      <c r="J448" s="5">
        <v>21.1</v>
      </c>
      <c r="K448" s="5">
        <v>0</v>
      </c>
      <c r="L448" s="7">
        <v>124081.46</v>
      </c>
      <c r="M448" s="8">
        <v>56.872748209999997</v>
      </c>
      <c r="N448" s="8">
        <f>Table_EnergyDemand_raw_data[[#This Row],[Demand]]*Table_EnergyDemand_raw_data[[#This Row],[RRP]]</f>
        <v>7056853.6321091866</v>
      </c>
    </row>
    <row r="449" spans="1:14" x14ac:dyDescent="0.3">
      <c r="A449" s="10">
        <v>42452</v>
      </c>
      <c r="B449" s="5" t="str">
        <f>TEXT(Table_EnergyDemand_raw_data[[#This Row],[Date]], "DDDD")</f>
        <v>Wednesday</v>
      </c>
      <c r="C449" s="5" t="str">
        <f xml:space="preserve"> TEXT(Table_EnergyDemand_raw_data[[#This Row],[Date]], "MMMM")</f>
        <v>March</v>
      </c>
      <c r="D449" s="5" t="str">
        <f>TEXT(Table_EnergyDemand_raw_data[[#This Row],[Date]], "YYYY")</f>
        <v>2016</v>
      </c>
      <c r="E449" s="5">
        <f>_xlfn.ISOWEEKNUM(Table_EnergyDemand_raw_data[[#This Row],[Date]])</f>
        <v>12</v>
      </c>
      <c r="F449" s="6" t="str">
        <f>VLOOKUP(Table_EnergyDemand_raw_data[[#This Row],[Date]],Table_Sheet1[], 2, FALSE)</f>
        <v>Y</v>
      </c>
      <c r="G449" s="6" t="str">
        <f>VLOOKUP(Table_EnergyDemand_raw_data[[#This Row],[Date]],Table_Sheet1[], 3, FALSE)</f>
        <v>N</v>
      </c>
      <c r="H449" s="5">
        <v>13.7</v>
      </c>
      <c r="I449" s="5">
        <v>28.8</v>
      </c>
      <c r="J449" s="5">
        <v>12.7</v>
      </c>
      <c r="K449" s="5">
        <v>0</v>
      </c>
      <c r="L449" s="7">
        <v>126074.895</v>
      </c>
      <c r="M449" s="8">
        <v>44.262191379999997</v>
      </c>
      <c r="N449" s="8">
        <f>Table_EnergyDemand_raw_data[[#This Row],[Demand]]*Table_EnergyDemand_raw_data[[#This Row],[RRP]]</f>
        <v>5580351.1307034045</v>
      </c>
    </row>
    <row r="450" spans="1:14" x14ac:dyDescent="0.3">
      <c r="A450" s="10">
        <v>42453</v>
      </c>
      <c r="B450" s="5" t="str">
        <f>TEXT(Table_EnergyDemand_raw_data[[#This Row],[Date]], "DDDD")</f>
        <v>Thursday</v>
      </c>
      <c r="C450" s="5" t="str">
        <f xml:space="preserve"> TEXT(Table_EnergyDemand_raw_data[[#This Row],[Date]], "MMMM")</f>
        <v>March</v>
      </c>
      <c r="D450" s="5" t="str">
        <f>TEXT(Table_EnergyDemand_raw_data[[#This Row],[Date]], "YYYY")</f>
        <v>2016</v>
      </c>
      <c r="E450" s="5">
        <f>_xlfn.ISOWEEKNUM(Table_EnergyDemand_raw_data[[#This Row],[Date]])</f>
        <v>12</v>
      </c>
      <c r="F450" s="6" t="str">
        <f>VLOOKUP(Table_EnergyDemand_raw_data[[#This Row],[Date]],Table_Sheet1[], 2, FALSE)</f>
        <v>N</v>
      </c>
      <c r="G450" s="6" t="str">
        <f>VLOOKUP(Table_EnergyDemand_raw_data[[#This Row],[Date]],Table_Sheet1[], 3, FALSE)</f>
        <v>N</v>
      </c>
      <c r="H450" s="5">
        <v>16.3</v>
      </c>
      <c r="I450" s="5">
        <v>21.2</v>
      </c>
      <c r="J450" s="5">
        <v>10.4</v>
      </c>
      <c r="K450" s="5">
        <v>0</v>
      </c>
      <c r="L450" s="7">
        <v>125072.73</v>
      </c>
      <c r="M450" s="8">
        <v>42.354944320000001</v>
      </c>
      <c r="N450" s="8">
        <f>Table_EnergyDemand_raw_data[[#This Row],[Demand]]*Table_EnergyDemand_raw_data[[#This Row],[RRP]]</f>
        <v>5297448.5151003934</v>
      </c>
    </row>
    <row r="451" spans="1:14" x14ac:dyDescent="0.3">
      <c r="A451" s="10">
        <v>42454</v>
      </c>
      <c r="B451" s="5" t="str">
        <f>TEXT(Table_EnergyDemand_raw_data[[#This Row],[Date]], "DDDD")</f>
        <v>Friday</v>
      </c>
      <c r="C451" s="5" t="str">
        <f xml:space="preserve"> TEXT(Table_EnergyDemand_raw_data[[#This Row],[Date]], "MMMM")</f>
        <v>March</v>
      </c>
      <c r="D451" s="5" t="str">
        <f>TEXT(Table_EnergyDemand_raw_data[[#This Row],[Date]], "YYYY")</f>
        <v>2016</v>
      </c>
      <c r="E451" s="5">
        <f>_xlfn.ISOWEEKNUM(Table_EnergyDemand_raw_data[[#This Row],[Date]])</f>
        <v>12</v>
      </c>
      <c r="F451" s="6" t="str">
        <f>VLOOKUP(Table_EnergyDemand_raw_data[[#This Row],[Date]],Table_Sheet1[], 2, FALSE)</f>
        <v>N</v>
      </c>
      <c r="G451" s="6" t="str">
        <f>VLOOKUP(Table_EnergyDemand_raw_data[[#This Row],[Date]],Table_Sheet1[], 3, FALSE)</f>
        <v>Y</v>
      </c>
      <c r="H451" s="5">
        <v>15.9</v>
      </c>
      <c r="I451" s="5">
        <v>20.399999999999999</v>
      </c>
      <c r="J451" s="5">
        <v>14.4</v>
      </c>
      <c r="K451" s="5">
        <v>0</v>
      </c>
      <c r="L451" s="7">
        <v>101740.89</v>
      </c>
      <c r="M451" s="8">
        <v>30.221855479999999</v>
      </c>
      <c r="N451" s="8">
        <f>Table_EnergyDemand_raw_data[[#This Row],[Demand]]*Table_EnergyDemand_raw_data[[#This Row],[RRP]]</f>
        <v>3074798.4739865772</v>
      </c>
    </row>
    <row r="452" spans="1:14" x14ac:dyDescent="0.3">
      <c r="A452" s="10">
        <v>42455</v>
      </c>
      <c r="B452" s="5" t="str">
        <f>TEXT(Table_EnergyDemand_raw_data[[#This Row],[Date]], "DDDD")</f>
        <v>Saturday</v>
      </c>
      <c r="C452" s="5" t="str">
        <f xml:space="preserve"> TEXT(Table_EnergyDemand_raw_data[[#This Row],[Date]], "MMMM")</f>
        <v>March</v>
      </c>
      <c r="D452" s="5" t="str">
        <f>TEXT(Table_EnergyDemand_raw_data[[#This Row],[Date]], "YYYY")</f>
        <v>2016</v>
      </c>
      <c r="E452" s="5">
        <f>_xlfn.ISOWEEKNUM(Table_EnergyDemand_raw_data[[#This Row],[Date]])</f>
        <v>12</v>
      </c>
      <c r="F452" s="6" t="str">
        <f>VLOOKUP(Table_EnergyDemand_raw_data[[#This Row],[Date]],Table_Sheet1[], 2, FALSE)</f>
        <v>N</v>
      </c>
      <c r="G452" s="6" t="str">
        <f>VLOOKUP(Table_EnergyDemand_raw_data[[#This Row],[Date]],Table_Sheet1[], 3, FALSE)</f>
        <v>Y</v>
      </c>
      <c r="H452" s="5">
        <v>14.1</v>
      </c>
      <c r="I452" s="5">
        <v>20.2</v>
      </c>
      <c r="J452" s="5">
        <v>8.1999999999999993</v>
      </c>
      <c r="K452" s="5">
        <v>0.4</v>
      </c>
      <c r="L452" s="7">
        <v>102726.745</v>
      </c>
      <c r="M452" s="8">
        <v>30.539497430000001</v>
      </c>
      <c r="N452" s="8">
        <f>Table_EnergyDemand_raw_data[[#This Row],[Demand]]*Table_EnergyDemand_raw_data[[#This Row],[RRP]]</f>
        <v>3137223.1649197652</v>
      </c>
    </row>
    <row r="453" spans="1:14" x14ac:dyDescent="0.3">
      <c r="A453" s="10">
        <v>42456</v>
      </c>
      <c r="B453" s="5" t="str">
        <f>TEXT(Table_EnergyDemand_raw_data[[#This Row],[Date]], "DDDD")</f>
        <v>Sunday</v>
      </c>
      <c r="C453" s="5" t="str">
        <f xml:space="preserve"> TEXT(Table_EnergyDemand_raw_data[[#This Row],[Date]], "MMMM")</f>
        <v>March</v>
      </c>
      <c r="D453" s="5" t="str">
        <f>TEXT(Table_EnergyDemand_raw_data[[#This Row],[Date]], "YYYY")</f>
        <v>2016</v>
      </c>
      <c r="E453" s="5">
        <f>_xlfn.ISOWEEKNUM(Table_EnergyDemand_raw_data[[#This Row],[Date]])</f>
        <v>12</v>
      </c>
      <c r="F453" s="6" t="str">
        <f>VLOOKUP(Table_EnergyDemand_raw_data[[#This Row],[Date]],Table_Sheet1[], 2, FALSE)</f>
        <v>N</v>
      </c>
      <c r="G453" s="6" t="str">
        <f>VLOOKUP(Table_EnergyDemand_raw_data[[#This Row],[Date]],Table_Sheet1[], 3, FALSE)</f>
        <v>Y</v>
      </c>
      <c r="H453" s="5">
        <v>14.3</v>
      </c>
      <c r="I453" s="5">
        <v>19.899999999999999</v>
      </c>
      <c r="J453" s="5">
        <v>14</v>
      </c>
      <c r="K453" s="5">
        <v>1</v>
      </c>
      <c r="L453" s="7">
        <v>98324.645000000004</v>
      </c>
      <c r="M453" s="8">
        <v>25.861035210000001</v>
      </c>
      <c r="N453" s="8">
        <f>Table_EnergyDemand_raw_data[[#This Row],[Demand]]*Table_EnergyDemand_raw_data[[#This Row],[RRP]]</f>
        <v>2542777.1063557505</v>
      </c>
    </row>
    <row r="454" spans="1:14" x14ac:dyDescent="0.3">
      <c r="A454" s="10">
        <v>42457</v>
      </c>
      <c r="B454" s="5" t="str">
        <f>TEXT(Table_EnergyDemand_raw_data[[#This Row],[Date]], "DDDD")</f>
        <v>Monday</v>
      </c>
      <c r="C454" s="5" t="str">
        <f xml:space="preserve"> TEXT(Table_EnergyDemand_raw_data[[#This Row],[Date]], "MMMM")</f>
        <v>March</v>
      </c>
      <c r="D454" s="5" t="str">
        <f>TEXT(Table_EnergyDemand_raw_data[[#This Row],[Date]], "YYYY")</f>
        <v>2016</v>
      </c>
      <c r="E454" s="5">
        <f>_xlfn.ISOWEEKNUM(Table_EnergyDemand_raw_data[[#This Row],[Date]])</f>
        <v>13</v>
      </c>
      <c r="F454" s="6" t="str">
        <f>VLOOKUP(Table_EnergyDemand_raw_data[[#This Row],[Date]],Table_Sheet1[], 2, FALSE)</f>
        <v>N</v>
      </c>
      <c r="G454" s="6" t="str">
        <f>VLOOKUP(Table_EnergyDemand_raw_data[[#This Row],[Date]],Table_Sheet1[], 3, FALSE)</f>
        <v>Y</v>
      </c>
      <c r="H454" s="5">
        <v>9.4</v>
      </c>
      <c r="I454" s="5">
        <v>19.2</v>
      </c>
      <c r="J454" s="5">
        <v>13</v>
      </c>
      <c r="K454" s="5">
        <v>0.2</v>
      </c>
      <c r="L454" s="7">
        <v>102746.6</v>
      </c>
      <c r="M454" s="8">
        <v>27.58617697</v>
      </c>
      <c r="N454" s="8">
        <f>Table_EnergyDemand_raw_data[[#This Row],[Demand]]*Table_EnergyDemand_raw_data[[#This Row],[RRP]]</f>
        <v>2834385.8906658022</v>
      </c>
    </row>
    <row r="455" spans="1:14" x14ac:dyDescent="0.3">
      <c r="A455" s="10">
        <v>42458</v>
      </c>
      <c r="B455" s="5" t="str">
        <f>TEXT(Table_EnergyDemand_raw_data[[#This Row],[Date]], "DDDD")</f>
        <v>Tuesday</v>
      </c>
      <c r="C455" s="5" t="str">
        <f xml:space="preserve"> TEXT(Table_EnergyDemand_raw_data[[#This Row],[Date]], "MMMM")</f>
        <v>March</v>
      </c>
      <c r="D455" s="5" t="str">
        <f>TEXT(Table_EnergyDemand_raw_data[[#This Row],[Date]], "YYYY")</f>
        <v>2016</v>
      </c>
      <c r="E455" s="5">
        <f>_xlfn.ISOWEEKNUM(Table_EnergyDemand_raw_data[[#This Row],[Date]])</f>
        <v>13</v>
      </c>
      <c r="F455" s="6" t="str">
        <f>VLOOKUP(Table_EnergyDemand_raw_data[[#This Row],[Date]],Table_Sheet1[], 2, FALSE)</f>
        <v>N</v>
      </c>
      <c r="G455" s="6" t="str">
        <f>VLOOKUP(Table_EnergyDemand_raw_data[[#This Row],[Date]],Table_Sheet1[], 3, FALSE)</f>
        <v>N</v>
      </c>
      <c r="H455" s="5">
        <v>14.5</v>
      </c>
      <c r="I455" s="5">
        <v>17.899999999999999</v>
      </c>
      <c r="J455" s="5">
        <v>5.7</v>
      </c>
      <c r="K455" s="5">
        <v>0</v>
      </c>
      <c r="L455" s="7">
        <v>118281.13</v>
      </c>
      <c r="M455" s="8">
        <v>31.070951350000001</v>
      </c>
      <c r="N455" s="8">
        <f>Table_EnergyDemand_raw_data[[#This Row],[Demand]]*Table_EnergyDemand_raw_data[[#This Row],[RRP]]</f>
        <v>3675107.2358530257</v>
      </c>
    </row>
    <row r="456" spans="1:14" x14ac:dyDescent="0.3">
      <c r="A456" s="10">
        <v>42459</v>
      </c>
      <c r="B456" s="5" t="str">
        <f>TEXT(Table_EnergyDemand_raw_data[[#This Row],[Date]], "DDDD")</f>
        <v>Wednesday</v>
      </c>
      <c r="C456" s="5" t="str">
        <f xml:space="preserve"> TEXT(Table_EnergyDemand_raw_data[[#This Row],[Date]], "MMMM")</f>
        <v>March</v>
      </c>
      <c r="D456" s="5" t="str">
        <f>TEXT(Table_EnergyDemand_raw_data[[#This Row],[Date]], "YYYY")</f>
        <v>2016</v>
      </c>
      <c r="E456" s="5">
        <f>_xlfn.ISOWEEKNUM(Table_EnergyDemand_raw_data[[#This Row],[Date]])</f>
        <v>13</v>
      </c>
      <c r="F456" s="6" t="str">
        <f>VLOOKUP(Table_EnergyDemand_raw_data[[#This Row],[Date]],Table_Sheet1[], 2, FALSE)</f>
        <v>N</v>
      </c>
      <c r="G456" s="6" t="str">
        <f>VLOOKUP(Table_EnergyDemand_raw_data[[#This Row],[Date]],Table_Sheet1[], 3, FALSE)</f>
        <v>N</v>
      </c>
      <c r="H456" s="5">
        <v>15.5</v>
      </c>
      <c r="I456" s="5">
        <v>18.7</v>
      </c>
      <c r="J456" s="5">
        <v>8.5</v>
      </c>
      <c r="K456" s="5">
        <v>0</v>
      </c>
      <c r="L456" s="7">
        <v>122625.21</v>
      </c>
      <c r="M456" s="8">
        <v>29.062513819999999</v>
      </c>
      <c r="N456" s="8">
        <f>Table_EnergyDemand_raw_data[[#This Row],[Demand]]*Table_EnergyDemand_raw_data[[#This Row],[RRP]]</f>
        <v>3563796.8603054024</v>
      </c>
    </row>
    <row r="457" spans="1:14" x14ac:dyDescent="0.3">
      <c r="A457" s="10">
        <v>42460</v>
      </c>
      <c r="B457" s="5" t="str">
        <f>TEXT(Table_EnergyDemand_raw_data[[#This Row],[Date]], "DDDD")</f>
        <v>Thursday</v>
      </c>
      <c r="C457" s="5" t="str">
        <f xml:space="preserve"> TEXT(Table_EnergyDemand_raw_data[[#This Row],[Date]], "MMMM")</f>
        <v>March</v>
      </c>
      <c r="D457" s="5" t="str">
        <f>TEXT(Table_EnergyDemand_raw_data[[#This Row],[Date]], "YYYY")</f>
        <v>2016</v>
      </c>
      <c r="E457" s="5">
        <f>_xlfn.ISOWEEKNUM(Table_EnergyDemand_raw_data[[#This Row],[Date]])</f>
        <v>13</v>
      </c>
      <c r="F457" s="6" t="str">
        <f>VLOOKUP(Table_EnergyDemand_raw_data[[#This Row],[Date]],Table_Sheet1[], 2, FALSE)</f>
        <v>N</v>
      </c>
      <c r="G457" s="6" t="str">
        <f>VLOOKUP(Table_EnergyDemand_raw_data[[#This Row],[Date]],Table_Sheet1[], 3, FALSE)</f>
        <v>N</v>
      </c>
      <c r="H457" s="5">
        <v>11.3</v>
      </c>
      <c r="I457" s="5">
        <v>22.7</v>
      </c>
      <c r="J457" s="5">
        <v>17.100000000000001</v>
      </c>
      <c r="K457" s="5">
        <v>0</v>
      </c>
      <c r="L457" s="7">
        <v>122964.715</v>
      </c>
      <c r="M457" s="8">
        <v>21.90202897</v>
      </c>
      <c r="N457" s="8">
        <f>Table_EnergyDemand_raw_data[[#This Row],[Demand]]*Table_EnergyDemand_raw_data[[#This Row],[RRP]]</f>
        <v>2693176.7502177935</v>
      </c>
    </row>
    <row r="458" spans="1:14" x14ac:dyDescent="0.3">
      <c r="A458" s="10">
        <v>42461</v>
      </c>
      <c r="B458" s="5" t="str">
        <f>TEXT(Table_EnergyDemand_raw_data[[#This Row],[Date]], "DDDD")</f>
        <v>Friday</v>
      </c>
      <c r="C458" s="5" t="str">
        <f xml:space="preserve"> TEXT(Table_EnergyDemand_raw_data[[#This Row],[Date]], "MMMM")</f>
        <v>April</v>
      </c>
      <c r="D458" s="5" t="str">
        <f>TEXT(Table_EnergyDemand_raw_data[[#This Row],[Date]], "YYYY")</f>
        <v>2016</v>
      </c>
      <c r="E458" s="5">
        <f>_xlfn.ISOWEEKNUM(Table_EnergyDemand_raw_data[[#This Row],[Date]])</f>
        <v>13</v>
      </c>
      <c r="F458" s="6" t="str">
        <f>VLOOKUP(Table_EnergyDemand_raw_data[[#This Row],[Date]],Table_Sheet1[], 2, FALSE)</f>
        <v>N</v>
      </c>
      <c r="G458" s="6" t="str">
        <f>VLOOKUP(Table_EnergyDemand_raw_data[[#This Row],[Date]],Table_Sheet1[], 3, FALSE)</f>
        <v>N</v>
      </c>
      <c r="H458" s="5">
        <v>13.1</v>
      </c>
      <c r="I458" s="5">
        <v>26.5</v>
      </c>
      <c r="J458" s="5">
        <v>16.7</v>
      </c>
      <c r="K458" s="5">
        <v>0</v>
      </c>
      <c r="L458" s="7">
        <v>116321.60000000001</v>
      </c>
      <c r="M458" s="8">
        <v>14.49079665</v>
      </c>
      <c r="N458" s="8">
        <f>Table_EnergyDemand_raw_data[[#This Row],[Demand]]*Table_EnergyDemand_raw_data[[#This Row],[RRP]]</f>
        <v>1685592.65160264</v>
      </c>
    </row>
    <row r="459" spans="1:14" x14ac:dyDescent="0.3">
      <c r="A459" s="10">
        <v>42462</v>
      </c>
      <c r="B459" s="5" t="str">
        <f>TEXT(Table_EnergyDemand_raw_data[[#This Row],[Date]], "DDDD")</f>
        <v>Saturday</v>
      </c>
      <c r="C459" s="5" t="str">
        <f xml:space="preserve"> TEXT(Table_EnergyDemand_raw_data[[#This Row],[Date]], "MMMM")</f>
        <v>April</v>
      </c>
      <c r="D459" s="5" t="str">
        <f>TEXT(Table_EnergyDemand_raw_data[[#This Row],[Date]], "YYYY")</f>
        <v>2016</v>
      </c>
      <c r="E459" s="5">
        <f>_xlfn.ISOWEEKNUM(Table_EnergyDemand_raw_data[[#This Row],[Date]])</f>
        <v>13</v>
      </c>
      <c r="F459" s="6" t="str">
        <f>VLOOKUP(Table_EnergyDemand_raw_data[[#This Row],[Date]],Table_Sheet1[], 2, FALSE)</f>
        <v>N</v>
      </c>
      <c r="G459" s="6" t="str">
        <f>VLOOKUP(Table_EnergyDemand_raw_data[[#This Row],[Date]],Table_Sheet1[], 3, FALSE)</f>
        <v>N</v>
      </c>
      <c r="H459" s="5">
        <v>15.5</v>
      </c>
      <c r="I459" s="5">
        <v>19.5</v>
      </c>
      <c r="J459" s="5">
        <v>8.3000000000000007</v>
      </c>
      <c r="K459" s="5">
        <v>0</v>
      </c>
      <c r="L459" s="7">
        <v>102832.72</v>
      </c>
      <c r="M459" s="8">
        <v>13.56898646</v>
      </c>
      <c r="N459" s="8">
        <f>Table_EnergyDemand_raw_data[[#This Row],[Demand]]*Table_EnergyDemand_raw_data[[#This Row],[RRP]]</f>
        <v>1395335.7853249712</v>
      </c>
    </row>
    <row r="460" spans="1:14" x14ac:dyDescent="0.3">
      <c r="A460" s="10">
        <v>42463</v>
      </c>
      <c r="B460" s="5" t="str">
        <f>TEXT(Table_EnergyDemand_raw_data[[#This Row],[Date]], "DDDD")</f>
        <v>Sunday</v>
      </c>
      <c r="C460" s="5" t="str">
        <f xml:space="preserve"> TEXT(Table_EnergyDemand_raw_data[[#This Row],[Date]], "MMMM")</f>
        <v>April</v>
      </c>
      <c r="D460" s="5" t="str">
        <f>TEXT(Table_EnergyDemand_raw_data[[#This Row],[Date]], "YYYY")</f>
        <v>2016</v>
      </c>
      <c r="E460" s="5">
        <f>_xlfn.ISOWEEKNUM(Table_EnergyDemand_raw_data[[#This Row],[Date]])</f>
        <v>13</v>
      </c>
      <c r="F460" s="6" t="str">
        <f>VLOOKUP(Table_EnergyDemand_raw_data[[#This Row],[Date]],Table_Sheet1[], 2, FALSE)</f>
        <v>N</v>
      </c>
      <c r="G460" s="6" t="str">
        <f>VLOOKUP(Table_EnergyDemand_raw_data[[#This Row],[Date]],Table_Sheet1[], 3, FALSE)</f>
        <v>N</v>
      </c>
      <c r="H460" s="5">
        <v>11.3</v>
      </c>
      <c r="I460" s="5">
        <v>18.8</v>
      </c>
      <c r="J460" s="5">
        <v>15.4</v>
      </c>
      <c r="K460" s="5">
        <v>0</v>
      </c>
      <c r="L460" s="7">
        <v>102084</v>
      </c>
      <c r="M460" s="8">
        <v>15.80399954</v>
      </c>
      <c r="N460" s="8">
        <f>Table_EnergyDemand_raw_data[[#This Row],[Demand]]*Table_EnergyDemand_raw_data[[#This Row],[RRP]]</f>
        <v>1613335.4890413599</v>
      </c>
    </row>
    <row r="461" spans="1:14" x14ac:dyDescent="0.3">
      <c r="A461" s="10">
        <v>42464</v>
      </c>
      <c r="B461" s="5" t="str">
        <f>TEXT(Table_EnergyDemand_raw_data[[#This Row],[Date]], "DDDD")</f>
        <v>Monday</v>
      </c>
      <c r="C461" s="5" t="str">
        <f xml:space="preserve"> TEXT(Table_EnergyDemand_raw_data[[#This Row],[Date]], "MMMM")</f>
        <v>April</v>
      </c>
      <c r="D461" s="5" t="str">
        <f>TEXT(Table_EnergyDemand_raw_data[[#This Row],[Date]], "YYYY")</f>
        <v>2016</v>
      </c>
      <c r="E461" s="5">
        <f>_xlfn.ISOWEEKNUM(Table_EnergyDemand_raw_data[[#This Row],[Date]])</f>
        <v>14</v>
      </c>
      <c r="F461" s="6" t="str">
        <f>VLOOKUP(Table_EnergyDemand_raw_data[[#This Row],[Date]],Table_Sheet1[], 2, FALSE)</f>
        <v>N</v>
      </c>
      <c r="G461" s="6" t="str">
        <f>VLOOKUP(Table_EnergyDemand_raw_data[[#This Row],[Date]],Table_Sheet1[], 3, FALSE)</f>
        <v>N</v>
      </c>
      <c r="H461" s="5">
        <v>9.6999999999999993</v>
      </c>
      <c r="I461" s="5">
        <v>21.2</v>
      </c>
      <c r="J461" s="5">
        <v>18.399999999999999</v>
      </c>
      <c r="K461" s="5">
        <v>0</v>
      </c>
      <c r="L461" s="7">
        <v>120445.735</v>
      </c>
      <c r="M461" s="8">
        <v>38.468550309999998</v>
      </c>
      <c r="N461" s="8">
        <f>Table_EnergyDemand_raw_data[[#This Row],[Demand]]*Table_EnergyDemand_raw_data[[#This Row],[RRP]]</f>
        <v>4633372.8164724279</v>
      </c>
    </row>
    <row r="462" spans="1:14" x14ac:dyDescent="0.3">
      <c r="A462" s="10">
        <v>42465</v>
      </c>
      <c r="B462" s="5" t="str">
        <f>TEXT(Table_EnergyDemand_raw_data[[#This Row],[Date]], "DDDD")</f>
        <v>Tuesday</v>
      </c>
      <c r="C462" s="5" t="str">
        <f xml:space="preserve"> TEXT(Table_EnergyDemand_raw_data[[#This Row],[Date]], "MMMM")</f>
        <v>April</v>
      </c>
      <c r="D462" s="5" t="str">
        <f>TEXT(Table_EnergyDemand_raw_data[[#This Row],[Date]], "YYYY")</f>
        <v>2016</v>
      </c>
      <c r="E462" s="5">
        <f>_xlfn.ISOWEEKNUM(Table_EnergyDemand_raw_data[[#This Row],[Date]])</f>
        <v>14</v>
      </c>
      <c r="F462" s="6" t="str">
        <f>VLOOKUP(Table_EnergyDemand_raw_data[[#This Row],[Date]],Table_Sheet1[], 2, FALSE)</f>
        <v>N</v>
      </c>
      <c r="G462" s="6" t="str">
        <f>VLOOKUP(Table_EnergyDemand_raw_data[[#This Row],[Date]],Table_Sheet1[], 3, FALSE)</f>
        <v>N</v>
      </c>
      <c r="H462" s="5">
        <v>12.3</v>
      </c>
      <c r="I462" s="5">
        <v>29</v>
      </c>
      <c r="J462" s="5">
        <v>17.100000000000001</v>
      </c>
      <c r="K462" s="5">
        <v>0</v>
      </c>
      <c r="L462" s="7">
        <v>120371.235</v>
      </c>
      <c r="M462" s="8">
        <v>21.423208150000001</v>
      </c>
      <c r="N462" s="8">
        <f>Table_EnergyDemand_raw_data[[#This Row],[Demand]]*Table_EnergyDemand_raw_data[[#This Row],[RRP]]</f>
        <v>2578738.0226775655</v>
      </c>
    </row>
    <row r="463" spans="1:14" x14ac:dyDescent="0.3">
      <c r="A463" s="10">
        <v>42466</v>
      </c>
      <c r="B463" s="5" t="str">
        <f>TEXT(Table_EnergyDemand_raw_data[[#This Row],[Date]], "DDDD")</f>
        <v>Wednesday</v>
      </c>
      <c r="C463" s="5" t="str">
        <f xml:space="preserve"> TEXT(Table_EnergyDemand_raw_data[[#This Row],[Date]], "MMMM")</f>
        <v>April</v>
      </c>
      <c r="D463" s="5" t="str">
        <f>TEXT(Table_EnergyDemand_raw_data[[#This Row],[Date]], "YYYY")</f>
        <v>2016</v>
      </c>
      <c r="E463" s="5">
        <f>_xlfn.ISOWEEKNUM(Table_EnergyDemand_raw_data[[#This Row],[Date]])</f>
        <v>14</v>
      </c>
      <c r="F463" s="6" t="str">
        <f>VLOOKUP(Table_EnergyDemand_raw_data[[#This Row],[Date]],Table_Sheet1[], 2, FALSE)</f>
        <v>N</v>
      </c>
      <c r="G463" s="6" t="str">
        <f>VLOOKUP(Table_EnergyDemand_raw_data[[#This Row],[Date]],Table_Sheet1[], 3, FALSE)</f>
        <v>N</v>
      </c>
      <c r="H463" s="5">
        <v>13.6</v>
      </c>
      <c r="I463" s="5">
        <v>15.6</v>
      </c>
      <c r="J463" s="5">
        <v>3.9</v>
      </c>
      <c r="K463" s="5">
        <v>12.8</v>
      </c>
      <c r="L463" s="7">
        <v>125657.125</v>
      </c>
      <c r="M463" s="8">
        <v>45.520804550000001</v>
      </c>
      <c r="N463" s="8">
        <f>Table_EnergyDemand_raw_data[[#This Row],[Demand]]*Table_EnergyDemand_raw_data[[#This Row],[RRP]]</f>
        <v>5720013.4274399187</v>
      </c>
    </row>
    <row r="464" spans="1:14" x14ac:dyDescent="0.3">
      <c r="A464" s="10">
        <v>42467</v>
      </c>
      <c r="B464" s="5" t="str">
        <f>TEXT(Table_EnergyDemand_raw_data[[#This Row],[Date]], "DDDD")</f>
        <v>Thursday</v>
      </c>
      <c r="C464" s="5" t="str">
        <f xml:space="preserve"> TEXT(Table_EnergyDemand_raw_data[[#This Row],[Date]], "MMMM")</f>
        <v>April</v>
      </c>
      <c r="D464" s="5" t="str">
        <f>TEXT(Table_EnergyDemand_raw_data[[#This Row],[Date]], "YYYY")</f>
        <v>2016</v>
      </c>
      <c r="E464" s="5">
        <f>_xlfn.ISOWEEKNUM(Table_EnergyDemand_raw_data[[#This Row],[Date]])</f>
        <v>14</v>
      </c>
      <c r="F464" s="6" t="str">
        <f>VLOOKUP(Table_EnergyDemand_raw_data[[#This Row],[Date]],Table_Sheet1[], 2, FALSE)</f>
        <v>N</v>
      </c>
      <c r="G464" s="6" t="str">
        <f>VLOOKUP(Table_EnergyDemand_raw_data[[#This Row],[Date]],Table_Sheet1[], 3, FALSE)</f>
        <v>N</v>
      </c>
      <c r="H464" s="5">
        <v>8.3000000000000007</v>
      </c>
      <c r="I464" s="5">
        <v>18.399999999999999</v>
      </c>
      <c r="J464" s="5">
        <v>13.1</v>
      </c>
      <c r="K464" s="5">
        <v>6.8</v>
      </c>
      <c r="L464" s="7">
        <v>125663.33</v>
      </c>
      <c r="M464" s="8">
        <v>52.131968520000001</v>
      </c>
      <c r="N464" s="8">
        <f>Table_EnergyDemand_raw_data[[#This Row],[Demand]]*Table_EnergyDemand_raw_data[[#This Row],[RRP]]</f>
        <v>6551076.7636783719</v>
      </c>
    </row>
    <row r="465" spans="1:14" x14ac:dyDescent="0.3">
      <c r="A465" s="10">
        <v>42468</v>
      </c>
      <c r="B465" s="5" t="str">
        <f>TEXT(Table_EnergyDemand_raw_data[[#This Row],[Date]], "DDDD")</f>
        <v>Friday</v>
      </c>
      <c r="C465" s="5" t="str">
        <f xml:space="preserve"> TEXT(Table_EnergyDemand_raw_data[[#This Row],[Date]], "MMMM")</f>
        <v>April</v>
      </c>
      <c r="D465" s="5" t="str">
        <f>TEXT(Table_EnergyDemand_raw_data[[#This Row],[Date]], "YYYY")</f>
        <v>2016</v>
      </c>
      <c r="E465" s="5">
        <f>_xlfn.ISOWEEKNUM(Table_EnergyDemand_raw_data[[#This Row],[Date]])</f>
        <v>14</v>
      </c>
      <c r="F465" s="6" t="str">
        <f>VLOOKUP(Table_EnergyDemand_raw_data[[#This Row],[Date]],Table_Sheet1[], 2, FALSE)</f>
        <v>N</v>
      </c>
      <c r="G465" s="6" t="str">
        <f>VLOOKUP(Table_EnergyDemand_raw_data[[#This Row],[Date]],Table_Sheet1[], 3, FALSE)</f>
        <v>N</v>
      </c>
      <c r="H465" s="5">
        <v>11.9</v>
      </c>
      <c r="I465" s="5">
        <v>20</v>
      </c>
      <c r="J465" s="5">
        <v>9.6</v>
      </c>
      <c r="K465" s="5">
        <v>0</v>
      </c>
      <c r="L465" s="7">
        <v>124266.88499999999</v>
      </c>
      <c r="M465" s="8">
        <v>75.357810740000005</v>
      </c>
      <c r="N465" s="8">
        <f>Table_EnergyDemand_raw_data[[#This Row],[Demand]]*Table_EnergyDemand_raw_data[[#This Row],[RRP]]</f>
        <v>9364480.4010793455</v>
      </c>
    </row>
    <row r="466" spans="1:14" x14ac:dyDescent="0.3">
      <c r="A466" s="10">
        <v>42469</v>
      </c>
      <c r="B466" s="5" t="str">
        <f>TEXT(Table_EnergyDemand_raw_data[[#This Row],[Date]], "DDDD")</f>
        <v>Saturday</v>
      </c>
      <c r="C466" s="5" t="str">
        <f xml:space="preserve"> TEXT(Table_EnergyDemand_raw_data[[#This Row],[Date]], "MMMM")</f>
        <v>April</v>
      </c>
      <c r="D466" s="5" t="str">
        <f>TEXT(Table_EnergyDemand_raw_data[[#This Row],[Date]], "YYYY")</f>
        <v>2016</v>
      </c>
      <c r="E466" s="5">
        <f>_xlfn.ISOWEEKNUM(Table_EnergyDemand_raw_data[[#This Row],[Date]])</f>
        <v>14</v>
      </c>
      <c r="F466" s="6" t="str">
        <f>VLOOKUP(Table_EnergyDemand_raw_data[[#This Row],[Date]],Table_Sheet1[], 2, FALSE)</f>
        <v>N</v>
      </c>
      <c r="G466" s="6" t="str">
        <f>VLOOKUP(Table_EnergyDemand_raw_data[[#This Row],[Date]],Table_Sheet1[], 3, FALSE)</f>
        <v>N</v>
      </c>
      <c r="H466" s="5">
        <v>10.4</v>
      </c>
      <c r="I466" s="5">
        <v>22.3</v>
      </c>
      <c r="J466" s="5">
        <v>13</v>
      </c>
      <c r="K466" s="5">
        <v>0</v>
      </c>
      <c r="L466" s="7">
        <v>109044.9</v>
      </c>
      <c r="M466" s="8">
        <v>73.139144529999996</v>
      </c>
      <c r="N466" s="8">
        <f>Table_EnergyDemand_raw_data[[#This Row],[Demand]]*Table_EnergyDemand_raw_data[[#This Row],[RRP]]</f>
        <v>7975450.7013593959</v>
      </c>
    </row>
    <row r="467" spans="1:14" x14ac:dyDescent="0.3">
      <c r="A467" s="10">
        <v>42470</v>
      </c>
      <c r="B467" s="5" t="str">
        <f>TEXT(Table_EnergyDemand_raw_data[[#This Row],[Date]], "DDDD")</f>
        <v>Sunday</v>
      </c>
      <c r="C467" s="5" t="str">
        <f xml:space="preserve"> TEXT(Table_EnergyDemand_raw_data[[#This Row],[Date]], "MMMM")</f>
        <v>April</v>
      </c>
      <c r="D467" s="5" t="str">
        <f>TEXT(Table_EnergyDemand_raw_data[[#This Row],[Date]], "YYYY")</f>
        <v>2016</v>
      </c>
      <c r="E467" s="5">
        <f>_xlfn.ISOWEEKNUM(Table_EnergyDemand_raw_data[[#This Row],[Date]])</f>
        <v>14</v>
      </c>
      <c r="F467" s="6" t="str">
        <f>VLOOKUP(Table_EnergyDemand_raw_data[[#This Row],[Date]],Table_Sheet1[], 2, FALSE)</f>
        <v>N</v>
      </c>
      <c r="G467" s="6" t="str">
        <f>VLOOKUP(Table_EnergyDemand_raw_data[[#This Row],[Date]],Table_Sheet1[], 3, FALSE)</f>
        <v>N</v>
      </c>
      <c r="H467" s="5">
        <v>13.6</v>
      </c>
      <c r="I467" s="5">
        <v>23.5</v>
      </c>
      <c r="J467" s="5">
        <v>9.6</v>
      </c>
      <c r="K467" s="5">
        <v>0</v>
      </c>
      <c r="L467" s="7">
        <v>99845.345000000001</v>
      </c>
      <c r="M467" s="8">
        <v>35.120545749999998</v>
      </c>
      <c r="N467" s="8">
        <f>Table_EnergyDemand_raw_data[[#This Row],[Demand]]*Table_EnergyDemand_raw_data[[#This Row],[RRP]]</f>
        <v>3506623.0069970335</v>
      </c>
    </row>
    <row r="468" spans="1:14" x14ac:dyDescent="0.3">
      <c r="A468" s="10">
        <v>42471</v>
      </c>
      <c r="B468" s="5" t="str">
        <f>TEXT(Table_EnergyDemand_raw_data[[#This Row],[Date]], "DDDD")</f>
        <v>Monday</v>
      </c>
      <c r="C468" s="5" t="str">
        <f xml:space="preserve"> TEXT(Table_EnergyDemand_raw_data[[#This Row],[Date]], "MMMM")</f>
        <v>April</v>
      </c>
      <c r="D468" s="5" t="str">
        <f>TEXT(Table_EnergyDemand_raw_data[[#This Row],[Date]], "YYYY")</f>
        <v>2016</v>
      </c>
      <c r="E468" s="5">
        <f>_xlfn.ISOWEEKNUM(Table_EnergyDemand_raw_data[[#This Row],[Date]])</f>
        <v>15</v>
      </c>
      <c r="F468" s="6" t="str">
        <f>VLOOKUP(Table_EnergyDemand_raw_data[[#This Row],[Date]],Table_Sheet1[], 2, FALSE)</f>
        <v>N</v>
      </c>
      <c r="G468" s="6" t="str">
        <f>VLOOKUP(Table_EnergyDemand_raw_data[[#This Row],[Date]],Table_Sheet1[], 3, FALSE)</f>
        <v>N</v>
      </c>
      <c r="H468" s="5">
        <v>14.5</v>
      </c>
      <c r="I468" s="5">
        <v>20.100000000000001</v>
      </c>
      <c r="J468" s="5">
        <v>14.1</v>
      </c>
      <c r="K468" s="5">
        <v>0</v>
      </c>
      <c r="L468" s="7">
        <v>118614.005</v>
      </c>
      <c r="M468" s="8">
        <v>62.306510809999999</v>
      </c>
      <c r="N468" s="8">
        <f>Table_EnergyDemand_raw_data[[#This Row],[Demand]]*Table_EnergyDemand_raw_data[[#This Row],[RRP]]</f>
        <v>7390424.7847498944</v>
      </c>
    </row>
    <row r="469" spans="1:14" x14ac:dyDescent="0.3">
      <c r="A469" s="10">
        <v>42472</v>
      </c>
      <c r="B469" s="5" t="str">
        <f>TEXT(Table_EnergyDemand_raw_data[[#This Row],[Date]], "DDDD")</f>
        <v>Tuesday</v>
      </c>
      <c r="C469" s="5" t="str">
        <f xml:space="preserve"> TEXT(Table_EnergyDemand_raw_data[[#This Row],[Date]], "MMMM")</f>
        <v>April</v>
      </c>
      <c r="D469" s="5" t="str">
        <f>TEXT(Table_EnergyDemand_raw_data[[#This Row],[Date]], "YYYY")</f>
        <v>2016</v>
      </c>
      <c r="E469" s="5">
        <f>_xlfn.ISOWEEKNUM(Table_EnergyDemand_raw_data[[#This Row],[Date]])</f>
        <v>15</v>
      </c>
      <c r="F469" s="6" t="str">
        <f>VLOOKUP(Table_EnergyDemand_raw_data[[#This Row],[Date]],Table_Sheet1[], 2, FALSE)</f>
        <v>Y</v>
      </c>
      <c r="G469" s="6" t="str">
        <f>VLOOKUP(Table_EnergyDemand_raw_data[[#This Row],[Date]],Table_Sheet1[], 3, FALSE)</f>
        <v>N</v>
      </c>
      <c r="H469" s="5">
        <v>14</v>
      </c>
      <c r="I469" s="5">
        <v>18.7</v>
      </c>
      <c r="J469" s="5">
        <v>13.5</v>
      </c>
      <c r="K469" s="5">
        <v>0.2</v>
      </c>
      <c r="L469" s="7">
        <v>123808.76</v>
      </c>
      <c r="M469" s="8">
        <v>62.964552500000003</v>
      </c>
      <c r="N469" s="8">
        <f>Table_EnergyDemand_raw_data[[#This Row],[Demand]]*Table_EnergyDemand_raw_data[[#This Row],[RRP]]</f>
        <v>7795563.1689799</v>
      </c>
    </row>
    <row r="470" spans="1:14" x14ac:dyDescent="0.3">
      <c r="A470" s="10">
        <v>42473</v>
      </c>
      <c r="B470" s="5" t="str">
        <f>TEXT(Table_EnergyDemand_raw_data[[#This Row],[Date]], "DDDD")</f>
        <v>Wednesday</v>
      </c>
      <c r="C470" s="5" t="str">
        <f xml:space="preserve"> TEXT(Table_EnergyDemand_raw_data[[#This Row],[Date]], "MMMM")</f>
        <v>April</v>
      </c>
      <c r="D470" s="5" t="str">
        <f>TEXT(Table_EnergyDemand_raw_data[[#This Row],[Date]], "YYYY")</f>
        <v>2016</v>
      </c>
      <c r="E470" s="5">
        <f>_xlfn.ISOWEEKNUM(Table_EnergyDemand_raw_data[[#This Row],[Date]])</f>
        <v>15</v>
      </c>
      <c r="F470" s="6" t="str">
        <f>VLOOKUP(Table_EnergyDemand_raw_data[[#This Row],[Date]],Table_Sheet1[], 2, FALSE)</f>
        <v>Y</v>
      </c>
      <c r="G470" s="6" t="str">
        <f>VLOOKUP(Table_EnergyDemand_raw_data[[#This Row],[Date]],Table_Sheet1[], 3, FALSE)</f>
        <v>N</v>
      </c>
      <c r="H470" s="5">
        <v>11.3</v>
      </c>
      <c r="I470" s="5">
        <v>20</v>
      </c>
      <c r="J470" s="5">
        <v>12.6</v>
      </c>
      <c r="K470" s="5">
        <v>0.2</v>
      </c>
      <c r="L470" s="7">
        <v>124686.63</v>
      </c>
      <c r="M470" s="8">
        <v>77.21022318</v>
      </c>
      <c r="N470" s="8">
        <f>Table_EnergyDemand_raw_data[[#This Row],[Demand]]*Table_EnergyDemand_raw_data[[#This Row],[RRP]]</f>
        <v>9627082.5298620835</v>
      </c>
    </row>
    <row r="471" spans="1:14" x14ac:dyDescent="0.3">
      <c r="A471" s="10">
        <v>42474</v>
      </c>
      <c r="B471" s="5" t="str">
        <f>TEXT(Table_EnergyDemand_raw_data[[#This Row],[Date]], "DDDD")</f>
        <v>Thursday</v>
      </c>
      <c r="C471" s="5" t="str">
        <f xml:space="preserve"> TEXT(Table_EnergyDemand_raw_data[[#This Row],[Date]], "MMMM")</f>
        <v>April</v>
      </c>
      <c r="D471" s="5" t="str">
        <f>TEXT(Table_EnergyDemand_raw_data[[#This Row],[Date]], "YYYY")</f>
        <v>2016</v>
      </c>
      <c r="E471" s="5">
        <f>_xlfn.ISOWEEKNUM(Table_EnergyDemand_raw_data[[#This Row],[Date]])</f>
        <v>15</v>
      </c>
      <c r="F471" s="6" t="str">
        <f>VLOOKUP(Table_EnergyDemand_raw_data[[#This Row],[Date]],Table_Sheet1[], 2, FALSE)</f>
        <v>Y</v>
      </c>
      <c r="G471" s="6" t="str">
        <f>VLOOKUP(Table_EnergyDemand_raw_data[[#This Row],[Date]],Table_Sheet1[], 3, FALSE)</f>
        <v>N</v>
      </c>
      <c r="H471" s="5">
        <v>11.6</v>
      </c>
      <c r="I471" s="5">
        <v>27</v>
      </c>
      <c r="J471" s="5">
        <v>12.7</v>
      </c>
      <c r="K471" s="5">
        <v>0</v>
      </c>
      <c r="L471" s="7">
        <v>126519.065</v>
      </c>
      <c r="M471" s="8">
        <v>92.925207040000004</v>
      </c>
      <c r="N471" s="8">
        <f>Table_EnergyDemand_raw_data[[#This Row],[Demand]]*Table_EnergyDemand_raw_data[[#This Row],[RRP]]</f>
        <v>11756810.309632218</v>
      </c>
    </row>
    <row r="472" spans="1:14" x14ac:dyDescent="0.3">
      <c r="A472" s="10">
        <v>42475</v>
      </c>
      <c r="B472" s="5" t="str">
        <f>TEXT(Table_EnergyDemand_raw_data[[#This Row],[Date]], "DDDD")</f>
        <v>Friday</v>
      </c>
      <c r="C472" s="5" t="str">
        <f xml:space="preserve"> TEXT(Table_EnergyDemand_raw_data[[#This Row],[Date]], "MMMM")</f>
        <v>April</v>
      </c>
      <c r="D472" s="5" t="str">
        <f>TEXT(Table_EnergyDemand_raw_data[[#This Row],[Date]], "YYYY")</f>
        <v>2016</v>
      </c>
      <c r="E472" s="5">
        <f>_xlfn.ISOWEEKNUM(Table_EnergyDemand_raw_data[[#This Row],[Date]])</f>
        <v>15</v>
      </c>
      <c r="F472" s="6" t="str">
        <f>VLOOKUP(Table_EnergyDemand_raw_data[[#This Row],[Date]],Table_Sheet1[], 2, FALSE)</f>
        <v>Y</v>
      </c>
      <c r="G472" s="6" t="str">
        <f>VLOOKUP(Table_EnergyDemand_raw_data[[#This Row],[Date]],Table_Sheet1[], 3, FALSE)</f>
        <v>N</v>
      </c>
      <c r="H472" s="5">
        <v>13.4</v>
      </c>
      <c r="I472" s="5">
        <v>27</v>
      </c>
      <c r="J472" s="5">
        <v>15.9</v>
      </c>
      <c r="K472" s="5">
        <v>0</v>
      </c>
      <c r="L472" s="7">
        <v>124721.485</v>
      </c>
      <c r="M472" s="8">
        <v>81.717847939999999</v>
      </c>
      <c r="N472" s="8">
        <f>Table_EnergyDemand_raw_data[[#This Row],[Demand]]*Table_EnergyDemand_raw_data[[#This Row],[RRP]]</f>
        <v>10191971.346080991</v>
      </c>
    </row>
    <row r="473" spans="1:14" x14ac:dyDescent="0.3">
      <c r="A473" s="10">
        <v>42476</v>
      </c>
      <c r="B473" s="5" t="str">
        <f>TEXT(Table_EnergyDemand_raw_data[[#This Row],[Date]], "DDDD")</f>
        <v>Saturday</v>
      </c>
      <c r="C473" s="5" t="str">
        <f xml:space="preserve"> TEXT(Table_EnergyDemand_raw_data[[#This Row],[Date]], "MMMM")</f>
        <v>April</v>
      </c>
      <c r="D473" s="5" t="str">
        <f>TEXT(Table_EnergyDemand_raw_data[[#This Row],[Date]], "YYYY")</f>
        <v>2016</v>
      </c>
      <c r="E473" s="5">
        <f>_xlfn.ISOWEEKNUM(Table_EnergyDemand_raw_data[[#This Row],[Date]])</f>
        <v>15</v>
      </c>
      <c r="F473" s="6" t="str">
        <f>VLOOKUP(Table_EnergyDemand_raw_data[[#This Row],[Date]],Table_Sheet1[], 2, FALSE)</f>
        <v>Y</v>
      </c>
      <c r="G473" s="6" t="str">
        <f>VLOOKUP(Table_EnergyDemand_raw_data[[#This Row],[Date]],Table_Sheet1[], 3, FALSE)</f>
        <v>N</v>
      </c>
      <c r="H473" s="5">
        <v>14</v>
      </c>
      <c r="I473" s="5">
        <v>20.3</v>
      </c>
      <c r="J473" s="5">
        <v>8.3000000000000007</v>
      </c>
      <c r="K473" s="5">
        <v>0</v>
      </c>
      <c r="L473" s="7">
        <v>108525.965</v>
      </c>
      <c r="M473" s="8">
        <v>51.528968560000003</v>
      </c>
      <c r="N473" s="8">
        <f>Table_EnergyDemand_raw_data[[#This Row],[Demand]]*Table_EnergyDemand_raw_data[[#This Row],[RRP]]</f>
        <v>5592231.0384286605</v>
      </c>
    </row>
    <row r="474" spans="1:14" x14ac:dyDescent="0.3">
      <c r="A474" s="10">
        <v>42477</v>
      </c>
      <c r="B474" s="5" t="str">
        <f>TEXT(Table_EnergyDemand_raw_data[[#This Row],[Date]], "DDDD")</f>
        <v>Sunday</v>
      </c>
      <c r="C474" s="5" t="str">
        <f xml:space="preserve"> TEXT(Table_EnergyDemand_raw_data[[#This Row],[Date]], "MMMM")</f>
        <v>April</v>
      </c>
      <c r="D474" s="5" t="str">
        <f>TEXT(Table_EnergyDemand_raw_data[[#This Row],[Date]], "YYYY")</f>
        <v>2016</v>
      </c>
      <c r="E474" s="5">
        <f>_xlfn.ISOWEEKNUM(Table_EnergyDemand_raw_data[[#This Row],[Date]])</f>
        <v>15</v>
      </c>
      <c r="F474" s="6" t="str">
        <f>VLOOKUP(Table_EnergyDemand_raw_data[[#This Row],[Date]],Table_Sheet1[], 2, FALSE)</f>
        <v>Y</v>
      </c>
      <c r="G474" s="6" t="str">
        <f>VLOOKUP(Table_EnergyDemand_raw_data[[#This Row],[Date]],Table_Sheet1[], 3, FALSE)</f>
        <v>N</v>
      </c>
      <c r="H474" s="5">
        <v>13.1</v>
      </c>
      <c r="I474" s="5">
        <v>19.8</v>
      </c>
      <c r="J474" s="5">
        <v>14.7</v>
      </c>
      <c r="K474" s="5">
        <v>0</v>
      </c>
      <c r="L474" s="7">
        <v>100526.30499999999</v>
      </c>
      <c r="M474" s="8">
        <v>39.129443080000001</v>
      </c>
      <c r="N474" s="8">
        <f>Table_EnergyDemand_raw_data[[#This Row],[Demand]]*Table_EnergyDemand_raw_data[[#This Row],[RRP]]</f>
        <v>3933538.3295402192</v>
      </c>
    </row>
    <row r="475" spans="1:14" x14ac:dyDescent="0.3">
      <c r="A475" s="10">
        <v>42478</v>
      </c>
      <c r="B475" s="5" t="str">
        <f>TEXT(Table_EnergyDemand_raw_data[[#This Row],[Date]], "DDDD")</f>
        <v>Monday</v>
      </c>
      <c r="C475" s="5" t="str">
        <f xml:space="preserve"> TEXT(Table_EnergyDemand_raw_data[[#This Row],[Date]], "MMMM")</f>
        <v>April</v>
      </c>
      <c r="D475" s="5" t="str">
        <f>TEXT(Table_EnergyDemand_raw_data[[#This Row],[Date]], "YYYY")</f>
        <v>2016</v>
      </c>
      <c r="E475" s="5">
        <f>_xlfn.ISOWEEKNUM(Table_EnergyDemand_raw_data[[#This Row],[Date]])</f>
        <v>16</v>
      </c>
      <c r="F475" s="6" t="str">
        <f>VLOOKUP(Table_EnergyDemand_raw_data[[#This Row],[Date]],Table_Sheet1[], 2, FALSE)</f>
        <v>Y</v>
      </c>
      <c r="G475" s="6" t="str">
        <f>VLOOKUP(Table_EnergyDemand_raw_data[[#This Row],[Date]],Table_Sheet1[], 3, FALSE)</f>
        <v>N</v>
      </c>
      <c r="H475" s="5">
        <v>9.8000000000000007</v>
      </c>
      <c r="I475" s="5">
        <v>25</v>
      </c>
      <c r="J475" s="5">
        <v>15</v>
      </c>
      <c r="K475" s="5">
        <v>0</v>
      </c>
      <c r="L475" s="7">
        <v>123441.82</v>
      </c>
      <c r="M475" s="8">
        <v>61.629114919999999</v>
      </c>
      <c r="N475" s="8">
        <f>Table_EnergyDemand_raw_data[[#This Row],[Demand]]*Table_EnergyDemand_raw_data[[#This Row],[RRP]]</f>
        <v>7607610.110713955</v>
      </c>
    </row>
    <row r="476" spans="1:14" x14ac:dyDescent="0.3">
      <c r="A476" s="10">
        <v>42479</v>
      </c>
      <c r="B476" s="5" t="str">
        <f>TEXT(Table_EnergyDemand_raw_data[[#This Row],[Date]], "DDDD")</f>
        <v>Tuesday</v>
      </c>
      <c r="C476" s="5" t="str">
        <f xml:space="preserve"> TEXT(Table_EnergyDemand_raw_data[[#This Row],[Date]], "MMMM")</f>
        <v>April</v>
      </c>
      <c r="D476" s="5" t="str">
        <f>TEXT(Table_EnergyDemand_raw_data[[#This Row],[Date]], "YYYY")</f>
        <v>2016</v>
      </c>
      <c r="E476" s="5">
        <f>_xlfn.ISOWEEKNUM(Table_EnergyDemand_raw_data[[#This Row],[Date]])</f>
        <v>16</v>
      </c>
      <c r="F476" s="6" t="str">
        <f>VLOOKUP(Table_EnergyDemand_raw_data[[#This Row],[Date]],Table_Sheet1[], 2, FALSE)</f>
        <v>Y</v>
      </c>
      <c r="G476" s="6" t="str">
        <f>VLOOKUP(Table_EnergyDemand_raw_data[[#This Row],[Date]],Table_Sheet1[], 3, FALSE)</f>
        <v>N</v>
      </c>
      <c r="H476" s="5">
        <v>13.6</v>
      </c>
      <c r="I476" s="5">
        <v>27.4</v>
      </c>
      <c r="J476" s="5">
        <v>14.5</v>
      </c>
      <c r="K476" s="5">
        <v>0</v>
      </c>
      <c r="L476" s="7">
        <v>126846.44500000001</v>
      </c>
      <c r="M476" s="8">
        <v>54.57119179</v>
      </c>
      <c r="N476" s="8">
        <f>Table_EnergyDemand_raw_data[[#This Row],[Demand]]*Table_EnergyDemand_raw_data[[#This Row],[RRP]]</f>
        <v>6922161.677974687</v>
      </c>
    </row>
    <row r="477" spans="1:14" x14ac:dyDescent="0.3">
      <c r="A477" s="10">
        <v>42480</v>
      </c>
      <c r="B477" s="5" t="str">
        <f>TEXT(Table_EnergyDemand_raw_data[[#This Row],[Date]], "DDDD")</f>
        <v>Wednesday</v>
      </c>
      <c r="C477" s="5" t="str">
        <f xml:space="preserve"> TEXT(Table_EnergyDemand_raw_data[[#This Row],[Date]], "MMMM")</f>
        <v>April</v>
      </c>
      <c r="D477" s="5" t="str">
        <f>TEXT(Table_EnergyDemand_raw_data[[#This Row],[Date]], "YYYY")</f>
        <v>2016</v>
      </c>
      <c r="E477" s="5">
        <f>_xlfn.ISOWEEKNUM(Table_EnergyDemand_raw_data[[#This Row],[Date]])</f>
        <v>16</v>
      </c>
      <c r="F477" s="6" t="str">
        <f>VLOOKUP(Table_EnergyDemand_raw_data[[#This Row],[Date]],Table_Sheet1[], 2, FALSE)</f>
        <v>Y</v>
      </c>
      <c r="G477" s="6" t="str">
        <f>VLOOKUP(Table_EnergyDemand_raw_data[[#This Row],[Date]],Table_Sheet1[], 3, FALSE)</f>
        <v>N</v>
      </c>
      <c r="H477" s="5">
        <v>15.3</v>
      </c>
      <c r="I477" s="5">
        <v>28</v>
      </c>
      <c r="J477" s="5">
        <v>14</v>
      </c>
      <c r="K477" s="5">
        <v>0</v>
      </c>
      <c r="L477" s="7">
        <v>125204.785</v>
      </c>
      <c r="M477" s="8">
        <v>40.053662299999999</v>
      </c>
      <c r="N477" s="8">
        <f>Table_EnergyDemand_raw_data[[#This Row],[Demand]]*Table_EnergyDemand_raw_data[[#This Row],[RRP]]</f>
        <v>5014910.1767341057</v>
      </c>
    </row>
    <row r="478" spans="1:14" x14ac:dyDescent="0.3">
      <c r="A478" s="10">
        <v>42481</v>
      </c>
      <c r="B478" s="5" t="str">
        <f>TEXT(Table_EnergyDemand_raw_data[[#This Row],[Date]], "DDDD")</f>
        <v>Thursday</v>
      </c>
      <c r="C478" s="5" t="str">
        <f xml:space="preserve"> TEXT(Table_EnergyDemand_raw_data[[#This Row],[Date]], "MMMM")</f>
        <v>April</v>
      </c>
      <c r="D478" s="5" t="str">
        <f>TEXT(Table_EnergyDemand_raw_data[[#This Row],[Date]], "YYYY")</f>
        <v>2016</v>
      </c>
      <c r="E478" s="5">
        <f>_xlfn.ISOWEEKNUM(Table_EnergyDemand_raw_data[[#This Row],[Date]])</f>
        <v>16</v>
      </c>
      <c r="F478" s="6" t="str">
        <f>VLOOKUP(Table_EnergyDemand_raw_data[[#This Row],[Date]],Table_Sheet1[], 2, FALSE)</f>
        <v>Y</v>
      </c>
      <c r="G478" s="6" t="str">
        <f>VLOOKUP(Table_EnergyDemand_raw_data[[#This Row],[Date]],Table_Sheet1[], 3, FALSE)</f>
        <v>N</v>
      </c>
      <c r="H478" s="5">
        <v>17.100000000000001</v>
      </c>
      <c r="I478" s="5">
        <v>24.2</v>
      </c>
      <c r="J478" s="5">
        <v>5.6</v>
      </c>
      <c r="K478" s="5">
        <v>0.4</v>
      </c>
      <c r="L478" s="7">
        <v>125514.14</v>
      </c>
      <c r="M478" s="8">
        <v>55.740468579999998</v>
      </c>
      <c r="N478" s="8">
        <f>Table_EnergyDemand_raw_data[[#This Row],[Demand]]*Table_EnergyDemand_raw_data[[#This Row],[RRP]]</f>
        <v>6996216.9770157207</v>
      </c>
    </row>
    <row r="479" spans="1:14" x14ac:dyDescent="0.3">
      <c r="A479" s="10">
        <v>42482</v>
      </c>
      <c r="B479" s="5" t="str">
        <f>TEXT(Table_EnergyDemand_raw_data[[#This Row],[Date]], "DDDD")</f>
        <v>Friday</v>
      </c>
      <c r="C479" s="5" t="str">
        <f xml:space="preserve"> TEXT(Table_EnergyDemand_raw_data[[#This Row],[Date]], "MMMM")</f>
        <v>April</v>
      </c>
      <c r="D479" s="5" t="str">
        <f>TEXT(Table_EnergyDemand_raw_data[[#This Row],[Date]], "YYYY")</f>
        <v>2016</v>
      </c>
      <c r="E479" s="5">
        <f>_xlfn.ISOWEEKNUM(Table_EnergyDemand_raw_data[[#This Row],[Date]])</f>
        <v>16</v>
      </c>
      <c r="F479" s="6" t="str">
        <f>VLOOKUP(Table_EnergyDemand_raw_data[[#This Row],[Date]],Table_Sheet1[], 2, FALSE)</f>
        <v>Y</v>
      </c>
      <c r="G479" s="6" t="str">
        <f>VLOOKUP(Table_EnergyDemand_raw_data[[#This Row],[Date]],Table_Sheet1[], 3, FALSE)</f>
        <v>N</v>
      </c>
      <c r="H479" s="5">
        <v>14.6</v>
      </c>
      <c r="I479" s="5">
        <v>16.7</v>
      </c>
      <c r="J479" s="5">
        <v>7.9</v>
      </c>
      <c r="K479" s="5">
        <v>21.6</v>
      </c>
      <c r="L479" s="7">
        <v>120124.30499999999</v>
      </c>
      <c r="M479" s="8">
        <v>52.296555179999999</v>
      </c>
      <c r="N479" s="8">
        <f>Table_EnergyDemand_raw_data[[#This Row],[Demand]]*Table_EnergyDemand_raw_data[[#This Row],[RRP]]</f>
        <v>6282087.3448916497</v>
      </c>
    </row>
    <row r="480" spans="1:14" x14ac:dyDescent="0.3">
      <c r="A480" s="10">
        <v>42483</v>
      </c>
      <c r="B480" s="5" t="str">
        <f>TEXT(Table_EnergyDemand_raw_data[[#This Row],[Date]], "DDDD")</f>
        <v>Saturday</v>
      </c>
      <c r="C480" s="5" t="str">
        <f xml:space="preserve"> TEXT(Table_EnergyDemand_raw_data[[#This Row],[Date]], "MMMM")</f>
        <v>April</v>
      </c>
      <c r="D480" s="5" t="str">
        <f>TEXT(Table_EnergyDemand_raw_data[[#This Row],[Date]], "YYYY")</f>
        <v>2016</v>
      </c>
      <c r="E480" s="5">
        <f>_xlfn.ISOWEEKNUM(Table_EnergyDemand_raw_data[[#This Row],[Date]])</f>
        <v>16</v>
      </c>
      <c r="F480" s="6" t="str">
        <f>VLOOKUP(Table_EnergyDemand_raw_data[[#This Row],[Date]],Table_Sheet1[], 2, FALSE)</f>
        <v>Y</v>
      </c>
      <c r="G480" s="6" t="str">
        <f>VLOOKUP(Table_EnergyDemand_raw_data[[#This Row],[Date]],Table_Sheet1[], 3, FALSE)</f>
        <v>N</v>
      </c>
      <c r="H480" s="5">
        <v>12.3</v>
      </c>
      <c r="I480" s="5">
        <v>18.600000000000001</v>
      </c>
      <c r="J480" s="5">
        <v>8.5</v>
      </c>
      <c r="K480" s="5">
        <v>0</v>
      </c>
      <c r="L480" s="7">
        <v>108773.745</v>
      </c>
      <c r="M480" s="8">
        <v>36.734526199999998</v>
      </c>
      <c r="N480" s="8">
        <f>Table_EnergyDemand_raw_data[[#This Row],[Demand]]*Table_EnergyDemand_raw_data[[#This Row],[RRP]]</f>
        <v>3995751.9855746184</v>
      </c>
    </row>
    <row r="481" spans="1:14" x14ac:dyDescent="0.3">
      <c r="A481" s="10">
        <v>42484</v>
      </c>
      <c r="B481" s="5" t="str">
        <f>TEXT(Table_EnergyDemand_raw_data[[#This Row],[Date]], "DDDD")</f>
        <v>Sunday</v>
      </c>
      <c r="C481" s="5" t="str">
        <f xml:space="preserve"> TEXT(Table_EnergyDemand_raw_data[[#This Row],[Date]], "MMMM")</f>
        <v>April</v>
      </c>
      <c r="D481" s="5" t="str">
        <f>TEXT(Table_EnergyDemand_raw_data[[#This Row],[Date]], "YYYY")</f>
        <v>2016</v>
      </c>
      <c r="E481" s="5">
        <f>_xlfn.ISOWEEKNUM(Table_EnergyDemand_raw_data[[#This Row],[Date]])</f>
        <v>16</v>
      </c>
      <c r="F481" s="6" t="str">
        <f>VLOOKUP(Table_EnergyDemand_raw_data[[#This Row],[Date]],Table_Sheet1[], 2, FALSE)</f>
        <v>Y</v>
      </c>
      <c r="G481" s="6" t="str">
        <f>VLOOKUP(Table_EnergyDemand_raw_data[[#This Row],[Date]],Table_Sheet1[], 3, FALSE)</f>
        <v>N</v>
      </c>
      <c r="H481" s="5">
        <v>9.1</v>
      </c>
      <c r="I481" s="5">
        <v>20</v>
      </c>
      <c r="J481" s="5">
        <v>14.8</v>
      </c>
      <c r="K481" s="5">
        <v>0</v>
      </c>
      <c r="L481" s="7">
        <v>105642.28</v>
      </c>
      <c r="M481" s="8">
        <v>30.68045485</v>
      </c>
      <c r="N481" s="8">
        <f>Table_EnergyDemand_raw_data[[#This Row],[Demand]]*Table_EnergyDemand_raw_data[[#This Row],[RRP]]</f>
        <v>3241153.2017910578</v>
      </c>
    </row>
    <row r="482" spans="1:14" x14ac:dyDescent="0.3">
      <c r="A482" s="10">
        <v>42485</v>
      </c>
      <c r="B482" s="5" t="str">
        <f>TEXT(Table_EnergyDemand_raw_data[[#This Row],[Date]], "DDDD")</f>
        <v>Monday</v>
      </c>
      <c r="C482" s="5" t="str">
        <f xml:space="preserve"> TEXT(Table_EnergyDemand_raw_data[[#This Row],[Date]], "MMMM")</f>
        <v>April</v>
      </c>
      <c r="D482" s="5" t="str">
        <f>TEXT(Table_EnergyDemand_raw_data[[#This Row],[Date]], "YYYY")</f>
        <v>2016</v>
      </c>
      <c r="E482" s="5">
        <f>_xlfn.ISOWEEKNUM(Table_EnergyDemand_raw_data[[#This Row],[Date]])</f>
        <v>17</v>
      </c>
      <c r="F482" s="6" t="str">
        <f>VLOOKUP(Table_EnergyDemand_raw_data[[#This Row],[Date]],Table_Sheet1[], 2, FALSE)</f>
        <v>Y</v>
      </c>
      <c r="G482" s="6" t="str">
        <f>VLOOKUP(Table_EnergyDemand_raw_data[[#This Row],[Date]],Table_Sheet1[], 3, FALSE)</f>
        <v>Y</v>
      </c>
      <c r="H482" s="5">
        <v>9.9</v>
      </c>
      <c r="I482" s="5">
        <v>25</v>
      </c>
      <c r="J482" s="5">
        <v>14.8</v>
      </c>
      <c r="K482" s="5">
        <v>0</v>
      </c>
      <c r="L482" s="7">
        <v>104072.435</v>
      </c>
      <c r="M482" s="8">
        <v>39.087861220000001</v>
      </c>
      <c r="N482" s="8">
        <f>Table_EnergyDemand_raw_data[[#This Row],[Demand]]*Table_EnergyDemand_raw_data[[#This Row],[RRP]]</f>
        <v>4067968.8961074706</v>
      </c>
    </row>
    <row r="483" spans="1:14" x14ac:dyDescent="0.3">
      <c r="A483" s="10">
        <v>42486</v>
      </c>
      <c r="B483" s="5" t="str">
        <f>TEXT(Table_EnergyDemand_raw_data[[#This Row],[Date]], "DDDD")</f>
        <v>Tuesday</v>
      </c>
      <c r="C483" s="5" t="str">
        <f xml:space="preserve"> TEXT(Table_EnergyDemand_raw_data[[#This Row],[Date]], "MMMM")</f>
        <v>April</v>
      </c>
      <c r="D483" s="5" t="str">
        <f>TEXT(Table_EnergyDemand_raw_data[[#This Row],[Date]], "YYYY")</f>
        <v>2016</v>
      </c>
      <c r="E483" s="5">
        <f>_xlfn.ISOWEEKNUM(Table_EnergyDemand_raw_data[[#This Row],[Date]])</f>
        <v>17</v>
      </c>
      <c r="F483" s="6" t="str">
        <f>VLOOKUP(Table_EnergyDemand_raw_data[[#This Row],[Date]],Table_Sheet1[], 2, FALSE)</f>
        <v>Y</v>
      </c>
      <c r="G483" s="6" t="str">
        <f>VLOOKUP(Table_EnergyDemand_raw_data[[#This Row],[Date]],Table_Sheet1[], 3, FALSE)</f>
        <v>N</v>
      </c>
      <c r="H483" s="5">
        <v>11.3</v>
      </c>
      <c r="I483" s="5">
        <v>25.6</v>
      </c>
      <c r="J483" s="5">
        <v>14.6</v>
      </c>
      <c r="K483" s="5">
        <v>0</v>
      </c>
      <c r="L483" s="7">
        <v>117437.66499999999</v>
      </c>
      <c r="M483" s="8">
        <v>56.436415140000001</v>
      </c>
      <c r="N483" s="8">
        <f>Table_EnergyDemand_raw_data[[#This Row],[Demand]]*Table_EnergyDemand_raw_data[[#This Row],[RRP]]</f>
        <v>6627760.8150122482</v>
      </c>
    </row>
    <row r="484" spans="1:14" x14ac:dyDescent="0.3">
      <c r="A484" s="10">
        <v>42487</v>
      </c>
      <c r="B484" s="5" t="str">
        <f>TEXT(Table_EnergyDemand_raw_data[[#This Row],[Date]], "DDDD")</f>
        <v>Wednesday</v>
      </c>
      <c r="C484" s="5" t="str">
        <f xml:space="preserve"> TEXT(Table_EnergyDemand_raw_data[[#This Row],[Date]], "MMMM")</f>
        <v>April</v>
      </c>
      <c r="D484" s="5" t="str">
        <f>TEXT(Table_EnergyDemand_raw_data[[#This Row],[Date]], "YYYY")</f>
        <v>2016</v>
      </c>
      <c r="E484" s="5">
        <f>_xlfn.ISOWEEKNUM(Table_EnergyDemand_raw_data[[#This Row],[Date]])</f>
        <v>17</v>
      </c>
      <c r="F484" s="6" t="str">
        <f>VLOOKUP(Table_EnergyDemand_raw_data[[#This Row],[Date]],Table_Sheet1[], 2, FALSE)</f>
        <v>Y</v>
      </c>
      <c r="G484" s="6" t="str">
        <f>VLOOKUP(Table_EnergyDemand_raw_data[[#This Row],[Date]],Table_Sheet1[], 3, FALSE)</f>
        <v>N</v>
      </c>
      <c r="H484" s="5">
        <v>13</v>
      </c>
      <c r="I484" s="5">
        <v>25.4</v>
      </c>
      <c r="J484" s="5">
        <v>13.5</v>
      </c>
      <c r="K484" s="5">
        <v>0</v>
      </c>
      <c r="L484" s="7">
        <v>118531.5</v>
      </c>
      <c r="M484" s="8">
        <v>19.411138099999999</v>
      </c>
      <c r="N484" s="8">
        <f>Table_EnergyDemand_raw_data[[#This Row],[Demand]]*Table_EnergyDemand_raw_data[[#This Row],[RRP]]</f>
        <v>2300831.3157001496</v>
      </c>
    </row>
    <row r="485" spans="1:14" x14ac:dyDescent="0.3">
      <c r="A485" s="10">
        <v>42488</v>
      </c>
      <c r="B485" s="5" t="str">
        <f>TEXT(Table_EnergyDemand_raw_data[[#This Row],[Date]], "DDDD")</f>
        <v>Thursday</v>
      </c>
      <c r="C485" s="5" t="str">
        <f xml:space="preserve"> TEXT(Table_EnergyDemand_raw_data[[#This Row],[Date]], "MMMM")</f>
        <v>April</v>
      </c>
      <c r="D485" s="5" t="str">
        <f>TEXT(Table_EnergyDemand_raw_data[[#This Row],[Date]], "YYYY")</f>
        <v>2016</v>
      </c>
      <c r="E485" s="5">
        <f>_xlfn.ISOWEEKNUM(Table_EnergyDemand_raw_data[[#This Row],[Date]])</f>
        <v>17</v>
      </c>
      <c r="F485" s="6" t="str">
        <f>VLOOKUP(Table_EnergyDemand_raw_data[[#This Row],[Date]],Table_Sheet1[], 2, FALSE)</f>
        <v>Y</v>
      </c>
      <c r="G485" s="6" t="str">
        <f>VLOOKUP(Table_EnergyDemand_raw_data[[#This Row],[Date]],Table_Sheet1[], 3, FALSE)</f>
        <v>N</v>
      </c>
      <c r="H485" s="5">
        <v>19.8</v>
      </c>
      <c r="I485" s="5">
        <v>24.9</v>
      </c>
      <c r="J485" s="5">
        <v>5.3</v>
      </c>
      <c r="K485" s="5">
        <v>0</v>
      </c>
      <c r="L485" s="7">
        <v>126847.02</v>
      </c>
      <c r="M485" s="8">
        <v>60.581978929999998</v>
      </c>
      <c r="N485" s="8">
        <f>Table_EnergyDemand_raw_data[[#This Row],[Demand]]*Table_EnergyDemand_raw_data[[#This Row],[RRP]]</f>
        <v>7684643.4929732885</v>
      </c>
    </row>
    <row r="486" spans="1:14" x14ac:dyDescent="0.3">
      <c r="A486" s="10">
        <v>42489</v>
      </c>
      <c r="B486" s="5" t="str">
        <f>TEXT(Table_EnergyDemand_raw_data[[#This Row],[Date]], "DDDD")</f>
        <v>Friday</v>
      </c>
      <c r="C486" s="5" t="str">
        <f xml:space="preserve"> TEXT(Table_EnergyDemand_raw_data[[#This Row],[Date]], "MMMM")</f>
        <v>April</v>
      </c>
      <c r="D486" s="5" t="str">
        <f>TEXT(Table_EnergyDemand_raw_data[[#This Row],[Date]], "YYYY")</f>
        <v>2016</v>
      </c>
      <c r="E486" s="5">
        <f>_xlfn.ISOWEEKNUM(Table_EnergyDemand_raw_data[[#This Row],[Date]])</f>
        <v>17</v>
      </c>
      <c r="F486" s="6" t="str">
        <f>VLOOKUP(Table_EnergyDemand_raw_data[[#This Row],[Date]],Table_Sheet1[], 2, FALSE)</f>
        <v>Y</v>
      </c>
      <c r="G486" s="6" t="str">
        <f>VLOOKUP(Table_EnergyDemand_raw_data[[#This Row],[Date]],Table_Sheet1[], 3, FALSE)</f>
        <v>N</v>
      </c>
      <c r="H486" s="5">
        <v>16.899999999999999</v>
      </c>
      <c r="I486" s="5">
        <v>20.6</v>
      </c>
      <c r="J486" s="5">
        <v>3.7</v>
      </c>
      <c r="K486" s="5">
        <v>0.4</v>
      </c>
      <c r="L486" s="7">
        <v>122054.13</v>
      </c>
      <c r="M486" s="8">
        <v>51.748341770000003</v>
      </c>
      <c r="N486" s="8">
        <f>Table_EnergyDemand_raw_data[[#This Row],[Demand]]*Table_EnergyDemand_raw_data[[#This Row],[RRP]]</f>
        <v>6316098.8336800104</v>
      </c>
    </row>
    <row r="487" spans="1:14" x14ac:dyDescent="0.3">
      <c r="A487" s="10">
        <v>42490</v>
      </c>
      <c r="B487" s="5" t="str">
        <f>TEXT(Table_EnergyDemand_raw_data[[#This Row],[Date]], "DDDD")</f>
        <v>Saturday</v>
      </c>
      <c r="C487" s="5" t="str">
        <f xml:space="preserve"> TEXT(Table_EnergyDemand_raw_data[[#This Row],[Date]], "MMMM")</f>
        <v>April</v>
      </c>
      <c r="D487" s="5" t="str">
        <f>TEXT(Table_EnergyDemand_raw_data[[#This Row],[Date]], "YYYY")</f>
        <v>2016</v>
      </c>
      <c r="E487" s="5">
        <f>_xlfn.ISOWEEKNUM(Table_EnergyDemand_raw_data[[#This Row],[Date]])</f>
        <v>17</v>
      </c>
      <c r="F487" s="6" t="str">
        <f>VLOOKUP(Table_EnergyDemand_raw_data[[#This Row],[Date]],Table_Sheet1[], 2, FALSE)</f>
        <v>Y</v>
      </c>
      <c r="G487" s="6" t="str">
        <f>VLOOKUP(Table_EnergyDemand_raw_data[[#This Row],[Date]],Table_Sheet1[], 3, FALSE)</f>
        <v>N</v>
      </c>
      <c r="H487" s="5">
        <v>16.399999999999999</v>
      </c>
      <c r="I487" s="5">
        <v>24.1</v>
      </c>
      <c r="J487" s="5">
        <v>12.7</v>
      </c>
      <c r="K487" s="5">
        <v>6.2</v>
      </c>
      <c r="L487" s="7">
        <v>103505.19500000001</v>
      </c>
      <c r="M487" s="8">
        <v>27.107906180000001</v>
      </c>
      <c r="N487" s="8">
        <f>Table_EnergyDemand_raw_data[[#This Row],[Demand]]*Table_EnergyDemand_raw_data[[#This Row],[RRP]]</f>
        <v>2805809.1152026053</v>
      </c>
    </row>
    <row r="488" spans="1:14" x14ac:dyDescent="0.3">
      <c r="A488" s="10">
        <v>42491</v>
      </c>
      <c r="B488" s="5" t="str">
        <f>TEXT(Table_EnergyDemand_raw_data[[#This Row],[Date]], "DDDD")</f>
        <v>Sunday</v>
      </c>
      <c r="C488" s="5" t="str">
        <f xml:space="preserve"> TEXT(Table_EnergyDemand_raw_data[[#This Row],[Date]], "MMMM")</f>
        <v>May</v>
      </c>
      <c r="D488" s="5" t="str">
        <f>TEXT(Table_EnergyDemand_raw_data[[#This Row],[Date]], "YYYY")</f>
        <v>2016</v>
      </c>
      <c r="E488" s="5">
        <f>_xlfn.ISOWEEKNUM(Table_EnergyDemand_raw_data[[#This Row],[Date]])</f>
        <v>17</v>
      </c>
      <c r="F488" s="6" t="str">
        <f>VLOOKUP(Table_EnergyDemand_raw_data[[#This Row],[Date]],Table_Sheet1[], 2, FALSE)</f>
        <v>Y</v>
      </c>
      <c r="G488" s="6" t="str">
        <f>VLOOKUP(Table_EnergyDemand_raw_data[[#This Row],[Date]],Table_Sheet1[], 3, FALSE)</f>
        <v>N</v>
      </c>
      <c r="H488" s="5">
        <v>14.4</v>
      </c>
      <c r="I488" s="5">
        <v>17</v>
      </c>
      <c r="J488" s="5">
        <v>9</v>
      </c>
      <c r="K488" s="5">
        <v>9.8000000000000007</v>
      </c>
      <c r="L488" s="7">
        <v>98873.535000000003</v>
      </c>
      <c r="M488" s="8">
        <v>31.87421762</v>
      </c>
      <c r="N488" s="8">
        <f>Table_EnergyDemand_raw_data[[#This Row],[Demand]]*Table_EnergyDemand_raw_data[[#This Row],[RRP]]</f>
        <v>3151516.571448687</v>
      </c>
    </row>
    <row r="489" spans="1:14" x14ac:dyDescent="0.3">
      <c r="A489" s="10">
        <v>42492</v>
      </c>
      <c r="B489" s="5" t="str">
        <f>TEXT(Table_EnergyDemand_raw_data[[#This Row],[Date]], "DDDD")</f>
        <v>Monday</v>
      </c>
      <c r="C489" s="5" t="str">
        <f xml:space="preserve"> TEXT(Table_EnergyDemand_raw_data[[#This Row],[Date]], "MMMM")</f>
        <v>May</v>
      </c>
      <c r="D489" s="5" t="str">
        <f>TEXT(Table_EnergyDemand_raw_data[[#This Row],[Date]], "YYYY")</f>
        <v>2016</v>
      </c>
      <c r="E489" s="5">
        <f>_xlfn.ISOWEEKNUM(Table_EnergyDemand_raw_data[[#This Row],[Date]])</f>
        <v>18</v>
      </c>
      <c r="F489" s="6" t="str">
        <f>VLOOKUP(Table_EnergyDemand_raw_data[[#This Row],[Date]],Table_Sheet1[], 2, FALSE)</f>
        <v>Y</v>
      </c>
      <c r="G489" s="6" t="str">
        <f>VLOOKUP(Table_EnergyDemand_raw_data[[#This Row],[Date]],Table_Sheet1[], 3, FALSE)</f>
        <v>N</v>
      </c>
      <c r="H489" s="5">
        <v>9</v>
      </c>
      <c r="I489" s="5">
        <v>18.399999999999999</v>
      </c>
      <c r="J489" s="5">
        <v>12.3</v>
      </c>
      <c r="K489" s="5">
        <v>0.4</v>
      </c>
      <c r="L489" s="7">
        <v>116969.63</v>
      </c>
      <c r="M489" s="8">
        <v>37.348517579999999</v>
      </c>
      <c r="N489" s="8">
        <f>Table_EnergyDemand_raw_data[[#This Row],[Demand]]*Table_EnergyDemand_raw_data[[#This Row],[RRP]]</f>
        <v>4368642.2823810959</v>
      </c>
    </row>
    <row r="490" spans="1:14" x14ac:dyDescent="0.3">
      <c r="A490" s="10">
        <v>42493</v>
      </c>
      <c r="B490" s="5" t="str">
        <f>TEXT(Table_EnergyDemand_raw_data[[#This Row],[Date]], "DDDD")</f>
        <v>Tuesday</v>
      </c>
      <c r="C490" s="5" t="str">
        <f xml:space="preserve"> TEXT(Table_EnergyDemand_raw_data[[#This Row],[Date]], "MMMM")</f>
        <v>May</v>
      </c>
      <c r="D490" s="5" t="str">
        <f>TEXT(Table_EnergyDemand_raw_data[[#This Row],[Date]], "YYYY")</f>
        <v>2016</v>
      </c>
      <c r="E490" s="5">
        <f>_xlfn.ISOWEEKNUM(Table_EnergyDemand_raw_data[[#This Row],[Date]])</f>
        <v>18</v>
      </c>
      <c r="F490" s="6" t="str">
        <f>VLOOKUP(Table_EnergyDemand_raw_data[[#This Row],[Date]],Table_Sheet1[], 2, FALSE)</f>
        <v>Y</v>
      </c>
      <c r="G490" s="6" t="str">
        <f>VLOOKUP(Table_EnergyDemand_raw_data[[#This Row],[Date]],Table_Sheet1[], 3, FALSE)</f>
        <v>N</v>
      </c>
      <c r="H490" s="5">
        <v>12.3</v>
      </c>
      <c r="I490" s="5">
        <v>20.100000000000001</v>
      </c>
      <c r="J490" s="5">
        <v>8.8000000000000007</v>
      </c>
      <c r="K490" s="5">
        <v>0</v>
      </c>
      <c r="L490" s="7">
        <v>119014.44500000001</v>
      </c>
      <c r="M490" s="8">
        <v>22.24291908</v>
      </c>
      <c r="N490" s="8">
        <f>Table_EnergyDemand_raw_data[[#This Row],[Demand]]*Table_EnergyDemand_raw_data[[#This Row],[RRP]]</f>
        <v>2647228.6694861106</v>
      </c>
    </row>
    <row r="491" spans="1:14" x14ac:dyDescent="0.3">
      <c r="A491" s="10">
        <v>42494</v>
      </c>
      <c r="B491" s="5" t="str">
        <f>TEXT(Table_EnergyDemand_raw_data[[#This Row],[Date]], "DDDD")</f>
        <v>Wednesday</v>
      </c>
      <c r="C491" s="5" t="str">
        <f xml:space="preserve"> TEXT(Table_EnergyDemand_raw_data[[#This Row],[Date]], "MMMM")</f>
        <v>May</v>
      </c>
      <c r="D491" s="5" t="str">
        <f>TEXT(Table_EnergyDemand_raw_data[[#This Row],[Date]], "YYYY")</f>
        <v>2016</v>
      </c>
      <c r="E491" s="5">
        <f>_xlfn.ISOWEEKNUM(Table_EnergyDemand_raw_data[[#This Row],[Date]])</f>
        <v>18</v>
      </c>
      <c r="F491" s="6" t="str">
        <f>VLOOKUP(Table_EnergyDemand_raw_data[[#This Row],[Date]],Table_Sheet1[], 2, FALSE)</f>
        <v>Y</v>
      </c>
      <c r="G491" s="6" t="str">
        <f>VLOOKUP(Table_EnergyDemand_raw_data[[#This Row],[Date]],Table_Sheet1[], 3, FALSE)</f>
        <v>N</v>
      </c>
      <c r="H491" s="5">
        <v>9.8000000000000007</v>
      </c>
      <c r="I491" s="5">
        <v>18.2</v>
      </c>
      <c r="J491" s="5">
        <v>11.8</v>
      </c>
      <c r="K491" s="5">
        <v>0.2</v>
      </c>
      <c r="L491" s="7">
        <v>124525.185</v>
      </c>
      <c r="M491" s="8">
        <v>47.753842599999999</v>
      </c>
      <c r="N491" s="8">
        <f>Table_EnergyDemand_raw_data[[#This Row],[Demand]]*Table_EnergyDemand_raw_data[[#This Row],[RRP]]</f>
        <v>5946556.0842258809</v>
      </c>
    </row>
    <row r="492" spans="1:14" x14ac:dyDescent="0.3">
      <c r="A492" s="10">
        <v>42495</v>
      </c>
      <c r="B492" s="5" t="str">
        <f>TEXT(Table_EnergyDemand_raw_data[[#This Row],[Date]], "DDDD")</f>
        <v>Thursday</v>
      </c>
      <c r="C492" s="5" t="str">
        <f xml:space="preserve"> TEXT(Table_EnergyDemand_raw_data[[#This Row],[Date]], "MMMM")</f>
        <v>May</v>
      </c>
      <c r="D492" s="5" t="str">
        <f>TEXT(Table_EnergyDemand_raw_data[[#This Row],[Date]], "YYYY")</f>
        <v>2016</v>
      </c>
      <c r="E492" s="5">
        <f>_xlfn.ISOWEEKNUM(Table_EnergyDemand_raw_data[[#This Row],[Date]])</f>
        <v>18</v>
      </c>
      <c r="F492" s="6" t="str">
        <f>VLOOKUP(Table_EnergyDemand_raw_data[[#This Row],[Date]],Table_Sheet1[], 2, FALSE)</f>
        <v>Y</v>
      </c>
      <c r="G492" s="6" t="str">
        <f>VLOOKUP(Table_EnergyDemand_raw_data[[#This Row],[Date]],Table_Sheet1[], 3, FALSE)</f>
        <v>N</v>
      </c>
      <c r="H492" s="5">
        <v>12.6</v>
      </c>
      <c r="I492" s="5">
        <v>20.5</v>
      </c>
      <c r="J492" s="5">
        <v>12.3</v>
      </c>
      <c r="K492" s="5">
        <v>0</v>
      </c>
      <c r="L492" s="7">
        <v>118192.05499999999</v>
      </c>
      <c r="M492" s="8">
        <v>27.232252970000001</v>
      </c>
      <c r="N492" s="8">
        <f>Table_EnergyDemand_raw_data[[#This Row],[Demand]]*Table_EnergyDemand_raw_data[[#This Row],[RRP]]</f>
        <v>3218635.9408041532</v>
      </c>
    </row>
    <row r="493" spans="1:14" x14ac:dyDescent="0.3">
      <c r="A493" s="10">
        <v>42496</v>
      </c>
      <c r="B493" s="5" t="str">
        <f>TEXT(Table_EnergyDemand_raw_data[[#This Row],[Date]], "DDDD")</f>
        <v>Friday</v>
      </c>
      <c r="C493" s="5" t="str">
        <f xml:space="preserve"> TEXT(Table_EnergyDemand_raw_data[[#This Row],[Date]], "MMMM")</f>
        <v>May</v>
      </c>
      <c r="D493" s="5" t="str">
        <f>TEXT(Table_EnergyDemand_raw_data[[#This Row],[Date]], "YYYY")</f>
        <v>2016</v>
      </c>
      <c r="E493" s="5">
        <f>_xlfn.ISOWEEKNUM(Table_EnergyDemand_raw_data[[#This Row],[Date]])</f>
        <v>18</v>
      </c>
      <c r="F493" s="6" t="str">
        <f>VLOOKUP(Table_EnergyDemand_raw_data[[#This Row],[Date]],Table_Sheet1[], 2, FALSE)</f>
        <v>Y</v>
      </c>
      <c r="G493" s="6" t="str">
        <f>VLOOKUP(Table_EnergyDemand_raw_data[[#This Row],[Date]],Table_Sheet1[], 3, FALSE)</f>
        <v>N</v>
      </c>
      <c r="H493" s="5">
        <v>15.9</v>
      </c>
      <c r="I493" s="5">
        <v>24.7</v>
      </c>
      <c r="J493" s="5">
        <v>13.2</v>
      </c>
      <c r="K493" s="5">
        <v>0</v>
      </c>
      <c r="L493" s="7">
        <v>120421.32</v>
      </c>
      <c r="M493" s="8">
        <v>64.317056579999999</v>
      </c>
      <c r="N493" s="8">
        <f>Table_EnergyDemand_raw_data[[#This Row],[Demand]]*Table_EnergyDemand_raw_data[[#This Row],[RRP]]</f>
        <v>7745144.8518782863</v>
      </c>
    </row>
    <row r="494" spans="1:14" x14ac:dyDescent="0.3">
      <c r="A494" s="10">
        <v>42497</v>
      </c>
      <c r="B494" s="5" t="str">
        <f>TEXT(Table_EnergyDemand_raw_data[[#This Row],[Date]], "DDDD")</f>
        <v>Saturday</v>
      </c>
      <c r="C494" s="5" t="str">
        <f xml:space="preserve"> TEXT(Table_EnergyDemand_raw_data[[#This Row],[Date]], "MMMM")</f>
        <v>May</v>
      </c>
      <c r="D494" s="5" t="str">
        <f>TEXT(Table_EnergyDemand_raw_data[[#This Row],[Date]], "YYYY")</f>
        <v>2016</v>
      </c>
      <c r="E494" s="5">
        <f>_xlfn.ISOWEEKNUM(Table_EnergyDemand_raw_data[[#This Row],[Date]])</f>
        <v>18</v>
      </c>
      <c r="F494" s="6" t="str">
        <f>VLOOKUP(Table_EnergyDemand_raw_data[[#This Row],[Date]],Table_Sheet1[], 2, FALSE)</f>
        <v>Y</v>
      </c>
      <c r="G494" s="6" t="str">
        <f>VLOOKUP(Table_EnergyDemand_raw_data[[#This Row],[Date]],Table_Sheet1[], 3, FALSE)</f>
        <v>N</v>
      </c>
      <c r="H494" s="5">
        <v>11.4</v>
      </c>
      <c r="I494" s="5">
        <v>25.7</v>
      </c>
      <c r="J494" s="5">
        <v>12.6</v>
      </c>
      <c r="K494" s="5">
        <v>0</v>
      </c>
      <c r="L494" s="7">
        <v>106052.64</v>
      </c>
      <c r="M494" s="8">
        <v>46.627024280000001</v>
      </c>
      <c r="N494" s="8">
        <f>Table_EnergyDemand_raw_data[[#This Row],[Demand]]*Table_EnergyDemand_raw_data[[#This Row],[RRP]]</f>
        <v>4944919.0202380996</v>
      </c>
    </row>
    <row r="495" spans="1:14" x14ac:dyDescent="0.3">
      <c r="A495" s="10">
        <v>42498</v>
      </c>
      <c r="B495" s="5" t="str">
        <f>TEXT(Table_EnergyDemand_raw_data[[#This Row],[Date]], "DDDD")</f>
        <v>Sunday</v>
      </c>
      <c r="C495" s="5" t="str">
        <f xml:space="preserve"> TEXT(Table_EnergyDemand_raw_data[[#This Row],[Date]], "MMMM")</f>
        <v>May</v>
      </c>
      <c r="D495" s="5" t="str">
        <f>TEXT(Table_EnergyDemand_raw_data[[#This Row],[Date]], "YYYY")</f>
        <v>2016</v>
      </c>
      <c r="E495" s="5">
        <f>_xlfn.ISOWEEKNUM(Table_EnergyDemand_raw_data[[#This Row],[Date]])</f>
        <v>18</v>
      </c>
      <c r="F495" s="6" t="str">
        <f>VLOOKUP(Table_EnergyDemand_raw_data[[#This Row],[Date]],Table_Sheet1[], 2, FALSE)</f>
        <v>Y</v>
      </c>
      <c r="G495" s="6" t="str">
        <f>VLOOKUP(Table_EnergyDemand_raw_data[[#This Row],[Date]],Table_Sheet1[], 3, FALSE)</f>
        <v>N</v>
      </c>
      <c r="H495" s="5">
        <v>15.5</v>
      </c>
      <c r="I495" s="5">
        <v>20.399999999999999</v>
      </c>
      <c r="J495" s="5">
        <v>3.5</v>
      </c>
      <c r="K495" s="5">
        <v>5.4</v>
      </c>
      <c r="L495" s="7">
        <v>103487.28</v>
      </c>
      <c r="M495" s="8">
        <v>59.14011232</v>
      </c>
      <c r="N495" s="8">
        <f>Table_EnergyDemand_raw_data[[#This Row],[Demand]]*Table_EnergyDemand_raw_data[[#This Row],[RRP]]</f>
        <v>6120249.3628912894</v>
      </c>
    </row>
    <row r="496" spans="1:14" x14ac:dyDescent="0.3">
      <c r="A496" s="10">
        <v>42499</v>
      </c>
      <c r="B496" s="5" t="str">
        <f>TEXT(Table_EnergyDemand_raw_data[[#This Row],[Date]], "DDDD")</f>
        <v>Monday</v>
      </c>
      <c r="C496" s="5" t="str">
        <f xml:space="preserve"> TEXT(Table_EnergyDemand_raw_data[[#This Row],[Date]], "MMMM")</f>
        <v>May</v>
      </c>
      <c r="D496" s="5" t="str">
        <f>TEXT(Table_EnergyDemand_raw_data[[#This Row],[Date]], "YYYY")</f>
        <v>2016</v>
      </c>
      <c r="E496" s="5">
        <f>_xlfn.ISOWEEKNUM(Table_EnergyDemand_raw_data[[#This Row],[Date]])</f>
        <v>19</v>
      </c>
      <c r="F496" s="6" t="str">
        <f>VLOOKUP(Table_EnergyDemand_raw_data[[#This Row],[Date]],Table_Sheet1[], 2, FALSE)</f>
        <v>Y</v>
      </c>
      <c r="G496" s="6" t="str">
        <f>VLOOKUP(Table_EnergyDemand_raw_data[[#This Row],[Date]],Table_Sheet1[], 3, FALSE)</f>
        <v>N</v>
      </c>
      <c r="H496" s="5">
        <v>15.4</v>
      </c>
      <c r="I496" s="5">
        <v>22.2</v>
      </c>
      <c r="J496" s="5">
        <v>6.7</v>
      </c>
      <c r="K496" s="5">
        <v>0.8</v>
      </c>
      <c r="L496" s="7">
        <v>119781.13499999999</v>
      </c>
      <c r="M496" s="8">
        <v>100.8140427</v>
      </c>
      <c r="N496" s="8">
        <f>Table_EnergyDemand_raw_data[[#This Row],[Demand]]*Table_EnergyDemand_raw_data[[#This Row],[RRP]]</f>
        <v>12075620.458544465</v>
      </c>
    </row>
    <row r="497" spans="1:14" x14ac:dyDescent="0.3">
      <c r="A497" s="10">
        <v>42500</v>
      </c>
      <c r="B497" s="5" t="str">
        <f>TEXT(Table_EnergyDemand_raw_data[[#This Row],[Date]], "DDDD")</f>
        <v>Tuesday</v>
      </c>
      <c r="C497" s="5" t="str">
        <f xml:space="preserve"> TEXT(Table_EnergyDemand_raw_data[[#This Row],[Date]], "MMMM")</f>
        <v>May</v>
      </c>
      <c r="D497" s="5" t="str">
        <f>TEXT(Table_EnergyDemand_raw_data[[#This Row],[Date]], "YYYY")</f>
        <v>2016</v>
      </c>
      <c r="E497" s="5">
        <f>_xlfn.ISOWEEKNUM(Table_EnergyDemand_raw_data[[#This Row],[Date]])</f>
        <v>19</v>
      </c>
      <c r="F497" s="6" t="str">
        <f>VLOOKUP(Table_EnergyDemand_raw_data[[#This Row],[Date]],Table_Sheet1[], 2, FALSE)</f>
        <v>Y</v>
      </c>
      <c r="G497" s="6" t="str">
        <f>VLOOKUP(Table_EnergyDemand_raw_data[[#This Row],[Date]],Table_Sheet1[], 3, FALSE)</f>
        <v>N</v>
      </c>
      <c r="H497" s="5">
        <v>13.7</v>
      </c>
      <c r="I497" s="5">
        <v>17.2</v>
      </c>
      <c r="J497" s="5">
        <v>7.6</v>
      </c>
      <c r="K497" s="5">
        <v>12</v>
      </c>
      <c r="L497" s="7">
        <v>119611.88</v>
      </c>
      <c r="M497" s="8">
        <v>36.980106599999999</v>
      </c>
      <c r="N497" s="8">
        <f>Table_EnergyDemand_raw_data[[#This Row],[Demand]]*Table_EnergyDemand_raw_data[[#This Row],[RRP]]</f>
        <v>4423260.0730264084</v>
      </c>
    </row>
    <row r="498" spans="1:14" x14ac:dyDescent="0.3">
      <c r="A498" s="10">
        <v>42501</v>
      </c>
      <c r="B498" s="5" t="str">
        <f>TEXT(Table_EnergyDemand_raw_data[[#This Row],[Date]], "DDDD")</f>
        <v>Wednesday</v>
      </c>
      <c r="C498" s="5" t="str">
        <f xml:space="preserve"> TEXT(Table_EnergyDemand_raw_data[[#This Row],[Date]], "MMMM")</f>
        <v>May</v>
      </c>
      <c r="D498" s="5" t="str">
        <f>TEXT(Table_EnergyDemand_raw_data[[#This Row],[Date]], "YYYY")</f>
        <v>2016</v>
      </c>
      <c r="E498" s="5">
        <f>_xlfn.ISOWEEKNUM(Table_EnergyDemand_raw_data[[#This Row],[Date]])</f>
        <v>19</v>
      </c>
      <c r="F498" s="6" t="str">
        <f>VLOOKUP(Table_EnergyDemand_raw_data[[#This Row],[Date]],Table_Sheet1[], 2, FALSE)</f>
        <v>Y</v>
      </c>
      <c r="G498" s="6" t="str">
        <f>VLOOKUP(Table_EnergyDemand_raw_data[[#This Row],[Date]],Table_Sheet1[], 3, FALSE)</f>
        <v>N</v>
      </c>
      <c r="H498" s="5">
        <v>12.2</v>
      </c>
      <c r="I498" s="5">
        <v>17.399999999999999</v>
      </c>
      <c r="J498" s="5">
        <v>6.3</v>
      </c>
      <c r="K498" s="5">
        <v>0.2</v>
      </c>
      <c r="L498" s="7">
        <v>123616.28</v>
      </c>
      <c r="M498" s="8">
        <v>59.849881660000001</v>
      </c>
      <c r="N498" s="8">
        <f>Table_EnergyDemand_raw_data[[#This Row],[Demand]]*Table_EnergyDemand_raw_data[[#This Row],[RRP]]</f>
        <v>7398419.7292494252</v>
      </c>
    </row>
    <row r="499" spans="1:14" x14ac:dyDescent="0.3">
      <c r="A499" s="10">
        <v>42502</v>
      </c>
      <c r="B499" s="5" t="str">
        <f>TEXT(Table_EnergyDemand_raw_data[[#This Row],[Date]], "DDDD")</f>
        <v>Thursday</v>
      </c>
      <c r="C499" s="5" t="str">
        <f xml:space="preserve"> TEXT(Table_EnergyDemand_raw_data[[#This Row],[Date]], "MMMM")</f>
        <v>May</v>
      </c>
      <c r="D499" s="5" t="str">
        <f>TEXT(Table_EnergyDemand_raw_data[[#This Row],[Date]], "YYYY")</f>
        <v>2016</v>
      </c>
      <c r="E499" s="5">
        <f>_xlfn.ISOWEEKNUM(Table_EnergyDemand_raw_data[[#This Row],[Date]])</f>
        <v>19</v>
      </c>
      <c r="F499" s="6" t="str">
        <f>VLOOKUP(Table_EnergyDemand_raw_data[[#This Row],[Date]],Table_Sheet1[], 2, FALSE)</f>
        <v>Y</v>
      </c>
      <c r="G499" s="6" t="str">
        <f>VLOOKUP(Table_EnergyDemand_raw_data[[#This Row],[Date]],Table_Sheet1[], 3, FALSE)</f>
        <v>N</v>
      </c>
      <c r="H499" s="5">
        <v>14.1</v>
      </c>
      <c r="I499" s="5">
        <v>21.4</v>
      </c>
      <c r="J499" s="5">
        <v>6.1</v>
      </c>
      <c r="K499" s="5">
        <v>0.2</v>
      </c>
      <c r="L499" s="7">
        <v>120693.53</v>
      </c>
      <c r="M499" s="8">
        <v>53.796096839999997</v>
      </c>
      <c r="N499" s="8">
        <f>Table_EnergyDemand_raw_data[[#This Row],[Demand]]*Table_EnergyDemand_raw_data[[#This Row],[RRP]]</f>
        <v>6492840.8278414449</v>
      </c>
    </row>
    <row r="500" spans="1:14" x14ac:dyDescent="0.3">
      <c r="A500" s="10">
        <v>42503</v>
      </c>
      <c r="B500" s="5" t="str">
        <f>TEXT(Table_EnergyDemand_raw_data[[#This Row],[Date]], "DDDD")</f>
        <v>Friday</v>
      </c>
      <c r="C500" s="5" t="str">
        <f xml:space="preserve"> TEXT(Table_EnergyDemand_raw_data[[#This Row],[Date]], "MMMM")</f>
        <v>May</v>
      </c>
      <c r="D500" s="5" t="str">
        <f>TEXT(Table_EnergyDemand_raw_data[[#This Row],[Date]], "YYYY")</f>
        <v>2016</v>
      </c>
      <c r="E500" s="5">
        <f>_xlfn.ISOWEEKNUM(Table_EnergyDemand_raw_data[[#This Row],[Date]])</f>
        <v>19</v>
      </c>
      <c r="F500" s="6" t="str">
        <f>VLOOKUP(Table_EnergyDemand_raw_data[[#This Row],[Date]],Table_Sheet1[], 2, FALSE)</f>
        <v>Y</v>
      </c>
      <c r="G500" s="6" t="str">
        <f>VLOOKUP(Table_EnergyDemand_raw_data[[#This Row],[Date]],Table_Sheet1[], 3, FALSE)</f>
        <v>N</v>
      </c>
      <c r="H500" s="5">
        <v>15.9</v>
      </c>
      <c r="I500" s="5">
        <v>21.6</v>
      </c>
      <c r="J500" s="5">
        <v>9.9</v>
      </c>
      <c r="K500" s="5">
        <v>0</v>
      </c>
      <c r="L500" s="7">
        <v>118800.07</v>
      </c>
      <c r="M500" s="8">
        <v>52.36555156</v>
      </c>
      <c r="N500" s="8">
        <f>Table_EnergyDemand_raw_data[[#This Row],[Demand]]*Table_EnergyDemand_raw_data[[#This Row],[RRP]]</f>
        <v>6221031.19091661</v>
      </c>
    </row>
    <row r="501" spans="1:14" x14ac:dyDescent="0.3">
      <c r="A501" s="10">
        <v>42504</v>
      </c>
      <c r="B501" s="5" t="str">
        <f>TEXT(Table_EnergyDemand_raw_data[[#This Row],[Date]], "DDDD")</f>
        <v>Saturday</v>
      </c>
      <c r="C501" s="5" t="str">
        <f xml:space="preserve"> TEXT(Table_EnergyDemand_raw_data[[#This Row],[Date]], "MMMM")</f>
        <v>May</v>
      </c>
      <c r="D501" s="5" t="str">
        <f>TEXT(Table_EnergyDemand_raw_data[[#This Row],[Date]], "YYYY")</f>
        <v>2016</v>
      </c>
      <c r="E501" s="5">
        <f>_xlfn.ISOWEEKNUM(Table_EnergyDemand_raw_data[[#This Row],[Date]])</f>
        <v>19</v>
      </c>
      <c r="F501" s="6" t="str">
        <f>VLOOKUP(Table_EnergyDemand_raw_data[[#This Row],[Date]],Table_Sheet1[], 2, FALSE)</f>
        <v>Y</v>
      </c>
      <c r="G501" s="6" t="str">
        <f>VLOOKUP(Table_EnergyDemand_raw_data[[#This Row],[Date]],Table_Sheet1[], 3, FALSE)</f>
        <v>N</v>
      </c>
      <c r="H501" s="5">
        <v>14.5</v>
      </c>
      <c r="I501" s="5">
        <v>21.7</v>
      </c>
      <c r="J501" s="5">
        <v>12.6</v>
      </c>
      <c r="K501" s="5">
        <v>0</v>
      </c>
      <c r="L501" s="7">
        <v>101945.995</v>
      </c>
      <c r="M501" s="8">
        <v>28.278767370000001</v>
      </c>
      <c r="N501" s="8">
        <f>Table_EnergyDemand_raw_data[[#This Row],[Demand]]*Table_EnergyDemand_raw_data[[#This Row],[RRP]]</f>
        <v>2882907.0769081833</v>
      </c>
    </row>
    <row r="502" spans="1:14" x14ac:dyDescent="0.3">
      <c r="A502" s="10">
        <v>42505</v>
      </c>
      <c r="B502" s="5" t="str">
        <f>TEXT(Table_EnergyDemand_raw_data[[#This Row],[Date]], "DDDD")</f>
        <v>Sunday</v>
      </c>
      <c r="C502" s="5" t="str">
        <f xml:space="preserve"> TEXT(Table_EnergyDemand_raw_data[[#This Row],[Date]], "MMMM")</f>
        <v>May</v>
      </c>
      <c r="D502" s="5" t="str">
        <f>TEXT(Table_EnergyDemand_raw_data[[#This Row],[Date]], "YYYY")</f>
        <v>2016</v>
      </c>
      <c r="E502" s="5">
        <f>_xlfn.ISOWEEKNUM(Table_EnergyDemand_raw_data[[#This Row],[Date]])</f>
        <v>19</v>
      </c>
      <c r="F502" s="6" t="str">
        <f>VLOOKUP(Table_EnergyDemand_raw_data[[#This Row],[Date]],Table_Sheet1[], 2, FALSE)</f>
        <v>Y</v>
      </c>
      <c r="G502" s="6" t="str">
        <f>VLOOKUP(Table_EnergyDemand_raw_data[[#This Row],[Date]],Table_Sheet1[], 3, FALSE)</f>
        <v>N</v>
      </c>
      <c r="H502" s="5">
        <v>15</v>
      </c>
      <c r="I502" s="5">
        <v>22</v>
      </c>
      <c r="J502" s="5">
        <v>6.7</v>
      </c>
      <c r="K502" s="5">
        <v>0</v>
      </c>
      <c r="L502" s="7">
        <v>99697.62</v>
      </c>
      <c r="M502" s="8">
        <v>37.076541059999997</v>
      </c>
      <c r="N502" s="8">
        <f>Table_EnergyDemand_raw_data[[#This Row],[Demand]]*Table_EnergyDemand_raw_data[[#This Row],[RRP]]</f>
        <v>3696442.9015142769</v>
      </c>
    </row>
    <row r="503" spans="1:14" x14ac:dyDescent="0.3">
      <c r="A503" s="10">
        <v>42506</v>
      </c>
      <c r="B503" s="5" t="str">
        <f>TEXT(Table_EnergyDemand_raw_data[[#This Row],[Date]], "DDDD")</f>
        <v>Monday</v>
      </c>
      <c r="C503" s="5" t="str">
        <f xml:space="preserve"> TEXT(Table_EnergyDemand_raw_data[[#This Row],[Date]], "MMMM")</f>
        <v>May</v>
      </c>
      <c r="D503" s="5" t="str">
        <f>TEXT(Table_EnergyDemand_raw_data[[#This Row],[Date]], "YYYY")</f>
        <v>2016</v>
      </c>
      <c r="E503" s="5">
        <f>_xlfn.ISOWEEKNUM(Table_EnergyDemand_raw_data[[#This Row],[Date]])</f>
        <v>20</v>
      </c>
      <c r="F503" s="6" t="str">
        <f>VLOOKUP(Table_EnergyDemand_raw_data[[#This Row],[Date]],Table_Sheet1[], 2, FALSE)</f>
        <v>Y</v>
      </c>
      <c r="G503" s="6" t="str">
        <f>VLOOKUP(Table_EnergyDemand_raw_data[[#This Row],[Date]],Table_Sheet1[], 3, FALSE)</f>
        <v>N</v>
      </c>
      <c r="H503" s="5">
        <v>7.7</v>
      </c>
      <c r="I503" s="5">
        <v>19.600000000000001</v>
      </c>
      <c r="J503" s="5">
        <v>8.9</v>
      </c>
      <c r="K503" s="5">
        <v>0</v>
      </c>
      <c r="L503" s="7">
        <v>121182.69500000001</v>
      </c>
      <c r="M503" s="8">
        <v>41.916763160000002</v>
      </c>
      <c r="N503" s="8">
        <f>Table_EnergyDemand_raw_data[[#This Row],[Demand]]*Table_EnergyDemand_raw_data[[#This Row],[RRP]]</f>
        <v>5079586.3254055167</v>
      </c>
    </row>
    <row r="504" spans="1:14" x14ac:dyDescent="0.3">
      <c r="A504" s="10">
        <v>42507</v>
      </c>
      <c r="B504" s="5" t="str">
        <f>TEXT(Table_EnergyDemand_raw_data[[#This Row],[Date]], "DDDD")</f>
        <v>Tuesday</v>
      </c>
      <c r="C504" s="5" t="str">
        <f xml:space="preserve"> TEXT(Table_EnergyDemand_raw_data[[#This Row],[Date]], "MMMM")</f>
        <v>May</v>
      </c>
      <c r="D504" s="5" t="str">
        <f>TEXT(Table_EnergyDemand_raw_data[[#This Row],[Date]], "YYYY")</f>
        <v>2016</v>
      </c>
      <c r="E504" s="5">
        <f>_xlfn.ISOWEEKNUM(Table_EnergyDemand_raw_data[[#This Row],[Date]])</f>
        <v>20</v>
      </c>
      <c r="F504" s="6" t="str">
        <f>VLOOKUP(Table_EnergyDemand_raw_data[[#This Row],[Date]],Table_Sheet1[], 2, FALSE)</f>
        <v>Y</v>
      </c>
      <c r="G504" s="6" t="str">
        <f>VLOOKUP(Table_EnergyDemand_raw_data[[#This Row],[Date]],Table_Sheet1[], 3, FALSE)</f>
        <v>N</v>
      </c>
      <c r="H504" s="5">
        <v>11.4</v>
      </c>
      <c r="I504" s="5">
        <v>17.100000000000001</v>
      </c>
      <c r="J504" s="5">
        <v>5.4</v>
      </c>
      <c r="K504" s="5">
        <v>0.2</v>
      </c>
      <c r="L504" s="7">
        <v>124209.405</v>
      </c>
      <c r="M504" s="8">
        <v>68.333326549999995</v>
      </c>
      <c r="N504" s="8">
        <f>Table_EnergyDemand_raw_data[[#This Row],[Demand]]*Table_EnergyDemand_raw_data[[#This Row],[RRP]]</f>
        <v>8487641.8324462026</v>
      </c>
    </row>
    <row r="505" spans="1:14" x14ac:dyDescent="0.3">
      <c r="A505" s="10">
        <v>42508</v>
      </c>
      <c r="B505" s="5" t="str">
        <f>TEXT(Table_EnergyDemand_raw_data[[#This Row],[Date]], "DDDD")</f>
        <v>Wednesday</v>
      </c>
      <c r="C505" s="5" t="str">
        <f xml:space="preserve"> TEXT(Table_EnergyDemand_raw_data[[#This Row],[Date]], "MMMM")</f>
        <v>May</v>
      </c>
      <c r="D505" s="5" t="str">
        <f>TEXT(Table_EnergyDemand_raw_data[[#This Row],[Date]], "YYYY")</f>
        <v>2016</v>
      </c>
      <c r="E505" s="5">
        <f>_xlfn.ISOWEEKNUM(Table_EnergyDemand_raw_data[[#This Row],[Date]])</f>
        <v>20</v>
      </c>
      <c r="F505" s="6" t="str">
        <f>VLOOKUP(Table_EnergyDemand_raw_data[[#This Row],[Date]],Table_Sheet1[], 2, FALSE)</f>
        <v>Y</v>
      </c>
      <c r="G505" s="6" t="str">
        <f>VLOOKUP(Table_EnergyDemand_raw_data[[#This Row],[Date]],Table_Sheet1[], 3, FALSE)</f>
        <v>N</v>
      </c>
      <c r="H505" s="5">
        <v>13</v>
      </c>
      <c r="I505" s="5">
        <v>19.3</v>
      </c>
      <c r="J505" s="5">
        <v>7.2</v>
      </c>
      <c r="K505" s="5">
        <v>0</v>
      </c>
      <c r="L505" s="7">
        <v>124352.215</v>
      </c>
      <c r="M505" s="8">
        <v>70.588827640000005</v>
      </c>
      <c r="N505" s="8">
        <f>Table_EnergyDemand_raw_data[[#This Row],[Demand]]*Table_EnergyDemand_raw_data[[#This Row],[RRP]]</f>
        <v>8777877.0712872222</v>
      </c>
    </row>
    <row r="506" spans="1:14" x14ac:dyDescent="0.3">
      <c r="A506" s="10">
        <v>42509</v>
      </c>
      <c r="B506" s="5" t="str">
        <f>TEXT(Table_EnergyDemand_raw_data[[#This Row],[Date]], "DDDD")</f>
        <v>Thursday</v>
      </c>
      <c r="C506" s="5" t="str">
        <f xml:space="preserve"> TEXT(Table_EnergyDemand_raw_data[[#This Row],[Date]], "MMMM")</f>
        <v>May</v>
      </c>
      <c r="D506" s="5" t="str">
        <f>TEXT(Table_EnergyDemand_raw_data[[#This Row],[Date]], "YYYY")</f>
        <v>2016</v>
      </c>
      <c r="E506" s="5">
        <f>_xlfn.ISOWEEKNUM(Table_EnergyDemand_raw_data[[#This Row],[Date]])</f>
        <v>20</v>
      </c>
      <c r="F506" s="6" t="str">
        <f>VLOOKUP(Table_EnergyDemand_raw_data[[#This Row],[Date]],Table_Sheet1[], 2, FALSE)</f>
        <v>Y</v>
      </c>
      <c r="G506" s="6" t="str">
        <f>VLOOKUP(Table_EnergyDemand_raw_data[[#This Row],[Date]],Table_Sheet1[], 3, FALSE)</f>
        <v>N</v>
      </c>
      <c r="H506" s="5">
        <v>14.6</v>
      </c>
      <c r="I506" s="5">
        <v>18.399999999999999</v>
      </c>
      <c r="J506" s="5">
        <v>2.2000000000000002</v>
      </c>
      <c r="K506" s="5">
        <v>0</v>
      </c>
      <c r="L506" s="7">
        <v>124392.29</v>
      </c>
      <c r="M506" s="8">
        <v>44.40335829</v>
      </c>
      <c r="N506" s="8">
        <f>Table_EnergyDemand_raw_data[[#This Row],[Demand]]*Table_EnergyDemand_raw_data[[#This Row],[RRP]]</f>
        <v>5523435.4213835839</v>
      </c>
    </row>
    <row r="507" spans="1:14" x14ac:dyDescent="0.3">
      <c r="A507" s="10">
        <v>42510</v>
      </c>
      <c r="B507" s="5" t="str">
        <f>TEXT(Table_EnergyDemand_raw_data[[#This Row],[Date]], "DDDD")</f>
        <v>Friday</v>
      </c>
      <c r="C507" s="5" t="str">
        <f xml:space="preserve"> TEXT(Table_EnergyDemand_raw_data[[#This Row],[Date]], "MMMM")</f>
        <v>May</v>
      </c>
      <c r="D507" s="5" t="str">
        <f>TEXT(Table_EnergyDemand_raw_data[[#This Row],[Date]], "YYYY")</f>
        <v>2016</v>
      </c>
      <c r="E507" s="5">
        <f>_xlfn.ISOWEEKNUM(Table_EnergyDemand_raw_data[[#This Row],[Date]])</f>
        <v>20</v>
      </c>
      <c r="F507" s="6" t="str">
        <f>VLOOKUP(Table_EnergyDemand_raw_data[[#This Row],[Date]],Table_Sheet1[], 2, FALSE)</f>
        <v>Y</v>
      </c>
      <c r="G507" s="6" t="str">
        <f>VLOOKUP(Table_EnergyDemand_raw_data[[#This Row],[Date]],Table_Sheet1[], 3, FALSE)</f>
        <v>N</v>
      </c>
      <c r="H507" s="5">
        <v>11.6</v>
      </c>
      <c r="I507" s="5">
        <v>17.399999999999999</v>
      </c>
      <c r="J507" s="5">
        <v>8.3000000000000007</v>
      </c>
      <c r="K507" s="5">
        <v>1.8</v>
      </c>
      <c r="L507" s="7">
        <v>127705.84</v>
      </c>
      <c r="M507" s="8">
        <v>79.795907400000004</v>
      </c>
      <c r="N507" s="8">
        <f>Table_EnergyDemand_raw_data[[#This Row],[Demand]]*Table_EnergyDemand_raw_data[[#This Row],[RRP]]</f>
        <v>10190403.383079216</v>
      </c>
    </row>
    <row r="508" spans="1:14" x14ac:dyDescent="0.3">
      <c r="A508" s="10">
        <v>42511</v>
      </c>
      <c r="B508" s="5" t="str">
        <f>TEXT(Table_EnergyDemand_raw_data[[#This Row],[Date]], "DDDD")</f>
        <v>Saturday</v>
      </c>
      <c r="C508" s="5" t="str">
        <f xml:space="preserve"> TEXT(Table_EnergyDemand_raw_data[[#This Row],[Date]], "MMMM")</f>
        <v>May</v>
      </c>
      <c r="D508" s="5" t="str">
        <f>TEXT(Table_EnergyDemand_raw_data[[#This Row],[Date]], "YYYY")</f>
        <v>2016</v>
      </c>
      <c r="E508" s="5">
        <f>_xlfn.ISOWEEKNUM(Table_EnergyDemand_raw_data[[#This Row],[Date]])</f>
        <v>20</v>
      </c>
      <c r="F508" s="6" t="str">
        <f>VLOOKUP(Table_EnergyDemand_raw_data[[#This Row],[Date]],Table_Sheet1[], 2, FALSE)</f>
        <v>Y</v>
      </c>
      <c r="G508" s="6" t="str">
        <f>VLOOKUP(Table_EnergyDemand_raw_data[[#This Row],[Date]],Table_Sheet1[], 3, FALSE)</f>
        <v>N</v>
      </c>
      <c r="H508" s="5">
        <v>8.1</v>
      </c>
      <c r="I508" s="5">
        <v>18.5</v>
      </c>
      <c r="J508" s="5">
        <v>8.9</v>
      </c>
      <c r="K508" s="5">
        <v>0</v>
      </c>
      <c r="L508" s="7">
        <v>112336.78</v>
      </c>
      <c r="M508" s="8">
        <v>45.745271420000002</v>
      </c>
      <c r="N508" s="8">
        <f>Table_EnergyDemand_raw_data[[#This Row],[Demand]]*Table_EnergyDemand_raw_data[[#This Row],[RRP]]</f>
        <v>5138876.4915488278</v>
      </c>
    </row>
    <row r="509" spans="1:14" x14ac:dyDescent="0.3">
      <c r="A509" s="10">
        <v>42512</v>
      </c>
      <c r="B509" s="5" t="str">
        <f>TEXT(Table_EnergyDemand_raw_data[[#This Row],[Date]], "DDDD")</f>
        <v>Sunday</v>
      </c>
      <c r="C509" s="5" t="str">
        <f xml:space="preserve"> TEXT(Table_EnergyDemand_raw_data[[#This Row],[Date]], "MMMM")</f>
        <v>May</v>
      </c>
      <c r="D509" s="5" t="str">
        <f>TEXT(Table_EnergyDemand_raw_data[[#This Row],[Date]], "YYYY")</f>
        <v>2016</v>
      </c>
      <c r="E509" s="5">
        <f>_xlfn.ISOWEEKNUM(Table_EnergyDemand_raw_data[[#This Row],[Date]])</f>
        <v>20</v>
      </c>
      <c r="F509" s="6" t="str">
        <f>VLOOKUP(Table_EnergyDemand_raw_data[[#This Row],[Date]],Table_Sheet1[], 2, FALSE)</f>
        <v>Y</v>
      </c>
      <c r="G509" s="6" t="str">
        <f>VLOOKUP(Table_EnergyDemand_raw_data[[#This Row],[Date]],Table_Sheet1[], 3, FALSE)</f>
        <v>N</v>
      </c>
      <c r="H509" s="5">
        <v>9.1999999999999993</v>
      </c>
      <c r="I509" s="5">
        <v>22.2</v>
      </c>
      <c r="J509" s="5">
        <v>8.5</v>
      </c>
      <c r="K509" s="5">
        <v>0</v>
      </c>
      <c r="L509" s="7">
        <v>101618.98</v>
      </c>
      <c r="M509" s="8">
        <v>24.192652460000001</v>
      </c>
      <c r="N509" s="8">
        <f>Table_EnergyDemand_raw_data[[#This Row],[Demand]]*Table_EnergyDemand_raw_data[[#This Row],[RRP]]</f>
        <v>2458432.6664796909</v>
      </c>
    </row>
    <row r="510" spans="1:14" x14ac:dyDescent="0.3">
      <c r="A510" s="10">
        <v>42513</v>
      </c>
      <c r="B510" s="5" t="str">
        <f>TEXT(Table_EnergyDemand_raw_data[[#This Row],[Date]], "DDDD")</f>
        <v>Monday</v>
      </c>
      <c r="C510" s="5" t="str">
        <f xml:space="preserve"> TEXT(Table_EnergyDemand_raw_data[[#This Row],[Date]], "MMMM")</f>
        <v>May</v>
      </c>
      <c r="D510" s="5" t="str">
        <f>TEXT(Table_EnergyDemand_raw_data[[#This Row],[Date]], "YYYY")</f>
        <v>2016</v>
      </c>
      <c r="E510" s="5">
        <f>_xlfn.ISOWEEKNUM(Table_EnergyDemand_raw_data[[#This Row],[Date]])</f>
        <v>21</v>
      </c>
      <c r="F510" s="6" t="str">
        <f>VLOOKUP(Table_EnergyDemand_raw_data[[#This Row],[Date]],Table_Sheet1[], 2, FALSE)</f>
        <v>Y</v>
      </c>
      <c r="G510" s="6" t="str">
        <f>VLOOKUP(Table_EnergyDemand_raw_data[[#This Row],[Date]],Table_Sheet1[], 3, FALSE)</f>
        <v>N</v>
      </c>
      <c r="H510" s="5">
        <v>12.8</v>
      </c>
      <c r="I510" s="5">
        <v>17.2</v>
      </c>
      <c r="J510" s="5">
        <v>7.1</v>
      </c>
      <c r="K510" s="5">
        <v>2.2000000000000002</v>
      </c>
      <c r="L510" s="7">
        <v>121424.42</v>
      </c>
      <c r="M510" s="8">
        <v>10.80151908</v>
      </c>
      <c r="N510" s="8">
        <f>Table_EnergyDemand_raw_data[[#This Row],[Demand]]*Table_EnergyDemand_raw_data[[#This Row],[RRP]]</f>
        <v>1311568.1894079335</v>
      </c>
    </row>
    <row r="511" spans="1:14" x14ac:dyDescent="0.3">
      <c r="A511" s="10">
        <v>42514</v>
      </c>
      <c r="B511" s="5" t="str">
        <f>TEXT(Table_EnergyDemand_raw_data[[#This Row],[Date]], "DDDD")</f>
        <v>Tuesday</v>
      </c>
      <c r="C511" s="5" t="str">
        <f xml:space="preserve"> TEXT(Table_EnergyDemand_raw_data[[#This Row],[Date]], "MMMM")</f>
        <v>May</v>
      </c>
      <c r="D511" s="5" t="str">
        <f>TEXT(Table_EnergyDemand_raw_data[[#This Row],[Date]], "YYYY")</f>
        <v>2016</v>
      </c>
      <c r="E511" s="5">
        <f>_xlfn.ISOWEEKNUM(Table_EnergyDemand_raw_data[[#This Row],[Date]])</f>
        <v>21</v>
      </c>
      <c r="F511" s="6" t="str">
        <f>VLOOKUP(Table_EnergyDemand_raw_data[[#This Row],[Date]],Table_Sheet1[], 2, FALSE)</f>
        <v>Y</v>
      </c>
      <c r="G511" s="6" t="str">
        <f>VLOOKUP(Table_EnergyDemand_raw_data[[#This Row],[Date]],Table_Sheet1[], 3, FALSE)</f>
        <v>N</v>
      </c>
      <c r="H511" s="5">
        <v>10.7</v>
      </c>
      <c r="I511" s="5">
        <v>15.8</v>
      </c>
      <c r="J511" s="5">
        <v>7.3</v>
      </c>
      <c r="K511" s="5">
        <v>1.8</v>
      </c>
      <c r="L511" s="7">
        <v>131916.405</v>
      </c>
      <c r="M511" s="8">
        <v>45.213847149999999</v>
      </c>
      <c r="N511" s="8">
        <f>Table_EnergyDemand_raw_data[[#This Row],[Demand]]*Table_EnergyDemand_raw_data[[#This Row],[RRP]]</f>
        <v>5964448.1722474955</v>
      </c>
    </row>
    <row r="512" spans="1:14" x14ac:dyDescent="0.3">
      <c r="A512" s="10">
        <v>42515</v>
      </c>
      <c r="B512" s="5" t="str">
        <f>TEXT(Table_EnergyDemand_raw_data[[#This Row],[Date]], "DDDD")</f>
        <v>Wednesday</v>
      </c>
      <c r="C512" s="5" t="str">
        <f xml:space="preserve"> TEXT(Table_EnergyDemand_raw_data[[#This Row],[Date]], "MMMM")</f>
        <v>May</v>
      </c>
      <c r="D512" s="5" t="str">
        <f>TEXT(Table_EnergyDemand_raw_data[[#This Row],[Date]], "YYYY")</f>
        <v>2016</v>
      </c>
      <c r="E512" s="5">
        <f>_xlfn.ISOWEEKNUM(Table_EnergyDemand_raw_data[[#This Row],[Date]])</f>
        <v>21</v>
      </c>
      <c r="F512" s="6" t="str">
        <f>VLOOKUP(Table_EnergyDemand_raw_data[[#This Row],[Date]],Table_Sheet1[], 2, FALSE)</f>
        <v>Y</v>
      </c>
      <c r="G512" s="6" t="str">
        <f>VLOOKUP(Table_EnergyDemand_raw_data[[#This Row],[Date]],Table_Sheet1[], 3, FALSE)</f>
        <v>N</v>
      </c>
      <c r="H512" s="5">
        <v>7.6</v>
      </c>
      <c r="I512" s="5">
        <v>15.6</v>
      </c>
      <c r="J512" s="5">
        <v>4.9000000000000004</v>
      </c>
      <c r="K512" s="5">
        <v>0</v>
      </c>
      <c r="L512" s="7">
        <v>132170.04999999999</v>
      </c>
      <c r="M512" s="8">
        <v>66.258534830000002</v>
      </c>
      <c r="N512" s="8">
        <f>Table_EnergyDemand_raw_data[[#This Row],[Demand]]*Table_EnergyDemand_raw_data[[#This Row],[RRP]]</f>
        <v>8757393.8614078406</v>
      </c>
    </row>
    <row r="513" spans="1:14" x14ac:dyDescent="0.3">
      <c r="A513" s="10">
        <v>42516</v>
      </c>
      <c r="B513" s="5" t="str">
        <f>TEXT(Table_EnergyDemand_raw_data[[#This Row],[Date]], "DDDD")</f>
        <v>Thursday</v>
      </c>
      <c r="C513" s="5" t="str">
        <f xml:space="preserve"> TEXT(Table_EnergyDemand_raw_data[[#This Row],[Date]], "MMMM")</f>
        <v>May</v>
      </c>
      <c r="D513" s="5" t="str">
        <f>TEXT(Table_EnergyDemand_raw_data[[#This Row],[Date]], "YYYY")</f>
        <v>2016</v>
      </c>
      <c r="E513" s="5">
        <f>_xlfn.ISOWEEKNUM(Table_EnergyDemand_raw_data[[#This Row],[Date]])</f>
        <v>21</v>
      </c>
      <c r="F513" s="6" t="str">
        <f>VLOOKUP(Table_EnergyDemand_raw_data[[#This Row],[Date]],Table_Sheet1[], 2, FALSE)</f>
        <v>Y</v>
      </c>
      <c r="G513" s="6" t="str">
        <f>VLOOKUP(Table_EnergyDemand_raw_data[[#This Row],[Date]],Table_Sheet1[], 3, FALSE)</f>
        <v>N</v>
      </c>
      <c r="H513" s="5">
        <v>10.3</v>
      </c>
      <c r="I513" s="5">
        <v>12.5</v>
      </c>
      <c r="J513" s="5">
        <v>3.1</v>
      </c>
      <c r="K513" s="5">
        <v>12.4</v>
      </c>
      <c r="L513" s="7">
        <v>137080.875</v>
      </c>
      <c r="M513" s="8">
        <v>99.424833129999996</v>
      </c>
      <c r="N513" s="8">
        <f>Table_EnergyDemand_raw_data[[#This Row],[Demand]]*Table_EnergyDemand_raw_data[[#This Row],[RRP]]</f>
        <v>13629243.122189388</v>
      </c>
    </row>
    <row r="514" spans="1:14" x14ac:dyDescent="0.3">
      <c r="A514" s="10">
        <v>42517</v>
      </c>
      <c r="B514" s="5" t="str">
        <f>TEXT(Table_EnergyDemand_raw_data[[#This Row],[Date]], "DDDD")</f>
        <v>Friday</v>
      </c>
      <c r="C514" s="5" t="str">
        <f xml:space="preserve"> TEXT(Table_EnergyDemand_raw_data[[#This Row],[Date]], "MMMM")</f>
        <v>May</v>
      </c>
      <c r="D514" s="5" t="str">
        <f>TEXT(Table_EnergyDemand_raw_data[[#This Row],[Date]], "YYYY")</f>
        <v>2016</v>
      </c>
      <c r="E514" s="5">
        <f>_xlfn.ISOWEEKNUM(Table_EnergyDemand_raw_data[[#This Row],[Date]])</f>
        <v>21</v>
      </c>
      <c r="F514" s="6" t="str">
        <f>VLOOKUP(Table_EnergyDemand_raw_data[[#This Row],[Date]],Table_Sheet1[], 2, FALSE)</f>
        <v>Y</v>
      </c>
      <c r="G514" s="6" t="str">
        <f>VLOOKUP(Table_EnergyDemand_raw_data[[#This Row],[Date]],Table_Sheet1[], 3, FALSE)</f>
        <v>N</v>
      </c>
      <c r="H514" s="5">
        <v>9.1999999999999993</v>
      </c>
      <c r="I514" s="5">
        <v>14.4</v>
      </c>
      <c r="J514" s="5">
        <v>8</v>
      </c>
      <c r="K514" s="5">
        <v>4.8</v>
      </c>
      <c r="L514" s="7">
        <v>134317.62</v>
      </c>
      <c r="M514" s="8">
        <v>68.193428539999999</v>
      </c>
      <c r="N514" s="8">
        <f>Table_EnergyDemand_raw_data[[#This Row],[Demand]]*Table_EnergyDemand_raw_data[[#This Row],[RRP]]</f>
        <v>9159579.0211328752</v>
      </c>
    </row>
    <row r="515" spans="1:14" x14ac:dyDescent="0.3">
      <c r="A515" s="10">
        <v>42518</v>
      </c>
      <c r="B515" s="5" t="str">
        <f>TEXT(Table_EnergyDemand_raw_data[[#This Row],[Date]], "DDDD")</f>
        <v>Saturday</v>
      </c>
      <c r="C515" s="5" t="str">
        <f xml:space="preserve"> TEXT(Table_EnergyDemand_raw_data[[#This Row],[Date]], "MMMM")</f>
        <v>May</v>
      </c>
      <c r="D515" s="5" t="str">
        <f>TEXT(Table_EnergyDemand_raw_data[[#This Row],[Date]], "YYYY")</f>
        <v>2016</v>
      </c>
      <c r="E515" s="5">
        <f>_xlfn.ISOWEEKNUM(Table_EnergyDemand_raw_data[[#This Row],[Date]])</f>
        <v>21</v>
      </c>
      <c r="F515" s="6" t="str">
        <f>VLOOKUP(Table_EnergyDemand_raw_data[[#This Row],[Date]],Table_Sheet1[], 2, FALSE)</f>
        <v>Y</v>
      </c>
      <c r="G515" s="6" t="str">
        <f>VLOOKUP(Table_EnergyDemand_raw_data[[#This Row],[Date]],Table_Sheet1[], 3, FALSE)</f>
        <v>N</v>
      </c>
      <c r="H515" s="5">
        <v>5.7</v>
      </c>
      <c r="I515" s="5">
        <v>13.2</v>
      </c>
      <c r="J515" s="5">
        <v>6.2</v>
      </c>
      <c r="K515" s="5">
        <v>0.6</v>
      </c>
      <c r="L515" s="7">
        <v>119938.795</v>
      </c>
      <c r="M515" s="8">
        <v>81.990134580000003</v>
      </c>
      <c r="N515" s="8">
        <f>Table_EnergyDemand_raw_data[[#This Row],[Demand]]*Table_EnergyDemand_raw_data[[#This Row],[RRP]]</f>
        <v>9833797.9434130322</v>
      </c>
    </row>
    <row r="516" spans="1:14" x14ac:dyDescent="0.3">
      <c r="A516" s="10">
        <v>42519</v>
      </c>
      <c r="B516" s="5" t="str">
        <f>TEXT(Table_EnergyDemand_raw_data[[#This Row],[Date]], "DDDD")</f>
        <v>Sunday</v>
      </c>
      <c r="C516" s="5" t="str">
        <f xml:space="preserve"> TEXT(Table_EnergyDemand_raw_data[[#This Row],[Date]], "MMMM")</f>
        <v>May</v>
      </c>
      <c r="D516" s="5" t="str">
        <f>TEXT(Table_EnergyDemand_raw_data[[#This Row],[Date]], "YYYY")</f>
        <v>2016</v>
      </c>
      <c r="E516" s="5">
        <f>_xlfn.ISOWEEKNUM(Table_EnergyDemand_raw_data[[#This Row],[Date]])</f>
        <v>21</v>
      </c>
      <c r="F516" s="6" t="str">
        <f>VLOOKUP(Table_EnergyDemand_raw_data[[#This Row],[Date]],Table_Sheet1[], 2, FALSE)</f>
        <v>Y</v>
      </c>
      <c r="G516" s="6" t="str">
        <f>VLOOKUP(Table_EnergyDemand_raw_data[[#This Row],[Date]],Table_Sheet1[], 3, FALSE)</f>
        <v>N</v>
      </c>
      <c r="H516" s="5">
        <v>8.6999999999999993</v>
      </c>
      <c r="I516" s="5">
        <v>13.9</v>
      </c>
      <c r="J516" s="5">
        <v>6.5</v>
      </c>
      <c r="K516" s="5">
        <v>4.2</v>
      </c>
      <c r="L516" s="7">
        <v>118751.965</v>
      </c>
      <c r="M516" s="8">
        <v>68.715474040000004</v>
      </c>
      <c r="N516" s="8">
        <f>Table_EnergyDemand_raw_data[[#This Row],[Demand]]*Table_EnergyDemand_raw_data[[#This Row],[RRP]]</f>
        <v>8160097.5681564892</v>
      </c>
    </row>
    <row r="517" spans="1:14" x14ac:dyDescent="0.3">
      <c r="A517" s="10">
        <v>42520</v>
      </c>
      <c r="B517" s="5" t="str">
        <f>TEXT(Table_EnergyDemand_raw_data[[#This Row],[Date]], "DDDD")</f>
        <v>Monday</v>
      </c>
      <c r="C517" s="5" t="str">
        <f xml:space="preserve"> TEXT(Table_EnergyDemand_raw_data[[#This Row],[Date]], "MMMM")</f>
        <v>May</v>
      </c>
      <c r="D517" s="5" t="str">
        <f>TEXT(Table_EnergyDemand_raw_data[[#This Row],[Date]], "YYYY")</f>
        <v>2016</v>
      </c>
      <c r="E517" s="5">
        <f>_xlfn.ISOWEEKNUM(Table_EnergyDemand_raw_data[[#This Row],[Date]])</f>
        <v>22</v>
      </c>
      <c r="F517" s="6" t="str">
        <f>VLOOKUP(Table_EnergyDemand_raw_data[[#This Row],[Date]],Table_Sheet1[], 2, FALSE)</f>
        <v>Y</v>
      </c>
      <c r="G517" s="6" t="str">
        <f>VLOOKUP(Table_EnergyDemand_raw_data[[#This Row],[Date]],Table_Sheet1[], 3, FALSE)</f>
        <v>N</v>
      </c>
      <c r="H517" s="5">
        <v>7.2</v>
      </c>
      <c r="I517" s="5">
        <v>15.4</v>
      </c>
      <c r="J517" s="5">
        <v>9.5</v>
      </c>
      <c r="K517" s="5">
        <v>0</v>
      </c>
      <c r="L517" s="7">
        <v>134983.95499999999</v>
      </c>
      <c r="M517" s="8">
        <v>115.7846736</v>
      </c>
      <c r="N517" s="8">
        <f>Table_EnergyDemand_raw_data[[#This Row],[Demand]]*Table_EnergyDemand_raw_data[[#This Row],[RRP]]</f>
        <v>15629073.170912087</v>
      </c>
    </row>
    <row r="518" spans="1:14" x14ac:dyDescent="0.3">
      <c r="A518" s="10">
        <v>42521</v>
      </c>
      <c r="B518" s="5" t="str">
        <f>TEXT(Table_EnergyDemand_raw_data[[#This Row],[Date]], "DDDD")</f>
        <v>Tuesday</v>
      </c>
      <c r="C518" s="5" t="str">
        <f xml:space="preserve"> TEXT(Table_EnergyDemand_raw_data[[#This Row],[Date]], "MMMM")</f>
        <v>May</v>
      </c>
      <c r="D518" s="5" t="str">
        <f>TEXT(Table_EnergyDemand_raw_data[[#This Row],[Date]], "YYYY")</f>
        <v>2016</v>
      </c>
      <c r="E518" s="5">
        <f>_xlfn.ISOWEEKNUM(Table_EnergyDemand_raw_data[[#This Row],[Date]])</f>
        <v>22</v>
      </c>
      <c r="F518" s="6" t="str">
        <f>VLOOKUP(Table_EnergyDemand_raw_data[[#This Row],[Date]],Table_Sheet1[], 2, FALSE)</f>
        <v>Y</v>
      </c>
      <c r="G518" s="6" t="str">
        <f>VLOOKUP(Table_EnergyDemand_raw_data[[#This Row],[Date]],Table_Sheet1[], 3, FALSE)</f>
        <v>N</v>
      </c>
      <c r="H518" s="5">
        <v>3.6</v>
      </c>
      <c r="I518" s="5">
        <v>17.399999999999999</v>
      </c>
      <c r="J518" s="5">
        <v>9.5</v>
      </c>
      <c r="K518" s="5">
        <v>0</v>
      </c>
      <c r="L518" s="7">
        <v>140402.15</v>
      </c>
      <c r="M518" s="8">
        <v>156.46472259999999</v>
      </c>
      <c r="N518" s="8">
        <f>Table_EnergyDemand_raw_data[[#This Row],[Demand]]*Table_EnergyDemand_raw_data[[#This Row],[RRP]]</f>
        <v>21967983.452193588</v>
      </c>
    </row>
    <row r="519" spans="1:14" x14ac:dyDescent="0.3">
      <c r="A519" s="10">
        <v>42522</v>
      </c>
      <c r="B519" s="5" t="str">
        <f>TEXT(Table_EnergyDemand_raw_data[[#This Row],[Date]], "DDDD")</f>
        <v>Wednesday</v>
      </c>
      <c r="C519" s="5" t="str">
        <f xml:space="preserve"> TEXT(Table_EnergyDemand_raw_data[[#This Row],[Date]], "MMMM")</f>
        <v>June</v>
      </c>
      <c r="D519" s="5" t="str">
        <f>TEXT(Table_EnergyDemand_raw_data[[#This Row],[Date]], "YYYY")</f>
        <v>2016</v>
      </c>
      <c r="E519" s="5">
        <f>_xlfn.ISOWEEKNUM(Table_EnergyDemand_raw_data[[#This Row],[Date]])</f>
        <v>22</v>
      </c>
      <c r="F519" s="6" t="str">
        <f>VLOOKUP(Table_EnergyDemand_raw_data[[#This Row],[Date]],Table_Sheet1[], 2, FALSE)</f>
        <v>Y</v>
      </c>
      <c r="G519" s="6" t="str">
        <f>VLOOKUP(Table_EnergyDemand_raw_data[[#This Row],[Date]],Table_Sheet1[], 3, FALSE)</f>
        <v>N</v>
      </c>
      <c r="H519" s="5">
        <v>4.8</v>
      </c>
      <c r="I519" s="5">
        <v>17</v>
      </c>
      <c r="J519" s="5">
        <v>8.1999999999999993</v>
      </c>
      <c r="K519" s="5">
        <v>0</v>
      </c>
      <c r="L519" s="7">
        <v>141195.03</v>
      </c>
      <c r="M519" s="8">
        <v>168.85275920000001</v>
      </c>
      <c r="N519" s="8">
        <f>Table_EnergyDemand_raw_data[[#This Row],[Demand]]*Table_EnergyDemand_raw_data[[#This Row],[RRP]]</f>
        <v>23841170.400826778</v>
      </c>
    </row>
    <row r="520" spans="1:14" x14ac:dyDescent="0.3">
      <c r="A520" s="10">
        <v>42523</v>
      </c>
      <c r="B520" s="5" t="str">
        <f>TEXT(Table_EnergyDemand_raw_data[[#This Row],[Date]], "DDDD")</f>
        <v>Thursday</v>
      </c>
      <c r="C520" s="5" t="str">
        <f xml:space="preserve"> TEXT(Table_EnergyDemand_raw_data[[#This Row],[Date]], "MMMM")</f>
        <v>June</v>
      </c>
      <c r="D520" s="5" t="str">
        <f>TEXT(Table_EnergyDemand_raw_data[[#This Row],[Date]], "YYYY")</f>
        <v>2016</v>
      </c>
      <c r="E520" s="5">
        <f>_xlfn.ISOWEEKNUM(Table_EnergyDemand_raw_data[[#This Row],[Date]])</f>
        <v>22</v>
      </c>
      <c r="F520" s="6" t="str">
        <f>VLOOKUP(Table_EnergyDemand_raw_data[[#This Row],[Date]],Table_Sheet1[], 2, FALSE)</f>
        <v>Y</v>
      </c>
      <c r="G520" s="6" t="str">
        <f>VLOOKUP(Table_EnergyDemand_raw_data[[#This Row],[Date]],Table_Sheet1[], 3, FALSE)</f>
        <v>N</v>
      </c>
      <c r="H520" s="5">
        <v>4.8</v>
      </c>
      <c r="I520" s="5">
        <v>12.8</v>
      </c>
      <c r="J520" s="5">
        <v>9.1999999999999993</v>
      </c>
      <c r="K520" s="5">
        <v>0</v>
      </c>
      <c r="L520" s="7">
        <v>141292.56</v>
      </c>
      <c r="M520" s="8">
        <v>180.9103503</v>
      </c>
      <c r="N520" s="8">
        <f>Table_EnergyDemand_raw_data[[#This Row],[Demand]]*Table_EnergyDemand_raw_data[[#This Row],[RRP]]</f>
        <v>25561286.524383768</v>
      </c>
    </row>
    <row r="521" spans="1:14" x14ac:dyDescent="0.3">
      <c r="A521" s="10">
        <v>42524</v>
      </c>
      <c r="B521" s="5" t="str">
        <f>TEXT(Table_EnergyDemand_raw_data[[#This Row],[Date]], "DDDD")</f>
        <v>Friday</v>
      </c>
      <c r="C521" s="5" t="str">
        <f xml:space="preserve"> TEXT(Table_EnergyDemand_raw_data[[#This Row],[Date]], "MMMM")</f>
        <v>June</v>
      </c>
      <c r="D521" s="5" t="str">
        <f>TEXT(Table_EnergyDemand_raw_data[[#This Row],[Date]], "YYYY")</f>
        <v>2016</v>
      </c>
      <c r="E521" s="5">
        <f>_xlfn.ISOWEEKNUM(Table_EnergyDemand_raw_data[[#This Row],[Date]])</f>
        <v>22</v>
      </c>
      <c r="F521" s="6" t="str">
        <f>VLOOKUP(Table_EnergyDemand_raw_data[[#This Row],[Date]],Table_Sheet1[], 2, FALSE)</f>
        <v>Y</v>
      </c>
      <c r="G521" s="6" t="str">
        <f>VLOOKUP(Table_EnergyDemand_raw_data[[#This Row],[Date]],Table_Sheet1[], 3, FALSE)</f>
        <v>N</v>
      </c>
      <c r="H521" s="5">
        <v>6.8</v>
      </c>
      <c r="I521" s="5">
        <v>14.1</v>
      </c>
      <c r="J521" s="5">
        <v>8.5</v>
      </c>
      <c r="K521" s="5">
        <v>0</v>
      </c>
      <c r="L521" s="7">
        <v>137717.255</v>
      </c>
      <c r="M521" s="8">
        <v>175.85462989999999</v>
      </c>
      <c r="N521" s="8">
        <f>Table_EnergyDemand_raw_data[[#This Row],[Demand]]*Table_EnergyDemand_raw_data[[#This Row],[RRP]]</f>
        <v>24218216.908868924</v>
      </c>
    </row>
    <row r="522" spans="1:14" x14ac:dyDescent="0.3">
      <c r="A522" s="10">
        <v>42525</v>
      </c>
      <c r="B522" s="5" t="str">
        <f>TEXT(Table_EnergyDemand_raw_data[[#This Row],[Date]], "DDDD")</f>
        <v>Saturday</v>
      </c>
      <c r="C522" s="5" t="str">
        <f xml:space="preserve"> TEXT(Table_EnergyDemand_raw_data[[#This Row],[Date]], "MMMM")</f>
        <v>June</v>
      </c>
      <c r="D522" s="5" t="str">
        <f>TEXT(Table_EnergyDemand_raw_data[[#This Row],[Date]], "YYYY")</f>
        <v>2016</v>
      </c>
      <c r="E522" s="5">
        <f>_xlfn.ISOWEEKNUM(Table_EnergyDemand_raw_data[[#This Row],[Date]])</f>
        <v>22</v>
      </c>
      <c r="F522" s="6" t="str">
        <f>VLOOKUP(Table_EnergyDemand_raw_data[[#This Row],[Date]],Table_Sheet1[], 2, FALSE)</f>
        <v>Y</v>
      </c>
      <c r="G522" s="6" t="str">
        <f>VLOOKUP(Table_EnergyDemand_raw_data[[#This Row],[Date]],Table_Sheet1[], 3, FALSE)</f>
        <v>N</v>
      </c>
      <c r="H522" s="5">
        <v>9.8000000000000007</v>
      </c>
      <c r="I522" s="5">
        <v>13.4</v>
      </c>
      <c r="J522" s="5">
        <v>3.7</v>
      </c>
      <c r="K522" s="5">
        <v>6.2</v>
      </c>
      <c r="L522" s="7">
        <v>122764.33</v>
      </c>
      <c r="M522" s="8">
        <v>126.74997190000001</v>
      </c>
      <c r="N522" s="8">
        <f>Table_EnergyDemand_raw_data[[#This Row],[Demand]]*Table_EnergyDemand_raw_data[[#This Row],[RRP]]</f>
        <v>15560375.377822328</v>
      </c>
    </row>
    <row r="523" spans="1:14" x14ac:dyDescent="0.3">
      <c r="A523" s="10">
        <v>42526</v>
      </c>
      <c r="B523" s="5" t="str">
        <f>TEXT(Table_EnergyDemand_raw_data[[#This Row],[Date]], "DDDD")</f>
        <v>Sunday</v>
      </c>
      <c r="C523" s="5" t="str">
        <f xml:space="preserve"> TEXT(Table_EnergyDemand_raw_data[[#This Row],[Date]], "MMMM")</f>
        <v>June</v>
      </c>
      <c r="D523" s="5" t="str">
        <f>TEXT(Table_EnergyDemand_raw_data[[#This Row],[Date]], "YYYY")</f>
        <v>2016</v>
      </c>
      <c r="E523" s="5">
        <f>_xlfn.ISOWEEKNUM(Table_EnergyDemand_raw_data[[#This Row],[Date]])</f>
        <v>22</v>
      </c>
      <c r="F523" s="6" t="str">
        <f>VLOOKUP(Table_EnergyDemand_raw_data[[#This Row],[Date]],Table_Sheet1[], 2, FALSE)</f>
        <v>Y</v>
      </c>
      <c r="G523" s="6" t="str">
        <f>VLOOKUP(Table_EnergyDemand_raw_data[[#This Row],[Date]],Table_Sheet1[], 3, FALSE)</f>
        <v>N</v>
      </c>
      <c r="H523" s="5">
        <v>10.5</v>
      </c>
      <c r="I523" s="5">
        <v>14.1</v>
      </c>
      <c r="J523" s="5">
        <v>3.3</v>
      </c>
      <c r="K523" s="5">
        <v>3.4</v>
      </c>
      <c r="L523" s="7">
        <v>116052.80499999999</v>
      </c>
      <c r="M523" s="8">
        <v>122.7887776</v>
      </c>
      <c r="N523" s="8">
        <f>Table_EnergyDemand_raw_data[[#This Row],[Demand]]*Table_EnergyDemand_raw_data[[#This Row],[RRP]]</f>
        <v>14249982.063001167</v>
      </c>
    </row>
    <row r="524" spans="1:14" x14ac:dyDescent="0.3">
      <c r="A524" s="10">
        <v>42527</v>
      </c>
      <c r="B524" s="5" t="str">
        <f>TEXT(Table_EnergyDemand_raw_data[[#This Row],[Date]], "DDDD")</f>
        <v>Monday</v>
      </c>
      <c r="C524" s="5" t="str">
        <f xml:space="preserve"> TEXT(Table_EnergyDemand_raw_data[[#This Row],[Date]], "MMMM")</f>
        <v>June</v>
      </c>
      <c r="D524" s="5" t="str">
        <f>TEXT(Table_EnergyDemand_raw_data[[#This Row],[Date]], "YYYY")</f>
        <v>2016</v>
      </c>
      <c r="E524" s="5">
        <f>_xlfn.ISOWEEKNUM(Table_EnergyDemand_raw_data[[#This Row],[Date]])</f>
        <v>23</v>
      </c>
      <c r="F524" s="6" t="str">
        <f>VLOOKUP(Table_EnergyDemand_raw_data[[#This Row],[Date]],Table_Sheet1[], 2, FALSE)</f>
        <v>Y</v>
      </c>
      <c r="G524" s="6" t="str">
        <f>VLOOKUP(Table_EnergyDemand_raw_data[[#This Row],[Date]],Table_Sheet1[], 3, FALSE)</f>
        <v>N</v>
      </c>
      <c r="H524" s="5">
        <v>8.9</v>
      </c>
      <c r="I524" s="5">
        <v>14.5</v>
      </c>
      <c r="J524" s="5">
        <v>7.1</v>
      </c>
      <c r="K524" s="5">
        <v>1.4</v>
      </c>
      <c r="L524" s="7">
        <v>134829.755</v>
      </c>
      <c r="M524" s="8">
        <v>107.44561210000001</v>
      </c>
      <c r="N524" s="8">
        <f>Table_EnergyDemand_raw_data[[#This Row],[Demand]]*Table_EnergyDemand_raw_data[[#This Row],[RRP]]</f>
        <v>14486865.555268036</v>
      </c>
    </row>
    <row r="525" spans="1:14" x14ac:dyDescent="0.3">
      <c r="A525" s="10">
        <v>42528</v>
      </c>
      <c r="B525" s="5" t="str">
        <f>TEXT(Table_EnergyDemand_raw_data[[#This Row],[Date]], "DDDD")</f>
        <v>Tuesday</v>
      </c>
      <c r="C525" s="5" t="str">
        <f xml:space="preserve"> TEXT(Table_EnergyDemand_raw_data[[#This Row],[Date]], "MMMM")</f>
        <v>June</v>
      </c>
      <c r="D525" s="5" t="str">
        <f>TEXT(Table_EnergyDemand_raw_data[[#This Row],[Date]], "YYYY")</f>
        <v>2016</v>
      </c>
      <c r="E525" s="5">
        <f>_xlfn.ISOWEEKNUM(Table_EnergyDemand_raw_data[[#This Row],[Date]])</f>
        <v>23</v>
      </c>
      <c r="F525" s="6" t="str">
        <f>VLOOKUP(Table_EnergyDemand_raw_data[[#This Row],[Date]],Table_Sheet1[], 2, FALSE)</f>
        <v>Y</v>
      </c>
      <c r="G525" s="6" t="str">
        <f>VLOOKUP(Table_EnergyDemand_raw_data[[#This Row],[Date]],Table_Sheet1[], 3, FALSE)</f>
        <v>N</v>
      </c>
      <c r="H525" s="5">
        <v>10.5</v>
      </c>
      <c r="I525" s="5">
        <v>15.3</v>
      </c>
      <c r="J525" s="5">
        <v>4.7</v>
      </c>
      <c r="K525" s="5">
        <v>0</v>
      </c>
      <c r="L525" s="7">
        <v>135306.005</v>
      </c>
      <c r="M525" s="8">
        <v>88.326962910000006</v>
      </c>
      <c r="N525" s="8">
        <f>Table_EnergyDemand_raw_data[[#This Row],[Demand]]*Table_EnergyDemand_raw_data[[#This Row],[RRP]]</f>
        <v>11951168.485135276</v>
      </c>
    </row>
    <row r="526" spans="1:14" x14ac:dyDescent="0.3">
      <c r="A526" s="10">
        <v>42529</v>
      </c>
      <c r="B526" s="5" t="str">
        <f>TEXT(Table_EnergyDemand_raw_data[[#This Row],[Date]], "DDDD")</f>
        <v>Wednesday</v>
      </c>
      <c r="C526" s="5" t="str">
        <f xml:space="preserve"> TEXT(Table_EnergyDemand_raw_data[[#This Row],[Date]], "MMMM")</f>
        <v>June</v>
      </c>
      <c r="D526" s="5" t="str">
        <f>TEXT(Table_EnergyDemand_raw_data[[#This Row],[Date]], "YYYY")</f>
        <v>2016</v>
      </c>
      <c r="E526" s="5">
        <f>_xlfn.ISOWEEKNUM(Table_EnergyDemand_raw_data[[#This Row],[Date]])</f>
        <v>23</v>
      </c>
      <c r="F526" s="6" t="str">
        <f>VLOOKUP(Table_EnergyDemand_raw_data[[#This Row],[Date]],Table_Sheet1[], 2, FALSE)</f>
        <v>Y</v>
      </c>
      <c r="G526" s="6" t="str">
        <f>VLOOKUP(Table_EnergyDemand_raw_data[[#This Row],[Date]],Table_Sheet1[], 3, FALSE)</f>
        <v>N</v>
      </c>
      <c r="H526" s="5">
        <v>9.6999999999999993</v>
      </c>
      <c r="I526" s="5">
        <v>14.7</v>
      </c>
      <c r="J526" s="5">
        <v>4.7</v>
      </c>
      <c r="K526" s="5">
        <v>1.2</v>
      </c>
      <c r="L526" s="7">
        <v>137305.35500000001</v>
      </c>
      <c r="M526" s="8">
        <v>91.315660199999996</v>
      </c>
      <c r="N526" s="8">
        <f>Table_EnergyDemand_raw_data[[#This Row],[Demand]]*Table_EnergyDemand_raw_data[[#This Row],[RRP]]</f>
        <v>12538129.140820371</v>
      </c>
    </row>
    <row r="527" spans="1:14" x14ac:dyDescent="0.3">
      <c r="A527" s="10">
        <v>42530</v>
      </c>
      <c r="B527" s="5" t="str">
        <f>TEXT(Table_EnergyDemand_raw_data[[#This Row],[Date]], "DDDD")</f>
        <v>Thursday</v>
      </c>
      <c r="C527" s="5" t="str">
        <f xml:space="preserve"> TEXT(Table_EnergyDemand_raw_data[[#This Row],[Date]], "MMMM")</f>
        <v>June</v>
      </c>
      <c r="D527" s="5" t="str">
        <f>TEXT(Table_EnergyDemand_raw_data[[#This Row],[Date]], "YYYY")</f>
        <v>2016</v>
      </c>
      <c r="E527" s="5">
        <f>_xlfn.ISOWEEKNUM(Table_EnergyDemand_raw_data[[#This Row],[Date]])</f>
        <v>23</v>
      </c>
      <c r="F527" s="6" t="str">
        <f>VLOOKUP(Table_EnergyDemand_raw_data[[#This Row],[Date]],Table_Sheet1[], 2, FALSE)</f>
        <v>Y</v>
      </c>
      <c r="G527" s="6" t="str">
        <f>VLOOKUP(Table_EnergyDemand_raw_data[[#This Row],[Date]],Table_Sheet1[], 3, FALSE)</f>
        <v>N</v>
      </c>
      <c r="H527" s="5">
        <v>10.8</v>
      </c>
      <c r="I527" s="5">
        <v>17.5</v>
      </c>
      <c r="J527" s="5">
        <v>6</v>
      </c>
      <c r="K527" s="5">
        <v>1.4</v>
      </c>
      <c r="L527" s="7">
        <v>132859.30499999999</v>
      </c>
      <c r="M527" s="8">
        <v>50.238971939999999</v>
      </c>
      <c r="N527" s="8">
        <f>Table_EnergyDemand_raw_data[[#This Row],[Demand]]*Table_EnergyDemand_raw_data[[#This Row],[RRP]]</f>
        <v>6674714.8958629016</v>
      </c>
    </row>
    <row r="528" spans="1:14" x14ac:dyDescent="0.3">
      <c r="A528" s="10">
        <v>42531</v>
      </c>
      <c r="B528" s="5" t="str">
        <f>TEXT(Table_EnergyDemand_raw_data[[#This Row],[Date]], "DDDD")</f>
        <v>Friday</v>
      </c>
      <c r="C528" s="5" t="str">
        <f xml:space="preserve"> TEXT(Table_EnergyDemand_raw_data[[#This Row],[Date]], "MMMM")</f>
        <v>June</v>
      </c>
      <c r="D528" s="5" t="str">
        <f>TEXT(Table_EnergyDemand_raw_data[[#This Row],[Date]], "YYYY")</f>
        <v>2016</v>
      </c>
      <c r="E528" s="5">
        <f>_xlfn.ISOWEEKNUM(Table_EnergyDemand_raw_data[[#This Row],[Date]])</f>
        <v>23</v>
      </c>
      <c r="F528" s="6" t="str">
        <f>VLOOKUP(Table_EnergyDemand_raw_data[[#This Row],[Date]],Table_Sheet1[], 2, FALSE)</f>
        <v>Y</v>
      </c>
      <c r="G528" s="6" t="str">
        <f>VLOOKUP(Table_EnergyDemand_raw_data[[#This Row],[Date]],Table_Sheet1[], 3, FALSE)</f>
        <v>N</v>
      </c>
      <c r="H528" s="5">
        <v>10.4</v>
      </c>
      <c r="I528" s="5">
        <v>15.8</v>
      </c>
      <c r="J528" s="5">
        <v>6.6</v>
      </c>
      <c r="K528" s="5">
        <v>0</v>
      </c>
      <c r="L528" s="7">
        <v>132209.51500000001</v>
      </c>
      <c r="M528" s="8">
        <v>47.425798780000001</v>
      </c>
      <c r="N528" s="8">
        <f>Table_EnergyDemand_raw_data[[#This Row],[Demand]]*Table_EnergyDemand_raw_data[[#This Row],[RRP]]</f>
        <v>6270141.8551913928</v>
      </c>
    </row>
    <row r="529" spans="1:14" x14ac:dyDescent="0.3">
      <c r="A529" s="10">
        <v>42532</v>
      </c>
      <c r="B529" s="5" t="str">
        <f>TEXT(Table_EnergyDemand_raw_data[[#This Row],[Date]], "DDDD")</f>
        <v>Saturday</v>
      </c>
      <c r="C529" s="5" t="str">
        <f xml:space="preserve"> TEXT(Table_EnergyDemand_raw_data[[#This Row],[Date]], "MMMM")</f>
        <v>June</v>
      </c>
      <c r="D529" s="5" t="str">
        <f>TEXT(Table_EnergyDemand_raw_data[[#This Row],[Date]], "YYYY")</f>
        <v>2016</v>
      </c>
      <c r="E529" s="5">
        <f>_xlfn.ISOWEEKNUM(Table_EnergyDemand_raw_data[[#This Row],[Date]])</f>
        <v>23</v>
      </c>
      <c r="F529" s="6" t="str">
        <f>VLOOKUP(Table_EnergyDemand_raw_data[[#This Row],[Date]],Table_Sheet1[], 2, FALSE)</f>
        <v>Y</v>
      </c>
      <c r="G529" s="6" t="str">
        <f>VLOOKUP(Table_EnergyDemand_raw_data[[#This Row],[Date]],Table_Sheet1[], 3, FALSE)</f>
        <v>N</v>
      </c>
      <c r="H529" s="5">
        <v>9</v>
      </c>
      <c r="I529" s="5">
        <v>13.5</v>
      </c>
      <c r="J529" s="5">
        <v>6.5</v>
      </c>
      <c r="K529" s="5">
        <v>3</v>
      </c>
      <c r="L529" s="7">
        <v>120753.43</v>
      </c>
      <c r="M529" s="8">
        <v>55.590969579999999</v>
      </c>
      <c r="N529" s="8">
        <f>Table_EnergyDemand_raw_data[[#This Row],[Demand]]*Table_EnergyDemand_raw_data[[#This Row],[RRP]]</f>
        <v>6712800.2538106591</v>
      </c>
    </row>
    <row r="530" spans="1:14" x14ac:dyDescent="0.3">
      <c r="A530" s="10">
        <v>42533</v>
      </c>
      <c r="B530" s="5" t="str">
        <f>TEXT(Table_EnergyDemand_raw_data[[#This Row],[Date]], "DDDD")</f>
        <v>Sunday</v>
      </c>
      <c r="C530" s="5" t="str">
        <f xml:space="preserve"> TEXT(Table_EnergyDemand_raw_data[[#This Row],[Date]], "MMMM")</f>
        <v>June</v>
      </c>
      <c r="D530" s="5" t="str">
        <f>TEXT(Table_EnergyDemand_raw_data[[#This Row],[Date]], "YYYY")</f>
        <v>2016</v>
      </c>
      <c r="E530" s="5">
        <f>_xlfn.ISOWEEKNUM(Table_EnergyDemand_raw_data[[#This Row],[Date]])</f>
        <v>23</v>
      </c>
      <c r="F530" s="6" t="str">
        <f>VLOOKUP(Table_EnergyDemand_raw_data[[#This Row],[Date]],Table_Sheet1[], 2, FALSE)</f>
        <v>Y</v>
      </c>
      <c r="G530" s="6" t="str">
        <f>VLOOKUP(Table_EnergyDemand_raw_data[[#This Row],[Date]],Table_Sheet1[], 3, FALSE)</f>
        <v>N</v>
      </c>
      <c r="H530" s="5">
        <v>5</v>
      </c>
      <c r="I530" s="5">
        <v>13.8</v>
      </c>
      <c r="J530" s="5">
        <v>7.3</v>
      </c>
      <c r="K530" s="5">
        <v>0.6</v>
      </c>
      <c r="L530" s="7">
        <v>122771.53</v>
      </c>
      <c r="M530" s="8">
        <v>77.215287989999993</v>
      </c>
      <c r="N530" s="8">
        <f>Table_EnergyDemand_raw_data[[#This Row],[Demand]]*Table_EnergyDemand_raw_data[[#This Row],[RRP]]</f>
        <v>9479839.0459229238</v>
      </c>
    </row>
    <row r="531" spans="1:14" x14ac:dyDescent="0.3">
      <c r="A531" s="10">
        <v>42534</v>
      </c>
      <c r="B531" s="5" t="str">
        <f>TEXT(Table_EnergyDemand_raw_data[[#This Row],[Date]], "DDDD")</f>
        <v>Monday</v>
      </c>
      <c r="C531" s="5" t="str">
        <f xml:space="preserve"> TEXT(Table_EnergyDemand_raw_data[[#This Row],[Date]], "MMMM")</f>
        <v>June</v>
      </c>
      <c r="D531" s="5" t="str">
        <f>TEXT(Table_EnergyDemand_raw_data[[#This Row],[Date]], "YYYY")</f>
        <v>2016</v>
      </c>
      <c r="E531" s="5">
        <f>_xlfn.ISOWEEKNUM(Table_EnergyDemand_raw_data[[#This Row],[Date]])</f>
        <v>24</v>
      </c>
      <c r="F531" s="6" t="str">
        <f>VLOOKUP(Table_EnergyDemand_raw_data[[#This Row],[Date]],Table_Sheet1[], 2, FALSE)</f>
        <v>Y</v>
      </c>
      <c r="G531" s="6" t="str">
        <f>VLOOKUP(Table_EnergyDemand_raw_data[[#This Row],[Date]],Table_Sheet1[], 3, FALSE)</f>
        <v>Y</v>
      </c>
      <c r="H531" s="5">
        <v>3.8</v>
      </c>
      <c r="I531" s="5">
        <v>13.4</v>
      </c>
      <c r="J531" s="5">
        <v>9</v>
      </c>
      <c r="K531" s="5">
        <v>0</v>
      </c>
      <c r="L531" s="7">
        <v>122106.95</v>
      </c>
      <c r="M531" s="8">
        <v>95.064774630000002</v>
      </c>
      <c r="N531" s="8">
        <f>Table_EnergyDemand_raw_data[[#This Row],[Demand]]*Table_EnergyDemand_raw_data[[#This Row],[RRP]]</f>
        <v>11608069.682506679</v>
      </c>
    </row>
    <row r="532" spans="1:14" x14ac:dyDescent="0.3">
      <c r="A532" s="10">
        <v>42535</v>
      </c>
      <c r="B532" s="5" t="str">
        <f>TEXT(Table_EnergyDemand_raw_data[[#This Row],[Date]], "DDDD")</f>
        <v>Tuesday</v>
      </c>
      <c r="C532" s="5" t="str">
        <f xml:space="preserve"> TEXT(Table_EnergyDemand_raw_data[[#This Row],[Date]], "MMMM")</f>
        <v>June</v>
      </c>
      <c r="D532" s="5" t="str">
        <f>TEXT(Table_EnergyDemand_raw_data[[#This Row],[Date]], "YYYY")</f>
        <v>2016</v>
      </c>
      <c r="E532" s="5">
        <f>_xlfn.ISOWEEKNUM(Table_EnergyDemand_raw_data[[#This Row],[Date]])</f>
        <v>24</v>
      </c>
      <c r="F532" s="6" t="str">
        <f>VLOOKUP(Table_EnergyDemand_raw_data[[#This Row],[Date]],Table_Sheet1[], 2, FALSE)</f>
        <v>Y</v>
      </c>
      <c r="G532" s="6" t="str">
        <f>VLOOKUP(Table_EnergyDemand_raw_data[[#This Row],[Date]],Table_Sheet1[], 3, FALSE)</f>
        <v>N</v>
      </c>
      <c r="H532" s="5">
        <v>8.6</v>
      </c>
      <c r="I532" s="5">
        <v>15.6</v>
      </c>
      <c r="J532" s="5">
        <v>8.3000000000000007</v>
      </c>
      <c r="K532" s="5">
        <v>0</v>
      </c>
      <c r="L532" s="7">
        <v>138466.56</v>
      </c>
      <c r="M532" s="8">
        <v>90.845109260000001</v>
      </c>
      <c r="N532" s="8">
        <f>Table_EnergyDemand_raw_data[[#This Row],[Demand]]*Table_EnergyDemand_raw_data[[#This Row],[RRP]]</f>
        <v>12579009.772056345</v>
      </c>
    </row>
    <row r="533" spans="1:14" x14ac:dyDescent="0.3">
      <c r="A533" s="10">
        <v>42536</v>
      </c>
      <c r="B533" s="5" t="str">
        <f>TEXT(Table_EnergyDemand_raw_data[[#This Row],[Date]], "DDDD")</f>
        <v>Wednesday</v>
      </c>
      <c r="C533" s="5" t="str">
        <f xml:space="preserve"> TEXT(Table_EnergyDemand_raw_data[[#This Row],[Date]], "MMMM")</f>
        <v>June</v>
      </c>
      <c r="D533" s="5" t="str">
        <f>TEXT(Table_EnergyDemand_raw_data[[#This Row],[Date]], "YYYY")</f>
        <v>2016</v>
      </c>
      <c r="E533" s="5">
        <f>_xlfn.ISOWEEKNUM(Table_EnergyDemand_raw_data[[#This Row],[Date]])</f>
        <v>24</v>
      </c>
      <c r="F533" s="6" t="str">
        <f>VLOOKUP(Table_EnergyDemand_raw_data[[#This Row],[Date]],Table_Sheet1[], 2, FALSE)</f>
        <v>Y</v>
      </c>
      <c r="G533" s="6" t="str">
        <f>VLOOKUP(Table_EnergyDemand_raw_data[[#This Row],[Date]],Table_Sheet1[], 3, FALSE)</f>
        <v>N</v>
      </c>
      <c r="H533" s="5">
        <v>6</v>
      </c>
      <c r="I533" s="5">
        <v>17.899999999999999</v>
      </c>
      <c r="J533" s="5">
        <v>9.1999999999999993</v>
      </c>
      <c r="K533" s="5">
        <v>0</v>
      </c>
      <c r="L533" s="7">
        <v>140904.59</v>
      </c>
      <c r="M533" s="8">
        <v>92.416245849999996</v>
      </c>
      <c r="N533" s="8">
        <f>Table_EnergyDemand_raw_data[[#This Row],[Demand]]*Table_EnergyDemand_raw_data[[#This Row],[RRP]]</f>
        <v>13021873.23083345</v>
      </c>
    </row>
    <row r="534" spans="1:14" x14ac:dyDescent="0.3">
      <c r="A534" s="10">
        <v>42537</v>
      </c>
      <c r="B534" s="5" t="str">
        <f>TEXT(Table_EnergyDemand_raw_data[[#This Row],[Date]], "DDDD")</f>
        <v>Thursday</v>
      </c>
      <c r="C534" s="5" t="str">
        <f xml:space="preserve"> TEXT(Table_EnergyDemand_raw_data[[#This Row],[Date]], "MMMM")</f>
        <v>June</v>
      </c>
      <c r="D534" s="5" t="str">
        <f>TEXT(Table_EnergyDemand_raw_data[[#This Row],[Date]], "YYYY")</f>
        <v>2016</v>
      </c>
      <c r="E534" s="5">
        <f>_xlfn.ISOWEEKNUM(Table_EnergyDemand_raw_data[[#This Row],[Date]])</f>
        <v>24</v>
      </c>
      <c r="F534" s="6" t="str">
        <f>VLOOKUP(Table_EnergyDemand_raw_data[[#This Row],[Date]],Table_Sheet1[], 2, FALSE)</f>
        <v>Y</v>
      </c>
      <c r="G534" s="6" t="str">
        <f>VLOOKUP(Table_EnergyDemand_raw_data[[#This Row],[Date]],Table_Sheet1[], 3, FALSE)</f>
        <v>N</v>
      </c>
      <c r="H534" s="5">
        <v>7.8</v>
      </c>
      <c r="I534" s="5">
        <v>14.3</v>
      </c>
      <c r="J534" s="5">
        <v>5.0999999999999996</v>
      </c>
      <c r="K534" s="5">
        <v>0</v>
      </c>
      <c r="L534" s="7">
        <v>140741.16500000001</v>
      </c>
      <c r="M534" s="8">
        <v>89.929148949999998</v>
      </c>
      <c r="N534" s="8">
        <f>Table_EnergyDemand_raw_data[[#This Row],[Demand]]*Table_EnergyDemand_raw_data[[#This Row],[RRP]]</f>
        <v>12656733.190681526</v>
      </c>
    </row>
    <row r="535" spans="1:14" x14ac:dyDescent="0.3">
      <c r="A535" s="10">
        <v>42538</v>
      </c>
      <c r="B535" s="5" t="str">
        <f>TEXT(Table_EnergyDemand_raw_data[[#This Row],[Date]], "DDDD")</f>
        <v>Friday</v>
      </c>
      <c r="C535" s="5" t="str">
        <f xml:space="preserve"> TEXT(Table_EnergyDemand_raw_data[[#This Row],[Date]], "MMMM")</f>
        <v>June</v>
      </c>
      <c r="D535" s="5" t="str">
        <f>TEXT(Table_EnergyDemand_raw_data[[#This Row],[Date]], "YYYY")</f>
        <v>2016</v>
      </c>
      <c r="E535" s="5">
        <f>_xlfn.ISOWEEKNUM(Table_EnergyDemand_raw_data[[#This Row],[Date]])</f>
        <v>24</v>
      </c>
      <c r="F535" s="6" t="str">
        <f>VLOOKUP(Table_EnergyDemand_raw_data[[#This Row],[Date]],Table_Sheet1[], 2, FALSE)</f>
        <v>Y</v>
      </c>
      <c r="G535" s="6" t="str">
        <f>VLOOKUP(Table_EnergyDemand_raw_data[[#This Row],[Date]],Table_Sheet1[], 3, FALSE)</f>
        <v>N</v>
      </c>
      <c r="H535" s="5">
        <v>9.3000000000000007</v>
      </c>
      <c r="I535" s="5">
        <v>15.1</v>
      </c>
      <c r="J535" s="5">
        <v>3.5</v>
      </c>
      <c r="K535" s="5">
        <v>4.2</v>
      </c>
      <c r="L535" s="7">
        <v>138023.10999999999</v>
      </c>
      <c r="M535" s="8">
        <v>99.573674510000004</v>
      </c>
      <c r="N535" s="8">
        <f>Table_EnergyDemand_raw_data[[#This Row],[Demand]]*Table_EnergyDemand_raw_data[[#This Row],[RRP]]</f>
        <v>13743468.229997925</v>
      </c>
    </row>
    <row r="536" spans="1:14" x14ac:dyDescent="0.3">
      <c r="A536" s="10">
        <v>42539</v>
      </c>
      <c r="B536" s="5" t="str">
        <f>TEXT(Table_EnergyDemand_raw_data[[#This Row],[Date]], "DDDD")</f>
        <v>Saturday</v>
      </c>
      <c r="C536" s="5" t="str">
        <f xml:space="preserve"> TEXT(Table_EnergyDemand_raw_data[[#This Row],[Date]], "MMMM")</f>
        <v>June</v>
      </c>
      <c r="D536" s="5" t="str">
        <f>TEXT(Table_EnergyDemand_raw_data[[#This Row],[Date]], "YYYY")</f>
        <v>2016</v>
      </c>
      <c r="E536" s="5">
        <f>_xlfn.ISOWEEKNUM(Table_EnergyDemand_raw_data[[#This Row],[Date]])</f>
        <v>24</v>
      </c>
      <c r="F536" s="6" t="str">
        <f>VLOOKUP(Table_EnergyDemand_raw_data[[#This Row],[Date]],Table_Sheet1[], 2, FALSE)</f>
        <v>Y</v>
      </c>
      <c r="G536" s="6" t="str">
        <f>VLOOKUP(Table_EnergyDemand_raw_data[[#This Row],[Date]],Table_Sheet1[], 3, FALSE)</f>
        <v>N</v>
      </c>
      <c r="H536" s="5">
        <v>10</v>
      </c>
      <c r="I536" s="5">
        <v>12.7</v>
      </c>
      <c r="J536" s="5">
        <v>5.3</v>
      </c>
      <c r="K536" s="5">
        <v>8.6</v>
      </c>
      <c r="L536" s="7">
        <v>123162.185</v>
      </c>
      <c r="M536" s="8">
        <v>62.934016130000003</v>
      </c>
      <c r="N536" s="8">
        <f>Table_EnergyDemand_raw_data[[#This Row],[Demand]]*Table_EnergyDemand_raw_data[[#This Row],[RRP]]</f>
        <v>7751090.9373960439</v>
      </c>
    </row>
    <row r="537" spans="1:14" x14ac:dyDescent="0.3">
      <c r="A537" s="10">
        <v>42540</v>
      </c>
      <c r="B537" s="5" t="str">
        <f>TEXT(Table_EnergyDemand_raw_data[[#This Row],[Date]], "DDDD")</f>
        <v>Sunday</v>
      </c>
      <c r="C537" s="5" t="str">
        <f xml:space="preserve"> TEXT(Table_EnergyDemand_raw_data[[#This Row],[Date]], "MMMM")</f>
        <v>June</v>
      </c>
      <c r="D537" s="5" t="str">
        <f>TEXT(Table_EnergyDemand_raw_data[[#This Row],[Date]], "YYYY")</f>
        <v>2016</v>
      </c>
      <c r="E537" s="5">
        <f>_xlfn.ISOWEEKNUM(Table_EnergyDemand_raw_data[[#This Row],[Date]])</f>
        <v>24</v>
      </c>
      <c r="F537" s="6" t="str">
        <f>VLOOKUP(Table_EnergyDemand_raw_data[[#This Row],[Date]],Table_Sheet1[], 2, FALSE)</f>
        <v>Y</v>
      </c>
      <c r="G537" s="6" t="str">
        <f>VLOOKUP(Table_EnergyDemand_raw_data[[#This Row],[Date]],Table_Sheet1[], 3, FALSE)</f>
        <v>N</v>
      </c>
      <c r="H537" s="5">
        <v>7.3</v>
      </c>
      <c r="I537" s="5">
        <v>13.5</v>
      </c>
      <c r="J537" s="5">
        <v>7.2</v>
      </c>
      <c r="K537" s="5">
        <v>0.4</v>
      </c>
      <c r="L537" s="7">
        <v>119662.16499999999</v>
      </c>
      <c r="M537" s="8">
        <v>79.384821770000002</v>
      </c>
      <c r="N537" s="8">
        <f>Table_EnergyDemand_raw_data[[#This Row],[Demand]]*Table_EnergyDemand_raw_data[[#This Row],[RRP]]</f>
        <v>9499359.6411373317</v>
      </c>
    </row>
    <row r="538" spans="1:14" x14ac:dyDescent="0.3">
      <c r="A538" s="10">
        <v>42541</v>
      </c>
      <c r="B538" s="5" t="str">
        <f>TEXT(Table_EnergyDemand_raw_data[[#This Row],[Date]], "DDDD")</f>
        <v>Monday</v>
      </c>
      <c r="C538" s="5" t="str">
        <f xml:space="preserve"> TEXT(Table_EnergyDemand_raw_data[[#This Row],[Date]], "MMMM")</f>
        <v>June</v>
      </c>
      <c r="D538" s="5" t="str">
        <f>TEXT(Table_EnergyDemand_raw_data[[#This Row],[Date]], "YYYY")</f>
        <v>2016</v>
      </c>
      <c r="E538" s="5">
        <f>_xlfn.ISOWEEKNUM(Table_EnergyDemand_raw_data[[#This Row],[Date]])</f>
        <v>25</v>
      </c>
      <c r="F538" s="6" t="str">
        <f>VLOOKUP(Table_EnergyDemand_raw_data[[#This Row],[Date]],Table_Sheet1[], 2, FALSE)</f>
        <v>Y</v>
      </c>
      <c r="G538" s="6" t="str">
        <f>VLOOKUP(Table_EnergyDemand_raw_data[[#This Row],[Date]],Table_Sheet1[], 3, FALSE)</f>
        <v>N</v>
      </c>
      <c r="H538" s="5">
        <v>9.1</v>
      </c>
      <c r="I538" s="5">
        <v>13.2</v>
      </c>
      <c r="J538" s="5">
        <v>3.4</v>
      </c>
      <c r="K538" s="5">
        <v>3.6</v>
      </c>
      <c r="L538" s="7">
        <v>134435.11499999999</v>
      </c>
      <c r="M538" s="8">
        <v>114.875078</v>
      </c>
      <c r="N538" s="8">
        <f>Table_EnergyDemand_raw_data[[#This Row],[Demand]]*Table_EnergyDemand_raw_data[[#This Row],[RRP]]</f>
        <v>15443244.321563968</v>
      </c>
    </row>
    <row r="539" spans="1:14" x14ac:dyDescent="0.3">
      <c r="A539" s="10">
        <v>42542</v>
      </c>
      <c r="B539" s="5" t="str">
        <f>TEXT(Table_EnergyDemand_raw_data[[#This Row],[Date]], "DDDD")</f>
        <v>Tuesday</v>
      </c>
      <c r="C539" s="5" t="str">
        <f xml:space="preserve"> TEXT(Table_EnergyDemand_raw_data[[#This Row],[Date]], "MMMM")</f>
        <v>June</v>
      </c>
      <c r="D539" s="5" t="str">
        <f>TEXT(Table_EnergyDemand_raw_data[[#This Row],[Date]], "YYYY")</f>
        <v>2016</v>
      </c>
      <c r="E539" s="5">
        <f>_xlfn.ISOWEEKNUM(Table_EnergyDemand_raw_data[[#This Row],[Date]])</f>
        <v>25</v>
      </c>
      <c r="F539" s="6" t="str">
        <f>VLOOKUP(Table_EnergyDemand_raw_data[[#This Row],[Date]],Table_Sheet1[], 2, FALSE)</f>
        <v>Y</v>
      </c>
      <c r="G539" s="6" t="str">
        <f>VLOOKUP(Table_EnergyDemand_raw_data[[#This Row],[Date]],Table_Sheet1[], 3, FALSE)</f>
        <v>N</v>
      </c>
      <c r="H539" s="5">
        <v>10.4</v>
      </c>
      <c r="I539" s="5">
        <v>14.7</v>
      </c>
      <c r="J539" s="5">
        <v>7</v>
      </c>
      <c r="K539" s="5">
        <v>3.2</v>
      </c>
      <c r="L539" s="7">
        <v>137511.315</v>
      </c>
      <c r="M539" s="8">
        <v>62.154764110000002</v>
      </c>
      <c r="N539" s="8">
        <f>Table_EnergyDemand_raw_data[[#This Row],[Demand]]*Table_EnergyDemand_raw_data[[#This Row],[RRP]]</f>
        <v>8546983.3462809045</v>
      </c>
    </row>
    <row r="540" spans="1:14" x14ac:dyDescent="0.3">
      <c r="A540" s="10">
        <v>42543</v>
      </c>
      <c r="B540" s="5" t="str">
        <f>TEXT(Table_EnergyDemand_raw_data[[#This Row],[Date]], "DDDD")</f>
        <v>Wednesday</v>
      </c>
      <c r="C540" s="5" t="str">
        <f xml:space="preserve"> TEXT(Table_EnergyDemand_raw_data[[#This Row],[Date]], "MMMM")</f>
        <v>June</v>
      </c>
      <c r="D540" s="5" t="str">
        <f>TEXT(Table_EnergyDemand_raw_data[[#This Row],[Date]], "YYYY")</f>
        <v>2016</v>
      </c>
      <c r="E540" s="5">
        <f>_xlfn.ISOWEEKNUM(Table_EnergyDemand_raw_data[[#This Row],[Date]])</f>
        <v>25</v>
      </c>
      <c r="F540" s="6" t="str">
        <f>VLOOKUP(Table_EnergyDemand_raw_data[[#This Row],[Date]],Table_Sheet1[], 2, FALSE)</f>
        <v>Y</v>
      </c>
      <c r="G540" s="6" t="str">
        <f>VLOOKUP(Table_EnergyDemand_raw_data[[#This Row],[Date]],Table_Sheet1[], 3, FALSE)</f>
        <v>N</v>
      </c>
      <c r="H540" s="5">
        <v>11.2</v>
      </c>
      <c r="I540" s="5">
        <v>15.4</v>
      </c>
      <c r="J540" s="5">
        <v>6.6</v>
      </c>
      <c r="K540" s="5">
        <v>0</v>
      </c>
      <c r="L540" s="7">
        <v>133813.285</v>
      </c>
      <c r="M540" s="8">
        <v>58.759038580000002</v>
      </c>
      <c r="N540" s="8">
        <f>Table_EnergyDemand_raw_data[[#This Row],[Demand]]*Table_EnergyDemand_raw_data[[#This Row],[RRP]]</f>
        <v>7862739.9758315356</v>
      </c>
    </row>
    <row r="541" spans="1:14" x14ac:dyDescent="0.3">
      <c r="A541" s="10">
        <v>42544</v>
      </c>
      <c r="B541" s="5" t="str">
        <f>TEXT(Table_EnergyDemand_raw_data[[#This Row],[Date]], "DDDD")</f>
        <v>Thursday</v>
      </c>
      <c r="C541" s="5" t="str">
        <f xml:space="preserve"> TEXT(Table_EnergyDemand_raw_data[[#This Row],[Date]], "MMMM")</f>
        <v>June</v>
      </c>
      <c r="D541" s="5" t="str">
        <f>TEXT(Table_EnergyDemand_raw_data[[#This Row],[Date]], "YYYY")</f>
        <v>2016</v>
      </c>
      <c r="E541" s="5">
        <f>_xlfn.ISOWEEKNUM(Table_EnergyDemand_raw_data[[#This Row],[Date]])</f>
        <v>25</v>
      </c>
      <c r="F541" s="6" t="str">
        <f>VLOOKUP(Table_EnergyDemand_raw_data[[#This Row],[Date]],Table_Sheet1[], 2, FALSE)</f>
        <v>Y</v>
      </c>
      <c r="G541" s="6" t="str">
        <f>VLOOKUP(Table_EnergyDemand_raw_data[[#This Row],[Date]],Table_Sheet1[], 3, FALSE)</f>
        <v>N</v>
      </c>
      <c r="H541" s="5">
        <v>10.4</v>
      </c>
      <c r="I541" s="5">
        <v>14.8</v>
      </c>
      <c r="J541" s="5">
        <v>7.2</v>
      </c>
      <c r="K541" s="5">
        <v>0.6</v>
      </c>
      <c r="L541" s="7">
        <v>136740.005</v>
      </c>
      <c r="M541" s="8">
        <v>78.318980190000005</v>
      </c>
      <c r="N541" s="8">
        <f>Table_EnergyDemand_raw_data[[#This Row],[Demand]]*Table_EnergyDemand_raw_data[[#This Row],[RRP]]</f>
        <v>10709337.742775502</v>
      </c>
    </row>
    <row r="542" spans="1:14" x14ac:dyDescent="0.3">
      <c r="A542" s="10">
        <v>42545</v>
      </c>
      <c r="B542" s="5" t="str">
        <f>TEXT(Table_EnergyDemand_raw_data[[#This Row],[Date]], "DDDD")</f>
        <v>Friday</v>
      </c>
      <c r="C542" s="5" t="str">
        <f xml:space="preserve"> TEXT(Table_EnergyDemand_raw_data[[#This Row],[Date]], "MMMM")</f>
        <v>June</v>
      </c>
      <c r="D542" s="5" t="str">
        <f>TEXT(Table_EnergyDemand_raw_data[[#This Row],[Date]], "YYYY")</f>
        <v>2016</v>
      </c>
      <c r="E542" s="5">
        <f>_xlfn.ISOWEEKNUM(Table_EnergyDemand_raw_data[[#This Row],[Date]])</f>
        <v>25</v>
      </c>
      <c r="F542" s="6" t="str">
        <f>VLOOKUP(Table_EnergyDemand_raw_data[[#This Row],[Date]],Table_Sheet1[], 2, FALSE)</f>
        <v>N</v>
      </c>
      <c r="G542" s="6" t="str">
        <f>VLOOKUP(Table_EnergyDemand_raw_data[[#This Row],[Date]],Table_Sheet1[], 3, FALSE)</f>
        <v>N</v>
      </c>
      <c r="H542" s="5">
        <v>6.9</v>
      </c>
      <c r="I542" s="5">
        <v>10.7</v>
      </c>
      <c r="J542" s="5">
        <v>5.8</v>
      </c>
      <c r="K542" s="5">
        <v>13.8</v>
      </c>
      <c r="L542" s="7">
        <v>144658.38</v>
      </c>
      <c r="M542" s="8">
        <v>67.938496200000003</v>
      </c>
      <c r="N542" s="8">
        <f>Table_EnergyDemand_raw_data[[#This Row],[Demand]]*Table_EnergyDemand_raw_data[[#This Row],[RRP]]</f>
        <v>9827872.7999281567</v>
      </c>
    </row>
    <row r="543" spans="1:14" x14ac:dyDescent="0.3">
      <c r="A543" s="10">
        <v>42546</v>
      </c>
      <c r="B543" s="5" t="str">
        <f>TEXT(Table_EnergyDemand_raw_data[[#This Row],[Date]], "DDDD")</f>
        <v>Saturday</v>
      </c>
      <c r="C543" s="5" t="str">
        <f xml:space="preserve"> TEXT(Table_EnergyDemand_raw_data[[#This Row],[Date]], "MMMM")</f>
        <v>June</v>
      </c>
      <c r="D543" s="5" t="str">
        <f>TEXT(Table_EnergyDemand_raw_data[[#This Row],[Date]], "YYYY")</f>
        <v>2016</v>
      </c>
      <c r="E543" s="5">
        <f>_xlfn.ISOWEEKNUM(Table_EnergyDemand_raw_data[[#This Row],[Date]])</f>
        <v>25</v>
      </c>
      <c r="F543" s="6" t="str">
        <f>VLOOKUP(Table_EnergyDemand_raw_data[[#This Row],[Date]],Table_Sheet1[], 2, FALSE)</f>
        <v>N</v>
      </c>
      <c r="G543" s="6" t="str">
        <f>VLOOKUP(Table_EnergyDemand_raw_data[[#This Row],[Date]],Table_Sheet1[], 3, FALSE)</f>
        <v>N</v>
      </c>
      <c r="H543" s="5">
        <v>5.6</v>
      </c>
      <c r="I543" s="5">
        <v>12.7</v>
      </c>
      <c r="J543" s="5">
        <v>8.8000000000000007</v>
      </c>
      <c r="K543" s="5">
        <v>2</v>
      </c>
      <c r="L543" s="7">
        <v>131730.83499999999</v>
      </c>
      <c r="M543" s="8">
        <v>99.763250799999994</v>
      </c>
      <c r="N543" s="8">
        <f>Table_EnergyDemand_raw_data[[#This Row],[Demand]]*Table_EnergyDemand_raw_data[[#This Row],[RRP]]</f>
        <v>13141896.330198416</v>
      </c>
    </row>
    <row r="544" spans="1:14" x14ac:dyDescent="0.3">
      <c r="A544" s="10">
        <v>42547</v>
      </c>
      <c r="B544" s="5" t="str">
        <f>TEXT(Table_EnergyDemand_raw_data[[#This Row],[Date]], "DDDD")</f>
        <v>Sunday</v>
      </c>
      <c r="C544" s="5" t="str">
        <f xml:space="preserve"> TEXT(Table_EnergyDemand_raw_data[[#This Row],[Date]], "MMMM")</f>
        <v>June</v>
      </c>
      <c r="D544" s="5" t="str">
        <f>TEXT(Table_EnergyDemand_raw_data[[#This Row],[Date]], "YYYY")</f>
        <v>2016</v>
      </c>
      <c r="E544" s="5">
        <f>_xlfn.ISOWEEKNUM(Table_EnergyDemand_raw_data[[#This Row],[Date]])</f>
        <v>25</v>
      </c>
      <c r="F544" s="6" t="str">
        <f>VLOOKUP(Table_EnergyDemand_raw_data[[#This Row],[Date]],Table_Sheet1[], 2, FALSE)</f>
        <v>N</v>
      </c>
      <c r="G544" s="6" t="str">
        <f>VLOOKUP(Table_EnergyDemand_raw_data[[#This Row],[Date]],Table_Sheet1[], 3, FALSE)</f>
        <v>N</v>
      </c>
      <c r="H544" s="5">
        <v>3</v>
      </c>
      <c r="I544" s="5">
        <v>11.1</v>
      </c>
      <c r="J544" s="5">
        <v>7.7</v>
      </c>
      <c r="K544" s="5">
        <v>0.2</v>
      </c>
      <c r="L544" s="7">
        <v>126455.935</v>
      </c>
      <c r="M544" s="8">
        <v>120.4411006</v>
      </c>
      <c r="N544" s="8">
        <f>Table_EnergyDemand_raw_data[[#This Row],[Demand]]*Table_EnergyDemand_raw_data[[#This Row],[RRP]]</f>
        <v>15230491.98880206</v>
      </c>
    </row>
    <row r="545" spans="1:14" x14ac:dyDescent="0.3">
      <c r="A545" s="10">
        <v>42548</v>
      </c>
      <c r="B545" s="5" t="str">
        <f>TEXT(Table_EnergyDemand_raw_data[[#This Row],[Date]], "DDDD")</f>
        <v>Monday</v>
      </c>
      <c r="C545" s="5" t="str">
        <f xml:space="preserve"> TEXT(Table_EnergyDemand_raw_data[[#This Row],[Date]], "MMMM")</f>
        <v>June</v>
      </c>
      <c r="D545" s="5" t="str">
        <f>TEXT(Table_EnergyDemand_raw_data[[#This Row],[Date]], "YYYY")</f>
        <v>2016</v>
      </c>
      <c r="E545" s="5">
        <f>_xlfn.ISOWEEKNUM(Table_EnergyDemand_raw_data[[#This Row],[Date]])</f>
        <v>26</v>
      </c>
      <c r="F545" s="6" t="str">
        <f>VLOOKUP(Table_EnergyDemand_raw_data[[#This Row],[Date]],Table_Sheet1[], 2, FALSE)</f>
        <v>N</v>
      </c>
      <c r="G545" s="6" t="str">
        <f>VLOOKUP(Table_EnergyDemand_raw_data[[#This Row],[Date]],Table_Sheet1[], 3, FALSE)</f>
        <v>N</v>
      </c>
      <c r="H545" s="5">
        <v>4.8</v>
      </c>
      <c r="I545" s="5">
        <v>10.6</v>
      </c>
      <c r="J545" s="5">
        <v>4.7</v>
      </c>
      <c r="K545" s="5">
        <v>0.2</v>
      </c>
      <c r="L545" s="7">
        <v>148639.995</v>
      </c>
      <c r="M545" s="8">
        <v>127.3466076</v>
      </c>
      <c r="N545" s="8">
        <f>Table_EnergyDemand_raw_data[[#This Row],[Demand]]*Table_EnergyDemand_raw_data[[#This Row],[RRP]]</f>
        <v>18928799.116930962</v>
      </c>
    </row>
    <row r="546" spans="1:14" x14ac:dyDescent="0.3">
      <c r="A546" s="10">
        <v>42549</v>
      </c>
      <c r="B546" s="5" t="str">
        <f>TEXT(Table_EnergyDemand_raw_data[[#This Row],[Date]], "DDDD")</f>
        <v>Tuesday</v>
      </c>
      <c r="C546" s="5" t="str">
        <f xml:space="preserve"> TEXT(Table_EnergyDemand_raw_data[[#This Row],[Date]], "MMMM")</f>
        <v>June</v>
      </c>
      <c r="D546" s="5" t="str">
        <f>TEXT(Table_EnergyDemand_raw_data[[#This Row],[Date]], "YYYY")</f>
        <v>2016</v>
      </c>
      <c r="E546" s="5">
        <f>_xlfn.ISOWEEKNUM(Table_EnergyDemand_raw_data[[#This Row],[Date]])</f>
        <v>26</v>
      </c>
      <c r="F546" s="6" t="str">
        <f>VLOOKUP(Table_EnergyDemand_raw_data[[#This Row],[Date]],Table_Sheet1[], 2, FALSE)</f>
        <v>N</v>
      </c>
      <c r="G546" s="6" t="str">
        <f>VLOOKUP(Table_EnergyDemand_raw_data[[#This Row],[Date]],Table_Sheet1[], 3, FALSE)</f>
        <v>N</v>
      </c>
      <c r="H546" s="5">
        <v>5</v>
      </c>
      <c r="I546" s="5">
        <v>17</v>
      </c>
      <c r="J546" s="5">
        <v>7.8</v>
      </c>
      <c r="K546" s="5">
        <v>0.2</v>
      </c>
      <c r="L546" s="7">
        <v>142146.31</v>
      </c>
      <c r="M546" s="8">
        <v>110.28039029999999</v>
      </c>
      <c r="N546" s="8">
        <f>Table_EnergyDemand_raw_data[[#This Row],[Demand]]*Table_EnergyDemand_raw_data[[#This Row],[RRP]]</f>
        <v>15675950.546504792</v>
      </c>
    </row>
    <row r="547" spans="1:14" x14ac:dyDescent="0.3">
      <c r="A547" s="10">
        <v>42550</v>
      </c>
      <c r="B547" s="5" t="str">
        <f>TEXT(Table_EnergyDemand_raw_data[[#This Row],[Date]], "DDDD")</f>
        <v>Wednesday</v>
      </c>
      <c r="C547" s="5" t="str">
        <f xml:space="preserve"> TEXT(Table_EnergyDemand_raw_data[[#This Row],[Date]], "MMMM")</f>
        <v>June</v>
      </c>
      <c r="D547" s="5" t="str">
        <f>TEXT(Table_EnergyDemand_raw_data[[#This Row],[Date]], "YYYY")</f>
        <v>2016</v>
      </c>
      <c r="E547" s="5">
        <f>_xlfn.ISOWEEKNUM(Table_EnergyDemand_raw_data[[#This Row],[Date]])</f>
        <v>26</v>
      </c>
      <c r="F547" s="6" t="str">
        <f>VLOOKUP(Table_EnergyDemand_raw_data[[#This Row],[Date]],Table_Sheet1[], 2, FALSE)</f>
        <v>N</v>
      </c>
      <c r="G547" s="6" t="str">
        <f>VLOOKUP(Table_EnergyDemand_raw_data[[#This Row],[Date]],Table_Sheet1[], 3, FALSE)</f>
        <v>N</v>
      </c>
      <c r="H547" s="5">
        <v>8.9</v>
      </c>
      <c r="I547" s="5">
        <v>15.8</v>
      </c>
      <c r="J547" s="5">
        <v>8.9</v>
      </c>
      <c r="K547" s="5">
        <v>0.2</v>
      </c>
      <c r="L547" s="7">
        <v>136071.965</v>
      </c>
      <c r="M547" s="8">
        <v>80.125243080000004</v>
      </c>
      <c r="N547" s="8">
        <f>Table_EnergyDemand_raw_data[[#This Row],[Demand]]*Table_EnergyDemand_raw_data[[#This Row],[RRP]]</f>
        <v>10902799.271998253</v>
      </c>
    </row>
    <row r="548" spans="1:14" x14ac:dyDescent="0.3">
      <c r="A548" s="10">
        <v>42551</v>
      </c>
      <c r="B548" s="5" t="str">
        <f>TEXT(Table_EnergyDemand_raw_data[[#This Row],[Date]], "DDDD")</f>
        <v>Thursday</v>
      </c>
      <c r="C548" s="5" t="str">
        <f xml:space="preserve"> TEXT(Table_EnergyDemand_raw_data[[#This Row],[Date]], "MMMM")</f>
        <v>June</v>
      </c>
      <c r="D548" s="5" t="str">
        <f>TEXT(Table_EnergyDemand_raw_data[[#This Row],[Date]], "YYYY")</f>
        <v>2016</v>
      </c>
      <c r="E548" s="5">
        <f>_xlfn.ISOWEEKNUM(Table_EnergyDemand_raw_data[[#This Row],[Date]])</f>
        <v>26</v>
      </c>
      <c r="F548" s="6" t="str">
        <f>VLOOKUP(Table_EnergyDemand_raw_data[[#This Row],[Date]],Table_Sheet1[], 2, FALSE)</f>
        <v>N</v>
      </c>
      <c r="G548" s="6" t="str">
        <f>VLOOKUP(Table_EnergyDemand_raw_data[[#This Row],[Date]],Table_Sheet1[], 3, FALSE)</f>
        <v>N</v>
      </c>
      <c r="H548" s="5">
        <v>10.3</v>
      </c>
      <c r="I548" s="5">
        <v>11.7</v>
      </c>
      <c r="J548" s="5">
        <v>5.6</v>
      </c>
      <c r="K548" s="5">
        <v>0</v>
      </c>
      <c r="L548" s="7">
        <v>141078.46</v>
      </c>
      <c r="M548" s="8">
        <v>115.1178955</v>
      </c>
      <c r="N548" s="8">
        <f>Table_EnergyDemand_raw_data[[#This Row],[Demand]]*Table_EnergyDemand_raw_data[[#This Row],[RRP]]</f>
        <v>16240655.41558093</v>
      </c>
    </row>
    <row r="549" spans="1:14" x14ac:dyDescent="0.3">
      <c r="A549" s="10">
        <v>42552</v>
      </c>
      <c r="B549" s="5" t="str">
        <f>TEXT(Table_EnergyDemand_raw_data[[#This Row],[Date]], "DDDD")</f>
        <v>Friday</v>
      </c>
      <c r="C549" s="5" t="str">
        <f xml:space="preserve"> TEXT(Table_EnergyDemand_raw_data[[#This Row],[Date]], "MMMM")</f>
        <v>July</v>
      </c>
      <c r="D549" s="5" t="str">
        <f>TEXT(Table_EnergyDemand_raw_data[[#This Row],[Date]], "YYYY")</f>
        <v>2016</v>
      </c>
      <c r="E549" s="5">
        <f>_xlfn.ISOWEEKNUM(Table_EnergyDemand_raw_data[[#This Row],[Date]])</f>
        <v>26</v>
      </c>
      <c r="F549" s="6" t="str">
        <f>VLOOKUP(Table_EnergyDemand_raw_data[[#This Row],[Date]],Table_Sheet1[], 2, FALSE)</f>
        <v>N</v>
      </c>
      <c r="G549" s="6" t="str">
        <f>VLOOKUP(Table_EnergyDemand_raw_data[[#This Row],[Date]],Table_Sheet1[], 3, FALSE)</f>
        <v>N</v>
      </c>
      <c r="H549" s="5">
        <v>7.3</v>
      </c>
      <c r="I549" s="5">
        <v>14.1</v>
      </c>
      <c r="J549" s="5">
        <v>7.1</v>
      </c>
      <c r="K549" s="5">
        <v>6.4</v>
      </c>
      <c r="L549" s="7">
        <v>136676.715</v>
      </c>
      <c r="M549" s="8">
        <v>117.7120479</v>
      </c>
      <c r="N549" s="8">
        <f>Table_EnergyDemand_raw_data[[#This Row],[Demand]]*Table_EnergyDemand_raw_data[[#This Row],[RRP]]</f>
        <v>16088496.022894649</v>
      </c>
    </row>
    <row r="550" spans="1:14" x14ac:dyDescent="0.3">
      <c r="A550" s="10">
        <v>42553</v>
      </c>
      <c r="B550" s="5" t="str">
        <f>TEXT(Table_EnergyDemand_raw_data[[#This Row],[Date]], "DDDD")</f>
        <v>Saturday</v>
      </c>
      <c r="C550" s="5" t="str">
        <f xml:space="preserve"> TEXT(Table_EnergyDemand_raw_data[[#This Row],[Date]], "MMMM")</f>
        <v>July</v>
      </c>
      <c r="D550" s="5" t="str">
        <f>TEXT(Table_EnergyDemand_raw_data[[#This Row],[Date]], "YYYY")</f>
        <v>2016</v>
      </c>
      <c r="E550" s="5">
        <f>_xlfn.ISOWEEKNUM(Table_EnergyDemand_raw_data[[#This Row],[Date]])</f>
        <v>26</v>
      </c>
      <c r="F550" s="6" t="str">
        <f>VLOOKUP(Table_EnergyDemand_raw_data[[#This Row],[Date]],Table_Sheet1[], 2, FALSE)</f>
        <v>N</v>
      </c>
      <c r="G550" s="6" t="str">
        <f>VLOOKUP(Table_EnergyDemand_raw_data[[#This Row],[Date]],Table_Sheet1[], 3, FALSE)</f>
        <v>N</v>
      </c>
      <c r="H550" s="5">
        <v>9.9</v>
      </c>
      <c r="I550" s="5">
        <v>16.5</v>
      </c>
      <c r="J550" s="5">
        <v>6.7</v>
      </c>
      <c r="K550" s="5">
        <v>0.2</v>
      </c>
      <c r="L550" s="7">
        <v>118683.565</v>
      </c>
      <c r="M550" s="8">
        <v>90.456523779999998</v>
      </c>
      <c r="N550" s="8">
        <f>Table_EnergyDemand_raw_data[[#This Row],[Demand]]*Table_EnergyDemand_raw_data[[#This Row],[RRP]]</f>
        <v>10735702.719717676</v>
      </c>
    </row>
    <row r="551" spans="1:14" x14ac:dyDescent="0.3">
      <c r="A551" s="10">
        <v>42554</v>
      </c>
      <c r="B551" s="5" t="str">
        <f>TEXT(Table_EnergyDemand_raw_data[[#This Row],[Date]], "DDDD")</f>
        <v>Sunday</v>
      </c>
      <c r="C551" s="5" t="str">
        <f xml:space="preserve"> TEXT(Table_EnergyDemand_raw_data[[#This Row],[Date]], "MMMM")</f>
        <v>July</v>
      </c>
      <c r="D551" s="5" t="str">
        <f>TEXT(Table_EnergyDemand_raw_data[[#This Row],[Date]], "YYYY")</f>
        <v>2016</v>
      </c>
      <c r="E551" s="5">
        <f>_xlfn.ISOWEEKNUM(Table_EnergyDemand_raw_data[[#This Row],[Date]])</f>
        <v>26</v>
      </c>
      <c r="F551" s="6" t="str">
        <f>VLOOKUP(Table_EnergyDemand_raw_data[[#This Row],[Date]],Table_Sheet1[], 2, FALSE)</f>
        <v>N</v>
      </c>
      <c r="G551" s="6" t="str">
        <f>VLOOKUP(Table_EnergyDemand_raw_data[[#This Row],[Date]],Table_Sheet1[], 3, FALSE)</f>
        <v>N</v>
      </c>
      <c r="H551" s="5">
        <v>10.9</v>
      </c>
      <c r="I551" s="5">
        <v>16.7</v>
      </c>
      <c r="J551" s="5">
        <v>7.8</v>
      </c>
      <c r="K551" s="5">
        <v>0</v>
      </c>
      <c r="L551" s="7">
        <v>112556.405</v>
      </c>
      <c r="M551" s="8">
        <v>68.597089170000004</v>
      </c>
      <c r="N551" s="8">
        <f>Table_EnergyDemand_raw_data[[#This Row],[Demand]]*Table_EnergyDemand_raw_data[[#This Row],[RRP]]</f>
        <v>7721041.7504396345</v>
      </c>
    </row>
    <row r="552" spans="1:14" x14ac:dyDescent="0.3">
      <c r="A552" s="10">
        <v>42555</v>
      </c>
      <c r="B552" s="5" t="str">
        <f>TEXT(Table_EnergyDemand_raw_data[[#This Row],[Date]], "DDDD")</f>
        <v>Monday</v>
      </c>
      <c r="C552" s="5" t="str">
        <f xml:space="preserve"> TEXT(Table_EnergyDemand_raw_data[[#This Row],[Date]], "MMMM")</f>
        <v>July</v>
      </c>
      <c r="D552" s="5" t="str">
        <f>TEXT(Table_EnergyDemand_raw_data[[#This Row],[Date]], "YYYY")</f>
        <v>2016</v>
      </c>
      <c r="E552" s="5">
        <f>_xlfn.ISOWEEKNUM(Table_EnergyDemand_raw_data[[#This Row],[Date]])</f>
        <v>27</v>
      </c>
      <c r="F552" s="6" t="str">
        <f>VLOOKUP(Table_EnergyDemand_raw_data[[#This Row],[Date]],Table_Sheet1[], 2, FALSE)</f>
        <v>N</v>
      </c>
      <c r="G552" s="6" t="str">
        <f>VLOOKUP(Table_EnergyDemand_raw_data[[#This Row],[Date]],Table_Sheet1[], 3, FALSE)</f>
        <v>N</v>
      </c>
      <c r="H552" s="5">
        <v>10.4</v>
      </c>
      <c r="I552" s="5">
        <v>12.7</v>
      </c>
      <c r="J552" s="5">
        <v>3.6</v>
      </c>
      <c r="K552" s="5">
        <v>0</v>
      </c>
      <c r="L552" s="7">
        <v>135712.245</v>
      </c>
      <c r="M552" s="8">
        <v>124.1368856</v>
      </c>
      <c r="N552" s="8">
        <f>Table_EnergyDemand_raw_data[[#This Row],[Demand]]*Table_EnergyDemand_raw_data[[#This Row],[RRP]]</f>
        <v>16846895.432084173</v>
      </c>
    </row>
    <row r="553" spans="1:14" x14ac:dyDescent="0.3">
      <c r="A553" s="10">
        <v>42556</v>
      </c>
      <c r="B553" s="5" t="str">
        <f>TEXT(Table_EnergyDemand_raw_data[[#This Row],[Date]], "DDDD")</f>
        <v>Tuesday</v>
      </c>
      <c r="C553" s="5" t="str">
        <f xml:space="preserve"> TEXT(Table_EnergyDemand_raw_data[[#This Row],[Date]], "MMMM")</f>
        <v>July</v>
      </c>
      <c r="D553" s="5" t="str">
        <f>TEXT(Table_EnergyDemand_raw_data[[#This Row],[Date]], "YYYY")</f>
        <v>2016</v>
      </c>
      <c r="E553" s="5">
        <f>_xlfn.ISOWEEKNUM(Table_EnergyDemand_raw_data[[#This Row],[Date]])</f>
        <v>27</v>
      </c>
      <c r="F553" s="6" t="str">
        <f>VLOOKUP(Table_EnergyDemand_raw_data[[#This Row],[Date]],Table_Sheet1[], 2, FALSE)</f>
        <v>N</v>
      </c>
      <c r="G553" s="6" t="str">
        <f>VLOOKUP(Table_EnergyDemand_raw_data[[#This Row],[Date]],Table_Sheet1[], 3, FALSE)</f>
        <v>N</v>
      </c>
      <c r="H553" s="5">
        <v>8.1999999999999993</v>
      </c>
      <c r="I553" s="5">
        <v>12.8</v>
      </c>
      <c r="J553" s="5">
        <v>1.8</v>
      </c>
      <c r="K553" s="5">
        <v>0.6</v>
      </c>
      <c r="L553" s="7">
        <v>142401.79500000001</v>
      </c>
      <c r="M553" s="8">
        <v>147.1876919</v>
      </c>
      <c r="N553" s="8">
        <f>Table_EnergyDemand_raw_data[[#This Row],[Demand]]*Table_EnergyDemand_raw_data[[#This Row],[RRP]]</f>
        <v>20959791.528466962</v>
      </c>
    </row>
    <row r="554" spans="1:14" x14ac:dyDescent="0.3">
      <c r="A554" s="10">
        <v>42557</v>
      </c>
      <c r="B554" s="5" t="str">
        <f>TEXT(Table_EnergyDemand_raw_data[[#This Row],[Date]], "DDDD")</f>
        <v>Wednesday</v>
      </c>
      <c r="C554" s="5" t="str">
        <f xml:space="preserve"> TEXT(Table_EnergyDemand_raw_data[[#This Row],[Date]], "MMMM")</f>
        <v>July</v>
      </c>
      <c r="D554" s="5" t="str">
        <f>TEXT(Table_EnergyDemand_raw_data[[#This Row],[Date]], "YYYY")</f>
        <v>2016</v>
      </c>
      <c r="E554" s="5">
        <f>_xlfn.ISOWEEKNUM(Table_EnergyDemand_raw_data[[#This Row],[Date]])</f>
        <v>27</v>
      </c>
      <c r="F554" s="6" t="str">
        <f>VLOOKUP(Table_EnergyDemand_raw_data[[#This Row],[Date]],Table_Sheet1[], 2, FALSE)</f>
        <v>N</v>
      </c>
      <c r="G554" s="6" t="str">
        <f>VLOOKUP(Table_EnergyDemand_raw_data[[#This Row],[Date]],Table_Sheet1[], 3, FALSE)</f>
        <v>N</v>
      </c>
      <c r="H554" s="5">
        <v>9.8000000000000007</v>
      </c>
      <c r="I554" s="5">
        <v>13</v>
      </c>
      <c r="J554" s="5">
        <v>4.5999999999999996</v>
      </c>
      <c r="K554" s="5">
        <v>22.6</v>
      </c>
      <c r="L554" s="7">
        <v>134056.095</v>
      </c>
      <c r="M554" s="8">
        <v>116.6821116</v>
      </c>
      <c r="N554" s="8">
        <f>Table_EnergyDemand_raw_data[[#This Row],[Demand]]*Table_EnergyDemand_raw_data[[#This Row],[RRP]]</f>
        <v>15641948.237450201</v>
      </c>
    </row>
    <row r="555" spans="1:14" x14ac:dyDescent="0.3">
      <c r="A555" s="10">
        <v>42558</v>
      </c>
      <c r="B555" s="5" t="str">
        <f>TEXT(Table_EnergyDemand_raw_data[[#This Row],[Date]], "DDDD")</f>
        <v>Thursday</v>
      </c>
      <c r="C555" s="5" t="str">
        <f xml:space="preserve"> TEXT(Table_EnergyDemand_raw_data[[#This Row],[Date]], "MMMM")</f>
        <v>July</v>
      </c>
      <c r="D555" s="5" t="str">
        <f>TEXT(Table_EnergyDemand_raw_data[[#This Row],[Date]], "YYYY")</f>
        <v>2016</v>
      </c>
      <c r="E555" s="5">
        <f>_xlfn.ISOWEEKNUM(Table_EnergyDemand_raw_data[[#This Row],[Date]])</f>
        <v>27</v>
      </c>
      <c r="F555" s="6" t="str">
        <f>VLOOKUP(Table_EnergyDemand_raw_data[[#This Row],[Date]],Table_Sheet1[], 2, FALSE)</f>
        <v>N</v>
      </c>
      <c r="G555" s="6" t="str">
        <f>VLOOKUP(Table_EnergyDemand_raw_data[[#This Row],[Date]],Table_Sheet1[], 3, FALSE)</f>
        <v>N</v>
      </c>
      <c r="H555" s="5">
        <v>10.5</v>
      </c>
      <c r="I555" s="5">
        <v>13.7</v>
      </c>
      <c r="J555" s="5">
        <v>4.0999999999999996</v>
      </c>
      <c r="K555" s="5">
        <v>3.8</v>
      </c>
      <c r="L555" s="7">
        <v>138768.04500000001</v>
      </c>
      <c r="M555" s="8">
        <v>176.91203619999999</v>
      </c>
      <c r="N555" s="8">
        <f>Table_EnergyDemand_raw_data[[#This Row],[Demand]]*Table_EnergyDemand_raw_data[[#This Row],[RRP]]</f>
        <v>24549737.40044323</v>
      </c>
    </row>
    <row r="556" spans="1:14" x14ac:dyDescent="0.3">
      <c r="A556" s="10">
        <v>42559</v>
      </c>
      <c r="B556" s="5" t="str">
        <f>TEXT(Table_EnergyDemand_raw_data[[#This Row],[Date]], "DDDD")</f>
        <v>Friday</v>
      </c>
      <c r="C556" s="5" t="str">
        <f xml:space="preserve"> TEXT(Table_EnergyDemand_raw_data[[#This Row],[Date]], "MMMM")</f>
        <v>July</v>
      </c>
      <c r="D556" s="5" t="str">
        <f>TEXT(Table_EnergyDemand_raw_data[[#This Row],[Date]], "YYYY")</f>
        <v>2016</v>
      </c>
      <c r="E556" s="5">
        <f>_xlfn.ISOWEEKNUM(Table_EnergyDemand_raw_data[[#This Row],[Date]])</f>
        <v>27</v>
      </c>
      <c r="F556" s="6" t="str">
        <f>VLOOKUP(Table_EnergyDemand_raw_data[[#This Row],[Date]],Table_Sheet1[], 2, FALSE)</f>
        <v>N</v>
      </c>
      <c r="G556" s="6" t="str">
        <f>VLOOKUP(Table_EnergyDemand_raw_data[[#This Row],[Date]],Table_Sheet1[], 3, FALSE)</f>
        <v>N</v>
      </c>
      <c r="H556" s="5">
        <v>9.6999999999999993</v>
      </c>
      <c r="I556" s="5">
        <v>15.3</v>
      </c>
      <c r="J556" s="5">
        <v>7.4</v>
      </c>
      <c r="K556" s="5">
        <v>0.8</v>
      </c>
      <c r="L556" s="7">
        <v>136690.04999999999</v>
      </c>
      <c r="M556" s="8">
        <v>114.84420299999999</v>
      </c>
      <c r="N556" s="8">
        <f>Table_EnergyDemand_raw_data[[#This Row],[Demand]]*Table_EnergyDemand_raw_data[[#This Row],[RRP]]</f>
        <v>15698059.850280147</v>
      </c>
    </row>
    <row r="557" spans="1:14" x14ac:dyDescent="0.3">
      <c r="A557" s="10">
        <v>42560</v>
      </c>
      <c r="B557" s="5" t="str">
        <f>TEXT(Table_EnergyDemand_raw_data[[#This Row],[Date]], "DDDD")</f>
        <v>Saturday</v>
      </c>
      <c r="C557" s="5" t="str">
        <f xml:space="preserve"> TEXT(Table_EnergyDemand_raw_data[[#This Row],[Date]], "MMMM")</f>
        <v>July</v>
      </c>
      <c r="D557" s="5" t="str">
        <f>TEXT(Table_EnergyDemand_raw_data[[#This Row],[Date]], "YYYY")</f>
        <v>2016</v>
      </c>
      <c r="E557" s="5">
        <f>_xlfn.ISOWEEKNUM(Table_EnergyDemand_raw_data[[#This Row],[Date]])</f>
        <v>27</v>
      </c>
      <c r="F557" s="6" t="str">
        <f>VLOOKUP(Table_EnergyDemand_raw_data[[#This Row],[Date]],Table_Sheet1[], 2, FALSE)</f>
        <v>N</v>
      </c>
      <c r="G557" s="6" t="str">
        <f>VLOOKUP(Table_EnergyDemand_raw_data[[#This Row],[Date]],Table_Sheet1[], 3, FALSE)</f>
        <v>N</v>
      </c>
      <c r="H557" s="5">
        <v>5.3</v>
      </c>
      <c r="I557" s="5">
        <v>15.2</v>
      </c>
      <c r="J557" s="5">
        <v>9.5</v>
      </c>
      <c r="K557" s="5">
        <v>0.2</v>
      </c>
      <c r="L557" s="7">
        <v>122369.535</v>
      </c>
      <c r="M557" s="8">
        <v>105.54857610000001</v>
      </c>
      <c r="N557" s="8">
        <f>Table_EnergyDemand_raw_data[[#This Row],[Demand]]*Table_EnergyDemand_raw_data[[#This Row],[RRP]]</f>
        <v>12915930.177269114</v>
      </c>
    </row>
    <row r="558" spans="1:14" x14ac:dyDescent="0.3">
      <c r="A558" s="10">
        <v>42561</v>
      </c>
      <c r="B558" s="5" t="str">
        <f>TEXT(Table_EnergyDemand_raw_data[[#This Row],[Date]], "DDDD")</f>
        <v>Sunday</v>
      </c>
      <c r="C558" s="5" t="str">
        <f xml:space="preserve"> TEXT(Table_EnergyDemand_raw_data[[#This Row],[Date]], "MMMM")</f>
        <v>July</v>
      </c>
      <c r="D558" s="5" t="str">
        <f>TEXT(Table_EnergyDemand_raw_data[[#This Row],[Date]], "YYYY")</f>
        <v>2016</v>
      </c>
      <c r="E558" s="5">
        <f>_xlfn.ISOWEEKNUM(Table_EnergyDemand_raw_data[[#This Row],[Date]])</f>
        <v>27</v>
      </c>
      <c r="F558" s="6" t="str">
        <f>VLOOKUP(Table_EnergyDemand_raw_data[[#This Row],[Date]],Table_Sheet1[], 2, FALSE)</f>
        <v>N</v>
      </c>
      <c r="G558" s="6" t="str">
        <f>VLOOKUP(Table_EnergyDemand_raw_data[[#This Row],[Date]],Table_Sheet1[], 3, FALSE)</f>
        <v>N</v>
      </c>
      <c r="H558" s="5">
        <v>6.5</v>
      </c>
      <c r="I558" s="5">
        <v>14.2</v>
      </c>
      <c r="J558" s="5">
        <v>3.6</v>
      </c>
      <c r="K558" s="5">
        <v>0</v>
      </c>
      <c r="L558" s="7">
        <v>119218.23</v>
      </c>
      <c r="M558" s="8">
        <v>36.167212329999998</v>
      </c>
      <c r="N558" s="8">
        <f>Table_EnergyDemand_raw_data[[#This Row],[Demand]]*Table_EnergyDemand_raw_data[[#This Row],[RRP]]</f>
        <v>4311791.0380167756</v>
      </c>
    </row>
    <row r="559" spans="1:14" x14ac:dyDescent="0.3">
      <c r="A559" s="10">
        <v>42562</v>
      </c>
      <c r="B559" s="5" t="str">
        <f>TEXT(Table_EnergyDemand_raw_data[[#This Row],[Date]], "DDDD")</f>
        <v>Monday</v>
      </c>
      <c r="C559" s="5" t="str">
        <f xml:space="preserve"> TEXT(Table_EnergyDemand_raw_data[[#This Row],[Date]], "MMMM")</f>
        <v>July</v>
      </c>
      <c r="D559" s="5" t="str">
        <f>TEXT(Table_EnergyDemand_raw_data[[#This Row],[Date]], "YYYY")</f>
        <v>2016</v>
      </c>
      <c r="E559" s="5">
        <f>_xlfn.ISOWEEKNUM(Table_EnergyDemand_raw_data[[#This Row],[Date]])</f>
        <v>28</v>
      </c>
      <c r="F559" s="6" t="str">
        <f>VLOOKUP(Table_EnergyDemand_raw_data[[#This Row],[Date]],Table_Sheet1[], 2, FALSE)</f>
        <v>N</v>
      </c>
      <c r="G559" s="6" t="str">
        <f>VLOOKUP(Table_EnergyDemand_raw_data[[#This Row],[Date]],Table_Sheet1[], 3, FALSE)</f>
        <v>N</v>
      </c>
      <c r="H559" s="5">
        <v>8.3000000000000007</v>
      </c>
      <c r="I559" s="5">
        <v>16</v>
      </c>
      <c r="J559" s="5">
        <v>7.6</v>
      </c>
      <c r="K559" s="5">
        <v>3.6</v>
      </c>
      <c r="L559" s="7">
        <v>128207.125</v>
      </c>
      <c r="M559" s="8">
        <v>44.858080039999997</v>
      </c>
      <c r="N559" s="8">
        <f>Table_EnergyDemand_raw_data[[#This Row],[Demand]]*Table_EnergyDemand_raw_data[[#This Row],[RRP]]</f>
        <v>5751125.4749482842</v>
      </c>
    </row>
    <row r="560" spans="1:14" x14ac:dyDescent="0.3">
      <c r="A560" s="10">
        <v>42563</v>
      </c>
      <c r="B560" s="5" t="str">
        <f>TEXT(Table_EnergyDemand_raw_data[[#This Row],[Date]], "DDDD")</f>
        <v>Tuesday</v>
      </c>
      <c r="C560" s="5" t="str">
        <f xml:space="preserve"> TEXT(Table_EnergyDemand_raw_data[[#This Row],[Date]], "MMMM")</f>
        <v>July</v>
      </c>
      <c r="D560" s="5" t="str">
        <f>TEXT(Table_EnergyDemand_raw_data[[#This Row],[Date]], "YYYY")</f>
        <v>2016</v>
      </c>
      <c r="E560" s="5">
        <f>_xlfn.ISOWEEKNUM(Table_EnergyDemand_raw_data[[#This Row],[Date]])</f>
        <v>28</v>
      </c>
      <c r="F560" s="6" t="str">
        <f>VLOOKUP(Table_EnergyDemand_raw_data[[#This Row],[Date]],Table_Sheet1[], 2, FALSE)</f>
        <v>Y</v>
      </c>
      <c r="G560" s="6" t="str">
        <f>VLOOKUP(Table_EnergyDemand_raw_data[[#This Row],[Date]],Table_Sheet1[], 3, FALSE)</f>
        <v>N</v>
      </c>
      <c r="H560" s="5">
        <v>10.7</v>
      </c>
      <c r="I560" s="5">
        <v>13.7</v>
      </c>
      <c r="J560" s="5">
        <v>8.1</v>
      </c>
      <c r="K560" s="5">
        <v>0</v>
      </c>
      <c r="L560" s="7">
        <v>137582.19500000001</v>
      </c>
      <c r="M560" s="8">
        <v>49.159485719999999</v>
      </c>
      <c r="N560" s="8">
        <f>Table_EnergyDemand_raw_data[[#This Row],[Demand]]*Table_EnergyDemand_raw_data[[#This Row],[RRP]]</f>
        <v>6763469.950428756</v>
      </c>
    </row>
    <row r="561" spans="1:14" x14ac:dyDescent="0.3">
      <c r="A561" s="10">
        <v>42564</v>
      </c>
      <c r="B561" s="5" t="str">
        <f>TEXT(Table_EnergyDemand_raw_data[[#This Row],[Date]], "DDDD")</f>
        <v>Wednesday</v>
      </c>
      <c r="C561" s="5" t="str">
        <f xml:space="preserve"> TEXT(Table_EnergyDemand_raw_data[[#This Row],[Date]], "MMMM")</f>
        <v>July</v>
      </c>
      <c r="D561" s="5" t="str">
        <f>TEXT(Table_EnergyDemand_raw_data[[#This Row],[Date]], "YYYY")</f>
        <v>2016</v>
      </c>
      <c r="E561" s="5">
        <f>_xlfn.ISOWEEKNUM(Table_EnergyDemand_raw_data[[#This Row],[Date]])</f>
        <v>28</v>
      </c>
      <c r="F561" s="6" t="str">
        <f>VLOOKUP(Table_EnergyDemand_raw_data[[#This Row],[Date]],Table_Sheet1[], 2, FALSE)</f>
        <v>Y</v>
      </c>
      <c r="G561" s="6" t="str">
        <f>VLOOKUP(Table_EnergyDemand_raw_data[[#This Row],[Date]],Table_Sheet1[], 3, FALSE)</f>
        <v>N</v>
      </c>
      <c r="H561" s="5">
        <v>4.5</v>
      </c>
      <c r="I561" s="5">
        <v>12</v>
      </c>
      <c r="J561" s="5">
        <v>9</v>
      </c>
      <c r="K561" s="5">
        <v>0.4</v>
      </c>
      <c r="L561" s="7">
        <v>145728.26</v>
      </c>
      <c r="M561" s="8">
        <v>65.914964920000003</v>
      </c>
      <c r="N561" s="8">
        <f>Table_EnergyDemand_raw_data[[#This Row],[Demand]]*Table_EnergyDemand_raw_data[[#This Row],[RRP]]</f>
        <v>9605673.1457526404</v>
      </c>
    </row>
    <row r="562" spans="1:14" x14ac:dyDescent="0.3">
      <c r="A562" s="10">
        <v>42565</v>
      </c>
      <c r="B562" s="5" t="str">
        <f>TEXT(Table_EnergyDemand_raw_data[[#This Row],[Date]], "DDDD")</f>
        <v>Thursday</v>
      </c>
      <c r="C562" s="5" t="str">
        <f xml:space="preserve"> TEXT(Table_EnergyDemand_raw_data[[#This Row],[Date]], "MMMM")</f>
        <v>July</v>
      </c>
      <c r="D562" s="5" t="str">
        <f>TEXT(Table_EnergyDemand_raw_data[[#This Row],[Date]], "YYYY")</f>
        <v>2016</v>
      </c>
      <c r="E562" s="5">
        <f>_xlfn.ISOWEEKNUM(Table_EnergyDemand_raw_data[[#This Row],[Date]])</f>
        <v>28</v>
      </c>
      <c r="F562" s="6" t="str">
        <f>VLOOKUP(Table_EnergyDemand_raw_data[[#This Row],[Date]],Table_Sheet1[], 2, FALSE)</f>
        <v>Y</v>
      </c>
      <c r="G562" s="6" t="str">
        <f>VLOOKUP(Table_EnergyDemand_raw_data[[#This Row],[Date]],Table_Sheet1[], 3, FALSE)</f>
        <v>N</v>
      </c>
      <c r="H562" s="5">
        <v>6.6</v>
      </c>
      <c r="I562" s="5">
        <v>14</v>
      </c>
      <c r="J562" s="5">
        <v>7.8</v>
      </c>
      <c r="K562" s="5">
        <v>1</v>
      </c>
      <c r="L562" s="7">
        <v>144103.70499999999</v>
      </c>
      <c r="M562" s="8">
        <v>76.117452619999995</v>
      </c>
      <c r="N562" s="8">
        <f>Table_EnergyDemand_raw_data[[#This Row],[Demand]]*Table_EnergyDemand_raw_data[[#This Row],[RRP]]</f>
        <v>10968806.937703956</v>
      </c>
    </row>
    <row r="563" spans="1:14" x14ac:dyDescent="0.3">
      <c r="A563" s="10">
        <v>42566</v>
      </c>
      <c r="B563" s="5" t="str">
        <f>TEXT(Table_EnergyDemand_raw_data[[#This Row],[Date]], "DDDD")</f>
        <v>Friday</v>
      </c>
      <c r="C563" s="5" t="str">
        <f xml:space="preserve"> TEXT(Table_EnergyDemand_raw_data[[#This Row],[Date]], "MMMM")</f>
        <v>July</v>
      </c>
      <c r="D563" s="5" t="str">
        <f>TEXT(Table_EnergyDemand_raw_data[[#This Row],[Date]], "YYYY")</f>
        <v>2016</v>
      </c>
      <c r="E563" s="5">
        <f>_xlfn.ISOWEEKNUM(Table_EnergyDemand_raw_data[[#This Row],[Date]])</f>
        <v>28</v>
      </c>
      <c r="F563" s="6" t="str">
        <f>VLOOKUP(Table_EnergyDemand_raw_data[[#This Row],[Date]],Table_Sheet1[], 2, FALSE)</f>
        <v>Y</v>
      </c>
      <c r="G563" s="6" t="str">
        <f>VLOOKUP(Table_EnergyDemand_raw_data[[#This Row],[Date]],Table_Sheet1[], 3, FALSE)</f>
        <v>N</v>
      </c>
      <c r="H563" s="5">
        <v>8.8000000000000007</v>
      </c>
      <c r="I563" s="5">
        <v>14.1</v>
      </c>
      <c r="J563" s="5">
        <v>7.2</v>
      </c>
      <c r="K563" s="5">
        <v>0</v>
      </c>
      <c r="L563" s="7">
        <v>141166.85</v>
      </c>
      <c r="M563" s="8">
        <v>79.507600479999994</v>
      </c>
      <c r="N563" s="8">
        <f>Table_EnergyDemand_raw_data[[#This Row],[Demand]]*Table_EnergyDemand_raw_data[[#This Row],[RRP]]</f>
        <v>11223837.510820087</v>
      </c>
    </row>
    <row r="564" spans="1:14" x14ac:dyDescent="0.3">
      <c r="A564" s="10">
        <v>42567</v>
      </c>
      <c r="B564" s="5" t="str">
        <f>TEXT(Table_EnergyDemand_raw_data[[#This Row],[Date]], "DDDD")</f>
        <v>Saturday</v>
      </c>
      <c r="C564" s="5" t="str">
        <f xml:space="preserve"> TEXT(Table_EnergyDemand_raw_data[[#This Row],[Date]], "MMMM")</f>
        <v>July</v>
      </c>
      <c r="D564" s="5" t="str">
        <f>TEXT(Table_EnergyDemand_raw_data[[#This Row],[Date]], "YYYY")</f>
        <v>2016</v>
      </c>
      <c r="E564" s="5">
        <f>_xlfn.ISOWEEKNUM(Table_EnergyDemand_raw_data[[#This Row],[Date]])</f>
        <v>28</v>
      </c>
      <c r="F564" s="6" t="str">
        <f>VLOOKUP(Table_EnergyDemand_raw_data[[#This Row],[Date]],Table_Sheet1[], 2, FALSE)</f>
        <v>Y</v>
      </c>
      <c r="G564" s="6" t="str">
        <f>VLOOKUP(Table_EnergyDemand_raw_data[[#This Row],[Date]],Table_Sheet1[], 3, FALSE)</f>
        <v>N</v>
      </c>
      <c r="H564" s="5">
        <v>7.8</v>
      </c>
      <c r="I564" s="5">
        <v>13.7</v>
      </c>
      <c r="J564" s="5">
        <v>10.199999999999999</v>
      </c>
      <c r="K564" s="5">
        <v>0</v>
      </c>
      <c r="L564" s="7">
        <v>120659.15</v>
      </c>
      <c r="M564" s="8">
        <v>73.694418769999999</v>
      </c>
      <c r="N564" s="8">
        <f>Table_EnergyDemand_raw_data[[#This Row],[Demand]]*Table_EnergyDemand_raw_data[[#This Row],[RRP]]</f>
        <v>8891905.9285322446</v>
      </c>
    </row>
    <row r="565" spans="1:14" x14ac:dyDescent="0.3">
      <c r="A565" s="10">
        <v>42568</v>
      </c>
      <c r="B565" s="5" t="str">
        <f>TEXT(Table_EnergyDemand_raw_data[[#This Row],[Date]], "DDDD")</f>
        <v>Sunday</v>
      </c>
      <c r="C565" s="5" t="str">
        <f xml:space="preserve"> TEXT(Table_EnergyDemand_raw_data[[#This Row],[Date]], "MMMM")</f>
        <v>July</v>
      </c>
      <c r="D565" s="5" t="str">
        <f>TEXT(Table_EnergyDemand_raw_data[[#This Row],[Date]], "YYYY")</f>
        <v>2016</v>
      </c>
      <c r="E565" s="5">
        <f>_xlfn.ISOWEEKNUM(Table_EnergyDemand_raw_data[[#This Row],[Date]])</f>
        <v>28</v>
      </c>
      <c r="F565" s="6" t="str">
        <f>VLOOKUP(Table_EnergyDemand_raw_data[[#This Row],[Date]],Table_Sheet1[], 2, FALSE)</f>
        <v>Y</v>
      </c>
      <c r="G565" s="6" t="str">
        <f>VLOOKUP(Table_EnergyDemand_raw_data[[#This Row],[Date]],Table_Sheet1[], 3, FALSE)</f>
        <v>N</v>
      </c>
      <c r="H565" s="5">
        <v>3.1</v>
      </c>
      <c r="I565" s="5">
        <v>16.100000000000001</v>
      </c>
      <c r="J565" s="5">
        <v>10.3</v>
      </c>
      <c r="K565" s="5">
        <v>0</v>
      </c>
      <c r="L565" s="7">
        <v>113418.125</v>
      </c>
      <c r="M565" s="8">
        <v>48.788405300000001</v>
      </c>
      <c r="N565" s="8">
        <f>Table_EnergyDemand_raw_data[[#This Row],[Demand]]*Table_EnergyDemand_raw_data[[#This Row],[RRP]]</f>
        <v>5533489.4508660622</v>
      </c>
    </row>
    <row r="566" spans="1:14" x14ac:dyDescent="0.3">
      <c r="A566" s="10">
        <v>42569</v>
      </c>
      <c r="B566" s="5" t="str">
        <f>TEXT(Table_EnergyDemand_raw_data[[#This Row],[Date]], "DDDD")</f>
        <v>Monday</v>
      </c>
      <c r="C566" s="5" t="str">
        <f xml:space="preserve"> TEXT(Table_EnergyDemand_raw_data[[#This Row],[Date]], "MMMM")</f>
        <v>July</v>
      </c>
      <c r="D566" s="5" t="str">
        <f>TEXT(Table_EnergyDemand_raw_data[[#This Row],[Date]], "YYYY")</f>
        <v>2016</v>
      </c>
      <c r="E566" s="5">
        <f>_xlfn.ISOWEEKNUM(Table_EnergyDemand_raw_data[[#This Row],[Date]])</f>
        <v>29</v>
      </c>
      <c r="F566" s="6" t="str">
        <f>VLOOKUP(Table_EnergyDemand_raw_data[[#This Row],[Date]],Table_Sheet1[], 2, FALSE)</f>
        <v>Y</v>
      </c>
      <c r="G566" s="6" t="str">
        <f>VLOOKUP(Table_EnergyDemand_raw_data[[#This Row],[Date]],Table_Sheet1[], 3, FALSE)</f>
        <v>N</v>
      </c>
      <c r="H566" s="5">
        <v>9.6</v>
      </c>
      <c r="I566" s="5">
        <v>17.7</v>
      </c>
      <c r="J566" s="5">
        <v>8.8000000000000007</v>
      </c>
      <c r="K566" s="5">
        <v>0</v>
      </c>
      <c r="L566" s="7">
        <v>127367.015</v>
      </c>
      <c r="M566" s="8">
        <v>43.891518699999999</v>
      </c>
      <c r="N566" s="8">
        <f>Table_EnergyDemand_raw_data[[#This Row],[Demand]]*Table_EnergyDemand_raw_data[[#This Row],[RRP]]</f>
        <v>5590331.7206356805</v>
      </c>
    </row>
    <row r="567" spans="1:14" x14ac:dyDescent="0.3">
      <c r="A567" s="10">
        <v>42570</v>
      </c>
      <c r="B567" s="5" t="str">
        <f>TEXT(Table_EnergyDemand_raw_data[[#This Row],[Date]], "DDDD")</f>
        <v>Tuesday</v>
      </c>
      <c r="C567" s="5" t="str">
        <f xml:space="preserve"> TEXT(Table_EnergyDemand_raw_data[[#This Row],[Date]], "MMMM")</f>
        <v>July</v>
      </c>
      <c r="D567" s="5" t="str">
        <f>TEXT(Table_EnergyDemand_raw_data[[#This Row],[Date]], "YYYY")</f>
        <v>2016</v>
      </c>
      <c r="E567" s="5">
        <f>_xlfn.ISOWEEKNUM(Table_EnergyDemand_raw_data[[#This Row],[Date]])</f>
        <v>29</v>
      </c>
      <c r="F567" s="6" t="str">
        <f>VLOOKUP(Table_EnergyDemand_raw_data[[#This Row],[Date]],Table_Sheet1[], 2, FALSE)</f>
        <v>Y</v>
      </c>
      <c r="G567" s="6" t="str">
        <f>VLOOKUP(Table_EnergyDemand_raw_data[[#This Row],[Date]],Table_Sheet1[], 3, FALSE)</f>
        <v>N</v>
      </c>
      <c r="H567" s="5">
        <v>12.6</v>
      </c>
      <c r="I567" s="5">
        <v>16</v>
      </c>
      <c r="J567" s="5">
        <v>5.7</v>
      </c>
      <c r="K567" s="5">
        <v>0</v>
      </c>
      <c r="L567" s="7">
        <v>137028.04999999999</v>
      </c>
      <c r="M567" s="8">
        <v>49.453789790000002</v>
      </c>
      <c r="N567" s="8">
        <f>Table_EnergyDemand_raw_data[[#This Row],[Demand]]*Table_EnergyDemand_raw_data[[#This Row],[RRP]]</f>
        <v>6776556.3800336095</v>
      </c>
    </row>
    <row r="568" spans="1:14" x14ac:dyDescent="0.3">
      <c r="A568" s="10">
        <v>42571</v>
      </c>
      <c r="B568" s="5" t="str">
        <f>TEXT(Table_EnergyDemand_raw_data[[#This Row],[Date]], "DDDD")</f>
        <v>Wednesday</v>
      </c>
      <c r="C568" s="5" t="str">
        <f xml:space="preserve"> TEXT(Table_EnergyDemand_raw_data[[#This Row],[Date]], "MMMM")</f>
        <v>July</v>
      </c>
      <c r="D568" s="5" t="str">
        <f>TEXT(Table_EnergyDemand_raw_data[[#This Row],[Date]], "YYYY")</f>
        <v>2016</v>
      </c>
      <c r="E568" s="5">
        <f>_xlfn.ISOWEEKNUM(Table_EnergyDemand_raw_data[[#This Row],[Date]])</f>
        <v>29</v>
      </c>
      <c r="F568" s="6" t="str">
        <f>VLOOKUP(Table_EnergyDemand_raw_data[[#This Row],[Date]],Table_Sheet1[], 2, FALSE)</f>
        <v>Y</v>
      </c>
      <c r="G568" s="6" t="str">
        <f>VLOOKUP(Table_EnergyDemand_raw_data[[#This Row],[Date]],Table_Sheet1[], 3, FALSE)</f>
        <v>N</v>
      </c>
      <c r="H568" s="5">
        <v>9.8000000000000007</v>
      </c>
      <c r="I568" s="5">
        <v>16.100000000000001</v>
      </c>
      <c r="J568" s="5">
        <v>9.1999999999999993</v>
      </c>
      <c r="K568" s="5">
        <v>1.8</v>
      </c>
      <c r="L568" s="7">
        <v>136850.14000000001</v>
      </c>
      <c r="M568" s="8">
        <v>52.331551939999997</v>
      </c>
      <c r="N568" s="8">
        <f>Table_EnergyDemand_raw_data[[#This Row],[Demand]]*Table_EnergyDemand_raw_data[[#This Row],[RRP]]</f>
        <v>7161580.2094062716</v>
      </c>
    </row>
    <row r="569" spans="1:14" x14ac:dyDescent="0.3">
      <c r="A569" s="10">
        <v>42572</v>
      </c>
      <c r="B569" s="5" t="str">
        <f>TEXT(Table_EnergyDemand_raw_data[[#This Row],[Date]], "DDDD")</f>
        <v>Thursday</v>
      </c>
      <c r="C569" s="5" t="str">
        <f xml:space="preserve"> TEXT(Table_EnergyDemand_raw_data[[#This Row],[Date]], "MMMM")</f>
        <v>July</v>
      </c>
      <c r="D569" s="5" t="str">
        <f>TEXT(Table_EnergyDemand_raw_data[[#This Row],[Date]], "YYYY")</f>
        <v>2016</v>
      </c>
      <c r="E569" s="5">
        <f>_xlfn.ISOWEEKNUM(Table_EnergyDemand_raw_data[[#This Row],[Date]])</f>
        <v>29</v>
      </c>
      <c r="F569" s="6" t="str">
        <f>VLOOKUP(Table_EnergyDemand_raw_data[[#This Row],[Date]],Table_Sheet1[], 2, FALSE)</f>
        <v>Y</v>
      </c>
      <c r="G569" s="6" t="str">
        <f>VLOOKUP(Table_EnergyDemand_raw_data[[#This Row],[Date]],Table_Sheet1[], 3, FALSE)</f>
        <v>N</v>
      </c>
      <c r="H569" s="5">
        <v>6.9</v>
      </c>
      <c r="I569" s="5">
        <v>18.100000000000001</v>
      </c>
      <c r="J569" s="5">
        <v>7.4</v>
      </c>
      <c r="K569" s="5">
        <v>1.8</v>
      </c>
      <c r="L569" s="7">
        <v>136127.125</v>
      </c>
      <c r="M569" s="8">
        <v>44.92653284</v>
      </c>
      <c r="N569" s="8">
        <f>Table_EnergyDemand_raw_data[[#This Row],[Demand]]*Table_EnergyDemand_raw_data[[#This Row],[RRP]]</f>
        <v>6115719.7517272849</v>
      </c>
    </row>
    <row r="570" spans="1:14" x14ac:dyDescent="0.3">
      <c r="A570" s="10">
        <v>42573</v>
      </c>
      <c r="B570" s="5" t="str">
        <f>TEXT(Table_EnergyDemand_raw_data[[#This Row],[Date]], "DDDD")</f>
        <v>Friday</v>
      </c>
      <c r="C570" s="5" t="str">
        <f xml:space="preserve"> TEXT(Table_EnergyDemand_raw_data[[#This Row],[Date]], "MMMM")</f>
        <v>July</v>
      </c>
      <c r="D570" s="5" t="str">
        <f>TEXT(Table_EnergyDemand_raw_data[[#This Row],[Date]], "YYYY")</f>
        <v>2016</v>
      </c>
      <c r="E570" s="5">
        <f>_xlfn.ISOWEEKNUM(Table_EnergyDemand_raw_data[[#This Row],[Date]])</f>
        <v>29</v>
      </c>
      <c r="F570" s="6" t="str">
        <f>VLOOKUP(Table_EnergyDemand_raw_data[[#This Row],[Date]],Table_Sheet1[], 2, FALSE)</f>
        <v>Y</v>
      </c>
      <c r="G570" s="6" t="str">
        <f>VLOOKUP(Table_EnergyDemand_raw_data[[#This Row],[Date]],Table_Sheet1[], 3, FALSE)</f>
        <v>N</v>
      </c>
      <c r="H570" s="5">
        <v>9.1999999999999993</v>
      </c>
      <c r="I570" s="5">
        <v>18.3</v>
      </c>
      <c r="J570" s="5">
        <v>5.0999999999999996</v>
      </c>
      <c r="K570" s="5">
        <v>7.8</v>
      </c>
      <c r="L570" s="7">
        <v>128777.82</v>
      </c>
      <c r="M570" s="8">
        <v>21.091718870000001</v>
      </c>
      <c r="N570" s="8">
        <f>Table_EnergyDemand_raw_data[[#This Row],[Demand]]*Table_EnergyDemand_raw_data[[#This Row],[RRP]]</f>
        <v>2716145.5761314635</v>
      </c>
    </row>
    <row r="571" spans="1:14" x14ac:dyDescent="0.3">
      <c r="A571" s="10">
        <v>42574</v>
      </c>
      <c r="B571" s="5" t="str">
        <f>TEXT(Table_EnergyDemand_raw_data[[#This Row],[Date]], "DDDD")</f>
        <v>Saturday</v>
      </c>
      <c r="C571" s="5" t="str">
        <f xml:space="preserve"> TEXT(Table_EnergyDemand_raw_data[[#This Row],[Date]], "MMMM")</f>
        <v>July</v>
      </c>
      <c r="D571" s="5" t="str">
        <f>TEXT(Table_EnergyDemand_raw_data[[#This Row],[Date]], "YYYY")</f>
        <v>2016</v>
      </c>
      <c r="E571" s="5">
        <f>_xlfn.ISOWEEKNUM(Table_EnergyDemand_raw_data[[#This Row],[Date]])</f>
        <v>29</v>
      </c>
      <c r="F571" s="6" t="str">
        <f>VLOOKUP(Table_EnergyDemand_raw_data[[#This Row],[Date]],Table_Sheet1[], 2, FALSE)</f>
        <v>Y</v>
      </c>
      <c r="G571" s="6" t="str">
        <f>VLOOKUP(Table_EnergyDemand_raw_data[[#This Row],[Date]],Table_Sheet1[], 3, FALSE)</f>
        <v>N</v>
      </c>
      <c r="H571" s="5">
        <v>7.5</v>
      </c>
      <c r="I571" s="5">
        <v>11.6</v>
      </c>
      <c r="J571" s="5">
        <v>9</v>
      </c>
      <c r="K571" s="5">
        <v>2.8</v>
      </c>
      <c r="L571" s="7">
        <v>119888.575</v>
      </c>
      <c r="M571" s="8">
        <v>62.709286929999998</v>
      </c>
      <c r="N571" s="8">
        <f>Table_EnergyDemand_raw_data[[#This Row],[Demand]]*Table_EnergyDemand_raw_data[[#This Row],[RRP]]</f>
        <v>7518127.0493038241</v>
      </c>
    </row>
    <row r="572" spans="1:14" x14ac:dyDescent="0.3">
      <c r="A572" s="10">
        <v>42575</v>
      </c>
      <c r="B572" s="5" t="str">
        <f>TEXT(Table_EnergyDemand_raw_data[[#This Row],[Date]], "DDDD")</f>
        <v>Sunday</v>
      </c>
      <c r="C572" s="5" t="str">
        <f xml:space="preserve"> TEXT(Table_EnergyDemand_raw_data[[#This Row],[Date]], "MMMM")</f>
        <v>July</v>
      </c>
      <c r="D572" s="5" t="str">
        <f>TEXT(Table_EnergyDemand_raw_data[[#This Row],[Date]], "YYYY")</f>
        <v>2016</v>
      </c>
      <c r="E572" s="5">
        <f>_xlfn.ISOWEEKNUM(Table_EnergyDemand_raw_data[[#This Row],[Date]])</f>
        <v>29</v>
      </c>
      <c r="F572" s="6" t="str">
        <f>VLOOKUP(Table_EnergyDemand_raw_data[[#This Row],[Date]],Table_Sheet1[], 2, FALSE)</f>
        <v>Y</v>
      </c>
      <c r="G572" s="6" t="str">
        <f>VLOOKUP(Table_EnergyDemand_raw_data[[#This Row],[Date]],Table_Sheet1[], 3, FALSE)</f>
        <v>N</v>
      </c>
      <c r="H572" s="5">
        <v>4.7</v>
      </c>
      <c r="I572" s="5">
        <v>11.4</v>
      </c>
      <c r="J572" s="5">
        <v>10.3</v>
      </c>
      <c r="K572" s="5">
        <v>0.8</v>
      </c>
      <c r="L572" s="7">
        <v>120126.905</v>
      </c>
      <c r="M572" s="8">
        <v>52.227008529999999</v>
      </c>
      <c r="N572" s="8">
        <f>Table_EnergyDemand_raw_data[[#This Row],[Demand]]*Table_EnergyDemand_raw_data[[#This Row],[RRP]]</f>
        <v>6273868.8921174994</v>
      </c>
    </row>
    <row r="573" spans="1:14" x14ac:dyDescent="0.3">
      <c r="A573" s="10">
        <v>42576</v>
      </c>
      <c r="B573" s="5" t="str">
        <f>TEXT(Table_EnergyDemand_raw_data[[#This Row],[Date]], "DDDD")</f>
        <v>Monday</v>
      </c>
      <c r="C573" s="5" t="str">
        <f xml:space="preserve"> TEXT(Table_EnergyDemand_raw_data[[#This Row],[Date]], "MMMM")</f>
        <v>July</v>
      </c>
      <c r="D573" s="5" t="str">
        <f>TEXT(Table_EnergyDemand_raw_data[[#This Row],[Date]], "YYYY")</f>
        <v>2016</v>
      </c>
      <c r="E573" s="5">
        <f>_xlfn.ISOWEEKNUM(Table_EnergyDemand_raw_data[[#This Row],[Date]])</f>
        <v>30</v>
      </c>
      <c r="F573" s="6" t="str">
        <f>VLOOKUP(Table_EnergyDemand_raw_data[[#This Row],[Date]],Table_Sheet1[], 2, FALSE)</f>
        <v>Y</v>
      </c>
      <c r="G573" s="6" t="str">
        <f>VLOOKUP(Table_EnergyDemand_raw_data[[#This Row],[Date]],Table_Sheet1[], 3, FALSE)</f>
        <v>N</v>
      </c>
      <c r="H573" s="5">
        <v>6.3</v>
      </c>
      <c r="I573" s="5">
        <v>14.3</v>
      </c>
      <c r="J573" s="5">
        <v>7.5</v>
      </c>
      <c r="K573" s="5">
        <v>0</v>
      </c>
      <c r="L573" s="7">
        <v>138134.63500000001</v>
      </c>
      <c r="M573" s="8">
        <v>37.980186609999997</v>
      </c>
      <c r="N573" s="8">
        <f>Table_EnergyDemand_raw_data[[#This Row],[Demand]]*Table_EnergyDemand_raw_data[[#This Row],[RRP]]</f>
        <v>5246379.2146042371</v>
      </c>
    </row>
    <row r="574" spans="1:14" x14ac:dyDescent="0.3">
      <c r="A574" s="10">
        <v>42577</v>
      </c>
      <c r="B574" s="5" t="str">
        <f>TEXT(Table_EnergyDemand_raw_data[[#This Row],[Date]], "DDDD")</f>
        <v>Tuesday</v>
      </c>
      <c r="C574" s="5" t="str">
        <f xml:space="preserve"> TEXT(Table_EnergyDemand_raw_data[[#This Row],[Date]], "MMMM")</f>
        <v>July</v>
      </c>
      <c r="D574" s="5" t="str">
        <f>TEXT(Table_EnergyDemand_raw_data[[#This Row],[Date]], "YYYY")</f>
        <v>2016</v>
      </c>
      <c r="E574" s="5">
        <f>_xlfn.ISOWEEKNUM(Table_EnergyDemand_raw_data[[#This Row],[Date]])</f>
        <v>30</v>
      </c>
      <c r="F574" s="6" t="str">
        <f>VLOOKUP(Table_EnergyDemand_raw_data[[#This Row],[Date]],Table_Sheet1[], 2, FALSE)</f>
        <v>Y</v>
      </c>
      <c r="G574" s="6" t="str">
        <f>VLOOKUP(Table_EnergyDemand_raw_data[[#This Row],[Date]],Table_Sheet1[], 3, FALSE)</f>
        <v>N</v>
      </c>
      <c r="H574" s="5">
        <v>6.5</v>
      </c>
      <c r="I574" s="5">
        <v>11</v>
      </c>
      <c r="J574" s="5">
        <v>7.2</v>
      </c>
      <c r="K574" s="5">
        <v>4.8</v>
      </c>
      <c r="L574" s="7">
        <v>146465.69</v>
      </c>
      <c r="M574" s="8">
        <v>47.971245959999997</v>
      </c>
      <c r="N574" s="8">
        <f>Table_EnergyDemand_raw_data[[#This Row],[Demand]]*Table_EnergyDemand_raw_data[[#This Row],[RRP]]</f>
        <v>7026141.6396911126</v>
      </c>
    </row>
    <row r="575" spans="1:14" x14ac:dyDescent="0.3">
      <c r="A575" s="10">
        <v>42578</v>
      </c>
      <c r="B575" s="5" t="str">
        <f>TEXT(Table_EnergyDemand_raw_data[[#This Row],[Date]], "DDDD")</f>
        <v>Wednesday</v>
      </c>
      <c r="C575" s="5" t="str">
        <f xml:space="preserve"> TEXT(Table_EnergyDemand_raw_data[[#This Row],[Date]], "MMMM")</f>
        <v>July</v>
      </c>
      <c r="D575" s="5" t="str">
        <f>TEXT(Table_EnergyDemand_raw_data[[#This Row],[Date]], "YYYY")</f>
        <v>2016</v>
      </c>
      <c r="E575" s="5">
        <f>_xlfn.ISOWEEKNUM(Table_EnergyDemand_raw_data[[#This Row],[Date]])</f>
        <v>30</v>
      </c>
      <c r="F575" s="6" t="str">
        <f>VLOOKUP(Table_EnergyDemand_raw_data[[#This Row],[Date]],Table_Sheet1[], 2, FALSE)</f>
        <v>Y</v>
      </c>
      <c r="G575" s="6" t="str">
        <f>VLOOKUP(Table_EnergyDemand_raw_data[[#This Row],[Date]],Table_Sheet1[], 3, FALSE)</f>
        <v>N</v>
      </c>
      <c r="H575" s="5">
        <v>7.5</v>
      </c>
      <c r="I575" s="5">
        <v>12.9</v>
      </c>
      <c r="J575" s="5">
        <v>6.9</v>
      </c>
      <c r="K575" s="5">
        <v>0.4</v>
      </c>
      <c r="L575" s="7">
        <v>143209.755</v>
      </c>
      <c r="M575" s="8">
        <v>36.397462779999998</v>
      </c>
      <c r="N575" s="8">
        <f>Table_EnergyDemand_raw_data[[#This Row],[Demand]]*Table_EnergyDemand_raw_data[[#This Row],[RRP]]</f>
        <v>5212471.7273454191</v>
      </c>
    </row>
    <row r="576" spans="1:14" x14ac:dyDescent="0.3">
      <c r="A576" s="10">
        <v>42579</v>
      </c>
      <c r="B576" s="5" t="str">
        <f>TEXT(Table_EnergyDemand_raw_data[[#This Row],[Date]], "DDDD")</f>
        <v>Thursday</v>
      </c>
      <c r="C576" s="5" t="str">
        <f xml:space="preserve"> TEXT(Table_EnergyDemand_raw_data[[#This Row],[Date]], "MMMM")</f>
        <v>July</v>
      </c>
      <c r="D576" s="5" t="str">
        <f>TEXT(Table_EnergyDemand_raw_data[[#This Row],[Date]], "YYYY")</f>
        <v>2016</v>
      </c>
      <c r="E576" s="5">
        <f>_xlfn.ISOWEEKNUM(Table_EnergyDemand_raw_data[[#This Row],[Date]])</f>
        <v>30</v>
      </c>
      <c r="F576" s="6" t="str">
        <f>VLOOKUP(Table_EnergyDemand_raw_data[[#This Row],[Date]],Table_Sheet1[], 2, FALSE)</f>
        <v>Y</v>
      </c>
      <c r="G576" s="6" t="str">
        <f>VLOOKUP(Table_EnergyDemand_raw_data[[#This Row],[Date]],Table_Sheet1[], 3, FALSE)</f>
        <v>N</v>
      </c>
      <c r="H576" s="5">
        <v>6.9</v>
      </c>
      <c r="I576" s="5">
        <v>15.2</v>
      </c>
      <c r="J576" s="5">
        <v>6.3</v>
      </c>
      <c r="K576" s="5">
        <v>0</v>
      </c>
      <c r="L576" s="7">
        <v>142341.63500000001</v>
      </c>
      <c r="M576" s="8">
        <v>41.561898749999997</v>
      </c>
      <c r="N576" s="8">
        <f>Table_EnergyDemand_raw_data[[#This Row],[Demand]]*Table_EnergyDemand_raw_data[[#This Row],[RRP]]</f>
        <v>5915988.6217794567</v>
      </c>
    </row>
    <row r="577" spans="1:14" x14ac:dyDescent="0.3">
      <c r="A577" s="10">
        <v>42580</v>
      </c>
      <c r="B577" s="5" t="str">
        <f>TEXT(Table_EnergyDemand_raw_data[[#This Row],[Date]], "DDDD")</f>
        <v>Friday</v>
      </c>
      <c r="C577" s="5" t="str">
        <f xml:space="preserve"> TEXT(Table_EnergyDemand_raw_data[[#This Row],[Date]], "MMMM")</f>
        <v>July</v>
      </c>
      <c r="D577" s="5" t="str">
        <f>TEXT(Table_EnergyDemand_raw_data[[#This Row],[Date]], "YYYY")</f>
        <v>2016</v>
      </c>
      <c r="E577" s="5">
        <f>_xlfn.ISOWEEKNUM(Table_EnergyDemand_raw_data[[#This Row],[Date]])</f>
        <v>30</v>
      </c>
      <c r="F577" s="6" t="str">
        <f>VLOOKUP(Table_EnergyDemand_raw_data[[#This Row],[Date]],Table_Sheet1[], 2, FALSE)</f>
        <v>Y</v>
      </c>
      <c r="G577" s="6" t="str">
        <f>VLOOKUP(Table_EnergyDemand_raw_data[[#This Row],[Date]],Table_Sheet1[], 3, FALSE)</f>
        <v>N</v>
      </c>
      <c r="H577" s="5">
        <v>10.199999999999999</v>
      </c>
      <c r="I577" s="5">
        <v>15.3</v>
      </c>
      <c r="J577" s="5">
        <v>5</v>
      </c>
      <c r="K577" s="5">
        <v>0</v>
      </c>
      <c r="L577" s="7">
        <v>139822.93</v>
      </c>
      <c r="M577" s="8">
        <v>33.869681919999998</v>
      </c>
      <c r="N577" s="8">
        <f>Table_EnergyDemand_raw_data[[#This Row],[Demand]]*Table_EnergyDemand_raw_data[[#This Row],[RRP]]</f>
        <v>4735758.1642224248</v>
      </c>
    </row>
    <row r="578" spans="1:14" x14ac:dyDescent="0.3">
      <c r="A578" s="10">
        <v>42581</v>
      </c>
      <c r="B578" s="5" t="str">
        <f>TEXT(Table_EnergyDemand_raw_data[[#This Row],[Date]], "DDDD")</f>
        <v>Saturday</v>
      </c>
      <c r="C578" s="5" t="str">
        <f xml:space="preserve"> TEXT(Table_EnergyDemand_raw_data[[#This Row],[Date]], "MMMM")</f>
        <v>July</v>
      </c>
      <c r="D578" s="5" t="str">
        <f>TEXT(Table_EnergyDemand_raw_data[[#This Row],[Date]], "YYYY")</f>
        <v>2016</v>
      </c>
      <c r="E578" s="5">
        <f>_xlfn.ISOWEEKNUM(Table_EnergyDemand_raw_data[[#This Row],[Date]])</f>
        <v>30</v>
      </c>
      <c r="F578" s="6" t="str">
        <f>VLOOKUP(Table_EnergyDemand_raw_data[[#This Row],[Date]],Table_Sheet1[], 2, FALSE)</f>
        <v>Y</v>
      </c>
      <c r="G578" s="6" t="str">
        <f>VLOOKUP(Table_EnergyDemand_raw_data[[#This Row],[Date]],Table_Sheet1[], 3, FALSE)</f>
        <v>N</v>
      </c>
      <c r="H578" s="5">
        <v>9.1</v>
      </c>
      <c r="I578" s="5">
        <v>13.8</v>
      </c>
      <c r="J578" s="5">
        <v>8.5</v>
      </c>
      <c r="K578" s="5">
        <v>2.4</v>
      </c>
      <c r="L578" s="7">
        <v>121548.535</v>
      </c>
      <c r="M578" s="8">
        <v>24.849528429999999</v>
      </c>
      <c r="N578" s="8">
        <f>Table_EnergyDemand_raw_data[[#This Row],[Demand]]*Table_EnergyDemand_raw_data[[#This Row],[RRP]]</f>
        <v>3020423.7761073499</v>
      </c>
    </row>
    <row r="579" spans="1:14" x14ac:dyDescent="0.3">
      <c r="A579" s="10">
        <v>42582</v>
      </c>
      <c r="B579" s="5" t="str">
        <f>TEXT(Table_EnergyDemand_raw_data[[#This Row],[Date]], "DDDD")</f>
        <v>Sunday</v>
      </c>
      <c r="C579" s="5" t="str">
        <f xml:space="preserve"> TEXT(Table_EnergyDemand_raw_data[[#This Row],[Date]], "MMMM")</f>
        <v>July</v>
      </c>
      <c r="D579" s="5" t="str">
        <f>TEXT(Table_EnergyDemand_raw_data[[#This Row],[Date]], "YYYY")</f>
        <v>2016</v>
      </c>
      <c r="E579" s="5">
        <f>_xlfn.ISOWEEKNUM(Table_EnergyDemand_raw_data[[#This Row],[Date]])</f>
        <v>30</v>
      </c>
      <c r="F579" s="6" t="str">
        <f>VLOOKUP(Table_EnergyDemand_raw_data[[#This Row],[Date]],Table_Sheet1[], 2, FALSE)</f>
        <v>Y</v>
      </c>
      <c r="G579" s="6" t="str">
        <f>VLOOKUP(Table_EnergyDemand_raw_data[[#This Row],[Date]],Table_Sheet1[], 3, FALSE)</f>
        <v>N</v>
      </c>
      <c r="H579" s="5">
        <v>10.3</v>
      </c>
      <c r="I579" s="5">
        <v>17</v>
      </c>
      <c r="J579" s="5">
        <v>11.3</v>
      </c>
      <c r="K579" s="5">
        <v>2</v>
      </c>
      <c r="L579" s="7">
        <v>114481.28</v>
      </c>
      <c r="M579" s="8">
        <v>33.778252090000002</v>
      </c>
      <c r="N579" s="8">
        <f>Table_EnergyDemand_raw_data[[#This Row],[Demand]]*Table_EnergyDemand_raw_data[[#This Row],[RRP]]</f>
        <v>3866977.5354258753</v>
      </c>
    </row>
    <row r="580" spans="1:14" x14ac:dyDescent="0.3">
      <c r="A580" s="10">
        <v>42583</v>
      </c>
      <c r="B580" s="5" t="str">
        <f>TEXT(Table_EnergyDemand_raw_data[[#This Row],[Date]], "DDDD")</f>
        <v>Monday</v>
      </c>
      <c r="C580" s="5" t="str">
        <f xml:space="preserve"> TEXT(Table_EnergyDemand_raw_data[[#This Row],[Date]], "MMMM")</f>
        <v>August</v>
      </c>
      <c r="D580" s="5" t="str">
        <f>TEXT(Table_EnergyDemand_raw_data[[#This Row],[Date]], "YYYY")</f>
        <v>2016</v>
      </c>
      <c r="E580" s="5">
        <f>_xlfn.ISOWEEKNUM(Table_EnergyDemand_raw_data[[#This Row],[Date]])</f>
        <v>31</v>
      </c>
      <c r="F580" s="6" t="str">
        <f>VLOOKUP(Table_EnergyDemand_raw_data[[#This Row],[Date]],Table_Sheet1[], 2, FALSE)</f>
        <v>Y</v>
      </c>
      <c r="G580" s="6" t="str">
        <f>VLOOKUP(Table_EnergyDemand_raw_data[[#This Row],[Date]],Table_Sheet1[], 3, FALSE)</f>
        <v>N</v>
      </c>
      <c r="H580" s="5">
        <v>11.2</v>
      </c>
      <c r="I580" s="5">
        <v>14.4</v>
      </c>
      <c r="J580" s="5">
        <v>5.2</v>
      </c>
      <c r="K580" s="5">
        <v>2.8</v>
      </c>
      <c r="L580" s="7">
        <v>137934.845</v>
      </c>
      <c r="M580" s="8">
        <v>45.979129370000003</v>
      </c>
      <c r="N580" s="8">
        <f>Table_EnergyDemand_raw_data[[#This Row],[Demand]]*Table_EnergyDemand_raw_data[[#This Row],[RRP]]</f>
        <v>6342124.0828858977</v>
      </c>
    </row>
    <row r="581" spans="1:14" x14ac:dyDescent="0.3">
      <c r="A581" s="10">
        <v>42584</v>
      </c>
      <c r="B581" s="5" t="str">
        <f>TEXT(Table_EnergyDemand_raw_data[[#This Row],[Date]], "DDDD")</f>
        <v>Tuesday</v>
      </c>
      <c r="C581" s="5" t="str">
        <f xml:space="preserve"> TEXT(Table_EnergyDemand_raw_data[[#This Row],[Date]], "MMMM")</f>
        <v>August</v>
      </c>
      <c r="D581" s="5" t="str">
        <f>TEXT(Table_EnergyDemand_raw_data[[#This Row],[Date]], "YYYY")</f>
        <v>2016</v>
      </c>
      <c r="E581" s="5">
        <f>_xlfn.ISOWEEKNUM(Table_EnergyDemand_raw_data[[#This Row],[Date]])</f>
        <v>31</v>
      </c>
      <c r="F581" s="6" t="str">
        <f>VLOOKUP(Table_EnergyDemand_raw_data[[#This Row],[Date]],Table_Sheet1[], 2, FALSE)</f>
        <v>Y</v>
      </c>
      <c r="G581" s="6" t="str">
        <f>VLOOKUP(Table_EnergyDemand_raw_data[[#This Row],[Date]],Table_Sheet1[], 3, FALSE)</f>
        <v>N</v>
      </c>
      <c r="H581" s="5">
        <v>8.5</v>
      </c>
      <c r="I581" s="5">
        <v>13.4</v>
      </c>
      <c r="J581" s="5">
        <v>11.2</v>
      </c>
      <c r="K581" s="5">
        <v>14.4</v>
      </c>
      <c r="L581" s="7">
        <v>137301.69</v>
      </c>
      <c r="M581" s="8">
        <v>48.597990580000001</v>
      </c>
      <c r="N581" s="8">
        <f>Table_EnergyDemand_raw_data[[#This Row],[Demand]]*Table_EnergyDemand_raw_data[[#This Row],[RRP]]</f>
        <v>6672586.2372380802</v>
      </c>
    </row>
    <row r="582" spans="1:14" x14ac:dyDescent="0.3">
      <c r="A582" s="10">
        <v>42585</v>
      </c>
      <c r="B582" s="5" t="str">
        <f>TEXT(Table_EnergyDemand_raw_data[[#This Row],[Date]], "DDDD")</f>
        <v>Wednesday</v>
      </c>
      <c r="C582" s="5" t="str">
        <f xml:space="preserve"> TEXT(Table_EnergyDemand_raw_data[[#This Row],[Date]], "MMMM")</f>
        <v>August</v>
      </c>
      <c r="D582" s="5" t="str">
        <f>TEXT(Table_EnergyDemand_raw_data[[#This Row],[Date]], "YYYY")</f>
        <v>2016</v>
      </c>
      <c r="E582" s="5">
        <f>_xlfn.ISOWEEKNUM(Table_EnergyDemand_raw_data[[#This Row],[Date]])</f>
        <v>31</v>
      </c>
      <c r="F582" s="6" t="str">
        <f>VLOOKUP(Table_EnergyDemand_raw_data[[#This Row],[Date]],Table_Sheet1[], 2, FALSE)</f>
        <v>Y</v>
      </c>
      <c r="G582" s="6" t="str">
        <f>VLOOKUP(Table_EnergyDemand_raw_data[[#This Row],[Date]],Table_Sheet1[], 3, FALSE)</f>
        <v>N</v>
      </c>
      <c r="H582" s="5">
        <v>8.6999999999999993</v>
      </c>
      <c r="I582" s="5">
        <v>12.8</v>
      </c>
      <c r="J582" s="5">
        <v>8.4</v>
      </c>
      <c r="K582" s="5">
        <v>2.8</v>
      </c>
      <c r="L582" s="7">
        <v>140922.715</v>
      </c>
      <c r="M582" s="8">
        <v>58.029549359999997</v>
      </c>
      <c r="N582" s="8">
        <f>Table_EnergyDemand_raw_data[[#This Row],[Demand]]*Table_EnergyDemand_raw_data[[#This Row],[RRP]]</f>
        <v>8177681.6460377118</v>
      </c>
    </row>
    <row r="583" spans="1:14" x14ac:dyDescent="0.3">
      <c r="A583" s="10">
        <v>42586</v>
      </c>
      <c r="B583" s="5" t="str">
        <f>TEXT(Table_EnergyDemand_raw_data[[#This Row],[Date]], "DDDD")</f>
        <v>Thursday</v>
      </c>
      <c r="C583" s="5" t="str">
        <f xml:space="preserve"> TEXT(Table_EnergyDemand_raw_data[[#This Row],[Date]], "MMMM")</f>
        <v>August</v>
      </c>
      <c r="D583" s="5" t="str">
        <f>TEXT(Table_EnergyDemand_raw_data[[#This Row],[Date]], "YYYY")</f>
        <v>2016</v>
      </c>
      <c r="E583" s="5">
        <f>_xlfn.ISOWEEKNUM(Table_EnergyDemand_raw_data[[#This Row],[Date]])</f>
        <v>31</v>
      </c>
      <c r="F583" s="6" t="str">
        <f>VLOOKUP(Table_EnergyDemand_raw_data[[#This Row],[Date]],Table_Sheet1[], 2, FALSE)</f>
        <v>Y</v>
      </c>
      <c r="G583" s="6" t="str">
        <f>VLOOKUP(Table_EnergyDemand_raw_data[[#This Row],[Date]],Table_Sheet1[], 3, FALSE)</f>
        <v>N</v>
      </c>
      <c r="H583" s="5">
        <v>4.9000000000000004</v>
      </c>
      <c r="I583" s="5">
        <v>14.6</v>
      </c>
      <c r="J583" s="5">
        <v>11.1</v>
      </c>
      <c r="K583" s="5">
        <v>0.8</v>
      </c>
      <c r="L583" s="7">
        <v>142671.51</v>
      </c>
      <c r="M583" s="8">
        <v>51.565282189999998</v>
      </c>
      <c r="N583" s="8">
        <f>Table_EnergyDemand_raw_data[[#This Row],[Demand]]*Table_EnergyDemand_raw_data[[#This Row],[RRP]]</f>
        <v>7356896.6736234073</v>
      </c>
    </row>
    <row r="584" spans="1:14" x14ac:dyDescent="0.3">
      <c r="A584" s="10">
        <v>42587</v>
      </c>
      <c r="B584" s="5" t="str">
        <f>TEXT(Table_EnergyDemand_raw_data[[#This Row],[Date]], "DDDD")</f>
        <v>Friday</v>
      </c>
      <c r="C584" s="5" t="str">
        <f xml:space="preserve"> TEXT(Table_EnergyDemand_raw_data[[#This Row],[Date]], "MMMM")</f>
        <v>August</v>
      </c>
      <c r="D584" s="5" t="str">
        <f>TEXT(Table_EnergyDemand_raw_data[[#This Row],[Date]], "YYYY")</f>
        <v>2016</v>
      </c>
      <c r="E584" s="5">
        <f>_xlfn.ISOWEEKNUM(Table_EnergyDemand_raw_data[[#This Row],[Date]])</f>
        <v>31</v>
      </c>
      <c r="F584" s="6" t="str">
        <f>VLOOKUP(Table_EnergyDemand_raw_data[[#This Row],[Date]],Table_Sheet1[], 2, FALSE)</f>
        <v>Y</v>
      </c>
      <c r="G584" s="6" t="str">
        <f>VLOOKUP(Table_EnergyDemand_raw_data[[#This Row],[Date]],Table_Sheet1[], 3, FALSE)</f>
        <v>N</v>
      </c>
      <c r="H584" s="5">
        <v>3.4</v>
      </c>
      <c r="I584" s="5">
        <v>14.6</v>
      </c>
      <c r="J584" s="5">
        <v>8.6999999999999993</v>
      </c>
      <c r="K584" s="5">
        <v>0</v>
      </c>
      <c r="L584" s="7">
        <v>145491.32999999999</v>
      </c>
      <c r="M584" s="8">
        <v>70.203116499999993</v>
      </c>
      <c r="N584" s="8">
        <f>Table_EnergyDemand_raw_data[[#This Row],[Demand]]*Table_EnergyDemand_raw_data[[#This Row],[RRP]]</f>
        <v>10213944.789729943</v>
      </c>
    </row>
    <row r="585" spans="1:14" x14ac:dyDescent="0.3">
      <c r="A585" s="10">
        <v>42588</v>
      </c>
      <c r="B585" s="5" t="str">
        <f>TEXT(Table_EnergyDemand_raw_data[[#This Row],[Date]], "DDDD")</f>
        <v>Saturday</v>
      </c>
      <c r="C585" s="5" t="str">
        <f xml:space="preserve"> TEXT(Table_EnergyDemand_raw_data[[#This Row],[Date]], "MMMM")</f>
        <v>August</v>
      </c>
      <c r="D585" s="5" t="str">
        <f>TEXT(Table_EnergyDemand_raw_data[[#This Row],[Date]], "YYYY")</f>
        <v>2016</v>
      </c>
      <c r="E585" s="5">
        <f>_xlfn.ISOWEEKNUM(Table_EnergyDemand_raw_data[[#This Row],[Date]])</f>
        <v>31</v>
      </c>
      <c r="F585" s="6" t="str">
        <f>VLOOKUP(Table_EnergyDemand_raw_data[[#This Row],[Date]],Table_Sheet1[], 2, FALSE)</f>
        <v>Y</v>
      </c>
      <c r="G585" s="6" t="str">
        <f>VLOOKUP(Table_EnergyDemand_raw_data[[#This Row],[Date]],Table_Sheet1[], 3, FALSE)</f>
        <v>N</v>
      </c>
      <c r="H585" s="5">
        <v>5.8</v>
      </c>
      <c r="I585" s="5">
        <v>14.4</v>
      </c>
      <c r="J585" s="5">
        <v>7</v>
      </c>
      <c r="K585" s="5">
        <v>0</v>
      </c>
      <c r="L585" s="7">
        <v>130907.095</v>
      </c>
      <c r="M585" s="8">
        <v>54.398078300000002</v>
      </c>
      <c r="N585" s="8">
        <f>Table_EnergyDemand_raw_data[[#This Row],[Demand]]*Table_EnergyDemand_raw_data[[#This Row],[RRP]]</f>
        <v>7121094.4038355388</v>
      </c>
    </row>
    <row r="586" spans="1:14" x14ac:dyDescent="0.3">
      <c r="A586" s="10">
        <v>42589</v>
      </c>
      <c r="B586" s="5" t="str">
        <f>TEXT(Table_EnergyDemand_raw_data[[#This Row],[Date]], "DDDD")</f>
        <v>Sunday</v>
      </c>
      <c r="C586" s="5" t="str">
        <f xml:space="preserve"> TEXT(Table_EnergyDemand_raw_data[[#This Row],[Date]], "MMMM")</f>
        <v>August</v>
      </c>
      <c r="D586" s="5" t="str">
        <f>TEXT(Table_EnergyDemand_raw_data[[#This Row],[Date]], "YYYY")</f>
        <v>2016</v>
      </c>
      <c r="E586" s="5">
        <f>_xlfn.ISOWEEKNUM(Table_EnergyDemand_raw_data[[#This Row],[Date]])</f>
        <v>31</v>
      </c>
      <c r="F586" s="6" t="str">
        <f>VLOOKUP(Table_EnergyDemand_raw_data[[#This Row],[Date]],Table_Sheet1[], 2, FALSE)</f>
        <v>Y</v>
      </c>
      <c r="G586" s="6" t="str">
        <f>VLOOKUP(Table_EnergyDemand_raw_data[[#This Row],[Date]],Table_Sheet1[], 3, FALSE)</f>
        <v>N</v>
      </c>
      <c r="H586" s="5">
        <v>7.6</v>
      </c>
      <c r="I586" s="5">
        <v>16.600000000000001</v>
      </c>
      <c r="J586" s="5">
        <v>10.4</v>
      </c>
      <c r="K586" s="5">
        <v>0</v>
      </c>
      <c r="L586" s="7">
        <v>120379.285</v>
      </c>
      <c r="M586" s="8">
        <v>32.884789920000003</v>
      </c>
      <c r="N586" s="8">
        <f>Table_EnergyDemand_raw_data[[#This Row],[Demand]]*Table_EnergyDemand_raw_data[[#This Row],[RRP]]</f>
        <v>3958647.4979448076</v>
      </c>
    </row>
    <row r="587" spans="1:14" x14ac:dyDescent="0.3">
      <c r="A587" s="10">
        <v>42590</v>
      </c>
      <c r="B587" s="5" t="str">
        <f>TEXT(Table_EnergyDemand_raw_data[[#This Row],[Date]], "DDDD")</f>
        <v>Monday</v>
      </c>
      <c r="C587" s="5" t="str">
        <f xml:space="preserve"> TEXT(Table_EnergyDemand_raw_data[[#This Row],[Date]], "MMMM")</f>
        <v>August</v>
      </c>
      <c r="D587" s="5" t="str">
        <f>TEXT(Table_EnergyDemand_raw_data[[#This Row],[Date]], "YYYY")</f>
        <v>2016</v>
      </c>
      <c r="E587" s="5">
        <f>_xlfn.ISOWEEKNUM(Table_EnergyDemand_raw_data[[#This Row],[Date]])</f>
        <v>32</v>
      </c>
      <c r="F587" s="6" t="str">
        <f>VLOOKUP(Table_EnergyDemand_raw_data[[#This Row],[Date]],Table_Sheet1[], 2, FALSE)</f>
        <v>Y</v>
      </c>
      <c r="G587" s="6" t="str">
        <f>VLOOKUP(Table_EnergyDemand_raw_data[[#This Row],[Date]],Table_Sheet1[], 3, FALSE)</f>
        <v>N</v>
      </c>
      <c r="H587" s="5">
        <v>5</v>
      </c>
      <c r="I587" s="5">
        <v>14.2</v>
      </c>
      <c r="J587" s="5">
        <v>8</v>
      </c>
      <c r="K587" s="5">
        <v>0</v>
      </c>
      <c r="L587" s="7">
        <v>138506.45000000001</v>
      </c>
      <c r="M587" s="8">
        <v>35.117820729999998</v>
      </c>
      <c r="N587" s="8">
        <f>Table_EnergyDemand_raw_data[[#This Row],[Demand]]*Table_EnergyDemand_raw_data[[#This Row],[RRP]]</f>
        <v>4864044.681048709</v>
      </c>
    </row>
    <row r="588" spans="1:14" x14ac:dyDescent="0.3">
      <c r="A588" s="10">
        <v>42591</v>
      </c>
      <c r="B588" s="5" t="str">
        <f>TEXT(Table_EnergyDemand_raw_data[[#This Row],[Date]], "DDDD")</f>
        <v>Tuesday</v>
      </c>
      <c r="C588" s="5" t="str">
        <f xml:space="preserve"> TEXT(Table_EnergyDemand_raw_data[[#This Row],[Date]], "MMMM")</f>
        <v>August</v>
      </c>
      <c r="D588" s="5" t="str">
        <f>TEXT(Table_EnergyDemand_raw_data[[#This Row],[Date]], "YYYY")</f>
        <v>2016</v>
      </c>
      <c r="E588" s="5">
        <f>_xlfn.ISOWEEKNUM(Table_EnergyDemand_raw_data[[#This Row],[Date]])</f>
        <v>32</v>
      </c>
      <c r="F588" s="6" t="str">
        <f>VLOOKUP(Table_EnergyDemand_raw_data[[#This Row],[Date]],Table_Sheet1[], 2, FALSE)</f>
        <v>Y</v>
      </c>
      <c r="G588" s="6" t="str">
        <f>VLOOKUP(Table_EnergyDemand_raw_data[[#This Row],[Date]],Table_Sheet1[], 3, FALSE)</f>
        <v>N</v>
      </c>
      <c r="H588" s="5">
        <v>9.6999999999999993</v>
      </c>
      <c r="I588" s="5">
        <v>18.899999999999999</v>
      </c>
      <c r="J588" s="5">
        <v>7.8</v>
      </c>
      <c r="K588" s="5">
        <v>0</v>
      </c>
      <c r="L588" s="7">
        <v>132819.535</v>
      </c>
      <c r="M588" s="8">
        <v>29.293519740000001</v>
      </c>
      <c r="N588" s="8">
        <f>Table_EnergyDemand_raw_data[[#This Row],[Demand]]*Table_EnergyDemand_raw_data[[#This Row],[RRP]]</f>
        <v>3890751.6703801211</v>
      </c>
    </row>
    <row r="589" spans="1:14" x14ac:dyDescent="0.3">
      <c r="A589" s="10">
        <v>42592</v>
      </c>
      <c r="B589" s="5" t="str">
        <f>TEXT(Table_EnergyDemand_raw_data[[#This Row],[Date]], "DDDD")</f>
        <v>Wednesday</v>
      </c>
      <c r="C589" s="5" t="str">
        <f xml:space="preserve"> TEXT(Table_EnergyDemand_raw_data[[#This Row],[Date]], "MMMM")</f>
        <v>August</v>
      </c>
      <c r="D589" s="5" t="str">
        <f>TEXT(Table_EnergyDemand_raw_data[[#This Row],[Date]], "YYYY")</f>
        <v>2016</v>
      </c>
      <c r="E589" s="5">
        <f>_xlfn.ISOWEEKNUM(Table_EnergyDemand_raw_data[[#This Row],[Date]])</f>
        <v>32</v>
      </c>
      <c r="F589" s="6" t="str">
        <f>VLOOKUP(Table_EnergyDemand_raw_data[[#This Row],[Date]],Table_Sheet1[], 2, FALSE)</f>
        <v>Y</v>
      </c>
      <c r="G589" s="6" t="str">
        <f>VLOOKUP(Table_EnergyDemand_raw_data[[#This Row],[Date]],Table_Sheet1[], 3, FALSE)</f>
        <v>N</v>
      </c>
      <c r="H589" s="5">
        <v>9.6</v>
      </c>
      <c r="I589" s="5">
        <v>15.3</v>
      </c>
      <c r="J589" s="5">
        <v>11.3</v>
      </c>
      <c r="K589" s="5">
        <v>0</v>
      </c>
      <c r="L589" s="7">
        <v>130616.67</v>
      </c>
      <c r="M589" s="8">
        <v>22.419440789999999</v>
      </c>
      <c r="N589" s="8">
        <f>Table_EnergyDemand_raw_data[[#This Row],[Demand]]*Table_EnergyDemand_raw_data[[#This Row],[RRP]]</f>
        <v>2928352.6992519693</v>
      </c>
    </row>
    <row r="590" spans="1:14" x14ac:dyDescent="0.3">
      <c r="A590" s="10">
        <v>42593</v>
      </c>
      <c r="B590" s="5" t="str">
        <f>TEXT(Table_EnergyDemand_raw_data[[#This Row],[Date]], "DDDD")</f>
        <v>Thursday</v>
      </c>
      <c r="C590" s="5" t="str">
        <f xml:space="preserve"> TEXT(Table_EnergyDemand_raw_data[[#This Row],[Date]], "MMMM")</f>
        <v>August</v>
      </c>
      <c r="D590" s="5" t="str">
        <f>TEXT(Table_EnergyDemand_raw_data[[#This Row],[Date]], "YYYY")</f>
        <v>2016</v>
      </c>
      <c r="E590" s="5">
        <f>_xlfn.ISOWEEKNUM(Table_EnergyDemand_raw_data[[#This Row],[Date]])</f>
        <v>32</v>
      </c>
      <c r="F590" s="6" t="str">
        <f>VLOOKUP(Table_EnergyDemand_raw_data[[#This Row],[Date]],Table_Sheet1[], 2, FALSE)</f>
        <v>Y</v>
      </c>
      <c r="G590" s="6" t="str">
        <f>VLOOKUP(Table_EnergyDemand_raw_data[[#This Row],[Date]],Table_Sheet1[], 3, FALSE)</f>
        <v>N</v>
      </c>
      <c r="H590" s="5">
        <v>6.8</v>
      </c>
      <c r="I590" s="5">
        <v>15.7</v>
      </c>
      <c r="J590" s="5">
        <v>10.3</v>
      </c>
      <c r="K590" s="5">
        <v>8.1999999999999993</v>
      </c>
      <c r="L590" s="7">
        <v>138368.4</v>
      </c>
      <c r="M590" s="8">
        <v>39.806463620000002</v>
      </c>
      <c r="N590" s="8">
        <f>Table_EnergyDemand_raw_data[[#This Row],[Demand]]*Table_EnergyDemand_raw_data[[#This Row],[RRP]]</f>
        <v>5507956.6807576083</v>
      </c>
    </row>
    <row r="591" spans="1:14" x14ac:dyDescent="0.3">
      <c r="A591" s="10">
        <v>42594</v>
      </c>
      <c r="B591" s="5" t="str">
        <f>TEXT(Table_EnergyDemand_raw_data[[#This Row],[Date]], "DDDD")</f>
        <v>Friday</v>
      </c>
      <c r="C591" s="5" t="str">
        <f xml:space="preserve"> TEXT(Table_EnergyDemand_raw_data[[#This Row],[Date]], "MMMM")</f>
        <v>August</v>
      </c>
      <c r="D591" s="5" t="str">
        <f>TEXT(Table_EnergyDemand_raw_data[[#This Row],[Date]], "YYYY")</f>
        <v>2016</v>
      </c>
      <c r="E591" s="5">
        <f>_xlfn.ISOWEEKNUM(Table_EnergyDemand_raw_data[[#This Row],[Date]])</f>
        <v>32</v>
      </c>
      <c r="F591" s="6" t="str">
        <f>VLOOKUP(Table_EnergyDemand_raw_data[[#This Row],[Date]],Table_Sheet1[], 2, FALSE)</f>
        <v>Y</v>
      </c>
      <c r="G591" s="6" t="str">
        <f>VLOOKUP(Table_EnergyDemand_raw_data[[#This Row],[Date]],Table_Sheet1[], 3, FALSE)</f>
        <v>N</v>
      </c>
      <c r="H591" s="5">
        <v>7.7</v>
      </c>
      <c r="I591" s="5">
        <v>14.1</v>
      </c>
      <c r="J591" s="5">
        <v>11.7</v>
      </c>
      <c r="K591" s="5">
        <v>0</v>
      </c>
      <c r="L591" s="7">
        <v>134885.67000000001</v>
      </c>
      <c r="M591" s="8">
        <v>41.092200069999997</v>
      </c>
      <c r="N591" s="8">
        <f>Table_EnergyDemand_raw_data[[#This Row],[Demand]]*Table_EnergyDemand_raw_data[[#This Row],[RRP]]</f>
        <v>5542748.9382159971</v>
      </c>
    </row>
    <row r="592" spans="1:14" x14ac:dyDescent="0.3">
      <c r="A592" s="10">
        <v>42595</v>
      </c>
      <c r="B592" s="5" t="str">
        <f>TEXT(Table_EnergyDemand_raw_data[[#This Row],[Date]], "DDDD")</f>
        <v>Saturday</v>
      </c>
      <c r="C592" s="5" t="str">
        <f xml:space="preserve"> TEXT(Table_EnergyDemand_raw_data[[#This Row],[Date]], "MMMM")</f>
        <v>August</v>
      </c>
      <c r="D592" s="5" t="str">
        <f>TEXT(Table_EnergyDemand_raw_data[[#This Row],[Date]], "YYYY")</f>
        <v>2016</v>
      </c>
      <c r="E592" s="5">
        <f>_xlfn.ISOWEEKNUM(Table_EnergyDemand_raw_data[[#This Row],[Date]])</f>
        <v>32</v>
      </c>
      <c r="F592" s="6" t="str">
        <f>VLOOKUP(Table_EnergyDemand_raw_data[[#This Row],[Date]],Table_Sheet1[], 2, FALSE)</f>
        <v>Y</v>
      </c>
      <c r="G592" s="6" t="str">
        <f>VLOOKUP(Table_EnergyDemand_raw_data[[#This Row],[Date]],Table_Sheet1[], 3, FALSE)</f>
        <v>N</v>
      </c>
      <c r="H592" s="5">
        <v>7.9</v>
      </c>
      <c r="I592" s="5">
        <v>15.1</v>
      </c>
      <c r="J592" s="5">
        <v>9.5</v>
      </c>
      <c r="K592" s="5">
        <v>1.6</v>
      </c>
      <c r="L592" s="7">
        <v>120382.80499999999</v>
      </c>
      <c r="M592" s="8">
        <v>38.810956079999997</v>
      </c>
      <c r="N592" s="8">
        <f>Table_EnergyDemand_raw_data[[#This Row],[Demand]]*Table_EnergyDemand_raw_data[[#This Row],[RRP]]</f>
        <v>4672171.7576422039</v>
      </c>
    </row>
    <row r="593" spans="1:14" x14ac:dyDescent="0.3">
      <c r="A593" s="10">
        <v>42596</v>
      </c>
      <c r="B593" s="5" t="str">
        <f>TEXT(Table_EnergyDemand_raw_data[[#This Row],[Date]], "DDDD")</f>
        <v>Sunday</v>
      </c>
      <c r="C593" s="5" t="str">
        <f xml:space="preserve"> TEXT(Table_EnergyDemand_raw_data[[#This Row],[Date]], "MMMM")</f>
        <v>August</v>
      </c>
      <c r="D593" s="5" t="str">
        <f>TEXT(Table_EnergyDemand_raw_data[[#This Row],[Date]], "YYYY")</f>
        <v>2016</v>
      </c>
      <c r="E593" s="5">
        <f>_xlfn.ISOWEEKNUM(Table_EnergyDemand_raw_data[[#This Row],[Date]])</f>
        <v>32</v>
      </c>
      <c r="F593" s="6" t="str">
        <f>VLOOKUP(Table_EnergyDemand_raw_data[[#This Row],[Date]],Table_Sheet1[], 2, FALSE)</f>
        <v>Y</v>
      </c>
      <c r="G593" s="6" t="str">
        <f>VLOOKUP(Table_EnergyDemand_raw_data[[#This Row],[Date]],Table_Sheet1[], 3, FALSE)</f>
        <v>N</v>
      </c>
      <c r="H593" s="5">
        <v>8.5</v>
      </c>
      <c r="I593" s="5">
        <v>18.7</v>
      </c>
      <c r="J593" s="5">
        <v>11.6</v>
      </c>
      <c r="K593" s="5">
        <v>0.2</v>
      </c>
      <c r="L593" s="7">
        <v>113066.245</v>
      </c>
      <c r="M593" s="8">
        <v>33.061160000000001</v>
      </c>
      <c r="N593" s="8">
        <f>Table_EnergyDemand_raw_data[[#This Row],[Demand]]*Table_EnergyDemand_raw_data[[#This Row],[RRP]]</f>
        <v>3738101.2165441997</v>
      </c>
    </row>
    <row r="594" spans="1:14" x14ac:dyDescent="0.3">
      <c r="A594" s="10">
        <v>42597</v>
      </c>
      <c r="B594" s="5" t="str">
        <f>TEXT(Table_EnergyDemand_raw_data[[#This Row],[Date]], "DDDD")</f>
        <v>Monday</v>
      </c>
      <c r="C594" s="5" t="str">
        <f xml:space="preserve"> TEXT(Table_EnergyDemand_raw_data[[#This Row],[Date]], "MMMM")</f>
        <v>August</v>
      </c>
      <c r="D594" s="5" t="str">
        <f>TEXT(Table_EnergyDemand_raw_data[[#This Row],[Date]], "YYYY")</f>
        <v>2016</v>
      </c>
      <c r="E594" s="5">
        <f>_xlfn.ISOWEEKNUM(Table_EnergyDemand_raw_data[[#This Row],[Date]])</f>
        <v>33</v>
      </c>
      <c r="F594" s="6" t="str">
        <f>VLOOKUP(Table_EnergyDemand_raw_data[[#This Row],[Date]],Table_Sheet1[], 2, FALSE)</f>
        <v>Y</v>
      </c>
      <c r="G594" s="6" t="str">
        <f>VLOOKUP(Table_EnergyDemand_raw_data[[#This Row],[Date]],Table_Sheet1[], 3, FALSE)</f>
        <v>N</v>
      </c>
      <c r="H594" s="5">
        <v>10.199999999999999</v>
      </c>
      <c r="I594" s="5">
        <v>18.100000000000001</v>
      </c>
      <c r="J594" s="5">
        <v>13.4</v>
      </c>
      <c r="K594" s="5">
        <v>0</v>
      </c>
      <c r="L594" s="7">
        <v>127906.24000000001</v>
      </c>
      <c r="M594" s="8">
        <v>39.838938429999999</v>
      </c>
      <c r="N594" s="8">
        <f>Table_EnergyDemand_raw_data[[#This Row],[Demand]]*Table_EnergyDemand_raw_data[[#This Row],[RRP]]</f>
        <v>5095648.8201728035</v>
      </c>
    </row>
    <row r="595" spans="1:14" x14ac:dyDescent="0.3">
      <c r="A595" s="10">
        <v>42598</v>
      </c>
      <c r="B595" s="5" t="str">
        <f>TEXT(Table_EnergyDemand_raw_data[[#This Row],[Date]], "DDDD")</f>
        <v>Tuesday</v>
      </c>
      <c r="C595" s="5" t="str">
        <f xml:space="preserve"> TEXT(Table_EnergyDemand_raw_data[[#This Row],[Date]], "MMMM")</f>
        <v>August</v>
      </c>
      <c r="D595" s="5" t="str">
        <f>TEXT(Table_EnergyDemand_raw_data[[#This Row],[Date]], "YYYY")</f>
        <v>2016</v>
      </c>
      <c r="E595" s="5">
        <f>_xlfn.ISOWEEKNUM(Table_EnergyDemand_raw_data[[#This Row],[Date]])</f>
        <v>33</v>
      </c>
      <c r="F595" s="6" t="str">
        <f>VLOOKUP(Table_EnergyDemand_raw_data[[#This Row],[Date]],Table_Sheet1[], 2, FALSE)</f>
        <v>Y</v>
      </c>
      <c r="G595" s="6" t="str">
        <f>VLOOKUP(Table_EnergyDemand_raw_data[[#This Row],[Date]],Table_Sheet1[], 3, FALSE)</f>
        <v>N</v>
      </c>
      <c r="H595" s="5">
        <v>10</v>
      </c>
      <c r="I595" s="5">
        <v>18.2</v>
      </c>
      <c r="J595" s="5">
        <v>13.5</v>
      </c>
      <c r="K595" s="5">
        <v>0</v>
      </c>
      <c r="L595" s="7">
        <v>124975.11</v>
      </c>
      <c r="M595" s="8">
        <v>24.453904470000001</v>
      </c>
      <c r="N595" s="8">
        <f>Table_EnergyDemand_raw_data[[#This Row],[Demand]]*Table_EnergyDemand_raw_data[[#This Row],[RRP]]</f>
        <v>3056129.4010677417</v>
      </c>
    </row>
    <row r="596" spans="1:14" x14ac:dyDescent="0.3">
      <c r="A596" s="10">
        <v>42599</v>
      </c>
      <c r="B596" s="5" t="str">
        <f>TEXT(Table_EnergyDemand_raw_data[[#This Row],[Date]], "DDDD")</f>
        <v>Wednesday</v>
      </c>
      <c r="C596" s="5" t="str">
        <f xml:space="preserve"> TEXT(Table_EnergyDemand_raw_data[[#This Row],[Date]], "MMMM")</f>
        <v>August</v>
      </c>
      <c r="D596" s="5" t="str">
        <f>TEXT(Table_EnergyDemand_raw_data[[#This Row],[Date]], "YYYY")</f>
        <v>2016</v>
      </c>
      <c r="E596" s="5">
        <f>_xlfn.ISOWEEKNUM(Table_EnergyDemand_raw_data[[#This Row],[Date]])</f>
        <v>33</v>
      </c>
      <c r="F596" s="6" t="str">
        <f>VLOOKUP(Table_EnergyDemand_raw_data[[#This Row],[Date]],Table_Sheet1[], 2, FALSE)</f>
        <v>Y</v>
      </c>
      <c r="G596" s="6" t="str">
        <f>VLOOKUP(Table_EnergyDemand_raw_data[[#This Row],[Date]],Table_Sheet1[], 3, FALSE)</f>
        <v>N</v>
      </c>
      <c r="H596" s="5">
        <v>12.5</v>
      </c>
      <c r="I596" s="5">
        <v>15.6</v>
      </c>
      <c r="J596" s="5">
        <v>9.6</v>
      </c>
      <c r="K596" s="5">
        <v>0.4</v>
      </c>
      <c r="L596" s="7">
        <v>132561.22</v>
      </c>
      <c r="M596" s="8">
        <v>40.89160699</v>
      </c>
      <c r="N596" s="8">
        <f>Table_EnergyDemand_raw_data[[#This Row],[Demand]]*Table_EnergyDemand_raw_data[[#This Row],[RRP]]</f>
        <v>5420641.3103549276</v>
      </c>
    </row>
    <row r="597" spans="1:14" x14ac:dyDescent="0.3">
      <c r="A597" s="10">
        <v>42600</v>
      </c>
      <c r="B597" s="5" t="str">
        <f>TEXT(Table_EnergyDemand_raw_data[[#This Row],[Date]], "DDDD")</f>
        <v>Thursday</v>
      </c>
      <c r="C597" s="5" t="str">
        <f xml:space="preserve"> TEXT(Table_EnergyDemand_raw_data[[#This Row],[Date]], "MMMM")</f>
        <v>August</v>
      </c>
      <c r="D597" s="5" t="str">
        <f>TEXT(Table_EnergyDemand_raw_data[[#This Row],[Date]], "YYYY")</f>
        <v>2016</v>
      </c>
      <c r="E597" s="5">
        <f>_xlfn.ISOWEEKNUM(Table_EnergyDemand_raw_data[[#This Row],[Date]])</f>
        <v>33</v>
      </c>
      <c r="F597" s="6" t="str">
        <f>VLOOKUP(Table_EnergyDemand_raw_data[[#This Row],[Date]],Table_Sheet1[], 2, FALSE)</f>
        <v>Y</v>
      </c>
      <c r="G597" s="6" t="str">
        <f>VLOOKUP(Table_EnergyDemand_raw_data[[#This Row],[Date]],Table_Sheet1[], 3, FALSE)</f>
        <v>N</v>
      </c>
      <c r="H597" s="5">
        <v>7.1</v>
      </c>
      <c r="I597" s="5">
        <v>21.6</v>
      </c>
      <c r="J597" s="5">
        <v>13.1</v>
      </c>
      <c r="K597" s="5">
        <v>0</v>
      </c>
      <c r="L597" s="7">
        <v>123434.505</v>
      </c>
      <c r="M597" s="8">
        <v>27.471093289999999</v>
      </c>
      <c r="N597" s="8">
        <f>Table_EnergyDemand_raw_data[[#This Row],[Demand]]*Table_EnergyDemand_raw_data[[#This Row],[RRP]]</f>
        <v>3390880.8020599713</v>
      </c>
    </row>
    <row r="598" spans="1:14" x14ac:dyDescent="0.3">
      <c r="A598" s="10">
        <v>42601</v>
      </c>
      <c r="B598" s="5" t="str">
        <f>TEXT(Table_EnergyDemand_raw_data[[#This Row],[Date]], "DDDD")</f>
        <v>Friday</v>
      </c>
      <c r="C598" s="5" t="str">
        <f xml:space="preserve"> TEXT(Table_EnergyDemand_raw_data[[#This Row],[Date]], "MMMM")</f>
        <v>August</v>
      </c>
      <c r="D598" s="5" t="str">
        <f>TEXT(Table_EnergyDemand_raw_data[[#This Row],[Date]], "YYYY")</f>
        <v>2016</v>
      </c>
      <c r="E598" s="5">
        <f>_xlfn.ISOWEEKNUM(Table_EnergyDemand_raw_data[[#This Row],[Date]])</f>
        <v>33</v>
      </c>
      <c r="F598" s="6" t="str">
        <f>VLOOKUP(Table_EnergyDemand_raw_data[[#This Row],[Date]],Table_Sheet1[], 2, FALSE)</f>
        <v>Y</v>
      </c>
      <c r="G598" s="6" t="str">
        <f>VLOOKUP(Table_EnergyDemand_raw_data[[#This Row],[Date]],Table_Sheet1[], 3, FALSE)</f>
        <v>N</v>
      </c>
      <c r="H598" s="5">
        <v>15.3</v>
      </c>
      <c r="I598" s="5">
        <v>16.399999999999999</v>
      </c>
      <c r="J598" s="5">
        <v>2.7</v>
      </c>
      <c r="K598" s="5">
        <v>0.2</v>
      </c>
      <c r="L598" s="7">
        <v>132569.74</v>
      </c>
      <c r="M598" s="8">
        <v>27.60134081</v>
      </c>
      <c r="N598" s="8">
        <f>Table_EnergyDemand_raw_data[[#This Row],[Demand]]*Table_EnergyDemand_raw_data[[#This Row],[RRP]]</f>
        <v>3659102.574833089</v>
      </c>
    </row>
    <row r="599" spans="1:14" x14ac:dyDescent="0.3">
      <c r="A599" s="10">
        <v>42602</v>
      </c>
      <c r="B599" s="5" t="str">
        <f>TEXT(Table_EnergyDemand_raw_data[[#This Row],[Date]], "DDDD")</f>
        <v>Saturday</v>
      </c>
      <c r="C599" s="5" t="str">
        <f xml:space="preserve"> TEXT(Table_EnergyDemand_raw_data[[#This Row],[Date]], "MMMM")</f>
        <v>August</v>
      </c>
      <c r="D599" s="5" t="str">
        <f>TEXT(Table_EnergyDemand_raw_data[[#This Row],[Date]], "YYYY")</f>
        <v>2016</v>
      </c>
      <c r="E599" s="5">
        <f>_xlfn.ISOWEEKNUM(Table_EnergyDemand_raw_data[[#This Row],[Date]])</f>
        <v>33</v>
      </c>
      <c r="F599" s="6" t="str">
        <f>VLOOKUP(Table_EnergyDemand_raw_data[[#This Row],[Date]],Table_Sheet1[], 2, FALSE)</f>
        <v>Y</v>
      </c>
      <c r="G599" s="6" t="str">
        <f>VLOOKUP(Table_EnergyDemand_raw_data[[#This Row],[Date]],Table_Sheet1[], 3, FALSE)</f>
        <v>N</v>
      </c>
      <c r="H599" s="5">
        <v>6.9</v>
      </c>
      <c r="I599" s="5">
        <v>13.6</v>
      </c>
      <c r="J599" s="5">
        <v>9.6999999999999993</v>
      </c>
      <c r="K599" s="5">
        <v>9.4</v>
      </c>
      <c r="L599" s="7">
        <v>121052.06</v>
      </c>
      <c r="M599" s="8">
        <v>25.002466940000001</v>
      </c>
      <c r="N599" s="8">
        <f>Table_EnergyDemand_raw_data[[#This Row],[Demand]]*Table_EnergyDemand_raw_data[[#This Row],[RRP]]</f>
        <v>3026600.1281688963</v>
      </c>
    </row>
    <row r="600" spans="1:14" x14ac:dyDescent="0.3">
      <c r="A600" s="10">
        <v>42603</v>
      </c>
      <c r="B600" s="5" t="str">
        <f>TEXT(Table_EnergyDemand_raw_data[[#This Row],[Date]], "DDDD")</f>
        <v>Sunday</v>
      </c>
      <c r="C600" s="5" t="str">
        <f xml:space="preserve"> TEXT(Table_EnergyDemand_raw_data[[#This Row],[Date]], "MMMM")</f>
        <v>August</v>
      </c>
      <c r="D600" s="5" t="str">
        <f>TEXT(Table_EnergyDemand_raw_data[[#This Row],[Date]], "YYYY")</f>
        <v>2016</v>
      </c>
      <c r="E600" s="5">
        <f>_xlfn.ISOWEEKNUM(Table_EnergyDemand_raw_data[[#This Row],[Date]])</f>
        <v>33</v>
      </c>
      <c r="F600" s="6" t="str">
        <f>VLOOKUP(Table_EnergyDemand_raw_data[[#This Row],[Date]],Table_Sheet1[], 2, FALSE)</f>
        <v>Y</v>
      </c>
      <c r="G600" s="6" t="str">
        <f>VLOOKUP(Table_EnergyDemand_raw_data[[#This Row],[Date]],Table_Sheet1[], 3, FALSE)</f>
        <v>N</v>
      </c>
      <c r="H600" s="5">
        <v>9.5</v>
      </c>
      <c r="I600" s="5">
        <v>14.8</v>
      </c>
      <c r="J600" s="5">
        <v>7</v>
      </c>
      <c r="K600" s="5">
        <v>1.2</v>
      </c>
      <c r="L600" s="7">
        <v>119118.545</v>
      </c>
      <c r="M600" s="8">
        <v>38.913255630000002</v>
      </c>
      <c r="N600" s="8">
        <f>Table_EnergyDemand_raw_data[[#This Row],[Demand]]*Table_EnergyDemand_raw_data[[#This Row],[RRP]]</f>
        <v>4635290.3918586588</v>
      </c>
    </row>
    <row r="601" spans="1:14" x14ac:dyDescent="0.3">
      <c r="A601" s="10">
        <v>42604</v>
      </c>
      <c r="B601" s="5" t="str">
        <f>TEXT(Table_EnergyDemand_raw_data[[#This Row],[Date]], "DDDD")</f>
        <v>Monday</v>
      </c>
      <c r="C601" s="5" t="str">
        <f xml:space="preserve"> TEXT(Table_EnergyDemand_raw_data[[#This Row],[Date]], "MMMM")</f>
        <v>August</v>
      </c>
      <c r="D601" s="5" t="str">
        <f>TEXT(Table_EnergyDemand_raw_data[[#This Row],[Date]], "YYYY")</f>
        <v>2016</v>
      </c>
      <c r="E601" s="5">
        <f>_xlfn.ISOWEEKNUM(Table_EnergyDemand_raw_data[[#This Row],[Date]])</f>
        <v>34</v>
      </c>
      <c r="F601" s="6" t="str">
        <f>VLOOKUP(Table_EnergyDemand_raw_data[[#This Row],[Date]],Table_Sheet1[], 2, FALSE)</f>
        <v>Y</v>
      </c>
      <c r="G601" s="6" t="str">
        <f>VLOOKUP(Table_EnergyDemand_raw_data[[#This Row],[Date]],Table_Sheet1[], 3, FALSE)</f>
        <v>N</v>
      </c>
      <c r="H601" s="5">
        <v>7.8</v>
      </c>
      <c r="I601" s="5">
        <v>16</v>
      </c>
      <c r="J601" s="5">
        <v>8.6999999999999993</v>
      </c>
      <c r="K601" s="5">
        <v>5.6</v>
      </c>
      <c r="L601" s="7">
        <v>139203.5</v>
      </c>
      <c r="M601" s="8">
        <v>59.995340669999997</v>
      </c>
      <c r="N601" s="8">
        <f>Table_EnergyDemand_raw_data[[#This Row],[Demand]]*Table_EnergyDemand_raw_data[[#This Row],[RRP]]</f>
        <v>8351561.4049563445</v>
      </c>
    </row>
    <row r="602" spans="1:14" x14ac:dyDescent="0.3">
      <c r="A602" s="10">
        <v>42605</v>
      </c>
      <c r="B602" s="5" t="str">
        <f>TEXT(Table_EnergyDemand_raw_data[[#This Row],[Date]], "DDDD")</f>
        <v>Tuesday</v>
      </c>
      <c r="C602" s="5" t="str">
        <f xml:space="preserve"> TEXT(Table_EnergyDemand_raw_data[[#This Row],[Date]], "MMMM")</f>
        <v>August</v>
      </c>
      <c r="D602" s="5" t="str">
        <f>TEXT(Table_EnergyDemand_raw_data[[#This Row],[Date]], "YYYY")</f>
        <v>2016</v>
      </c>
      <c r="E602" s="5">
        <f>_xlfn.ISOWEEKNUM(Table_EnergyDemand_raw_data[[#This Row],[Date]])</f>
        <v>34</v>
      </c>
      <c r="F602" s="6" t="str">
        <f>VLOOKUP(Table_EnergyDemand_raw_data[[#This Row],[Date]],Table_Sheet1[], 2, FALSE)</f>
        <v>Y</v>
      </c>
      <c r="G602" s="6" t="str">
        <f>VLOOKUP(Table_EnergyDemand_raw_data[[#This Row],[Date]],Table_Sheet1[], 3, FALSE)</f>
        <v>N</v>
      </c>
      <c r="H602" s="5">
        <v>7</v>
      </c>
      <c r="I602" s="5">
        <v>13.4</v>
      </c>
      <c r="J602" s="5">
        <v>14.2</v>
      </c>
      <c r="K602" s="5">
        <v>11</v>
      </c>
      <c r="L602" s="7">
        <v>138640.39000000001</v>
      </c>
      <c r="M602" s="8">
        <v>73.189593709999997</v>
      </c>
      <c r="N602" s="8">
        <f>Table_EnergyDemand_raw_data[[#This Row],[Demand]]*Table_EnergyDemand_raw_data[[#This Row],[RRP]]</f>
        <v>10147033.815895947</v>
      </c>
    </row>
    <row r="603" spans="1:14" x14ac:dyDescent="0.3">
      <c r="A603" s="10">
        <v>42606</v>
      </c>
      <c r="B603" s="5" t="str">
        <f>TEXT(Table_EnergyDemand_raw_data[[#This Row],[Date]], "DDDD")</f>
        <v>Wednesday</v>
      </c>
      <c r="C603" s="5" t="str">
        <f xml:space="preserve"> TEXT(Table_EnergyDemand_raw_data[[#This Row],[Date]], "MMMM")</f>
        <v>August</v>
      </c>
      <c r="D603" s="5" t="str">
        <f>TEXT(Table_EnergyDemand_raw_data[[#This Row],[Date]], "YYYY")</f>
        <v>2016</v>
      </c>
      <c r="E603" s="5">
        <f>_xlfn.ISOWEEKNUM(Table_EnergyDemand_raw_data[[#This Row],[Date]])</f>
        <v>34</v>
      </c>
      <c r="F603" s="6" t="str">
        <f>VLOOKUP(Table_EnergyDemand_raw_data[[#This Row],[Date]],Table_Sheet1[], 2, FALSE)</f>
        <v>Y</v>
      </c>
      <c r="G603" s="6" t="str">
        <f>VLOOKUP(Table_EnergyDemand_raw_data[[#This Row],[Date]],Table_Sheet1[], 3, FALSE)</f>
        <v>N</v>
      </c>
      <c r="H603" s="5">
        <v>3.7</v>
      </c>
      <c r="I603" s="5">
        <v>12.7</v>
      </c>
      <c r="J603" s="5">
        <v>14</v>
      </c>
      <c r="K603" s="5">
        <v>0</v>
      </c>
      <c r="L603" s="7">
        <v>141122.79500000001</v>
      </c>
      <c r="M603" s="8">
        <v>114.0039598</v>
      </c>
      <c r="N603" s="8">
        <f>Table_EnergyDemand_raw_data[[#This Row],[Demand]]*Table_EnergyDemand_raw_data[[#This Row],[RRP]]</f>
        <v>16088557.448043643</v>
      </c>
    </row>
    <row r="604" spans="1:14" x14ac:dyDescent="0.3">
      <c r="A604" s="10">
        <v>42607</v>
      </c>
      <c r="B604" s="5" t="str">
        <f>TEXT(Table_EnergyDemand_raw_data[[#This Row],[Date]], "DDDD")</f>
        <v>Thursday</v>
      </c>
      <c r="C604" s="5" t="str">
        <f xml:space="preserve"> TEXT(Table_EnergyDemand_raw_data[[#This Row],[Date]], "MMMM")</f>
        <v>August</v>
      </c>
      <c r="D604" s="5" t="str">
        <f>TEXT(Table_EnergyDemand_raw_data[[#This Row],[Date]], "YYYY")</f>
        <v>2016</v>
      </c>
      <c r="E604" s="5">
        <f>_xlfn.ISOWEEKNUM(Table_EnergyDemand_raw_data[[#This Row],[Date]])</f>
        <v>34</v>
      </c>
      <c r="F604" s="6" t="str">
        <f>VLOOKUP(Table_EnergyDemand_raw_data[[#This Row],[Date]],Table_Sheet1[], 2, FALSE)</f>
        <v>Y</v>
      </c>
      <c r="G604" s="6" t="str">
        <f>VLOOKUP(Table_EnergyDemand_raw_data[[#This Row],[Date]],Table_Sheet1[], 3, FALSE)</f>
        <v>N</v>
      </c>
      <c r="H604" s="5">
        <v>6.5</v>
      </c>
      <c r="I604" s="5">
        <v>13</v>
      </c>
      <c r="J604" s="5">
        <v>13.5</v>
      </c>
      <c r="K604" s="5">
        <v>1.2</v>
      </c>
      <c r="L604" s="7">
        <v>139724.02499999999</v>
      </c>
      <c r="M604" s="8">
        <v>74.663055139999997</v>
      </c>
      <c r="N604" s="8">
        <f>Table_EnergyDemand_raw_data[[#This Row],[Demand]]*Table_EnergyDemand_raw_data[[#This Row],[RRP]]</f>
        <v>10432222.582957737</v>
      </c>
    </row>
    <row r="605" spans="1:14" x14ac:dyDescent="0.3">
      <c r="A605" s="10">
        <v>42608</v>
      </c>
      <c r="B605" s="5" t="str">
        <f>TEXT(Table_EnergyDemand_raw_data[[#This Row],[Date]], "DDDD")</f>
        <v>Friday</v>
      </c>
      <c r="C605" s="5" t="str">
        <f xml:space="preserve"> TEXT(Table_EnergyDemand_raw_data[[#This Row],[Date]], "MMMM")</f>
        <v>August</v>
      </c>
      <c r="D605" s="5" t="str">
        <f>TEXT(Table_EnergyDemand_raw_data[[#This Row],[Date]], "YYYY")</f>
        <v>2016</v>
      </c>
      <c r="E605" s="5">
        <f>_xlfn.ISOWEEKNUM(Table_EnergyDemand_raw_data[[#This Row],[Date]])</f>
        <v>34</v>
      </c>
      <c r="F605" s="6" t="str">
        <f>VLOOKUP(Table_EnergyDemand_raw_data[[#This Row],[Date]],Table_Sheet1[], 2, FALSE)</f>
        <v>Y</v>
      </c>
      <c r="G605" s="6" t="str">
        <f>VLOOKUP(Table_EnergyDemand_raw_data[[#This Row],[Date]],Table_Sheet1[], 3, FALSE)</f>
        <v>N</v>
      </c>
      <c r="H605" s="5">
        <v>7.2</v>
      </c>
      <c r="I605" s="5">
        <v>14.4</v>
      </c>
      <c r="J605" s="5">
        <v>8.8000000000000007</v>
      </c>
      <c r="K605" s="5">
        <v>0.6</v>
      </c>
      <c r="L605" s="7">
        <v>139920.54500000001</v>
      </c>
      <c r="M605" s="8">
        <v>67.627753299999995</v>
      </c>
      <c r="N605" s="8">
        <f>Table_EnergyDemand_raw_data[[#This Row],[Demand]]*Table_EnergyDemand_raw_data[[#This Row],[RRP]]</f>
        <v>9462512.098861549</v>
      </c>
    </row>
    <row r="606" spans="1:14" x14ac:dyDescent="0.3">
      <c r="A606" s="10">
        <v>42609</v>
      </c>
      <c r="B606" s="5" t="str">
        <f>TEXT(Table_EnergyDemand_raw_data[[#This Row],[Date]], "DDDD")</f>
        <v>Saturday</v>
      </c>
      <c r="C606" s="5" t="str">
        <f xml:space="preserve"> TEXT(Table_EnergyDemand_raw_data[[#This Row],[Date]], "MMMM")</f>
        <v>August</v>
      </c>
      <c r="D606" s="5" t="str">
        <f>TEXT(Table_EnergyDemand_raw_data[[#This Row],[Date]], "YYYY")</f>
        <v>2016</v>
      </c>
      <c r="E606" s="5">
        <f>_xlfn.ISOWEEKNUM(Table_EnergyDemand_raw_data[[#This Row],[Date]])</f>
        <v>34</v>
      </c>
      <c r="F606" s="6" t="str">
        <f>VLOOKUP(Table_EnergyDemand_raw_data[[#This Row],[Date]],Table_Sheet1[], 2, FALSE)</f>
        <v>Y</v>
      </c>
      <c r="G606" s="6" t="str">
        <f>VLOOKUP(Table_EnergyDemand_raw_data[[#This Row],[Date]],Table_Sheet1[], 3, FALSE)</f>
        <v>N</v>
      </c>
      <c r="H606" s="5">
        <v>9.3000000000000007</v>
      </c>
      <c r="I606" s="5">
        <v>16.3</v>
      </c>
      <c r="J606" s="5">
        <v>11.7</v>
      </c>
      <c r="K606" s="5">
        <v>0</v>
      </c>
      <c r="L606" s="7">
        <v>119573.22</v>
      </c>
      <c r="M606" s="8">
        <v>31.80817961</v>
      </c>
      <c r="N606" s="8">
        <f>Table_EnergyDemand_raw_data[[#This Row],[Demand]]*Table_EnergyDemand_raw_data[[#This Row],[RRP]]</f>
        <v>3803406.4583060443</v>
      </c>
    </row>
    <row r="607" spans="1:14" x14ac:dyDescent="0.3">
      <c r="A607" s="10">
        <v>42610</v>
      </c>
      <c r="B607" s="5" t="str">
        <f>TEXT(Table_EnergyDemand_raw_data[[#This Row],[Date]], "DDDD")</f>
        <v>Sunday</v>
      </c>
      <c r="C607" s="5" t="str">
        <f xml:space="preserve"> TEXT(Table_EnergyDemand_raw_data[[#This Row],[Date]], "MMMM")</f>
        <v>August</v>
      </c>
      <c r="D607" s="5" t="str">
        <f>TEXT(Table_EnergyDemand_raw_data[[#This Row],[Date]], "YYYY")</f>
        <v>2016</v>
      </c>
      <c r="E607" s="5">
        <f>_xlfn.ISOWEEKNUM(Table_EnergyDemand_raw_data[[#This Row],[Date]])</f>
        <v>34</v>
      </c>
      <c r="F607" s="6" t="str">
        <f>VLOOKUP(Table_EnergyDemand_raw_data[[#This Row],[Date]],Table_Sheet1[], 2, FALSE)</f>
        <v>Y</v>
      </c>
      <c r="G607" s="6" t="str">
        <f>VLOOKUP(Table_EnergyDemand_raw_data[[#This Row],[Date]],Table_Sheet1[], 3, FALSE)</f>
        <v>N</v>
      </c>
      <c r="H607" s="5">
        <v>10.5</v>
      </c>
      <c r="I607" s="5">
        <v>19</v>
      </c>
      <c r="J607" s="5">
        <v>12.2</v>
      </c>
      <c r="K607" s="5">
        <v>0</v>
      </c>
      <c r="L607" s="7">
        <v>114832.425</v>
      </c>
      <c r="M607" s="8">
        <v>29.447681029999998</v>
      </c>
      <c r="N607" s="8">
        <f>Table_EnergyDemand_raw_data[[#This Row],[Demand]]*Table_EnergyDemand_raw_data[[#This Row],[RRP]]</f>
        <v>3381548.6233013975</v>
      </c>
    </row>
    <row r="608" spans="1:14" x14ac:dyDescent="0.3">
      <c r="A608" s="10">
        <v>42611</v>
      </c>
      <c r="B608" s="5" t="str">
        <f>TEXT(Table_EnergyDemand_raw_data[[#This Row],[Date]], "DDDD")</f>
        <v>Monday</v>
      </c>
      <c r="C608" s="5" t="str">
        <f xml:space="preserve"> TEXT(Table_EnergyDemand_raw_data[[#This Row],[Date]], "MMMM")</f>
        <v>August</v>
      </c>
      <c r="D608" s="5" t="str">
        <f>TEXT(Table_EnergyDemand_raw_data[[#This Row],[Date]], "YYYY")</f>
        <v>2016</v>
      </c>
      <c r="E608" s="5">
        <f>_xlfn.ISOWEEKNUM(Table_EnergyDemand_raw_data[[#This Row],[Date]])</f>
        <v>35</v>
      </c>
      <c r="F608" s="6" t="str">
        <f>VLOOKUP(Table_EnergyDemand_raw_data[[#This Row],[Date]],Table_Sheet1[], 2, FALSE)</f>
        <v>Y</v>
      </c>
      <c r="G608" s="6" t="str">
        <f>VLOOKUP(Table_EnergyDemand_raw_data[[#This Row],[Date]],Table_Sheet1[], 3, FALSE)</f>
        <v>N</v>
      </c>
      <c r="H608" s="5">
        <v>8.6999999999999993</v>
      </c>
      <c r="I608" s="5">
        <v>20.399999999999999</v>
      </c>
      <c r="J608" s="5">
        <v>14.2</v>
      </c>
      <c r="K608" s="5">
        <v>0</v>
      </c>
      <c r="L608" s="7">
        <v>125055.69</v>
      </c>
      <c r="M608" s="8">
        <v>39.142378899999997</v>
      </c>
      <c r="N608" s="8">
        <f>Table_EnergyDemand_raw_data[[#This Row],[Demand]]*Table_EnergyDemand_raw_data[[#This Row],[RRP]]</f>
        <v>4894977.2015809407</v>
      </c>
    </row>
    <row r="609" spans="1:14" x14ac:dyDescent="0.3">
      <c r="A609" s="10">
        <v>42612</v>
      </c>
      <c r="B609" s="5" t="str">
        <f>TEXT(Table_EnergyDemand_raw_data[[#This Row],[Date]], "DDDD")</f>
        <v>Tuesday</v>
      </c>
      <c r="C609" s="5" t="str">
        <f xml:space="preserve"> TEXT(Table_EnergyDemand_raw_data[[#This Row],[Date]], "MMMM")</f>
        <v>August</v>
      </c>
      <c r="D609" s="5" t="str">
        <f>TEXT(Table_EnergyDemand_raw_data[[#This Row],[Date]], "YYYY")</f>
        <v>2016</v>
      </c>
      <c r="E609" s="5">
        <f>_xlfn.ISOWEEKNUM(Table_EnergyDemand_raw_data[[#This Row],[Date]])</f>
        <v>35</v>
      </c>
      <c r="F609" s="6" t="str">
        <f>VLOOKUP(Table_EnergyDemand_raw_data[[#This Row],[Date]],Table_Sheet1[], 2, FALSE)</f>
        <v>Y</v>
      </c>
      <c r="G609" s="6" t="str">
        <f>VLOOKUP(Table_EnergyDemand_raw_data[[#This Row],[Date]],Table_Sheet1[], 3, FALSE)</f>
        <v>N</v>
      </c>
      <c r="H609" s="5">
        <v>10.199999999999999</v>
      </c>
      <c r="I609" s="5">
        <v>16.8</v>
      </c>
      <c r="J609" s="5">
        <v>5.2</v>
      </c>
      <c r="K609" s="5">
        <v>0</v>
      </c>
      <c r="L609" s="7">
        <v>133748.44</v>
      </c>
      <c r="M609" s="8">
        <v>53.186931000000001</v>
      </c>
      <c r="N609" s="8">
        <f>Table_EnergyDemand_raw_data[[#This Row],[Demand]]*Table_EnergyDemand_raw_data[[#This Row],[RRP]]</f>
        <v>7113669.0496376399</v>
      </c>
    </row>
    <row r="610" spans="1:14" x14ac:dyDescent="0.3">
      <c r="A610" s="10">
        <v>42613</v>
      </c>
      <c r="B610" s="5" t="str">
        <f>TEXT(Table_EnergyDemand_raw_data[[#This Row],[Date]], "DDDD")</f>
        <v>Wednesday</v>
      </c>
      <c r="C610" s="5" t="str">
        <f xml:space="preserve"> TEXT(Table_EnergyDemand_raw_data[[#This Row],[Date]], "MMMM")</f>
        <v>August</v>
      </c>
      <c r="D610" s="5" t="str">
        <f>TEXT(Table_EnergyDemand_raw_data[[#This Row],[Date]], "YYYY")</f>
        <v>2016</v>
      </c>
      <c r="E610" s="5">
        <f>_xlfn.ISOWEEKNUM(Table_EnergyDemand_raw_data[[#This Row],[Date]])</f>
        <v>35</v>
      </c>
      <c r="F610" s="6" t="str">
        <f>VLOOKUP(Table_EnergyDemand_raw_data[[#This Row],[Date]],Table_Sheet1[], 2, FALSE)</f>
        <v>Y</v>
      </c>
      <c r="G610" s="6" t="str">
        <f>VLOOKUP(Table_EnergyDemand_raw_data[[#This Row],[Date]],Table_Sheet1[], 3, FALSE)</f>
        <v>N</v>
      </c>
      <c r="H610" s="5">
        <v>12.8</v>
      </c>
      <c r="I610" s="5">
        <v>20.2</v>
      </c>
      <c r="J610" s="5">
        <v>10.1</v>
      </c>
      <c r="K610" s="5">
        <v>0.8</v>
      </c>
      <c r="L610" s="7">
        <v>128834.065</v>
      </c>
      <c r="M610" s="8">
        <v>32.559017400000002</v>
      </c>
      <c r="N610" s="8">
        <f>Table_EnergyDemand_raw_data[[#This Row],[Demand]]*Table_EnergyDemand_raw_data[[#This Row],[RRP]]</f>
        <v>4194710.5640477315</v>
      </c>
    </row>
    <row r="611" spans="1:14" x14ac:dyDescent="0.3">
      <c r="A611" s="10">
        <v>42614</v>
      </c>
      <c r="B611" s="5" t="str">
        <f>TEXT(Table_EnergyDemand_raw_data[[#This Row],[Date]], "DDDD")</f>
        <v>Thursday</v>
      </c>
      <c r="C611" s="5" t="str">
        <f xml:space="preserve"> TEXT(Table_EnergyDemand_raw_data[[#This Row],[Date]], "MMMM")</f>
        <v>September</v>
      </c>
      <c r="D611" s="5" t="str">
        <f>TEXT(Table_EnergyDemand_raw_data[[#This Row],[Date]], "YYYY")</f>
        <v>2016</v>
      </c>
      <c r="E611" s="5">
        <f>_xlfn.ISOWEEKNUM(Table_EnergyDemand_raw_data[[#This Row],[Date]])</f>
        <v>35</v>
      </c>
      <c r="F611" s="6" t="str">
        <f>VLOOKUP(Table_EnergyDemand_raw_data[[#This Row],[Date]],Table_Sheet1[], 2, FALSE)</f>
        <v>Y</v>
      </c>
      <c r="G611" s="6" t="str">
        <f>VLOOKUP(Table_EnergyDemand_raw_data[[#This Row],[Date]],Table_Sheet1[], 3, FALSE)</f>
        <v>N</v>
      </c>
      <c r="H611" s="5">
        <v>11.6</v>
      </c>
      <c r="I611" s="5">
        <v>15.5</v>
      </c>
      <c r="J611" s="5">
        <v>8.8000000000000007</v>
      </c>
      <c r="K611" s="5">
        <v>0</v>
      </c>
      <c r="L611" s="7">
        <v>134246.16500000001</v>
      </c>
      <c r="M611" s="8">
        <v>46.808787860000002</v>
      </c>
      <c r="N611" s="8">
        <f>Table_EnergyDemand_raw_data[[#This Row],[Demand]]*Table_EnergyDemand_raw_data[[#This Row],[RRP]]</f>
        <v>6283900.2585035572</v>
      </c>
    </row>
    <row r="612" spans="1:14" x14ac:dyDescent="0.3">
      <c r="A612" s="10">
        <v>42615</v>
      </c>
      <c r="B612" s="5" t="str">
        <f>TEXT(Table_EnergyDemand_raw_data[[#This Row],[Date]], "DDDD")</f>
        <v>Friday</v>
      </c>
      <c r="C612" s="5" t="str">
        <f xml:space="preserve"> TEXT(Table_EnergyDemand_raw_data[[#This Row],[Date]], "MMMM")</f>
        <v>September</v>
      </c>
      <c r="D612" s="5" t="str">
        <f>TEXT(Table_EnergyDemand_raw_data[[#This Row],[Date]], "YYYY")</f>
        <v>2016</v>
      </c>
      <c r="E612" s="5">
        <f>_xlfn.ISOWEEKNUM(Table_EnergyDemand_raw_data[[#This Row],[Date]])</f>
        <v>35</v>
      </c>
      <c r="F612" s="6" t="str">
        <f>VLOOKUP(Table_EnergyDemand_raw_data[[#This Row],[Date]],Table_Sheet1[], 2, FALSE)</f>
        <v>Y</v>
      </c>
      <c r="G612" s="6" t="str">
        <f>VLOOKUP(Table_EnergyDemand_raw_data[[#This Row],[Date]],Table_Sheet1[], 3, FALSE)</f>
        <v>N</v>
      </c>
      <c r="H612" s="5">
        <v>9.6</v>
      </c>
      <c r="I612" s="5">
        <v>15</v>
      </c>
      <c r="J612" s="5">
        <v>9.6</v>
      </c>
      <c r="K612" s="5">
        <v>0.4</v>
      </c>
      <c r="L612" s="7">
        <v>135273.32500000001</v>
      </c>
      <c r="M612" s="8">
        <v>52.636792880000002</v>
      </c>
      <c r="N612" s="8">
        <f>Table_EnergyDemand_raw_data[[#This Row],[Demand]]*Table_EnergyDemand_raw_data[[#This Row],[RRP]]</f>
        <v>7120353.9902139269</v>
      </c>
    </row>
    <row r="613" spans="1:14" x14ac:dyDescent="0.3">
      <c r="A613" s="10">
        <v>42616</v>
      </c>
      <c r="B613" s="5" t="str">
        <f>TEXT(Table_EnergyDemand_raw_data[[#This Row],[Date]], "DDDD")</f>
        <v>Saturday</v>
      </c>
      <c r="C613" s="5" t="str">
        <f xml:space="preserve"> TEXT(Table_EnergyDemand_raw_data[[#This Row],[Date]], "MMMM")</f>
        <v>September</v>
      </c>
      <c r="D613" s="5" t="str">
        <f>TEXT(Table_EnergyDemand_raw_data[[#This Row],[Date]], "YYYY")</f>
        <v>2016</v>
      </c>
      <c r="E613" s="5">
        <f>_xlfn.ISOWEEKNUM(Table_EnergyDemand_raw_data[[#This Row],[Date]])</f>
        <v>35</v>
      </c>
      <c r="F613" s="6" t="str">
        <f>VLOOKUP(Table_EnergyDemand_raw_data[[#This Row],[Date]],Table_Sheet1[], 2, FALSE)</f>
        <v>Y</v>
      </c>
      <c r="G613" s="6" t="str">
        <f>VLOOKUP(Table_EnergyDemand_raw_data[[#This Row],[Date]],Table_Sheet1[], 3, FALSE)</f>
        <v>N</v>
      </c>
      <c r="H613" s="5">
        <v>10</v>
      </c>
      <c r="I613" s="5">
        <v>15.7</v>
      </c>
      <c r="J613" s="5">
        <v>12.9</v>
      </c>
      <c r="K613" s="5">
        <v>0.2</v>
      </c>
      <c r="L613" s="7">
        <v>118621.96</v>
      </c>
      <c r="M613" s="8">
        <v>35.270782859999997</v>
      </c>
      <c r="N613" s="8">
        <f>Table_EnergyDemand_raw_data[[#This Row],[Demand]]*Table_EnergyDemand_raw_data[[#This Row],[RRP]]</f>
        <v>4183889.3935876056</v>
      </c>
    </row>
    <row r="614" spans="1:14" x14ac:dyDescent="0.3">
      <c r="A614" s="10">
        <v>42617</v>
      </c>
      <c r="B614" s="5" t="str">
        <f>TEXT(Table_EnergyDemand_raw_data[[#This Row],[Date]], "DDDD")</f>
        <v>Sunday</v>
      </c>
      <c r="C614" s="5" t="str">
        <f xml:space="preserve"> TEXT(Table_EnergyDemand_raw_data[[#This Row],[Date]], "MMMM")</f>
        <v>September</v>
      </c>
      <c r="D614" s="5" t="str">
        <f>TEXT(Table_EnergyDemand_raw_data[[#This Row],[Date]], "YYYY")</f>
        <v>2016</v>
      </c>
      <c r="E614" s="5">
        <f>_xlfn.ISOWEEKNUM(Table_EnergyDemand_raw_data[[#This Row],[Date]])</f>
        <v>35</v>
      </c>
      <c r="F614" s="6" t="str">
        <f>VLOOKUP(Table_EnergyDemand_raw_data[[#This Row],[Date]],Table_Sheet1[], 2, FALSE)</f>
        <v>Y</v>
      </c>
      <c r="G614" s="6" t="str">
        <f>VLOOKUP(Table_EnergyDemand_raw_data[[#This Row],[Date]],Table_Sheet1[], 3, FALSE)</f>
        <v>N</v>
      </c>
      <c r="H614" s="5">
        <v>10.1</v>
      </c>
      <c r="I614" s="5">
        <v>16.899999999999999</v>
      </c>
      <c r="J614" s="5">
        <v>10</v>
      </c>
      <c r="K614" s="5">
        <v>0.2</v>
      </c>
      <c r="L614" s="7">
        <v>110986.005</v>
      </c>
      <c r="M614" s="8">
        <v>24.51210764</v>
      </c>
      <c r="N614" s="8">
        <f>Table_EnergyDemand_raw_data[[#This Row],[Demand]]*Table_EnergyDemand_raw_data[[#This Row],[RRP]]</f>
        <v>2720500.9010935784</v>
      </c>
    </row>
    <row r="615" spans="1:14" x14ac:dyDescent="0.3">
      <c r="A615" s="10">
        <v>42618</v>
      </c>
      <c r="B615" s="5" t="str">
        <f>TEXT(Table_EnergyDemand_raw_data[[#This Row],[Date]], "DDDD")</f>
        <v>Monday</v>
      </c>
      <c r="C615" s="5" t="str">
        <f xml:space="preserve"> TEXT(Table_EnergyDemand_raw_data[[#This Row],[Date]], "MMMM")</f>
        <v>September</v>
      </c>
      <c r="D615" s="5" t="str">
        <f>TEXT(Table_EnergyDemand_raw_data[[#This Row],[Date]], "YYYY")</f>
        <v>2016</v>
      </c>
      <c r="E615" s="5">
        <f>_xlfn.ISOWEEKNUM(Table_EnergyDemand_raw_data[[#This Row],[Date]])</f>
        <v>36</v>
      </c>
      <c r="F615" s="6" t="str">
        <f>VLOOKUP(Table_EnergyDemand_raw_data[[#This Row],[Date]],Table_Sheet1[], 2, FALSE)</f>
        <v>Y</v>
      </c>
      <c r="G615" s="6" t="str">
        <f>VLOOKUP(Table_EnergyDemand_raw_data[[#This Row],[Date]],Table_Sheet1[], 3, FALSE)</f>
        <v>N</v>
      </c>
      <c r="H615" s="5">
        <v>12.8</v>
      </c>
      <c r="I615" s="5">
        <v>18.399999999999999</v>
      </c>
      <c r="J615" s="5">
        <v>11.7</v>
      </c>
      <c r="K615" s="5">
        <v>0</v>
      </c>
      <c r="L615" s="7">
        <v>127275.815</v>
      </c>
      <c r="M615" s="8">
        <v>38.212469630000001</v>
      </c>
      <c r="N615" s="8">
        <f>Table_EnergyDemand_raw_data[[#This Row],[Demand]]*Table_EnergyDemand_raw_data[[#This Row],[RRP]]</f>
        <v>4863523.2153209988</v>
      </c>
    </row>
    <row r="616" spans="1:14" x14ac:dyDescent="0.3">
      <c r="A616" s="10">
        <v>42619</v>
      </c>
      <c r="B616" s="5" t="str">
        <f>TEXT(Table_EnergyDemand_raw_data[[#This Row],[Date]], "DDDD")</f>
        <v>Tuesday</v>
      </c>
      <c r="C616" s="5" t="str">
        <f xml:space="preserve"> TEXT(Table_EnergyDemand_raw_data[[#This Row],[Date]], "MMMM")</f>
        <v>September</v>
      </c>
      <c r="D616" s="5" t="str">
        <f>TEXT(Table_EnergyDemand_raw_data[[#This Row],[Date]], "YYYY")</f>
        <v>2016</v>
      </c>
      <c r="E616" s="5">
        <f>_xlfn.ISOWEEKNUM(Table_EnergyDemand_raw_data[[#This Row],[Date]])</f>
        <v>36</v>
      </c>
      <c r="F616" s="6" t="str">
        <f>VLOOKUP(Table_EnergyDemand_raw_data[[#This Row],[Date]],Table_Sheet1[], 2, FALSE)</f>
        <v>Y</v>
      </c>
      <c r="G616" s="6" t="str">
        <f>VLOOKUP(Table_EnergyDemand_raw_data[[#This Row],[Date]],Table_Sheet1[], 3, FALSE)</f>
        <v>N</v>
      </c>
      <c r="H616" s="5">
        <v>9.1999999999999993</v>
      </c>
      <c r="I616" s="5">
        <v>21.5</v>
      </c>
      <c r="J616" s="5">
        <v>15.8</v>
      </c>
      <c r="K616" s="5">
        <v>0</v>
      </c>
      <c r="L616" s="7">
        <v>129542.36500000001</v>
      </c>
      <c r="M616" s="8">
        <v>28.692645949999999</v>
      </c>
      <c r="N616" s="8">
        <f>Table_EnergyDemand_raw_data[[#This Row],[Demand]]*Table_EnergyDemand_raw_data[[#This Row],[RRP]]</f>
        <v>3716913.214470672</v>
      </c>
    </row>
    <row r="617" spans="1:14" x14ac:dyDescent="0.3">
      <c r="A617" s="10">
        <v>42620</v>
      </c>
      <c r="B617" s="5" t="str">
        <f>TEXT(Table_EnergyDemand_raw_data[[#This Row],[Date]], "DDDD")</f>
        <v>Wednesday</v>
      </c>
      <c r="C617" s="5" t="str">
        <f xml:space="preserve"> TEXT(Table_EnergyDemand_raw_data[[#This Row],[Date]], "MMMM")</f>
        <v>September</v>
      </c>
      <c r="D617" s="5" t="str">
        <f>TEXT(Table_EnergyDemand_raw_data[[#This Row],[Date]], "YYYY")</f>
        <v>2016</v>
      </c>
      <c r="E617" s="5">
        <f>_xlfn.ISOWEEKNUM(Table_EnergyDemand_raw_data[[#This Row],[Date]])</f>
        <v>36</v>
      </c>
      <c r="F617" s="6" t="str">
        <f>VLOOKUP(Table_EnergyDemand_raw_data[[#This Row],[Date]],Table_Sheet1[], 2, FALSE)</f>
        <v>Y</v>
      </c>
      <c r="G617" s="6" t="str">
        <f>VLOOKUP(Table_EnergyDemand_raw_data[[#This Row],[Date]],Table_Sheet1[], 3, FALSE)</f>
        <v>N</v>
      </c>
      <c r="H617" s="5">
        <v>9.6</v>
      </c>
      <c r="I617" s="5">
        <v>21</v>
      </c>
      <c r="J617" s="5">
        <v>16.7</v>
      </c>
      <c r="K617" s="5">
        <v>0</v>
      </c>
      <c r="L617" s="7">
        <v>123307.02</v>
      </c>
      <c r="M617" s="8">
        <v>24.182421389999998</v>
      </c>
      <c r="N617" s="8">
        <f>Table_EnergyDemand_raw_data[[#This Row],[Demand]]*Table_EnergyDemand_raw_data[[#This Row],[RRP]]</f>
        <v>2981862.3179851575</v>
      </c>
    </row>
    <row r="618" spans="1:14" x14ac:dyDescent="0.3">
      <c r="A618" s="10">
        <v>42621</v>
      </c>
      <c r="B618" s="5" t="str">
        <f>TEXT(Table_EnergyDemand_raw_data[[#This Row],[Date]], "DDDD")</f>
        <v>Thursday</v>
      </c>
      <c r="C618" s="5" t="str">
        <f xml:space="preserve"> TEXT(Table_EnergyDemand_raw_data[[#This Row],[Date]], "MMMM")</f>
        <v>September</v>
      </c>
      <c r="D618" s="5" t="str">
        <f>TEXT(Table_EnergyDemand_raw_data[[#This Row],[Date]], "YYYY")</f>
        <v>2016</v>
      </c>
      <c r="E618" s="5">
        <f>_xlfn.ISOWEEKNUM(Table_EnergyDemand_raw_data[[#This Row],[Date]])</f>
        <v>36</v>
      </c>
      <c r="F618" s="6" t="str">
        <f>VLOOKUP(Table_EnergyDemand_raw_data[[#This Row],[Date]],Table_Sheet1[], 2, FALSE)</f>
        <v>Y</v>
      </c>
      <c r="G618" s="6" t="str">
        <f>VLOOKUP(Table_EnergyDemand_raw_data[[#This Row],[Date]],Table_Sheet1[], 3, FALSE)</f>
        <v>N</v>
      </c>
      <c r="H618" s="5">
        <v>13.1</v>
      </c>
      <c r="I618" s="5">
        <v>23.3</v>
      </c>
      <c r="J618" s="5">
        <v>16</v>
      </c>
      <c r="K618" s="5">
        <v>0</v>
      </c>
      <c r="L618" s="7">
        <v>117722.95</v>
      </c>
      <c r="M618" s="8">
        <v>12.50431916</v>
      </c>
      <c r="N618" s="8">
        <f>Table_EnergyDemand_raw_data[[#This Row],[Demand]]*Table_EnergyDemand_raw_data[[#This Row],[RRP]]</f>
        <v>1472045.339256722</v>
      </c>
    </row>
    <row r="619" spans="1:14" x14ac:dyDescent="0.3">
      <c r="A619" s="10">
        <v>42622</v>
      </c>
      <c r="B619" s="5" t="str">
        <f>TEXT(Table_EnergyDemand_raw_data[[#This Row],[Date]], "DDDD")</f>
        <v>Friday</v>
      </c>
      <c r="C619" s="5" t="str">
        <f xml:space="preserve"> TEXT(Table_EnergyDemand_raw_data[[#This Row],[Date]], "MMMM")</f>
        <v>September</v>
      </c>
      <c r="D619" s="5" t="str">
        <f>TEXT(Table_EnergyDemand_raw_data[[#This Row],[Date]], "YYYY")</f>
        <v>2016</v>
      </c>
      <c r="E619" s="5">
        <f>_xlfn.ISOWEEKNUM(Table_EnergyDemand_raw_data[[#This Row],[Date]])</f>
        <v>36</v>
      </c>
      <c r="F619" s="6" t="str">
        <f>VLOOKUP(Table_EnergyDemand_raw_data[[#This Row],[Date]],Table_Sheet1[], 2, FALSE)</f>
        <v>Y</v>
      </c>
      <c r="G619" s="6" t="str">
        <f>VLOOKUP(Table_EnergyDemand_raw_data[[#This Row],[Date]],Table_Sheet1[], 3, FALSE)</f>
        <v>N</v>
      </c>
      <c r="H619" s="5">
        <v>16</v>
      </c>
      <c r="I619" s="5">
        <v>16.7</v>
      </c>
      <c r="J619" s="5">
        <v>5.9</v>
      </c>
      <c r="K619" s="5">
        <v>0.6</v>
      </c>
      <c r="L619" s="7">
        <v>125432.605</v>
      </c>
      <c r="M619" s="8">
        <v>23.40099927</v>
      </c>
      <c r="N619" s="8">
        <f>Table_EnergyDemand_raw_data[[#This Row],[Demand]]*Table_EnergyDemand_raw_data[[#This Row],[RRP]]</f>
        <v>2935248.2980391984</v>
      </c>
    </row>
    <row r="620" spans="1:14" x14ac:dyDescent="0.3">
      <c r="A620" s="10">
        <v>42623</v>
      </c>
      <c r="B620" s="5" t="str">
        <f>TEXT(Table_EnergyDemand_raw_data[[#This Row],[Date]], "DDDD")</f>
        <v>Saturday</v>
      </c>
      <c r="C620" s="5" t="str">
        <f xml:space="preserve"> TEXT(Table_EnergyDemand_raw_data[[#This Row],[Date]], "MMMM")</f>
        <v>September</v>
      </c>
      <c r="D620" s="5" t="str">
        <f>TEXT(Table_EnergyDemand_raw_data[[#This Row],[Date]], "YYYY")</f>
        <v>2016</v>
      </c>
      <c r="E620" s="5">
        <f>_xlfn.ISOWEEKNUM(Table_EnergyDemand_raw_data[[#This Row],[Date]])</f>
        <v>36</v>
      </c>
      <c r="F620" s="6" t="str">
        <f>VLOOKUP(Table_EnergyDemand_raw_data[[#This Row],[Date]],Table_Sheet1[], 2, FALSE)</f>
        <v>Y</v>
      </c>
      <c r="G620" s="6" t="str">
        <f>VLOOKUP(Table_EnergyDemand_raw_data[[#This Row],[Date]],Table_Sheet1[], 3, FALSE)</f>
        <v>N</v>
      </c>
      <c r="H620" s="5">
        <v>11.5</v>
      </c>
      <c r="I620" s="5">
        <v>14.3</v>
      </c>
      <c r="J620" s="5">
        <v>7.9</v>
      </c>
      <c r="K620" s="5">
        <v>9.4</v>
      </c>
      <c r="L620" s="7">
        <v>111412.995</v>
      </c>
      <c r="M620" s="8">
        <v>38.559908849999999</v>
      </c>
      <c r="N620" s="8">
        <f>Table_EnergyDemand_raw_data[[#This Row],[Demand]]*Table_EnergyDemand_raw_data[[#This Row],[RRP]]</f>
        <v>4296074.9319055052</v>
      </c>
    </row>
    <row r="621" spans="1:14" x14ac:dyDescent="0.3">
      <c r="A621" s="10">
        <v>42624</v>
      </c>
      <c r="B621" s="5" t="str">
        <f>TEXT(Table_EnergyDemand_raw_data[[#This Row],[Date]], "DDDD")</f>
        <v>Sunday</v>
      </c>
      <c r="C621" s="5" t="str">
        <f xml:space="preserve"> TEXT(Table_EnergyDemand_raw_data[[#This Row],[Date]], "MMMM")</f>
        <v>September</v>
      </c>
      <c r="D621" s="5" t="str">
        <f>TEXT(Table_EnergyDemand_raw_data[[#This Row],[Date]], "YYYY")</f>
        <v>2016</v>
      </c>
      <c r="E621" s="5">
        <f>_xlfn.ISOWEEKNUM(Table_EnergyDemand_raw_data[[#This Row],[Date]])</f>
        <v>36</v>
      </c>
      <c r="F621" s="6" t="str">
        <f>VLOOKUP(Table_EnergyDemand_raw_data[[#This Row],[Date]],Table_Sheet1[], 2, FALSE)</f>
        <v>Y</v>
      </c>
      <c r="G621" s="6" t="str">
        <f>VLOOKUP(Table_EnergyDemand_raw_data[[#This Row],[Date]],Table_Sheet1[], 3, FALSE)</f>
        <v>N</v>
      </c>
      <c r="H621" s="5">
        <v>7.3</v>
      </c>
      <c r="I621" s="5">
        <v>17</v>
      </c>
      <c r="J621" s="5">
        <v>11.8</v>
      </c>
      <c r="K621" s="5">
        <v>1.2</v>
      </c>
      <c r="L621" s="7">
        <v>109125.215</v>
      </c>
      <c r="M621" s="8">
        <v>50.347882009999999</v>
      </c>
      <c r="N621" s="8">
        <f>Table_EnergyDemand_raw_data[[#This Row],[Demand]]*Table_EnergyDemand_raw_data[[#This Row],[RRP]]</f>
        <v>5494223.4491358818</v>
      </c>
    </row>
    <row r="622" spans="1:14" x14ac:dyDescent="0.3">
      <c r="A622" s="10">
        <v>42625</v>
      </c>
      <c r="B622" s="5" t="str">
        <f>TEXT(Table_EnergyDemand_raw_data[[#This Row],[Date]], "DDDD")</f>
        <v>Monday</v>
      </c>
      <c r="C622" s="5" t="str">
        <f xml:space="preserve"> TEXT(Table_EnergyDemand_raw_data[[#This Row],[Date]], "MMMM")</f>
        <v>September</v>
      </c>
      <c r="D622" s="5" t="str">
        <f>TEXT(Table_EnergyDemand_raw_data[[#This Row],[Date]], "YYYY")</f>
        <v>2016</v>
      </c>
      <c r="E622" s="5">
        <f>_xlfn.ISOWEEKNUM(Table_EnergyDemand_raw_data[[#This Row],[Date]])</f>
        <v>37</v>
      </c>
      <c r="F622" s="6" t="str">
        <f>VLOOKUP(Table_EnergyDemand_raw_data[[#This Row],[Date]],Table_Sheet1[], 2, FALSE)</f>
        <v>Y</v>
      </c>
      <c r="G622" s="6" t="str">
        <f>VLOOKUP(Table_EnergyDemand_raw_data[[#This Row],[Date]],Table_Sheet1[], 3, FALSE)</f>
        <v>N</v>
      </c>
      <c r="H622" s="5">
        <v>9.9</v>
      </c>
      <c r="I622" s="5">
        <v>13.6</v>
      </c>
      <c r="J622" s="5">
        <v>7</v>
      </c>
      <c r="K622" s="5">
        <v>1.6</v>
      </c>
      <c r="L622" s="7">
        <v>130967.28</v>
      </c>
      <c r="M622" s="8">
        <v>68.177203239999997</v>
      </c>
      <c r="N622" s="8">
        <f>Table_EnergyDemand_raw_data[[#This Row],[Demand]]*Table_EnergyDemand_raw_data[[#This Row],[RRP]]</f>
        <v>8928982.8663499877</v>
      </c>
    </row>
    <row r="623" spans="1:14" x14ac:dyDescent="0.3">
      <c r="A623" s="10">
        <v>42626</v>
      </c>
      <c r="B623" s="5" t="str">
        <f>TEXT(Table_EnergyDemand_raw_data[[#This Row],[Date]], "DDDD")</f>
        <v>Tuesday</v>
      </c>
      <c r="C623" s="5" t="str">
        <f xml:space="preserve"> TEXT(Table_EnergyDemand_raw_data[[#This Row],[Date]], "MMMM")</f>
        <v>September</v>
      </c>
      <c r="D623" s="5" t="str">
        <f>TEXT(Table_EnergyDemand_raw_data[[#This Row],[Date]], "YYYY")</f>
        <v>2016</v>
      </c>
      <c r="E623" s="5">
        <f>_xlfn.ISOWEEKNUM(Table_EnergyDemand_raw_data[[#This Row],[Date]])</f>
        <v>37</v>
      </c>
      <c r="F623" s="6" t="str">
        <f>VLOOKUP(Table_EnergyDemand_raw_data[[#This Row],[Date]],Table_Sheet1[], 2, FALSE)</f>
        <v>Y</v>
      </c>
      <c r="G623" s="6" t="str">
        <f>VLOOKUP(Table_EnergyDemand_raw_data[[#This Row],[Date]],Table_Sheet1[], 3, FALSE)</f>
        <v>N</v>
      </c>
      <c r="H623" s="5">
        <v>9.6</v>
      </c>
      <c r="I623" s="5">
        <v>14.6</v>
      </c>
      <c r="J623" s="5">
        <v>2.8</v>
      </c>
      <c r="K623" s="5">
        <v>9</v>
      </c>
      <c r="L623" s="7">
        <v>134720.155</v>
      </c>
      <c r="M623" s="8">
        <v>62.068475560000003</v>
      </c>
      <c r="N623" s="8">
        <f>Table_EnergyDemand_raw_data[[#This Row],[Demand]]*Table_EnergyDemand_raw_data[[#This Row],[RRP]]</f>
        <v>8361874.6480569122</v>
      </c>
    </row>
    <row r="624" spans="1:14" x14ac:dyDescent="0.3">
      <c r="A624" s="10">
        <v>42627</v>
      </c>
      <c r="B624" s="5" t="str">
        <f>TEXT(Table_EnergyDemand_raw_data[[#This Row],[Date]], "DDDD")</f>
        <v>Wednesday</v>
      </c>
      <c r="C624" s="5" t="str">
        <f xml:space="preserve"> TEXT(Table_EnergyDemand_raw_data[[#This Row],[Date]], "MMMM")</f>
        <v>September</v>
      </c>
      <c r="D624" s="5" t="str">
        <f>TEXT(Table_EnergyDemand_raw_data[[#This Row],[Date]], "YYYY")</f>
        <v>2016</v>
      </c>
      <c r="E624" s="5">
        <f>_xlfn.ISOWEEKNUM(Table_EnergyDemand_raw_data[[#This Row],[Date]])</f>
        <v>37</v>
      </c>
      <c r="F624" s="6" t="str">
        <f>VLOOKUP(Table_EnergyDemand_raw_data[[#This Row],[Date]],Table_Sheet1[], 2, FALSE)</f>
        <v>Y</v>
      </c>
      <c r="G624" s="6" t="str">
        <f>VLOOKUP(Table_EnergyDemand_raw_data[[#This Row],[Date]],Table_Sheet1[], 3, FALSE)</f>
        <v>N</v>
      </c>
      <c r="H624" s="5">
        <v>10.5</v>
      </c>
      <c r="I624" s="5">
        <v>16.100000000000001</v>
      </c>
      <c r="J624" s="5">
        <v>13.2</v>
      </c>
      <c r="K624" s="5">
        <v>20.6</v>
      </c>
      <c r="L624" s="7">
        <v>130650.88</v>
      </c>
      <c r="M624" s="8">
        <v>54.840524199999997</v>
      </c>
      <c r="N624" s="8">
        <f>Table_EnergyDemand_raw_data[[#This Row],[Demand]]*Table_EnergyDemand_raw_data[[#This Row],[RRP]]</f>
        <v>7164962.7463912955</v>
      </c>
    </row>
    <row r="625" spans="1:14" x14ac:dyDescent="0.3">
      <c r="A625" s="10">
        <v>42628</v>
      </c>
      <c r="B625" s="5" t="str">
        <f>TEXT(Table_EnergyDemand_raw_data[[#This Row],[Date]], "DDDD")</f>
        <v>Thursday</v>
      </c>
      <c r="C625" s="5" t="str">
        <f xml:space="preserve"> TEXT(Table_EnergyDemand_raw_data[[#This Row],[Date]], "MMMM")</f>
        <v>September</v>
      </c>
      <c r="D625" s="5" t="str">
        <f>TEXT(Table_EnergyDemand_raw_data[[#This Row],[Date]], "YYYY")</f>
        <v>2016</v>
      </c>
      <c r="E625" s="5">
        <f>_xlfn.ISOWEEKNUM(Table_EnergyDemand_raw_data[[#This Row],[Date]])</f>
        <v>37</v>
      </c>
      <c r="F625" s="6" t="str">
        <f>VLOOKUP(Table_EnergyDemand_raw_data[[#This Row],[Date]],Table_Sheet1[], 2, FALSE)</f>
        <v>Y</v>
      </c>
      <c r="G625" s="6" t="str">
        <f>VLOOKUP(Table_EnergyDemand_raw_data[[#This Row],[Date]],Table_Sheet1[], 3, FALSE)</f>
        <v>N</v>
      </c>
      <c r="H625" s="5">
        <v>8.6999999999999993</v>
      </c>
      <c r="I625" s="5">
        <v>14.6</v>
      </c>
      <c r="J625" s="5">
        <v>6.9</v>
      </c>
      <c r="K625" s="5">
        <v>2</v>
      </c>
      <c r="L625" s="7">
        <v>134234.45000000001</v>
      </c>
      <c r="M625" s="8">
        <v>42.819917580000002</v>
      </c>
      <c r="N625" s="8">
        <f>Table_EnergyDemand_raw_data[[#This Row],[Demand]]*Table_EnergyDemand_raw_data[[#This Row],[RRP]]</f>
        <v>5747908.0853966316</v>
      </c>
    </row>
    <row r="626" spans="1:14" x14ac:dyDescent="0.3">
      <c r="A626" s="10">
        <v>42629</v>
      </c>
      <c r="B626" s="5" t="str">
        <f>TEXT(Table_EnergyDemand_raw_data[[#This Row],[Date]], "DDDD")</f>
        <v>Friday</v>
      </c>
      <c r="C626" s="5" t="str">
        <f xml:space="preserve"> TEXT(Table_EnergyDemand_raw_data[[#This Row],[Date]], "MMMM")</f>
        <v>September</v>
      </c>
      <c r="D626" s="5" t="str">
        <f>TEXT(Table_EnergyDemand_raw_data[[#This Row],[Date]], "YYYY")</f>
        <v>2016</v>
      </c>
      <c r="E626" s="5">
        <f>_xlfn.ISOWEEKNUM(Table_EnergyDemand_raw_data[[#This Row],[Date]])</f>
        <v>37</v>
      </c>
      <c r="F626" s="6" t="str">
        <f>VLOOKUP(Table_EnergyDemand_raw_data[[#This Row],[Date]],Table_Sheet1[], 2, FALSE)</f>
        <v>N</v>
      </c>
      <c r="G626" s="6" t="str">
        <f>VLOOKUP(Table_EnergyDemand_raw_data[[#This Row],[Date]],Table_Sheet1[], 3, FALSE)</f>
        <v>N</v>
      </c>
      <c r="H626" s="5">
        <v>9</v>
      </c>
      <c r="I626" s="5">
        <v>15.7</v>
      </c>
      <c r="J626" s="5">
        <v>12.5</v>
      </c>
      <c r="K626" s="5">
        <v>13.4</v>
      </c>
      <c r="L626" s="7">
        <v>131734.10500000001</v>
      </c>
      <c r="M626" s="8">
        <v>47.043747310000001</v>
      </c>
      <c r="N626" s="8">
        <f>Table_EnergyDemand_raw_data[[#This Row],[Demand]]*Table_EnergyDemand_raw_data[[#This Row],[RRP]]</f>
        <v>6197265.9477290083</v>
      </c>
    </row>
    <row r="627" spans="1:14" x14ac:dyDescent="0.3">
      <c r="A627" s="10">
        <v>42630</v>
      </c>
      <c r="B627" s="5" t="str">
        <f>TEXT(Table_EnergyDemand_raw_data[[#This Row],[Date]], "DDDD")</f>
        <v>Saturday</v>
      </c>
      <c r="C627" s="5" t="str">
        <f xml:space="preserve"> TEXT(Table_EnergyDemand_raw_data[[#This Row],[Date]], "MMMM")</f>
        <v>September</v>
      </c>
      <c r="D627" s="5" t="str">
        <f>TEXT(Table_EnergyDemand_raw_data[[#This Row],[Date]], "YYYY")</f>
        <v>2016</v>
      </c>
      <c r="E627" s="5">
        <f>_xlfn.ISOWEEKNUM(Table_EnergyDemand_raw_data[[#This Row],[Date]])</f>
        <v>37</v>
      </c>
      <c r="F627" s="6" t="str">
        <f>VLOOKUP(Table_EnergyDemand_raw_data[[#This Row],[Date]],Table_Sheet1[], 2, FALSE)</f>
        <v>N</v>
      </c>
      <c r="G627" s="6" t="str">
        <f>VLOOKUP(Table_EnergyDemand_raw_data[[#This Row],[Date]],Table_Sheet1[], 3, FALSE)</f>
        <v>N</v>
      </c>
      <c r="H627" s="5">
        <v>11.1</v>
      </c>
      <c r="I627" s="5">
        <v>19.8</v>
      </c>
      <c r="J627" s="5">
        <v>18.8</v>
      </c>
      <c r="K627" s="5">
        <v>0</v>
      </c>
      <c r="L627" s="7">
        <v>106709.54</v>
      </c>
      <c r="M627" s="8">
        <v>36.028691260000002</v>
      </c>
      <c r="N627" s="8">
        <f>Table_EnergyDemand_raw_data[[#This Row],[Demand]]*Table_EnergyDemand_raw_data[[#This Row],[RRP]]</f>
        <v>3844605.0711566205</v>
      </c>
    </row>
    <row r="628" spans="1:14" x14ac:dyDescent="0.3">
      <c r="A628" s="10">
        <v>42631</v>
      </c>
      <c r="B628" s="5" t="str">
        <f>TEXT(Table_EnergyDemand_raw_data[[#This Row],[Date]], "DDDD")</f>
        <v>Sunday</v>
      </c>
      <c r="C628" s="5" t="str">
        <f xml:space="preserve"> TEXT(Table_EnergyDemand_raw_data[[#This Row],[Date]], "MMMM")</f>
        <v>September</v>
      </c>
      <c r="D628" s="5" t="str">
        <f>TEXT(Table_EnergyDemand_raw_data[[#This Row],[Date]], "YYYY")</f>
        <v>2016</v>
      </c>
      <c r="E628" s="5">
        <f>_xlfn.ISOWEEKNUM(Table_EnergyDemand_raw_data[[#This Row],[Date]])</f>
        <v>37</v>
      </c>
      <c r="F628" s="6" t="str">
        <f>VLOOKUP(Table_EnergyDemand_raw_data[[#This Row],[Date]],Table_Sheet1[], 2, FALSE)</f>
        <v>N</v>
      </c>
      <c r="G628" s="6" t="str">
        <f>VLOOKUP(Table_EnergyDemand_raw_data[[#This Row],[Date]],Table_Sheet1[], 3, FALSE)</f>
        <v>N</v>
      </c>
      <c r="H628" s="5">
        <v>10.8</v>
      </c>
      <c r="I628" s="5">
        <v>12.5</v>
      </c>
      <c r="J628" s="5">
        <v>5.5</v>
      </c>
      <c r="K628" s="5">
        <v>0.4</v>
      </c>
      <c r="L628" s="7">
        <v>110314.625</v>
      </c>
      <c r="M628" s="8">
        <v>48.344866349999997</v>
      </c>
      <c r="N628" s="8">
        <f>Table_EnergyDemand_raw_data[[#This Row],[Demand]]*Table_EnergyDemand_raw_data[[#This Row],[RRP]]</f>
        <v>5333145.8020753684</v>
      </c>
    </row>
    <row r="629" spans="1:14" x14ac:dyDescent="0.3">
      <c r="A629" s="10">
        <v>42632</v>
      </c>
      <c r="B629" s="5" t="str">
        <f>TEXT(Table_EnergyDemand_raw_data[[#This Row],[Date]], "DDDD")</f>
        <v>Monday</v>
      </c>
      <c r="C629" s="5" t="str">
        <f xml:space="preserve"> TEXT(Table_EnergyDemand_raw_data[[#This Row],[Date]], "MMMM")</f>
        <v>September</v>
      </c>
      <c r="D629" s="5" t="str">
        <f>TEXT(Table_EnergyDemand_raw_data[[#This Row],[Date]], "YYYY")</f>
        <v>2016</v>
      </c>
      <c r="E629" s="5">
        <f>_xlfn.ISOWEEKNUM(Table_EnergyDemand_raw_data[[#This Row],[Date]])</f>
        <v>38</v>
      </c>
      <c r="F629" s="6" t="str">
        <f>VLOOKUP(Table_EnergyDemand_raw_data[[#This Row],[Date]],Table_Sheet1[], 2, FALSE)</f>
        <v>N</v>
      </c>
      <c r="G629" s="6" t="str">
        <f>VLOOKUP(Table_EnergyDemand_raw_data[[#This Row],[Date]],Table_Sheet1[], 3, FALSE)</f>
        <v>N</v>
      </c>
      <c r="H629" s="5">
        <v>8.5</v>
      </c>
      <c r="I629" s="5">
        <v>16.3</v>
      </c>
      <c r="J629" s="5">
        <v>16.2</v>
      </c>
      <c r="K629" s="5">
        <v>0.2</v>
      </c>
      <c r="L629" s="7">
        <v>127391.09</v>
      </c>
      <c r="M629" s="8">
        <v>56.44254935</v>
      </c>
      <c r="N629" s="8">
        <f>Table_EnergyDemand_raw_data[[#This Row],[Demand]]*Table_EnergyDemand_raw_data[[#This Row],[RRP]]</f>
        <v>7190277.8840752915</v>
      </c>
    </row>
    <row r="630" spans="1:14" x14ac:dyDescent="0.3">
      <c r="A630" s="10">
        <v>42633</v>
      </c>
      <c r="B630" s="5" t="str">
        <f>TEXT(Table_EnergyDemand_raw_data[[#This Row],[Date]], "DDDD")</f>
        <v>Tuesday</v>
      </c>
      <c r="C630" s="5" t="str">
        <f xml:space="preserve"> TEXT(Table_EnergyDemand_raw_data[[#This Row],[Date]], "MMMM")</f>
        <v>September</v>
      </c>
      <c r="D630" s="5" t="str">
        <f>TEXT(Table_EnergyDemand_raw_data[[#This Row],[Date]], "YYYY")</f>
        <v>2016</v>
      </c>
      <c r="E630" s="5">
        <f>_xlfn.ISOWEEKNUM(Table_EnergyDemand_raw_data[[#This Row],[Date]])</f>
        <v>38</v>
      </c>
      <c r="F630" s="6" t="str">
        <f>VLOOKUP(Table_EnergyDemand_raw_data[[#This Row],[Date]],Table_Sheet1[], 2, FALSE)</f>
        <v>N</v>
      </c>
      <c r="G630" s="6" t="str">
        <f>VLOOKUP(Table_EnergyDemand_raw_data[[#This Row],[Date]],Table_Sheet1[], 3, FALSE)</f>
        <v>N</v>
      </c>
      <c r="H630" s="5">
        <v>9.1</v>
      </c>
      <c r="I630" s="5">
        <v>18.8</v>
      </c>
      <c r="J630" s="5">
        <v>18.5</v>
      </c>
      <c r="K630" s="5">
        <v>0</v>
      </c>
      <c r="L630" s="7">
        <v>122664.30499999999</v>
      </c>
      <c r="M630" s="8">
        <v>43.177379569999999</v>
      </c>
      <c r="N630" s="8">
        <f>Table_EnergyDemand_raw_data[[#This Row],[Demand]]*Table_EnergyDemand_raw_data[[#This Row],[RRP]]</f>
        <v>5296323.256675248</v>
      </c>
    </row>
    <row r="631" spans="1:14" x14ac:dyDescent="0.3">
      <c r="A631" s="10">
        <v>42634</v>
      </c>
      <c r="B631" s="5" t="str">
        <f>TEXT(Table_EnergyDemand_raw_data[[#This Row],[Date]], "DDDD")</f>
        <v>Wednesday</v>
      </c>
      <c r="C631" s="5" t="str">
        <f xml:space="preserve"> TEXT(Table_EnergyDemand_raw_data[[#This Row],[Date]], "MMMM")</f>
        <v>September</v>
      </c>
      <c r="D631" s="5" t="str">
        <f>TEXT(Table_EnergyDemand_raw_data[[#This Row],[Date]], "YYYY")</f>
        <v>2016</v>
      </c>
      <c r="E631" s="5">
        <f>_xlfn.ISOWEEKNUM(Table_EnergyDemand_raw_data[[#This Row],[Date]])</f>
        <v>38</v>
      </c>
      <c r="F631" s="6" t="str">
        <f>VLOOKUP(Table_EnergyDemand_raw_data[[#This Row],[Date]],Table_Sheet1[], 2, FALSE)</f>
        <v>N</v>
      </c>
      <c r="G631" s="6" t="str">
        <f>VLOOKUP(Table_EnergyDemand_raw_data[[#This Row],[Date]],Table_Sheet1[], 3, FALSE)</f>
        <v>N</v>
      </c>
      <c r="H631" s="5">
        <v>10.9</v>
      </c>
      <c r="I631" s="5">
        <v>15.2</v>
      </c>
      <c r="J631" s="5">
        <v>8.8000000000000007</v>
      </c>
      <c r="K631" s="5">
        <v>1.2</v>
      </c>
      <c r="L631" s="7">
        <v>127208.57</v>
      </c>
      <c r="M631" s="8">
        <v>52.28283459</v>
      </c>
      <c r="N631" s="8">
        <f>Table_EnergyDemand_raw_data[[#This Row],[Demand]]*Table_EnergyDemand_raw_data[[#This Row],[RRP]]</f>
        <v>6650824.6237404365</v>
      </c>
    </row>
    <row r="632" spans="1:14" x14ac:dyDescent="0.3">
      <c r="A632" s="10">
        <v>42635</v>
      </c>
      <c r="B632" s="5" t="str">
        <f>TEXT(Table_EnergyDemand_raw_data[[#This Row],[Date]], "DDDD")</f>
        <v>Thursday</v>
      </c>
      <c r="C632" s="5" t="str">
        <f xml:space="preserve"> TEXT(Table_EnergyDemand_raw_data[[#This Row],[Date]], "MMMM")</f>
        <v>September</v>
      </c>
      <c r="D632" s="5" t="str">
        <f>TEXT(Table_EnergyDemand_raw_data[[#This Row],[Date]], "YYYY")</f>
        <v>2016</v>
      </c>
      <c r="E632" s="5">
        <f>_xlfn.ISOWEEKNUM(Table_EnergyDemand_raw_data[[#This Row],[Date]])</f>
        <v>38</v>
      </c>
      <c r="F632" s="6" t="str">
        <f>VLOOKUP(Table_EnergyDemand_raw_data[[#This Row],[Date]],Table_Sheet1[], 2, FALSE)</f>
        <v>N</v>
      </c>
      <c r="G632" s="6" t="str">
        <f>VLOOKUP(Table_EnergyDemand_raw_data[[#This Row],[Date]],Table_Sheet1[], 3, FALSE)</f>
        <v>N</v>
      </c>
      <c r="H632" s="5">
        <v>9.6</v>
      </c>
      <c r="I632" s="5">
        <v>13.4</v>
      </c>
      <c r="J632" s="5">
        <v>9.9</v>
      </c>
      <c r="K632" s="5">
        <v>1.2</v>
      </c>
      <c r="L632" s="7">
        <v>131357.34</v>
      </c>
      <c r="M632" s="8">
        <v>55.701872710000004</v>
      </c>
      <c r="N632" s="8">
        <f>Table_EnergyDemand_raw_data[[#This Row],[Demand]]*Table_EnergyDemand_raw_data[[#This Row],[RRP]]</f>
        <v>7316849.8322041919</v>
      </c>
    </row>
    <row r="633" spans="1:14" x14ac:dyDescent="0.3">
      <c r="A633" s="10">
        <v>42636</v>
      </c>
      <c r="B633" s="5" t="str">
        <f>TEXT(Table_EnergyDemand_raw_data[[#This Row],[Date]], "DDDD")</f>
        <v>Friday</v>
      </c>
      <c r="C633" s="5" t="str">
        <f xml:space="preserve"> TEXT(Table_EnergyDemand_raw_data[[#This Row],[Date]], "MMMM")</f>
        <v>September</v>
      </c>
      <c r="D633" s="5" t="str">
        <f>TEXT(Table_EnergyDemand_raw_data[[#This Row],[Date]], "YYYY")</f>
        <v>2016</v>
      </c>
      <c r="E633" s="5">
        <f>_xlfn.ISOWEEKNUM(Table_EnergyDemand_raw_data[[#This Row],[Date]])</f>
        <v>38</v>
      </c>
      <c r="F633" s="6" t="str">
        <f>VLOOKUP(Table_EnergyDemand_raw_data[[#This Row],[Date]],Table_Sheet1[], 2, FALSE)</f>
        <v>N</v>
      </c>
      <c r="G633" s="6" t="str">
        <f>VLOOKUP(Table_EnergyDemand_raw_data[[#This Row],[Date]],Table_Sheet1[], 3, FALSE)</f>
        <v>N</v>
      </c>
      <c r="H633" s="5">
        <v>9.8000000000000007</v>
      </c>
      <c r="I633" s="5">
        <v>16.5</v>
      </c>
      <c r="J633" s="5">
        <v>16.5</v>
      </c>
      <c r="K633" s="5">
        <v>0.6</v>
      </c>
      <c r="L633" s="7">
        <v>127420.43</v>
      </c>
      <c r="M633" s="8">
        <v>46.538703269999999</v>
      </c>
      <c r="N633" s="8">
        <f>Table_EnergyDemand_raw_data[[#This Row],[Demand]]*Table_EnergyDemand_raw_data[[#This Row],[RRP]]</f>
        <v>5929981.5823058058</v>
      </c>
    </row>
    <row r="634" spans="1:14" x14ac:dyDescent="0.3">
      <c r="A634" s="10">
        <v>42637</v>
      </c>
      <c r="B634" s="5" t="str">
        <f>TEXT(Table_EnergyDemand_raw_data[[#This Row],[Date]], "DDDD")</f>
        <v>Saturday</v>
      </c>
      <c r="C634" s="5" t="str">
        <f xml:space="preserve"> TEXT(Table_EnergyDemand_raw_data[[#This Row],[Date]], "MMMM")</f>
        <v>September</v>
      </c>
      <c r="D634" s="5" t="str">
        <f>TEXT(Table_EnergyDemand_raw_data[[#This Row],[Date]], "YYYY")</f>
        <v>2016</v>
      </c>
      <c r="E634" s="5">
        <f>_xlfn.ISOWEEKNUM(Table_EnergyDemand_raw_data[[#This Row],[Date]])</f>
        <v>38</v>
      </c>
      <c r="F634" s="6" t="str">
        <f>VLOOKUP(Table_EnergyDemand_raw_data[[#This Row],[Date]],Table_Sheet1[], 2, FALSE)</f>
        <v>N</v>
      </c>
      <c r="G634" s="6" t="str">
        <f>VLOOKUP(Table_EnergyDemand_raw_data[[#This Row],[Date]],Table_Sheet1[], 3, FALSE)</f>
        <v>N</v>
      </c>
      <c r="H634" s="5">
        <v>10</v>
      </c>
      <c r="I634" s="5">
        <v>20.100000000000001</v>
      </c>
      <c r="J634" s="5">
        <v>18.399999999999999</v>
      </c>
      <c r="K634" s="5">
        <v>0</v>
      </c>
      <c r="L634" s="7">
        <v>106776.27499999999</v>
      </c>
      <c r="M634" s="8">
        <v>43.556599820000002</v>
      </c>
      <c r="N634" s="8">
        <f>Table_EnergyDemand_raw_data[[#This Row],[Demand]]*Table_EnergyDemand_raw_data[[#This Row],[RRP]]</f>
        <v>4650811.4804452704</v>
      </c>
    </row>
    <row r="635" spans="1:14" x14ac:dyDescent="0.3">
      <c r="A635" s="10">
        <v>42638</v>
      </c>
      <c r="B635" s="5" t="str">
        <f>TEXT(Table_EnergyDemand_raw_data[[#This Row],[Date]], "DDDD")</f>
        <v>Sunday</v>
      </c>
      <c r="C635" s="5" t="str">
        <f xml:space="preserve"> TEXT(Table_EnergyDemand_raw_data[[#This Row],[Date]], "MMMM")</f>
        <v>September</v>
      </c>
      <c r="D635" s="5" t="str">
        <f>TEXT(Table_EnergyDemand_raw_data[[#This Row],[Date]], "YYYY")</f>
        <v>2016</v>
      </c>
      <c r="E635" s="5">
        <f>_xlfn.ISOWEEKNUM(Table_EnergyDemand_raw_data[[#This Row],[Date]])</f>
        <v>38</v>
      </c>
      <c r="F635" s="6" t="str">
        <f>VLOOKUP(Table_EnergyDemand_raw_data[[#This Row],[Date]],Table_Sheet1[], 2, FALSE)</f>
        <v>N</v>
      </c>
      <c r="G635" s="6" t="str">
        <f>VLOOKUP(Table_EnergyDemand_raw_data[[#This Row],[Date]],Table_Sheet1[], 3, FALSE)</f>
        <v>N</v>
      </c>
      <c r="H635" s="5">
        <v>9.5</v>
      </c>
      <c r="I635" s="5">
        <v>14.7</v>
      </c>
      <c r="J635" s="5">
        <v>17.100000000000001</v>
      </c>
      <c r="K635" s="5">
        <v>5.8</v>
      </c>
      <c r="L635" s="7">
        <v>105931.55499999999</v>
      </c>
      <c r="M635" s="8">
        <v>37.698479470000002</v>
      </c>
      <c r="N635" s="8">
        <f>Table_EnergyDemand_raw_data[[#This Row],[Demand]]*Table_EnergyDemand_raw_data[[#This Row],[RRP]]</f>
        <v>3993458.5513926758</v>
      </c>
    </row>
    <row r="636" spans="1:14" x14ac:dyDescent="0.3">
      <c r="A636" s="10">
        <v>42639</v>
      </c>
      <c r="B636" s="5" t="str">
        <f>TEXT(Table_EnergyDemand_raw_data[[#This Row],[Date]], "DDDD")</f>
        <v>Monday</v>
      </c>
      <c r="C636" s="5" t="str">
        <f xml:space="preserve"> TEXT(Table_EnergyDemand_raw_data[[#This Row],[Date]], "MMMM")</f>
        <v>September</v>
      </c>
      <c r="D636" s="5" t="str">
        <f>TEXT(Table_EnergyDemand_raw_data[[#This Row],[Date]], "YYYY")</f>
        <v>2016</v>
      </c>
      <c r="E636" s="5">
        <f>_xlfn.ISOWEEKNUM(Table_EnergyDemand_raw_data[[#This Row],[Date]])</f>
        <v>39</v>
      </c>
      <c r="F636" s="6" t="str">
        <f>VLOOKUP(Table_EnergyDemand_raw_data[[#This Row],[Date]],Table_Sheet1[], 2, FALSE)</f>
        <v>N</v>
      </c>
      <c r="G636" s="6" t="str">
        <f>VLOOKUP(Table_EnergyDemand_raw_data[[#This Row],[Date]],Table_Sheet1[], 3, FALSE)</f>
        <v>N</v>
      </c>
      <c r="H636" s="5">
        <v>8.1</v>
      </c>
      <c r="I636" s="5">
        <v>16.899999999999999</v>
      </c>
      <c r="J636" s="5">
        <v>13.6</v>
      </c>
      <c r="K636" s="5">
        <v>0.6</v>
      </c>
      <c r="L636" s="7">
        <v>124343.19</v>
      </c>
      <c r="M636" s="8">
        <v>47.67147027</v>
      </c>
      <c r="N636" s="8">
        <f>Table_EnergyDemand_raw_data[[#This Row],[Demand]]*Table_EnergyDemand_raw_data[[#This Row],[RRP]]</f>
        <v>5927622.6853619618</v>
      </c>
    </row>
    <row r="637" spans="1:14" x14ac:dyDescent="0.3">
      <c r="A637" s="10">
        <v>42640</v>
      </c>
      <c r="B637" s="5" t="str">
        <f>TEXT(Table_EnergyDemand_raw_data[[#This Row],[Date]], "DDDD")</f>
        <v>Tuesday</v>
      </c>
      <c r="C637" s="5" t="str">
        <f xml:space="preserve"> TEXT(Table_EnergyDemand_raw_data[[#This Row],[Date]], "MMMM")</f>
        <v>September</v>
      </c>
      <c r="D637" s="5" t="str">
        <f>TEXT(Table_EnergyDemand_raw_data[[#This Row],[Date]], "YYYY")</f>
        <v>2016</v>
      </c>
      <c r="E637" s="5">
        <f>_xlfn.ISOWEEKNUM(Table_EnergyDemand_raw_data[[#This Row],[Date]])</f>
        <v>39</v>
      </c>
      <c r="F637" s="6" t="str">
        <f>VLOOKUP(Table_EnergyDemand_raw_data[[#This Row],[Date]],Table_Sheet1[], 2, FALSE)</f>
        <v>N</v>
      </c>
      <c r="G637" s="6" t="str">
        <f>VLOOKUP(Table_EnergyDemand_raw_data[[#This Row],[Date]],Table_Sheet1[], 3, FALSE)</f>
        <v>N</v>
      </c>
      <c r="H637" s="5">
        <v>7.4</v>
      </c>
      <c r="I637" s="5">
        <v>14.8</v>
      </c>
      <c r="J637" s="5">
        <v>13.4</v>
      </c>
      <c r="K637" s="5">
        <v>12.6</v>
      </c>
      <c r="L637" s="7">
        <v>126888.77</v>
      </c>
      <c r="M637" s="8">
        <v>49.794504430000003</v>
      </c>
      <c r="N637" s="8">
        <f>Table_EnergyDemand_raw_data[[#This Row],[Demand]]*Table_EnergyDemand_raw_data[[#This Row],[RRP]]</f>
        <v>6318363.4198822519</v>
      </c>
    </row>
    <row r="638" spans="1:14" x14ac:dyDescent="0.3">
      <c r="A638" s="10">
        <v>42641</v>
      </c>
      <c r="B638" s="5" t="str">
        <f>TEXT(Table_EnergyDemand_raw_data[[#This Row],[Date]], "DDDD")</f>
        <v>Wednesday</v>
      </c>
      <c r="C638" s="5" t="str">
        <f xml:space="preserve"> TEXT(Table_EnergyDemand_raw_data[[#This Row],[Date]], "MMMM")</f>
        <v>September</v>
      </c>
      <c r="D638" s="5" t="str">
        <f>TEXT(Table_EnergyDemand_raw_data[[#This Row],[Date]], "YYYY")</f>
        <v>2016</v>
      </c>
      <c r="E638" s="5">
        <f>_xlfn.ISOWEEKNUM(Table_EnergyDemand_raw_data[[#This Row],[Date]])</f>
        <v>39</v>
      </c>
      <c r="F638" s="6" t="str">
        <f>VLOOKUP(Table_EnergyDemand_raw_data[[#This Row],[Date]],Table_Sheet1[], 2, FALSE)</f>
        <v>N</v>
      </c>
      <c r="G638" s="6" t="str">
        <f>VLOOKUP(Table_EnergyDemand_raw_data[[#This Row],[Date]],Table_Sheet1[], 3, FALSE)</f>
        <v>N</v>
      </c>
      <c r="H638" s="5">
        <v>7.5</v>
      </c>
      <c r="I638" s="5">
        <v>19.3</v>
      </c>
      <c r="J638" s="5">
        <v>19.600000000000001</v>
      </c>
      <c r="K638" s="5">
        <v>2.2000000000000002</v>
      </c>
      <c r="L638" s="7">
        <v>121143.25</v>
      </c>
      <c r="M638" s="8">
        <v>32.431714720000002</v>
      </c>
      <c r="N638" s="8">
        <f>Table_EnergyDemand_raw_data[[#This Row],[Demand]]*Table_EnergyDemand_raw_data[[#This Row],[RRP]]</f>
        <v>3928883.3242536401</v>
      </c>
    </row>
    <row r="639" spans="1:14" x14ac:dyDescent="0.3">
      <c r="A639" s="10">
        <v>42642</v>
      </c>
      <c r="B639" s="5" t="str">
        <f>TEXT(Table_EnergyDemand_raw_data[[#This Row],[Date]], "DDDD")</f>
        <v>Thursday</v>
      </c>
      <c r="C639" s="5" t="str">
        <f xml:space="preserve"> TEXT(Table_EnergyDemand_raw_data[[#This Row],[Date]], "MMMM")</f>
        <v>September</v>
      </c>
      <c r="D639" s="5" t="str">
        <f>TEXT(Table_EnergyDemand_raw_data[[#This Row],[Date]], "YYYY")</f>
        <v>2016</v>
      </c>
      <c r="E639" s="5">
        <f>_xlfn.ISOWEEKNUM(Table_EnergyDemand_raw_data[[#This Row],[Date]])</f>
        <v>39</v>
      </c>
      <c r="F639" s="6" t="str">
        <f>VLOOKUP(Table_EnergyDemand_raw_data[[#This Row],[Date]],Table_Sheet1[], 2, FALSE)</f>
        <v>N</v>
      </c>
      <c r="G639" s="6" t="str">
        <f>VLOOKUP(Table_EnergyDemand_raw_data[[#This Row],[Date]],Table_Sheet1[], 3, FALSE)</f>
        <v>N</v>
      </c>
      <c r="H639" s="5">
        <v>12.5</v>
      </c>
      <c r="I639" s="5">
        <v>16.7</v>
      </c>
      <c r="J639" s="5">
        <v>16.2</v>
      </c>
      <c r="K639" s="5">
        <v>1.8</v>
      </c>
      <c r="L639" s="7">
        <v>122858.49</v>
      </c>
      <c r="M639" s="8">
        <v>37.596001049999998</v>
      </c>
      <c r="N639" s="8">
        <f>Table_EnergyDemand_raw_data[[#This Row],[Demand]]*Table_EnergyDemand_raw_data[[#This Row],[RRP]]</f>
        <v>4618987.9190414147</v>
      </c>
    </row>
    <row r="640" spans="1:14" x14ac:dyDescent="0.3">
      <c r="A640" s="10">
        <v>42643</v>
      </c>
      <c r="B640" s="5" t="str">
        <f>TEXT(Table_EnergyDemand_raw_data[[#This Row],[Date]], "DDDD")</f>
        <v>Friday</v>
      </c>
      <c r="C640" s="5" t="str">
        <f xml:space="preserve"> TEXT(Table_EnergyDemand_raw_data[[#This Row],[Date]], "MMMM")</f>
        <v>September</v>
      </c>
      <c r="D640" s="5" t="str">
        <f>TEXT(Table_EnergyDemand_raw_data[[#This Row],[Date]], "YYYY")</f>
        <v>2016</v>
      </c>
      <c r="E640" s="5">
        <f>_xlfn.ISOWEEKNUM(Table_EnergyDemand_raw_data[[#This Row],[Date]])</f>
        <v>39</v>
      </c>
      <c r="F640" s="6" t="str">
        <f>VLOOKUP(Table_EnergyDemand_raw_data[[#This Row],[Date]],Table_Sheet1[], 2, FALSE)</f>
        <v>N</v>
      </c>
      <c r="G640" s="6" t="str">
        <f>VLOOKUP(Table_EnergyDemand_raw_data[[#This Row],[Date]],Table_Sheet1[], 3, FALSE)</f>
        <v>Y</v>
      </c>
      <c r="H640" s="5">
        <v>9.3000000000000007</v>
      </c>
      <c r="I640" s="5">
        <v>16.399999999999999</v>
      </c>
      <c r="J640" s="5">
        <v>16.600000000000001</v>
      </c>
      <c r="K640" s="5">
        <v>2</v>
      </c>
      <c r="L640" s="7">
        <v>113439.77499999999</v>
      </c>
      <c r="M640" s="8">
        <v>33.063692619999998</v>
      </c>
      <c r="N640" s="8">
        <f>Table_EnergyDemand_raw_data[[#This Row],[Demand]]*Table_EnergyDemand_raw_data[[#This Row],[RRP]]</f>
        <v>3750737.8514819602</v>
      </c>
    </row>
    <row r="641" spans="1:14" x14ac:dyDescent="0.3">
      <c r="A641" s="10">
        <v>42644</v>
      </c>
      <c r="B641" s="5" t="str">
        <f>TEXT(Table_EnergyDemand_raw_data[[#This Row],[Date]], "DDDD")</f>
        <v>Saturday</v>
      </c>
      <c r="C641" s="5" t="str">
        <f xml:space="preserve"> TEXT(Table_EnergyDemand_raw_data[[#This Row],[Date]], "MMMM")</f>
        <v>October</v>
      </c>
      <c r="D641" s="5" t="str">
        <f>TEXT(Table_EnergyDemand_raw_data[[#This Row],[Date]], "YYYY")</f>
        <v>2016</v>
      </c>
      <c r="E641" s="5">
        <f>_xlfn.ISOWEEKNUM(Table_EnergyDemand_raw_data[[#This Row],[Date]])</f>
        <v>39</v>
      </c>
      <c r="F641" s="6" t="str">
        <f>VLOOKUP(Table_EnergyDemand_raw_data[[#This Row],[Date]],Table_Sheet1[], 2, FALSE)</f>
        <v>N</v>
      </c>
      <c r="G641" s="6" t="str">
        <f>VLOOKUP(Table_EnergyDemand_raw_data[[#This Row],[Date]],Table_Sheet1[], 3, FALSE)</f>
        <v>N</v>
      </c>
      <c r="H641" s="5">
        <v>11.6</v>
      </c>
      <c r="I641" s="5">
        <v>18.600000000000001</v>
      </c>
      <c r="J641" s="5">
        <v>11.9</v>
      </c>
      <c r="K641" s="5">
        <v>1.6</v>
      </c>
      <c r="L641" s="7">
        <v>109181.26</v>
      </c>
      <c r="M641" s="8">
        <v>20.48609587</v>
      </c>
      <c r="N641" s="8">
        <f>Table_EnergyDemand_raw_data[[#This Row],[Demand]]*Table_EnergyDemand_raw_data[[#This Row],[RRP]]</f>
        <v>2236697.7595673962</v>
      </c>
    </row>
    <row r="642" spans="1:14" x14ac:dyDescent="0.3">
      <c r="A642" s="10">
        <v>42645</v>
      </c>
      <c r="B642" s="5" t="str">
        <f>TEXT(Table_EnergyDemand_raw_data[[#This Row],[Date]], "DDDD")</f>
        <v>Sunday</v>
      </c>
      <c r="C642" s="5" t="str">
        <f xml:space="preserve"> TEXT(Table_EnergyDemand_raw_data[[#This Row],[Date]], "MMMM")</f>
        <v>October</v>
      </c>
      <c r="D642" s="5" t="str">
        <f>TEXT(Table_EnergyDemand_raw_data[[#This Row],[Date]], "YYYY")</f>
        <v>2016</v>
      </c>
      <c r="E642" s="5">
        <f>_xlfn.ISOWEEKNUM(Table_EnergyDemand_raw_data[[#This Row],[Date]])</f>
        <v>39</v>
      </c>
      <c r="F642" s="6" t="str">
        <f>VLOOKUP(Table_EnergyDemand_raw_data[[#This Row],[Date]],Table_Sheet1[], 2, FALSE)</f>
        <v>N</v>
      </c>
      <c r="G642" s="6" t="str">
        <f>VLOOKUP(Table_EnergyDemand_raw_data[[#This Row],[Date]],Table_Sheet1[], 3, FALSE)</f>
        <v>N</v>
      </c>
      <c r="H642" s="5">
        <v>12.1</v>
      </c>
      <c r="I642" s="5">
        <v>24</v>
      </c>
      <c r="J642" s="5">
        <v>18.7</v>
      </c>
      <c r="K642" s="5">
        <v>0</v>
      </c>
      <c r="L642" s="7">
        <v>97992.93</v>
      </c>
      <c r="M642" s="8">
        <v>13.656870189999999</v>
      </c>
      <c r="N642" s="8">
        <f>Table_EnergyDemand_raw_data[[#This Row],[Demand]]*Table_EnergyDemand_raw_data[[#This Row],[RRP]]</f>
        <v>1338276.7245477566</v>
      </c>
    </row>
    <row r="643" spans="1:14" x14ac:dyDescent="0.3">
      <c r="A643" s="10">
        <v>42646</v>
      </c>
      <c r="B643" s="5" t="str">
        <f>TEXT(Table_EnergyDemand_raw_data[[#This Row],[Date]], "DDDD")</f>
        <v>Monday</v>
      </c>
      <c r="C643" s="5" t="str">
        <f xml:space="preserve"> TEXT(Table_EnergyDemand_raw_data[[#This Row],[Date]], "MMMM")</f>
        <v>October</v>
      </c>
      <c r="D643" s="5" t="str">
        <f>TEXT(Table_EnergyDemand_raw_data[[#This Row],[Date]], "YYYY")</f>
        <v>2016</v>
      </c>
      <c r="E643" s="5">
        <f>_xlfn.ISOWEEKNUM(Table_EnergyDemand_raw_data[[#This Row],[Date]])</f>
        <v>40</v>
      </c>
      <c r="F643" s="6" t="str">
        <f>VLOOKUP(Table_EnergyDemand_raw_data[[#This Row],[Date]],Table_Sheet1[], 2, FALSE)</f>
        <v>N</v>
      </c>
      <c r="G643" s="6" t="str">
        <f>VLOOKUP(Table_EnergyDemand_raw_data[[#This Row],[Date]],Table_Sheet1[], 3, FALSE)</f>
        <v>N</v>
      </c>
      <c r="H643" s="5">
        <v>11.1</v>
      </c>
      <c r="I643" s="5">
        <v>15.9</v>
      </c>
      <c r="J643" s="5">
        <v>13.7</v>
      </c>
      <c r="K643" s="5">
        <v>9.1999999999999993</v>
      </c>
      <c r="L643" s="7">
        <v>115839.01</v>
      </c>
      <c r="M643" s="8">
        <v>21.601743630000001</v>
      </c>
      <c r="N643" s="8">
        <f>Table_EnergyDemand_raw_data[[#This Row],[Demand]]*Table_EnergyDemand_raw_data[[#This Row],[RRP]]</f>
        <v>2502324.5963730062</v>
      </c>
    </row>
    <row r="644" spans="1:14" x14ac:dyDescent="0.3">
      <c r="A644" s="10">
        <v>42647</v>
      </c>
      <c r="B644" s="5" t="str">
        <f>TEXT(Table_EnergyDemand_raw_data[[#This Row],[Date]], "DDDD")</f>
        <v>Tuesday</v>
      </c>
      <c r="C644" s="5" t="str">
        <f xml:space="preserve"> TEXT(Table_EnergyDemand_raw_data[[#This Row],[Date]], "MMMM")</f>
        <v>October</v>
      </c>
      <c r="D644" s="5" t="str">
        <f>TEXT(Table_EnergyDemand_raw_data[[#This Row],[Date]], "YYYY")</f>
        <v>2016</v>
      </c>
      <c r="E644" s="5">
        <f>_xlfn.ISOWEEKNUM(Table_EnergyDemand_raw_data[[#This Row],[Date]])</f>
        <v>40</v>
      </c>
      <c r="F644" s="6" t="str">
        <f>VLOOKUP(Table_EnergyDemand_raw_data[[#This Row],[Date]],Table_Sheet1[], 2, FALSE)</f>
        <v>Y</v>
      </c>
      <c r="G644" s="6" t="str">
        <f>VLOOKUP(Table_EnergyDemand_raw_data[[#This Row],[Date]],Table_Sheet1[], 3, FALSE)</f>
        <v>N</v>
      </c>
      <c r="H644" s="5">
        <v>10.6</v>
      </c>
      <c r="I644" s="5">
        <v>17.100000000000001</v>
      </c>
      <c r="J644" s="5">
        <v>13.2</v>
      </c>
      <c r="K644" s="5">
        <v>2</v>
      </c>
      <c r="L644" s="7">
        <v>124089.47</v>
      </c>
      <c r="M644" s="8">
        <v>23.001781319999999</v>
      </c>
      <c r="N644" s="8">
        <f>Table_EnergyDemand_raw_data[[#This Row],[Demand]]*Table_EnergyDemand_raw_data[[#This Row],[RRP]]</f>
        <v>2854278.8530547004</v>
      </c>
    </row>
    <row r="645" spans="1:14" x14ac:dyDescent="0.3">
      <c r="A645" s="10">
        <v>42648</v>
      </c>
      <c r="B645" s="5" t="str">
        <f>TEXT(Table_EnergyDemand_raw_data[[#This Row],[Date]], "DDDD")</f>
        <v>Wednesday</v>
      </c>
      <c r="C645" s="5" t="str">
        <f xml:space="preserve"> TEXT(Table_EnergyDemand_raw_data[[#This Row],[Date]], "MMMM")</f>
        <v>October</v>
      </c>
      <c r="D645" s="5" t="str">
        <f>TEXT(Table_EnergyDemand_raw_data[[#This Row],[Date]], "YYYY")</f>
        <v>2016</v>
      </c>
      <c r="E645" s="5">
        <f>_xlfn.ISOWEEKNUM(Table_EnergyDemand_raw_data[[#This Row],[Date]])</f>
        <v>40</v>
      </c>
      <c r="F645" s="6" t="str">
        <f>VLOOKUP(Table_EnergyDemand_raw_data[[#This Row],[Date]],Table_Sheet1[], 2, FALSE)</f>
        <v>Y</v>
      </c>
      <c r="G645" s="6" t="str">
        <f>VLOOKUP(Table_EnergyDemand_raw_data[[#This Row],[Date]],Table_Sheet1[], 3, FALSE)</f>
        <v>N</v>
      </c>
      <c r="H645" s="5">
        <v>8</v>
      </c>
      <c r="I645" s="5">
        <v>17.100000000000001</v>
      </c>
      <c r="J645" s="5">
        <v>7.5</v>
      </c>
      <c r="K645" s="5">
        <v>2.8</v>
      </c>
      <c r="L645" s="7">
        <v>128558.38499999999</v>
      </c>
      <c r="M645" s="8">
        <v>41.115132719999998</v>
      </c>
      <c r="N645" s="8">
        <f>Table_EnergyDemand_raw_data[[#This Row],[Demand]]*Table_EnergyDemand_raw_data[[#This Row],[RRP]]</f>
        <v>5285695.0615438567</v>
      </c>
    </row>
    <row r="646" spans="1:14" x14ac:dyDescent="0.3">
      <c r="A646" s="10">
        <v>42649</v>
      </c>
      <c r="B646" s="5" t="str">
        <f>TEXT(Table_EnergyDemand_raw_data[[#This Row],[Date]], "DDDD")</f>
        <v>Thursday</v>
      </c>
      <c r="C646" s="5" t="str">
        <f xml:space="preserve"> TEXT(Table_EnergyDemand_raw_data[[#This Row],[Date]], "MMMM")</f>
        <v>October</v>
      </c>
      <c r="D646" s="5" t="str">
        <f>TEXT(Table_EnergyDemand_raw_data[[#This Row],[Date]], "YYYY")</f>
        <v>2016</v>
      </c>
      <c r="E646" s="5">
        <f>_xlfn.ISOWEEKNUM(Table_EnergyDemand_raw_data[[#This Row],[Date]])</f>
        <v>40</v>
      </c>
      <c r="F646" s="6" t="str">
        <f>VLOOKUP(Table_EnergyDemand_raw_data[[#This Row],[Date]],Table_Sheet1[], 2, FALSE)</f>
        <v>Y</v>
      </c>
      <c r="G646" s="6" t="str">
        <f>VLOOKUP(Table_EnergyDemand_raw_data[[#This Row],[Date]],Table_Sheet1[], 3, FALSE)</f>
        <v>N</v>
      </c>
      <c r="H646" s="5">
        <v>9.6999999999999993</v>
      </c>
      <c r="I646" s="5">
        <v>27.2</v>
      </c>
      <c r="J646" s="5">
        <v>22.6</v>
      </c>
      <c r="K646" s="5">
        <v>0</v>
      </c>
      <c r="L646" s="7">
        <v>115898.54</v>
      </c>
      <c r="M646" s="8">
        <v>30.189572800000001</v>
      </c>
      <c r="N646" s="8">
        <f>Table_EnergyDemand_raw_data[[#This Row],[Demand]]*Table_EnergyDemand_raw_data[[#This Row],[RRP]]</f>
        <v>3498927.410743712</v>
      </c>
    </row>
    <row r="647" spans="1:14" x14ac:dyDescent="0.3">
      <c r="A647" s="10">
        <v>42650</v>
      </c>
      <c r="B647" s="5" t="str">
        <f>TEXT(Table_EnergyDemand_raw_data[[#This Row],[Date]], "DDDD")</f>
        <v>Friday</v>
      </c>
      <c r="C647" s="5" t="str">
        <f xml:space="preserve"> TEXT(Table_EnergyDemand_raw_data[[#This Row],[Date]], "MMMM")</f>
        <v>October</v>
      </c>
      <c r="D647" s="5" t="str">
        <f>TEXT(Table_EnergyDemand_raw_data[[#This Row],[Date]], "YYYY")</f>
        <v>2016</v>
      </c>
      <c r="E647" s="5">
        <f>_xlfn.ISOWEEKNUM(Table_EnergyDemand_raw_data[[#This Row],[Date]])</f>
        <v>40</v>
      </c>
      <c r="F647" s="6" t="str">
        <f>VLOOKUP(Table_EnergyDemand_raw_data[[#This Row],[Date]],Table_Sheet1[], 2, FALSE)</f>
        <v>Y</v>
      </c>
      <c r="G647" s="6" t="str">
        <f>VLOOKUP(Table_EnergyDemand_raw_data[[#This Row],[Date]],Table_Sheet1[], 3, FALSE)</f>
        <v>N</v>
      </c>
      <c r="H647" s="5">
        <v>14.1</v>
      </c>
      <c r="I647" s="5">
        <v>22.5</v>
      </c>
      <c r="J647" s="5">
        <v>7.8</v>
      </c>
      <c r="K647" s="5">
        <v>0</v>
      </c>
      <c r="L647" s="7">
        <v>116197.73</v>
      </c>
      <c r="M647" s="8">
        <v>37.339104300000002</v>
      </c>
      <c r="N647" s="8">
        <f>Table_EnergyDemand_raw_data[[#This Row],[Demand]]*Table_EnergyDemand_raw_data[[#This Row],[RRP]]</f>
        <v>4338719.1598932389</v>
      </c>
    </row>
    <row r="648" spans="1:14" x14ac:dyDescent="0.3">
      <c r="A648" s="10">
        <v>42651</v>
      </c>
      <c r="B648" s="5" t="str">
        <f>TEXT(Table_EnergyDemand_raw_data[[#This Row],[Date]], "DDDD")</f>
        <v>Saturday</v>
      </c>
      <c r="C648" s="5" t="str">
        <f xml:space="preserve"> TEXT(Table_EnergyDemand_raw_data[[#This Row],[Date]], "MMMM")</f>
        <v>October</v>
      </c>
      <c r="D648" s="5" t="str">
        <f>TEXT(Table_EnergyDemand_raw_data[[#This Row],[Date]], "YYYY")</f>
        <v>2016</v>
      </c>
      <c r="E648" s="5">
        <f>_xlfn.ISOWEEKNUM(Table_EnergyDemand_raw_data[[#This Row],[Date]])</f>
        <v>40</v>
      </c>
      <c r="F648" s="6" t="str">
        <f>VLOOKUP(Table_EnergyDemand_raw_data[[#This Row],[Date]],Table_Sheet1[], 2, FALSE)</f>
        <v>Y</v>
      </c>
      <c r="G648" s="6" t="str">
        <f>VLOOKUP(Table_EnergyDemand_raw_data[[#This Row],[Date]],Table_Sheet1[], 3, FALSE)</f>
        <v>N</v>
      </c>
      <c r="H648" s="5">
        <v>9.6999999999999993</v>
      </c>
      <c r="I648" s="5">
        <v>16.899999999999999</v>
      </c>
      <c r="J648" s="5">
        <v>23</v>
      </c>
      <c r="K648" s="5">
        <v>0</v>
      </c>
      <c r="L648" s="7">
        <v>101300.77499999999</v>
      </c>
      <c r="M648" s="8">
        <v>35.210343819999999</v>
      </c>
      <c r="N648" s="8">
        <f>Table_EnergyDemand_raw_data[[#This Row],[Demand]]*Table_EnergyDemand_raw_data[[#This Row],[RRP]]</f>
        <v>3566835.11698246</v>
      </c>
    </row>
    <row r="649" spans="1:14" x14ac:dyDescent="0.3">
      <c r="A649" s="10">
        <v>42652</v>
      </c>
      <c r="B649" s="5" t="str">
        <f>TEXT(Table_EnergyDemand_raw_data[[#This Row],[Date]], "DDDD")</f>
        <v>Sunday</v>
      </c>
      <c r="C649" s="5" t="str">
        <f xml:space="preserve"> TEXT(Table_EnergyDemand_raw_data[[#This Row],[Date]], "MMMM")</f>
        <v>October</v>
      </c>
      <c r="D649" s="5" t="str">
        <f>TEXT(Table_EnergyDemand_raw_data[[#This Row],[Date]], "YYYY")</f>
        <v>2016</v>
      </c>
      <c r="E649" s="5">
        <f>_xlfn.ISOWEEKNUM(Table_EnergyDemand_raw_data[[#This Row],[Date]])</f>
        <v>40</v>
      </c>
      <c r="F649" s="6" t="str">
        <f>VLOOKUP(Table_EnergyDemand_raw_data[[#This Row],[Date]],Table_Sheet1[], 2, FALSE)</f>
        <v>Y</v>
      </c>
      <c r="G649" s="6" t="str">
        <f>VLOOKUP(Table_EnergyDemand_raw_data[[#This Row],[Date]],Table_Sheet1[], 3, FALSE)</f>
        <v>N</v>
      </c>
      <c r="H649" s="5">
        <v>9.5</v>
      </c>
      <c r="I649" s="5">
        <v>22</v>
      </c>
      <c r="J649" s="5">
        <v>14.1</v>
      </c>
      <c r="K649" s="5">
        <v>0</v>
      </c>
      <c r="L649" s="7">
        <v>94954.16</v>
      </c>
      <c r="M649" s="8">
        <v>15.90301462</v>
      </c>
      <c r="N649" s="8">
        <f>Table_EnergyDemand_raw_data[[#This Row],[Demand]]*Table_EnergyDemand_raw_data[[#This Row],[RRP]]</f>
        <v>1510057.3947098192</v>
      </c>
    </row>
    <row r="650" spans="1:14" x14ac:dyDescent="0.3">
      <c r="A650" s="10">
        <v>42653</v>
      </c>
      <c r="B650" s="5" t="str">
        <f>TEXT(Table_EnergyDemand_raw_data[[#This Row],[Date]], "DDDD")</f>
        <v>Monday</v>
      </c>
      <c r="C650" s="5" t="str">
        <f xml:space="preserve"> TEXT(Table_EnergyDemand_raw_data[[#This Row],[Date]], "MMMM")</f>
        <v>October</v>
      </c>
      <c r="D650" s="5" t="str">
        <f>TEXT(Table_EnergyDemand_raw_data[[#This Row],[Date]], "YYYY")</f>
        <v>2016</v>
      </c>
      <c r="E650" s="5">
        <f>_xlfn.ISOWEEKNUM(Table_EnergyDemand_raw_data[[#This Row],[Date]])</f>
        <v>41</v>
      </c>
      <c r="F650" s="6" t="str">
        <f>VLOOKUP(Table_EnergyDemand_raw_data[[#This Row],[Date]],Table_Sheet1[], 2, FALSE)</f>
        <v>Y</v>
      </c>
      <c r="G650" s="6" t="str">
        <f>VLOOKUP(Table_EnergyDemand_raw_data[[#This Row],[Date]],Table_Sheet1[], 3, FALSE)</f>
        <v>N</v>
      </c>
      <c r="H650" s="5">
        <v>13</v>
      </c>
      <c r="I650" s="5">
        <v>16.8</v>
      </c>
      <c r="J650" s="5">
        <v>18.399999999999999</v>
      </c>
      <c r="K650" s="5">
        <v>0.8</v>
      </c>
      <c r="L650" s="7">
        <v>116831.43</v>
      </c>
      <c r="M650" s="8">
        <v>27.654717770000001</v>
      </c>
      <c r="N650" s="8">
        <f>Table_EnergyDemand_raw_data[[#This Row],[Demand]]*Table_EnergyDemand_raw_data[[#This Row],[RRP]]</f>
        <v>3230940.2233155109</v>
      </c>
    </row>
    <row r="651" spans="1:14" x14ac:dyDescent="0.3">
      <c r="A651" s="10">
        <v>42654</v>
      </c>
      <c r="B651" s="5" t="str">
        <f>TEXT(Table_EnergyDemand_raw_data[[#This Row],[Date]], "DDDD")</f>
        <v>Tuesday</v>
      </c>
      <c r="C651" s="5" t="str">
        <f xml:space="preserve"> TEXT(Table_EnergyDemand_raw_data[[#This Row],[Date]], "MMMM")</f>
        <v>October</v>
      </c>
      <c r="D651" s="5" t="str">
        <f>TEXT(Table_EnergyDemand_raw_data[[#This Row],[Date]], "YYYY")</f>
        <v>2016</v>
      </c>
      <c r="E651" s="5">
        <f>_xlfn.ISOWEEKNUM(Table_EnergyDemand_raw_data[[#This Row],[Date]])</f>
        <v>41</v>
      </c>
      <c r="F651" s="6" t="str">
        <f>VLOOKUP(Table_EnergyDemand_raw_data[[#This Row],[Date]],Table_Sheet1[], 2, FALSE)</f>
        <v>Y</v>
      </c>
      <c r="G651" s="6" t="str">
        <f>VLOOKUP(Table_EnergyDemand_raw_data[[#This Row],[Date]],Table_Sheet1[], 3, FALSE)</f>
        <v>N</v>
      </c>
      <c r="H651" s="5">
        <v>7.5</v>
      </c>
      <c r="I651" s="5">
        <v>15.1</v>
      </c>
      <c r="J651" s="5">
        <v>16.7</v>
      </c>
      <c r="K651" s="5">
        <v>1.4</v>
      </c>
      <c r="L651" s="7">
        <v>124665.82</v>
      </c>
      <c r="M651" s="8">
        <v>38.199945730000003</v>
      </c>
      <c r="N651" s="8">
        <f>Table_EnergyDemand_raw_data[[#This Row],[Demand]]*Table_EnergyDemand_raw_data[[#This Row],[RRP]]</f>
        <v>4762227.5583859496</v>
      </c>
    </row>
    <row r="652" spans="1:14" x14ac:dyDescent="0.3">
      <c r="A652" s="10">
        <v>42655</v>
      </c>
      <c r="B652" s="5" t="str">
        <f>TEXT(Table_EnergyDemand_raw_data[[#This Row],[Date]], "DDDD")</f>
        <v>Wednesday</v>
      </c>
      <c r="C652" s="5" t="str">
        <f xml:space="preserve"> TEXT(Table_EnergyDemand_raw_data[[#This Row],[Date]], "MMMM")</f>
        <v>October</v>
      </c>
      <c r="D652" s="5" t="str">
        <f>TEXT(Table_EnergyDemand_raw_data[[#This Row],[Date]], "YYYY")</f>
        <v>2016</v>
      </c>
      <c r="E652" s="5">
        <f>_xlfn.ISOWEEKNUM(Table_EnergyDemand_raw_data[[#This Row],[Date]])</f>
        <v>41</v>
      </c>
      <c r="F652" s="6" t="str">
        <f>VLOOKUP(Table_EnergyDemand_raw_data[[#This Row],[Date]],Table_Sheet1[], 2, FALSE)</f>
        <v>Y</v>
      </c>
      <c r="G652" s="6" t="str">
        <f>VLOOKUP(Table_EnergyDemand_raw_data[[#This Row],[Date]],Table_Sheet1[], 3, FALSE)</f>
        <v>N</v>
      </c>
      <c r="H652" s="5">
        <v>10.199999999999999</v>
      </c>
      <c r="I652" s="5">
        <v>15.4</v>
      </c>
      <c r="J652" s="5">
        <v>12.9</v>
      </c>
      <c r="K652" s="5">
        <v>0</v>
      </c>
      <c r="L652" s="7">
        <v>128612.3</v>
      </c>
      <c r="M652" s="8">
        <v>44.770645539999997</v>
      </c>
      <c r="N652" s="8">
        <f>Table_EnergyDemand_raw_data[[#This Row],[Demand]]*Table_EnergyDemand_raw_data[[#This Row],[RRP]]</f>
        <v>5758055.695384142</v>
      </c>
    </row>
    <row r="653" spans="1:14" x14ac:dyDescent="0.3">
      <c r="A653" s="10">
        <v>42656</v>
      </c>
      <c r="B653" s="5" t="str">
        <f>TEXT(Table_EnergyDemand_raw_data[[#This Row],[Date]], "DDDD")</f>
        <v>Thursday</v>
      </c>
      <c r="C653" s="5" t="str">
        <f xml:space="preserve"> TEXT(Table_EnergyDemand_raw_data[[#This Row],[Date]], "MMMM")</f>
        <v>October</v>
      </c>
      <c r="D653" s="5" t="str">
        <f>TEXT(Table_EnergyDemand_raw_data[[#This Row],[Date]], "YYYY")</f>
        <v>2016</v>
      </c>
      <c r="E653" s="5">
        <f>_xlfn.ISOWEEKNUM(Table_EnergyDemand_raw_data[[#This Row],[Date]])</f>
        <v>41</v>
      </c>
      <c r="F653" s="6" t="str">
        <f>VLOOKUP(Table_EnergyDemand_raw_data[[#This Row],[Date]],Table_Sheet1[], 2, FALSE)</f>
        <v>Y</v>
      </c>
      <c r="G653" s="6" t="str">
        <f>VLOOKUP(Table_EnergyDemand_raw_data[[#This Row],[Date]],Table_Sheet1[], 3, FALSE)</f>
        <v>N</v>
      </c>
      <c r="H653" s="5">
        <v>6.8</v>
      </c>
      <c r="I653" s="5">
        <v>14.6</v>
      </c>
      <c r="J653" s="5">
        <v>22.8</v>
      </c>
      <c r="K653" s="5">
        <v>4.2</v>
      </c>
      <c r="L653" s="7">
        <v>128242.765</v>
      </c>
      <c r="M653" s="8">
        <v>58.353085180000001</v>
      </c>
      <c r="N653" s="8">
        <f>Table_EnergyDemand_raw_data[[#This Row],[Demand]]*Table_EnergyDemand_raw_data[[#This Row],[RRP]]</f>
        <v>7483360.9897637228</v>
      </c>
    </row>
    <row r="654" spans="1:14" x14ac:dyDescent="0.3">
      <c r="A654" s="10">
        <v>42657</v>
      </c>
      <c r="B654" s="5" t="str">
        <f>TEXT(Table_EnergyDemand_raw_data[[#This Row],[Date]], "DDDD")</f>
        <v>Friday</v>
      </c>
      <c r="C654" s="5" t="str">
        <f xml:space="preserve"> TEXT(Table_EnergyDemand_raw_data[[#This Row],[Date]], "MMMM")</f>
        <v>October</v>
      </c>
      <c r="D654" s="5" t="str">
        <f>TEXT(Table_EnergyDemand_raw_data[[#This Row],[Date]], "YYYY")</f>
        <v>2016</v>
      </c>
      <c r="E654" s="5">
        <f>_xlfn.ISOWEEKNUM(Table_EnergyDemand_raw_data[[#This Row],[Date]])</f>
        <v>41</v>
      </c>
      <c r="F654" s="6" t="str">
        <f>VLOOKUP(Table_EnergyDemand_raw_data[[#This Row],[Date]],Table_Sheet1[], 2, FALSE)</f>
        <v>Y</v>
      </c>
      <c r="G654" s="6" t="str">
        <f>VLOOKUP(Table_EnergyDemand_raw_data[[#This Row],[Date]],Table_Sheet1[], 3, FALSE)</f>
        <v>N</v>
      </c>
      <c r="H654" s="5">
        <v>5.2</v>
      </c>
      <c r="I654" s="5">
        <v>22.7</v>
      </c>
      <c r="J654" s="5">
        <v>24.5</v>
      </c>
      <c r="K654" s="5">
        <v>0.2</v>
      </c>
      <c r="L654" s="7">
        <v>121731.485</v>
      </c>
      <c r="M654" s="8">
        <v>43.966506600000002</v>
      </c>
      <c r="N654" s="8">
        <f>Table_EnergyDemand_raw_data[[#This Row],[Demand]]*Table_EnergyDemand_raw_data[[#This Row],[RRP]]</f>
        <v>5352108.1386803016</v>
      </c>
    </row>
    <row r="655" spans="1:14" x14ac:dyDescent="0.3">
      <c r="A655" s="10">
        <v>42658</v>
      </c>
      <c r="B655" s="5" t="str">
        <f>TEXT(Table_EnergyDemand_raw_data[[#This Row],[Date]], "DDDD")</f>
        <v>Saturday</v>
      </c>
      <c r="C655" s="5" t="str">
        <f xml:space="preserve"> TEXT(Table_EnergyDemand_raw_data[[#This Row],[Date]], "MMMM")</f>
        <v>October</v>
      </c>
      <c r="D655" s="5" t="str">
        <f>TEXT(Table_EnergyDemand_raw_data[[#This Row],[Date]], "YYYY")</f>
        <v>2016</v>
      </c>
      <c r="E655" s="5">
        <f>_xlfn.ISOWEEKNUM(Table_EnergyDemand_raw_data[[#This Row],[Date]])</f>
        <v>41</v>
      </c>
      <c r="F655" s="6" t="str">
        <f>VLOOKUP(Table_EnergyDemand_raw_data[[#This Row],[Date]],Table_Sheet1[], 2, FALSE)</f>
        <v>Y</v>
      </c>
      <c r="G655" s="6" t="str">
        <f>VLOOKUP(Table_EnergyDemand_raw_data[[#This Row],[Date]],Table_Sheet1[], 3, FALSE)</f>
        <v>N</v>
      </c>
      <c r="H655" s="5">
        <v>9.4</v>
      </c>
      <c r="I655" s="5">
        <v>24.8</v>
      </c>
      <c r="J655" s="5">
        <v>21.8</v>
      </c>
      <c r="K655" s="5">
        <v>0</v>
      </c>
      <c r="L655" s="7">
        <v>97887.485000000001</v>
      </c>
      <c r="M655" s="8">
        <v>12.698328739999999</v>
      </c>
      <c r="N655" s="8">
        <f>Table_EnergyDemand_raw_data[[#This Row],[Demand]]*Table_EnergyDemand_raw_data[[#This Row],[RRP]]</f>
        <v>1243007.4640618188</v>
      </c>
    </row>
    <row r="656" spans="1:14" x14ac:dyDescent="0.3">
      <c r="A656" s="10">
        <v>42659</v>
      </c>
      <c r="B656" s="5" t="str">
        <f>TEXT(Table_EnergyDemand_raw_data[[#This Row],[Date]], "DDDD")</f>
        <v>Sunday</v>
      </c>
      <c r="C656" s="5" t="str">
        <f xml:space="preserve"> TEXT(Table_EnergyDemand_raw_data[[#This Row],[Date]], "MMMM")</f>
        <v>October</v>
      </c>
      <c r="D656" s="5" t="str">
        <f>TEXT(Table_EnergyDemand_raw_data[[#This Row],[Date]], "YYYY")</f>
        <v>2016</v>
      </c>
      <c r="E656" s="5">
        <f>_xlfn.ISOWEEKNUM(Table_EnergyDemand_raw_data[[#This Row],[Date]])</f>
        <v>41</v>
      </c>
      <c r="F656" s="6" t="str">
        <f>VLOOKUP(Table_EnergyDemand_raw_data[[#This Row],[Date]],Table_Sheet1[], 2, FALSE)</f>
        <v>Y</v>
      </c>
      <c r="G656" s="6" t="str">
        <f>VLOOKUP(Table_EnergyDemand_raw_data[[#This Row],[Date]],Table_Sheet1[], 3, FALSE)</f>
        <v>N</v>
      </c>
      <c r="H656" s="5">
        <v>17.399999999999999</v>
      </c>
      <c r="I656" s="5">
        <v>23.1</v>
      </c>
      <c r="J656" s="5">
        <v>8</v>
      </c>
      <c r="K656" s="5">
        <v>0</v>
      </c>
      <c r="L656" s="7">
        <v>101793.035</v>
      </c>
      <c r="M656" s="8">
        <v>22.029095420000001</v>
      </c>
      <c r="N656" s="8">
        <f>Table_EnergyDemand_raw_data[[#This Row],[Demand]]*Table_EnergyDemand_raw_data[[#This Row],[RRP]]</f>
        <v>2242408.4811064</v>
      </c>
    </row>
    <row r="657" spans="1:14" x14ac:dyDescent="0.3">
      <c r="A657" s="10">
        <v>42660</v>
      </c>
      <c r="B657" s="5" t="str">
        <f>TEXT(Table_EnergyDemand_raw_data[[#This Row],[Date]], "DDDD")</f>
        <v>Monday</v>
      </c>
      <c r="C657" s="5" t="str">
        <f xml:space="preserve"> TEXT(Table_EnergyDemand_raw_data[[#This Row],[Date]], "MMMM")</f>
        <v>October</v>
      </c>
      <c r="D657" s="5" t="str">
        <f>TEXT(Table_EnergyDemand_raw_data[[#This Row],[Date]], "YYYY")</f>
        <v>2016</v>
      </c>
      <c r="E657" s="5">
        <f>_xlfn.ISOWEEKNUM(Table_EnergyDemand_raw_data[[#This Row],[Date]])</f>
        <v>42</v>
      </c>
      <c r="F657" s="6" t="str">
        <f>VLOOKUP(Table_EnergyDemand_raw_data[[#This Row],[Date]],Table_Sheet1[], 2, FALSE)</f>
        <v>Y</v>
      </c>
      <c r="G657" s="6" t="str">
        <f>VLOOKUP(Table_EnergyDemand_raw_data[[#This Row],[Date]],Table_Sheet1[], 3, FALSE)</f>
        <v>N</v>
      </c>
      <c r="H657" s="5">
        <v>9.8000000000000007</v>
      </c>
      <c r="I657" s="5">
        <v>18.899999999999999</v>
      </c>
      <c r="J657" s="5">
        <v>14.8</v>
      </c>
      <c r="K657" s="5">
        <v>9.8000000000000007</v>
      </c>
      <c r="L657" s="7">
        <v>116042.845</v>
      </c>
      <c r="M657" s="8">
        <v>29.59668164</v>
      </c>
      <c r="N657" s="8">
        <f>Table_EnergyDemand_raw_data[[#This Row],[Demand]]*Table_EnergyDemand_raw_data[[#This Row],[RRP]]</f>
        <v>3434483.1400648658</v>
      </c>
    </row>
    <row r="658" spans="1:14" x14ac:dyDescent="0.3">
      <c r="A658" s="10">
        <v>42661</v>
      </c>
      <c r="B658" s="5" t="str">
        <f>TEXT(Table_EnergyDemand_raw_data[[#This Row],[Date]], "DDDD")</f>
        <v>Tuesday</v>
      </c>
      <c r="C658" s="5" t="str">
        <f xml:space="preserve"> TEXT(Table_EnergyDemand_raw_data[[#This Row],[Date]], "MMMM")</f>
        <v>October</v>
      </c>
      <c r="D658" s="5" t="str">
        <f>TEXT(Table_EnergyDemand_raw_data[[#This Row],[Date]], "YYYY")</f>
        <v>2016</v>
      </c>
      <c r="E658" s="5">
        <f>_xlfn.ISOWEEKNUM(Table_EnergyDemand_raw_data[[#This Row],[Date]])</f>
        <v>42</v>
      </c>
      <c r="F658" s="6" t="str">
        <f>VLOOKUP(Table_EnergyDemand_raw_data[[#This Row],[Date]],Table_Sheet1[], 2, FALSE)</f>
        <v>Y</v>
      </c>
      <c r="G658" s="6" t="str">
        <f>VLOOKUP(Table_EnergyDemand_raw_data[[#This Row],[Date]],Table_Sheet1[], 3, FALSE)</f>
        <v>N</v>
      </c>
      <c r="H658" s="5">
        <v>9.6</v>
      </c>
      <c r="I658" s="5">
        <v>16.600000000000001</v>
      </c>
      <c r="J658" s="5">
        <v>16.5</v>
      </c>
      <c r="K658" s="5">
        <v>1</v>
      </c>
      <c r="L658" s="7">
        <v>123265.44</v>
      </c>
      <c r="M658" s="8">
        <v>36.721212710000003</v>
      </c>
      <c r="N658" s="8">
        <f>Table_EnergyDemand_raw_data[[#This Row],[Demand]]*Table_EnergyDemand_raw_data[[#This Row],[RRP]]</f>
        <v>4526456.442031743</v>
      </c>
    </row>
    <row r="659" spans="1:14" x14ac:dyDescent="0.3">
      <c r="A659" s="10">
        <v>42662</v>
      </c>
      <c r="B659" s="5" t="str">
        <f>TEXT(Table_EnergyDemand_raw_data[[#This Row],[Date]], "DDDD")</f>
        <v>Wednesday</v>
      </c>
      <c r="C659" s="5" t="str">
        <f xml:space="preserve"> TEXT(Table_EnergyDemand_raw_data[[#This Row],[Date]], "MMMM")</f>
        <v>October</v>
      </c>
      <c r="D659" s="5" t="str">
        <f>TEXT(Table_EnergyDemand_raw_data[[#This Row],[Date]], "YYYY")</f>
        <v>2016</v>
      </c>
      <c r="E659" s="5">
        <f>_xlfn.ISOWEEKNUM(Table_EnergyDemand_raw_data[[#This Row],[Date]])</f>
        <v>42</v>
      </c>
      <c r="F659" s="6" t="str">
        <f>VLOOKUP(Table_EnergyDemand_raw_data[[#This Row],[Date]],Table_Sheet1[], 2, FALSE)</f>
        <v>Y</v>
      </c>
      <c r="G659" s="6" t="str">
        <f>VLOOKUP(Table_EnergyDemand_raw_data[[#This Row],[Date]],Table_Sheet1[], 3, FALSE)</f>
        <v>N</v>
      </c>
      <c r="H659" s="5">
        <v>7.5</v>
      </c>
      <c r="I659" s="5">
        <v>16.5</v>
      </c>
      <c r="J659" s="5">
        <v>22.1</v>
      </c>
      <c r="K659" s="5">
        <v>2.6</v>
      </c>
      <c r="L659" s="7">
        <v>126362.045</v>
      </c>
      <c r="M659" s="8">
        <v>60.68302782</v>
      </c>
      <c r="N659" s="8">
        <f>Table_EnergyDemand_raw_data[[#This Row],[Demand]]*Table_EnergyDemand_raw_data[[#This Row],[RRP]]</f>
        <v>7668031.4921270916</v>
      </c>
    </row>
    <row r="660" spans="1:14" x14ac:dyDescent="0.3">
      <c r="A660" s="10">
        <v>42663</v>
      </c>
      <c r="B660" s="5" t="str">
        <f>TEXT(Table_EnergyDemand_raw_data[[#This Row],[Date]], "DDDD")</f>
        <v>Thursday</v>
      </c>
      <c r="C660" s="5" t="str">
        <f xml:space="preserve"> TEXT(Table_EnergyDemand_raw_data[[#This Row],[Date]], "MMMM")</f>
        <v>October</v>
      </c>
      <c r="D660" s="5" t="str">
        <f>TEXT(Table_EnergyDemand_raw_data[[#This Row],[Date]], "YYYY")</f>
        <v>2016</v>
      </c>
      <c r="E660" s="5">
        <f>_xlfn.ISOWEEKNUM(Table_EnergyDemand_raw_data[[#This Row],[Date]])</f>
        <v>42</v>
      </c>
      <c r="F660" s="6" t="str">
        <f>VLOOKUP(Table_EnergyDemand_raw_data[[#This Row],[Date]],Table_Sheet1[], 2, FALSE)</f>
        <v>Y</v>
      </c>
      <c r="G660" s="6" t="str">
        <f>VLOOKUP(Table_EnergyDemand_raw_data[[#This Row],[Date]],Table_Sheet1[], 3, FALSE)</f>
        <v>N</v>
      </c>
      <c r="H660" s="5">
        <v>6.8</v>
      </c>
      <c r="I660" s="5">
        <v>21.8</v>
      </c>
      <c r="J660" s="5">
        <v>25.6</v>
      </c>
      <c r="K660" s="5">
        <v>0</v>
      </c>
      <c r="L660" s="7">
        <v>114867.16</v>
      </c>
      <c r="M660" s="8">
        <v>27.425826229999998</v>
      </c>
      <c r="N660" s="8">
        <f>Table_EnergyDemand_raw_data[[#This Row],[Demand]]*Table_EnergyDemand_raw_data[[#This Row],[RRP]]</f>
        <v>3150326.7696936065</v>
      </c>
    </row>
    <row r="661" spans="1:14" x14ac:dyDescent="0.3">
      <c r="A661" s="10">
        <v>42664</v>
      </c>
      <c r="B661" s="5" t="str">
        <f>TEXT(Table_EnergyDemand_raw_data[[#This Row],[Date]], "DDDD")</f>
        <v>Friday</v>
      </c>
      <c r="C661" s="5" t="str">
        <f xml:space="preserve"> TEXT(Table_EnergyDemand_raw_data[[#This Row],[Date]], "MMMM")</f>
        <v>October</v>
      </c>
      <c r="D661" s="5" t="str">
        <f>TEXT(Table_EnergyDemand_raw_data[[#This Row],[Date]], "YYYY")</f>
        <v>2016</v>
      </c>
      <c r="E661" s="5">
        <f>_xlfn.ISOWEEKNUM(Table_EnergyDemand_raw_data[[#This Row],[Date]])</f>
        <v>42</v>
      </c>
      <c r="F661" s="6" t="str">
        <f>VLOOKUP(Table_EnergyDemand_raw_data[[#This Row],[Date]],Table_Sheet1[], 2, FALSE)</f>
        <v>Y</v>
      </c>
      <c r="G661" s="6" t="str">
        <f>VLOOKUP(Table_EnergyDemand_raw_data[[#This Row],[Date]],Table_Sheet1[], 3, FALSE)</f>
        <v>N</v>
      </c>
      <c r="H661" s="5">
        <v>14.8</v>
      </c>
      <c r="I661" s="5">
        <v>17.600000000000001</v>
      </c>
      <c r="J661" s="5">
        <v>1.9</v>
      </c>
      <c r="K661" s="5">
        <v>0</v>
      </c>
      <c r="L661" s="7">
        <v>122975.285</v>
      </c>
      <c r="M661" s="8">
        <v>43.244732259999999</v>
      </c>
      <c r="N661" s="8">
        <f>Table_EnergyDemand_raw_data[[#This Row],[Demand]]*Table_EnergyDemand_raw_data[[#This Row],[RRP]]</f>
        <v>5318033.2744221939</v>
      </c>
    </row>
    <row r="662" spans="1:14" x14ac:dyDescent="0.3">
      <c r="A662" s="10">
        <v>42665</v>
      </c>
      <c r="B662" s="5" t="str">
        <f>TEXT(Table_EnergyDemand_raw_data[[#This Row],[Date]], "DDDD")</f>
        <v>Saturday</v>
      </c>
      <c r="C662" s="5" t="str">
        <f xml:space="preserve"> TEXT(Table_EnergyDemand_raw_data[[#This Row],[Date]], "MMMM")</f>
        <v>October</v>
      </c>
      <c r="D662" s="5" t="str">
        <f>TEXT(Table_EnergyDemand_raw_data[[#This Row],[Date]], "YYYY")</f>
        <v>2016</v>
      </c>
      <c r="E662" s="5">
        <f>_xlfn.ISOWEEKNUM(Table_EnergyDemand_raw_data[[#This Row],[Date]])</f>
        <v>42</v>
      </c>
      <c r="F662" s="6" t="str">
        <f>VLOOKUP(Table_EnergyDemand_raw_data[[#This Row],[Date]],Table_Sheet1[], 2, FALSE)</f>
        <v>Y</v>
      </c>
      <c r="G662" s="6" t="str">
        <f>VLOOKUP(Table_EnergyDemand_raw_data[[#This Row],[Date]],Table_Sheet1[], 3, FALSE)</f>
        <v>N</v>
      </c>
      <c r="H662" s="5">
        <v>6.9</v>
      </c>
      <c r="I662" s="5">
        <v>13.2</v>
      </c>
      <c r="J662" s="5">
        <v>16.899999999999999</v>
      </c>
      <c r="K662" s="5">
        <v>16.399999999999999</v>
      </c>
      <c r="L662" s="7">
        <v>114184.19500000001</v>
      </c>
      <c r="M662" s="8">
        <v>38.711130760000003</v>
      </c>
      <c r="N662" s="8">
        <f>Table_EnergyDemand_raw_data[[#This Row],[Demand]]*Table_EnergyDemand_raw_data[[#This Row],[RRP]]</f>
        <v>4420199.3033703389</v>
      </c>
    </row>
    <row r="663" spans="1:14" x14ac:dyDescent="0.3">
      <c r="A663" s="10">
        <v>42666</v>
      </c>
      <c r="B663" s="5" t="str">
        <f>TEXT(Table_EnergyDemand_raw_data[[#This Row],[Date]], "DDDD")</f>
        <v>Sunday</v>
      </c>
      <c r="C663" s="5" t="str">
        <f xml:space="preserve"> TEXT(Table_EnergyDemand_raw_data[[#This Row],[Date]], "MMMM")</f>
        <v>October</v>
      </c>
      <c r="D663" s="5" t="str">
        <f>TEXT(Table_EnergyDemand_raw_data[[#This Row],[Date]], "YYYY")</f>
        <v>2016</v>
      </c>
      <c r="E663" s="5">
        <f>_xlfn.ISOWEEKNUM(Table_EnergyDemand_raw_data[[#This Row],[Date]])</f>
        <v>42</v>
      </c>
      <c r="F663" s="6" t="str">
        <f>VLOOKUP(Table_EnergyDemand_raw_data[[#This Row],[Date]],Table_Sheet1[], 2, FALSE)</f>
        <v>Y</v>
      </c>
      <c r="G663" s="6" t="str">
        <f>VLOOKUP(Table_EnergyDemand_raw_data[[#This Row],[Date]],Table_Sheet1[], 3, FALSE)</f>
        <v>N</v>
      </c>
      <c r="H663" s="5">
        <v>7.9</v>
      </c>
      <c r="I663" s="5">
        <v>14.1</v>
      </c>
      <c r="J663" s="5">
        <v>18.7</v>
      </c>
      <c r="K663" s="5">
        <v>8.8000000000000007</v>
      </c>
      <c r="L663" s="7">
        <v>111289</v>
      </c>
      <c r="M663" s="8">
        <v>40.91855691</v>
      </c>
      <c r="N663" s="8">
        <f>Table_EnergyDemand_raw_data[[#This Row],[Demand]]*Table_EnergyDemand_raw_data[[#This Row],[RRP]]</f>
        <v>4553785.2799569899</v>
      </c>
    </row>
    <row r="664" spans="1:14" x14ac:dyDescent="0.3">
      <c r="A664" s="10">
        <v>42667</v>
      </c>
      <c r="B664" s="5" t="str">
        <f>TEXT(Table_EnergyDemand_raw_data[[#This Row],[Date]], "DDDD")</f>
        <v>Monday</v>
      </c>
      <c r="C664" s="5" t="str">
        <f xml:space="preserve"> TEXT(Table_EnergyDemand_raw_data[[#This Row],[Date]], "MMMM")</f>
        <v>October</v>
      </c>
      <c r="D664" s="5" t="str">
        <f>TEXT(Table_EnergyDemand_raw_data[[#This Row],[Date]], "YYYY")</f>
        <v>2016</v>
      </c>
      <c r="E664" s="5">
        <f>_xlfn.ISOWEEKNUM(Table_EnergyDemand_raw_data[[#This Row],[Date]])</f>
        <v>43</v>
      </c>
      <c r="F664" s="6" t="str">
        <f>VLOOKUP(Table_EnergyDemand_raw_data[[#This Row],[Date]],Table_Sheet1[], 2, FALSE)</f>
        <v>Y</v>
      </c>
      <c r="G664" s="6" t="str">
        <f>VLOOKUP(Table_EnergyDemand_raw_data[[#This Row],[Date]],Table_Sheet1[], 3, FALSE)</f>
        <v>N</v>
      </c>
      <c r="H664" s="5">
        <v>9.4</v>
      </c>
      <c r="I664" s="5">
        <v>17.100000000000001</v>
      </c>
      <c r="J664" s="5">
        <v>20.3</v>
      </c>
      <c r="K664" s="5">
        <v>0.4</v>
      </c>
      <c r="L664" s="7">
        <v>125270.16499999999</v>
      </c>
      <c r="M664" s="8">
        <v>66.513366149999996</v>
      </c>
      <c r="N664" s="8">
        <f>Table_EnergyDemand_raw_data[[#This Row],[Demand]]*Table_EnergyDemand_raw_data[[#This Row],[RRP]]</f>
        <v>8332140.3523159139</v>
      </c>
    </row>
    <row r="665" spans="1:14" x14ac:dyDescent="0.3">
      <c r="A665" s="10">
        <v>42668</v>
      </c>
      <c r="B665" s="5" t="str">
        <f>TEXT(Table_EnergyDemand_raw_data[[#This Row],[Date]], "DDDD")</f>
        <v>Tuesday</v>
      </c>
      <c r="C665" s="5" t="str">
        <f xml:space="preserve"> TEXT(Table_EnergyDemand_raw_data[[#This Row],[Date]], "MMMM")</f>
        <v>October</v>
      </c>
      <c r="D665" s="5" t="str">
        <f>TEXT(Table_EnergyDemand_raw_data[[#This Row],[Date]], "YYYY")</f>
        <v>2016</v>
      </c>
      <c r="E665" s="5">
        <f>_xlfn.ISOWEEKNUM(Table_EnergyDemand_raw_data[[#This Row],[Date]])</f>
        <v>43</v>
      </c>
      <c r="F665" s="6" t="str">
        <f>VLOOKUP(Table_EnergyDemand_raw_data[[#This Row],[Date]],Table_Sheet1[], 2, FALSE)</f>
        <v>Y</v>
      </c>
      <c r="G665" s="6" t="str">
        <f>VLOOKUP(Table_EnergyDemand_raw_data[[#This Row],[Date]],Table_Sheet1[], 3, FALSE)</f>
        <v>N</v>
      </c>
      <c r="H665" s="5">
        <v>9.6</v>
      </c>
      <c r="I665" s="5">
        <v>25.7</v>
      </c>
      <c r="J665" s="5">
        <v>23.1</v>
      </c>
      <c r="K665" s="5">
        <v>0.2</v>
      </c>
      <c r="L665" s="7">
        <v>117138.355</v>
      </c>
      <c r="M665" s="8">
        <v>37.022146409999998</v>
      </c>
      <c r="N665" s="8">
        <f>Table_EnergyDemand_raw_data[[#This Row],[Demand]]*Table_EnergyDemand_raw_data[[#This Row],[RRP]]</f>
        <v>4336713.3290365553</v>
      </c>
    </row>
    <row r="666" spans="1:14" x14ac:dyDescent="0.3">
      <c r="A666" s="10">
        <v>42669</v>
      </c>
      <c r="B666" s="5" t="str">
        <f>TEXT(Table_EnergyDemand_raw_data[[#This Row],[Date]], "DDDD")</f>
        <v>Wednesday</v>
      </c>
      <c r="C666" s="5" t="str">
        <f xml:space="preserve"> TEXT(Table_EnergyDemand_raw_data[[#This Row],[Date]], "MMMM")</f>
        <v>October</v>
      </c>
      <c r="D666" s="5" t="str">
        <f>TEXT(Table_EnergyDemand_raw_data[[#This Row],[Date]], "YYYY")</f>
        <v>2016</v>
      </c>
      <c r="E666" s="5">
        <f>_xlfn.ISOWEEKNUM(Table_EnergyDemand_raw_data[[#This Row],[Date]])</f>
        <v>43</v>
      </c>
      <c r="F666" s="6" t="str">
        <f>VLOOKUP(Table_EnergyDemand_raw_data[[#This Row],[Date]],Table_Sheet1[], 2, FALSE)</f>
        <v>Y</v>
      </c>
      <c r="G666" s="6" t="str">
        <f>VLOOKUP(Table_EnergyDemand_raw_data[[#This Row],[Date]],Table_Sheet1[], 3, FALSE)</f>
        <v>N</v>
      </c>
      <c r="H666" s="5">
        <v>16.5</v>
      </c>
      <c r="I666" s="5">
        <v>18.5</v>
      </c>
      <c r="J666" s="5">
        <v>9</v>
      </c>
      <c r="K666" s="5">
        <v>0</v>
      </c>
      <c r="L666" s="7">
        <v>121605.395</v>
      </c>
      <c r="M666" s="8">
        <v>55.416352840000002</v>
      </c>
      <c r="N666" s="8">
        <f>Table_EnergyDemand_raw_data[[#This Row],[Demand]]*Table_EnergyDemand_raw_data[[#This Row],[RRP]]</f>
        <v>6738927.476567572</v>
      </c>
    </row>
    <row r="667" spans="1:14" x14ac:dyDescent="0.3">
      <c r="A667" s="10">
        <v>42670</v>
      </c>
      <c r="B667" s="5" t="str">
        <f>TEXT(Table_EnergyDemand_raw_data[[#This Row],[Date]], "DDDD")</f>
        <v>Thursday</v>
      </c>
      <c r="C667" s="5" t="str">
        <f xml:space="preserve"> TEXT(Table_EnergyDemand_raw_data[[#This Row],[Date]], "MMMM")</f>
        <v>October</v>
      </c>
      <c r="D667" s="5" t="str">
        <f>TEXT(Table_EnergyDemand_raw_data[[#This Row],[Date]], "YYYY")</f>
        <v>2016</v>
      </c>
      <c r="E667" s="5">
        <f>_xlfn.ISOWEEKNUM(Table_EnergyDemand_raw_data[[#This Row],[Date]])</f>
        <v>43</v>
      </c>
      <c r="F667" s="6" t="str">
        <f>VLOOKUP(Table_EnergyDemand_raw_data[[#This Row],[Date]],Table_Sheet1[], 2, FALSE)</f>
        <v>Y</v>
      </c>
      <c r="G667" s="6" t="str">
        <f>VLOOKUP(Table_EnergyDemand_raw_data[[#This Row],[Date]],Table_Sheet1[], 3, FALSE)</f>
        <v>N</v>
      </c>
      <c r="H667" s="5">
        <v>10.1</v>
      </c>
      <c r="I667" s="5">
        <v>15.4</v>
      </c>
      <c r="J667" s="5">
        <v>25.8</v>
      </c>
      <c r="K667" s="5">
        <v>0.2</v>
      </c>
      <c r="L667" s="7">
        <v>120142.43</v>
      </c>
      <c r="M667" s="8">
        <v>43.480540499999996</v>
      </c>
      <c r="N667" s="8">
        <f>Table_EnergyDemand_raw_data[[#This Row],[Demand]]*Table_EnergyDemand_raw_data[[#This Row],[RRP]]</f>
        <v>5223857.7933834139</v>
      </c>
    </row>
    <row r="668" spans="1:14" x14ac:dyDescent="0.3">
      <c r="A668" s="10">
        <v>42671</v>
      </c>
      <c r="B668" s="5" t="str">
        <f>TEXT(Table_EnergyDemand_raw_data[[#This Row],[Date]], "DDDD")</f>
        <v>Friday</v>
      </c>
      <c r="C668" s="5" t="str">
        <f xml:space="preserve"> TEXT(Table_EnergyDemand_raw_data[[#This Row],[Date]], "MMMM")</f>
        <v>October</v>
      </c>
      <c r="D668" s="5" t="str">
        <f>TEXT(Table_EnergyDemand_raw_data[[#This Row],[Date]], "YYYY")</f>
        <v>2016</v>
      </c>
      <c r="E668" s="5">
        <f>_xlfn.ISOWEEKNUM(Table_EnergyDemand_raw_data[[#This Row],[Date]])</f>
        <v>43</v>
      </c>
      <c r="F668" s="6" t="str">
        <f>VLOOKUP(Table_EnergyDemand_raw_data[[#This Row],[Date]],Table_Sheet1[], 2, FALSE)</f>
        <v>Y</v>
      </c>
      <c r="G668" s="6" t="str">
        <f>VLOOKUP(Table_EnergyDemand_raw_data[[#This Row],[Date]],Table_Sheet1[], 3, FALSE)</f>
        <v>N</v>
      </c>
      <c r="H668" s="5">
        <v>6.3</v>
      </c>
      <c r="I668" s="5">
        <v>16.600000000000001</v>
      </c>
      <c r="J668" s="5">
        <v>26.5</v>
      </c>
      <c r="K668" s="5">
        <v>0</v>
      </c>
      <c r="L668" s="7">
        <v>119820.71</v>
      </c>
      <c r="M668" s="8">
        <v>54.509745119999998</v>
      </c>
      <c r="N668" s="8">
        <f>Table_EnergyDemand_raw_data[[#This Row],[Demand]]*Table_EnergyDemand_raw_data[[#This Row],[RRP]]</f>
        <v>6531396.3621974355</v>
      </c>
    </row>
    <row r="669" spans="1:14" x14ac:dyDescent="0.3">
      <c r="A669" s="10">
        <v>42672</v>
      </c>
      <c r="B669" s="5" t="str">
        <f>TEXT(Table_EnergyDemand_raw_data[[#This Row],[Date]], "DDDD")</f>
        <v>Saturday</v>
      </c>
      <c r="C669" s="5" t="str">
        <f xml:space="preserve"> TEXT(Table_EnergyDemand_raw_data[[#This Row],[Date]], "MMMM")</f>
        <v>October</v>
      </c>
      <c r="D669" s="5" t="str">
        <f>TEXT(Table_EnergyDemand_raw_data[[#This Row],[Date]], "YYYY")</f>
        <v>2016</v>
      </c>
      <c r="E669" s="5">
        <f>_xlfn.ISOWEEKNUM(Table_EnergyDemand_raw_data[[#This Row],[Date]])</f>
        <v>43</v>
      </c>
      <c r="F669" s="6" t="str">
        <f>VLOOKUP(Table_EnergyDemand_raw_data[[#This Row],[Date]],Table_Sheet1[], 2, FALSE)</f>
        <v>Y</v>
      </c>
      <c r="G669" s="6" t="str">
        <f>VLOOKUP(Table_EnergyDemand_raw_data[[#This Row],[Date]],Table_Sheet1[], 3, FALSE)</f>
        <v>N</v>
      </c>
      <c r="H669" s="5">
        <v>9.3000000000000007</v>
      </c>
      <c r="I669" s="5">
        <v>25.6</v>
      </c>
      <c r="J669" s="5">
        <v>25.8</v>
      </c>
      <c r="K669" s="5">
        <v>0</v>
      </c>
      <c r="L669" s="7">
        <v>104191.105</v>
      </c>
      <c r="M669" s="8">
        <v>21.28564824</v>
      </c>
      <c r="N669" s="8">
        <f>Table_EnergyDemand_raw_data[[#This Row],[Demand]]*Table_EnergyDemand_raw_data[[#This Row],[RRP]]</f>
        <v>2217775.210766905</v>
      </c>
    </row>
    <row r="670" spans="1:14" x14ac:dyDescent="0.3">
      <c r="A670" s="10">
        <v>42673</v>
      </c>
      <c r="B670" s="5" t="str">
        <f>TEXT(Table_EnergyDemand_raw_data[[#This Row],[Date]], "DDDD")</f>
        <v>Sunday</v>
      </c>
      <c r="C670" s="5" t="str">
        <f xml:space="preserve"> TEXT(Table_EnergyDemand_raw_data[[#This Row],[Date]], "MMMM")</f>
        <v>October</v>
      </c>
      <c r="D670" s="5" t="str">
        <f>TEXT(Table_EnergyDemand_raw_data[[#This Row],[Date]], "YYYY")</f>
        <v>2016</v>
      </c>
      <c r="E670" s="5">
        <f>_xlfn.ISOWEEKNUM(Table_EnergyDemand_raw_data[[#This Row],[Date]])</f>
        <v>43</v>
      </c>
      <c r="F670" s="6" t="str">
        <f>VLOOKUP(Table_EnergyDemand_raw_data[[#This Row],[Date]],Table_Sheet1[], 2, FALSE)</f>
        <v>Y</v>
      </c>
      <c r="G670" s="6" t="str">
        <f>VLOOKUP(Table_EnergyDemand_raw_data[[#This Row],[Date]],Table_Sheet1[], 3, FALSE)</f>
        <v>N</v>
      </c>
      <c r="H670" s="5">
        <v>12.7</v>
      </c>
      <c r="I670" s="5">
        <v>28</v>
      </c>
      <c r="J670" s="5">
        <v>19.5</v>
      </c>
      <c r="K670" s="5">
        <v>0</v>
      </c>
      <c r="L670" s="7">
        <v>94325.72</v>
      </c>
      <c r="M670" s="8">
        <v>6.8691345049999999</v>
      </c>
      <c r="N670" s="8">
        <f>Table_EnergyDemand_raw_data[[#This Row],[Demand]]*Table_EnergyDemand_raw_data[[#This Row],[RRP]]</f>
        <v>647936.05796096858</v>
      </c>
    </row>
    <row r="671" spans="1:14" x14ac:dyDescent="0.3">
      <c r="A671" s="10">
        <v>42674</v>
      </c>
      <c r="B671" s="5" t="str">
        <f>TEXT(Table_EnergyDemand_raw_data[[#This Row],[Date]], "DDDD")</f>
        <v>Monday</v>
      </c>
      <c r="C671" s="5" t="str">
        <f xml:space="preserve"> TEXT(Table_EnergyDemand_raw_data[[#This Row],[Date]], "MMMM")</f>
        <v>October</v>
      </c>
      <c r="D671" s="5" t="str">
        <f>TEXT(Table_EnergyDemand_raw_data[[#This Row],[Date]], "YYYY")</f>
        <v>2016</v>
      </c>
      <c r="E671" s="5">
        <f>_xlfn.ISOWEEKNUM(Table_EnergyDemand_raw_data[[#This Row],[Date]])</f>
        <v>44</v>
      </c>
      <c r="F671" s="6" t="str">
        <f>VLOOKUP(Table_EnergyDemand_raw_data[[#This Row],[Date]],Table_Sheet1[], 2, FALSE)</f>
        <v>Y</v>
      </c>
      <c r="G671" s="6" t="str">
        <f>VLOOKUP(Table_EnergyDemand_raw_data[[#This Row],[Date]],Table_Sheet1[], 3, FALSE)</f>
        <v>N</v>
      </c>
      <c r="H671" s="5">
        <v>7.9</v>
      </c>
      <c r="I671" s="5">
        <v>17.5</v>
      </c>
      <c r="J671" s="5">
        <v>19</v>
      </c>
      <c r="K671" s="5">
        <v>1.8</v>
      </c>
      <c r="L671" s="7">
        <v>110661.43</v>
      </c>
      <c r="M671" s="8">
        <v>19.08090112</v>
      </c>
      <c r="N671" s="8">
        <f>Table_EnergyDemand_raw_data[[#This Row],[Demand]]*Table_EnergyDemand_raw_data[[#This Row],[RRP]]</f>
        <v>2111519.8036278016</v>
      </c>
    </row>
    <row r="672" spans="1:14" x14ac:dyDescent="0.3">
      <c r="A672" s="10">
        <v>42675</v>
      </c>
      <c r="B672" s="5" t="str">
        <f>TEXT(Table_EnergyDemand_raw_data[[#This Row],[Date]], "DDDD")</f>
        <v>Tuesday</v>
      </c>
      <c r="C672" s="5" t="str">
        <f xml:space="preserve"> TEXT(Table_EnergyDemand_raw_data[[#This Row],[Date]], "MMMM")</f>
        <v>November</v>
      </c>
      <c r="D672" s="5" t="str">
        <f>TEXT(Table_EnergyDemand_raw_data[[#This Row],[Date]], "YYYY")</f>
        <v>2016</v>
      </c>
      <c r="E672" s="5">
        <f>_xlfn.ISOWEEKNUM(Table_EnergyDemand_raw_data[[#This Row],[Date]])</f>
        <v>44</v>
      </c>
      <c r="F672" s="6" t="str">
        <f>VLOOKUP(Table_EnergyDemand_raw_data[[#This Row],[Date]],Table_Sheet1[], 2, FALSE)</f>
        <v>Y</v>
      </c>
      <c r="G672" s="6" t="str">
        <f>VLOOKUP(Table_EnergyDemand_raw_data[[#This Row],[Date]],Table_Sheet1[], 3, FALSE)</f>
        <v>Y</v>
      </c>
      <c r="H672" s="5">
        <v>9.4</v>
      </c>
      <c r="I672" s="5">
        <v>18.399999999999999</v>
      </c>
      <c r="J672" s="5">
        <v>17.7</v>
      </c>
      <c r="K672" s="5">
        <v>0.4</v>
      </c>
      <c r="L672" s="7">
        <v>104976.21</v>
      </c>
      <c r="M672" s="8">
        <v>17.418201960000001</v>
      </c>
      <c r="N672" s="8">
        <f>Table_EnergyDemand_raw_data[[#This Row],[Demand]]*Table_EnergyDemand_raw_data[[#This Row],[RRP]]</f>
        <v>1828496.8267753718</v>
      </c>
    </row>
    <row r="673" spans="1:14" x14ac:dyDescent="0.3">
      <c r="A673" s="10">
        <v>42676</v>
      </c>
      <c r="B673" s="5" t="str">
        <f>TEXT(Table_EnergyDemand_raw_data[[#This Row],[Date]], "DDDD")</f>
        <v>Wednesday</v>
      </c>
      <c r="C673" s="5" t="str">
        <f xml:space="preserve"> TEXT(Table_EnergyDemand_raw_data[[#This Row],[Date]], "MMMM")</f>
        <v>November</v>
      </c>
      <c r="D673" s="5" t="str">
        <f>TEXT(Table_EnergyDemand_raw_data[[#This Row],[Date]], "YYYY")</f>
        <v>2016</v>
      </c>
      <c r="E673" s="5">
        <f>_xlfn.ISOWEEKNUM(Table_EnergyDemand_raw_data[[#This Row],[Date]])</f>
        <v>44</v>
      </c>
      <c r="F673" s="6" t="str">
        <f>VLOOKUP(Table_EnergyDemand_raw_data[[#This Row],[Date]],Table_Sheet1[], 2, FALSE)</f>
        <v>Y</v>
      </c>
      <c r="G673" s="6" t="str">
        <f>VLOOKUP(Table_EnergyDemand_raw_data[[#This Row],[Date]],Table_Sheet1[], 3, FALSE)</f>
        <v>N</v>
      </c>
      <c r="H673" s="5">
        <v>9.6999999999999993</v>
      </c>
      <c r="I673" s="5">
        <v>18.5</v>
      </c>
      <c r="J673" s="5">
        <v>13.3</v>
      </c>
      <c r="K673" s="5">
        <v>0.4</v>
      </c>
      <c r="L673" s="7">
        <v>119904.48</v>
      </c>
      <c r="M673" s="8">
        <v>46.645669009999999</v>
      </c>
      <c r="N673" s="8">
        <f>Table_EnergyDemand_raw_data[[#This Row],[Demand]]*Table_EnergyDemand_raw_data[[#This Row],[RRP]]</f>
        <v>5593024.6868961649</v>
      </c>
    </row>
    <row r="674" spans="1:14" x14ac:dyDescent="0.3">
      <c r="A674" s="10">
        <v>42677</v>
      </c>
      <c r="B674" s="5" t="str">
        <f>TEXT(Table_EnergyDemand_raw_data[[#This Row],[Date]], "DDDD")</f>
        <v>Thursday</v>
      </c>
      <c r="C674" s="5" t="str">
        <f xml:space="preserve"> TEXT(Table_EnergyDemand_raw_data[[#This Row],[Date]], "MMMM")</f>
        <v>November</v>
      </c>
      <c r="D674" s="5" t="str">
        <f>TEXT(Table_EnergyDemand_raw_data[[#This Row],[Date]], "YYYY")</f>
        <v>2016</v>
      </c>
      <c r="E674" s="5">
        <f>_xlfn.ISOWEEKNUM(Table_EnergyDemand_raw_data[[#This Row],[Date]])</f>
        <v>44</v>
      </c>
      <c r="F674" s="6" t="str">
        <f>VLOOKUP(Table_EnergyDemand_raw_data[[#This Row],[Date]],Table_Sheet1[], 2, FALSE)</f>
        <v>Y</v>
      </c>
      <c r="G674" s="6" t="str">
        <f>VLOOKUP(Table_EnergyDemand_raw_data[[#This Row],[Date]],Table_Sheet1[], 3, FALSE)</f>
        <v>N</v>
      </c>
      <c r="H674" s="5">
        <v>10</v>
      </c>
      <c r="I674" s="5">
        <v>19.100000000000001</v>
      </c>
      <c r="J674" s="5">
        <v>28</v>
      </c>
      <c r="K674" s="5">
        <v>0</v>
      </c>
      <c r="L674" s="7">
        <v>118677.495</v>
      </c>
      <c r="M674" s="8">
        <v>60.221047589999998</v>
      </c>
      <c r="N674" s="8">
        <f>Table_EnergyDemand_raw_data[[#This Row],[Demand]]*Table_EnergyDemand_raw_data[[#This Row],[RRP]]</f>
        <v>7146883.0742569864</v>
      </c>
    </row>
    <row r="675" spans="1:14" x14ac:dyDescent="0.3">
      <c r="A675" s="10">
        <v>42678</v>
      </c>
      <c r="B675" s="5" t="str">
        <f>TEXT(Table_EnergyDemand_raw_data[[#This Row],[Date]], "DDDD")</f>
        <v>Friday</v>
      </c>
      <c r="C675" s="5" t="str">
        <f xml:space="preserve"> TEXT(Table_EnergyDemand_raw_data[[#This Row],[Date]], "MMMM")</f>
        <v>November</v>
      </c>
      <c r="D675" s="5" t="str">
        <f>TEXT(Table_EnergyDemand_raw_data[[#This Row],[Date]], "YYYY")</f>
        <v>2016</v>
      </c>
      <c r="E675" s="5">
        <f>_xlfn.ISOWEEKNUM(Table_EnergyDemand_raw_data[[#This Row],[Date]])</f>
        <v>44</v>
      </c>
      <c r="F675" s="6" t="str">
        <f>VLOOKUP(Table_EnergyDemand_raw_data[[#This Row],[Date]],Table_Sheet1[], 2, FALSE)</f>
        <v>Y</v>
      </c>
      <c r="G675" s="6" t="str">
        <f>VLOOKUP(Table_EnergyDemand_raw_data[[#This Row],[Date]],Table_Sheet1[], 3, FALSE)</f>
        <v>N</v>
      </c>
      <c r="H675" s="5">
        <v>10.199999999999999</v>
      </c>
      <c r="I675" s="5">
        <v>29.2</v>
      </c>
      <c r="J675" s="5">
        <v>24.9</v>
      </c>
      <c r="K675" s="5">
        <v>0</v>
      </c>
      <c r="L675" s="7">
        <v>113666.485</v>
      </c>
      <c r="M675" s="8">
        <v>25.952350200000001</v>
      </c>
      <c r="N675" s="8">
        <f>Table_EnergyDemand_raw_data[[#This Row],[Demand]]*Table_EnergyDemand_raw_data[[#This Row],[RRP]]</f>
        <v>2949912.4247230473</v>
      </c>
    </row>
    <row r="676" spans="1:14" x14ac:dyDescent="0.3">
      <c r="A676" s="10">
        <v>42679</v>
      </c>
      <c r="B676" s="5" t="str">
        <f>TEXT(Table_EnergyDemand_raw_data[[#This Row],[Date]], "DDDD")</f>
        <v>Saturday</v>
      </c>
      <c r="C676" s="5" t="str">
        <f xml:space="preserve"> TEXT(Table_EnergyDemand_raw_data[[#This Row],[Date]], "MMMM")</f>
        <v>November</v>
      </c>
      <c r="D676" s="5" t="str">
        <f>TEXT(Table_EnergyDemand_raw_data[[#This Row],[Date]], "YYYY")</f>
        <v>2016</v>
      </c>
      <c r="E676" s="5">
        <f>_xlfn.ISOWEEKNUM(Table_EnergyDemand_raw_data[[#This Row],[Date]])</f>
        <v>44</v>
      </c>
      <c r="F676" s="6" t="str">
        <f>VLOOKUP(Table_EnergyDemand_raw_data[[#This Row],[Date]],Table_Sheet1[], 2, FALSE)</f>
        <v>Y</v>
      </c>
      <c r="G676" s="6" t="str">
        <f>VLOOKUP(Table_EnergyDemand_raw_data[[#This Row],[Date]],Table_Sheet1[], 3, FALSE)</f>
        <v>N</v>
      </c>
      <c r="H676" s="5">
        <v>10</v>
      </c>
      <c r="I676" s="5">
        <v>16.8</v>
      </c>
      <c r="J676" s="5">
        <v>10.8</v>
      </c>
      <c r="K676" s="5">
        <v>0</v>
      </c>
      <c r="L676" s="7">
        <v>101810.75</v>
      </c>
      <c r="M676" s="8">
        <v>15.26468717</v>
      </c>
      <c r="N676" s="8">
        <f>Table_EnergyDemand_raw_data[[#This Row],[Demand]]*Table_EnergyDemand_raw_data[[#This Row],[RRP]]</f>
        <v>1554109.2492930775</v>
      </c>
    </row>
    <row r="677" spans="1:14" x14ac:dyDescent="0.3">
      <c r="A677" s="10">
        <v>42680</v>
      </c>
      <c r="B677" s="5" t="str">
        <f>TEXT(Table_EnergyDemand_raw_data[[#This Row],[Date]], "DDDD")</f>
        <v>Sunday</v>
      </c>
      <c r="C677" s="5" t="str">
        <f xml:space="preserve"> TEXT(Table_EnergyDemand_raw_data[[#This Row],[Date]], "MMMM")</f>
        <v>November</v>
      </c>
      <c r="D677" s="5" t="str">
        <f>TEXT(Table_EnergyDemand_raw_data[[#This Row],[Date]], "YYYY")</f>
        <v>2016</v>
      </c>
      <c r="E677" s="5">
        <f>_xlfn.ISOWEEKNUM(Table_EnergyDemand_raw_data[[#This Row],[Date]])</f>
        <v>44</v>
      </c>
      <c r="F677" s="6" t="str">
        <f>VLOOKUP(Table_EnergyDemand_raw_data[[#This Row],[Date]],Table_Sheet1[], 2, FALSE)</f>
        <v>Y</v>
      </c>
      <c r="G677" s="6" t="str">
        <f>VLOOKUP(Table_EnergyDemand_raw_data[[#This Row],[Date]],Table_Sheet1[], 3, FALSE)</f>
        <v>N</v>
      </c>
      <c r="H677" s="5">
        <v>11.5</v>
      </c>
      <c r="I677" s="5">
        <v>21.4</v>
      </c>
      <c r="J677" s="5">
        <v>25.2</v>
      </c>
      <c r="K677" s="5">
        <v>0</v>
      </c>
      <c r="L677" s="7">
        <v>96934.925000000003</v>
      </c>
      <c r="M677" s="8">
        <v>24.15876196</v>
      </c>
      <c r="N677" s="8">
        <f>Table_EnergyDemand_raw_data[[#This Row],[Demand]]*Table_EnergyDemand_raw_data[[#This Row],[RRP]]</f>
        <v>2341827.7786854529</v>
      </c>
    </row>
    <row r="678" spans="1:14" x14ac:dyDescent="0.3">
      <c r="A678" s="10">
        <v>42681</v>
      </c>
      <c r="B678" s="5" t="str">
        <f>TEXT(Table_EnergyDemand_raw_data[[#This Row],[Date]], "DDDD")</f>
        <v>Monday</v>
      </c>
      <c r="C678" s="5" t="str">
        <f xml:space="preserve"> TEXT(Table_EnergyDemand_raw_data[[#This Row],[Date]], "MMMM")</f>
        <v>November</v>
      </c>
      <c r="D678" s="5" t="str">
        <f>TEXT(Table_EnergyDemand_raw_data[[#This Row],[Date]], "YYYY")</f>
        <v>2016</v>
      </c>
      <c r="E678" s="5">
        <f>_xlfn.ISOWEEKNUM(Table_EnergyDemand_raw_data[[#This Row],[Date]])</f>
        <v>45</v>
      </c>
      <c r="F678" s="6" t="str">
        <f>VLOOKUP(Table_EnergyDemand_raw_data[[#This Row],[Date]],Table_Sheet1[], 2, FALSE)</f>
        <v>Y</v>
      </c>
      <c r="G678" s="6" t="str">
        <f>VLOOKUP(Table_EnergyDemand_raw_data[[#This Row],[Date]],Table_Sheet1[], 3, FALSE)</f>
        <v>N</v>
      </c>
      <c r="H678" s="5">
        <v>14.6</v>
      </c>
      <c r="I678" s="5">
        <v>25.9</v>
      </c>
      <c r="J678" s="5">
        <v>15.9</v>
      </c>
      <c r="K678" s="5">
        <v>0</v>
      </c>
      <c r="L678" s="7">
        <v>116230.34</v>
      </c>
      <c r="M678" s="8">
        <v>30.36705791</v>
      </c>
      <c r="N678" s="8">
        <f>Table_EnergyDemand_raw_data[[#This Row],[Demand]]*Table_EnergyDemand_raw_data[[#This Row],[RRP]]</f>
        <v>3529573.4656789894</v>
      </c>
    </row>
    <row r="679" spans="1:14" x14ac:dyDescent="0.3">
      <c r="A679" s="10">
        <v>42682</v>
      </c>
      <c r="B679" s="5" t="str">
        <f>TEXT(Table_EnergyDemand_raw_data[[#This Row],[Date]], "DDDD")</f>
        <v>Tuesday</v>
      </c>
      <c r="C679" s="5" t="str">
        <f xml:space="preserve"> TEXT(Table_EnergyDemand_raw_data[[#This Row],[Date]], "MMMM")</f>
        <v>November</v>
      </c>
      <c r="D679" s="5" t="str">
        <f>TEXT(Table_EnergyDemand_raw_data[[#This Row],[Date]], "YYYY")</f>
        <v>2016</v>
      </c>
      <c r="E679" s="5">
        <f>_xlfn.ISOWEEKNUM(Table_EnergyDemand_raw_data[[#This Row],[Date]])</f>
        <v>45</v>
      </c>
      <c r="F679" s="6" t="str">
        <f>VLOOKUP(Table_EnergyDemand_raw_data[[#This Row],[Date]],Table_Sheet1[], 2, FALSE)</f>
        <v>Y</v>
      </c>
      <c r="G679" s="6" t="str">
        <f>VLOOKUP(Table_EnergyDemand_raw_data[[#This Row],[Date]],Table_Sheet1[], 3, FALSE)</f>
        <v>N</v>
      </c>
      <c r="H679" s="5">
        <v>11</v>
      </c>
      <c r="I679" s="5">
        <v>18.2</v>
      </c>
      <c r="J679" s="5">
        <v>28.9</v>
      </c>
      <c r="K679" s="5">
        <v>0.2</v>
      </c>
      <c r="L679" s="7">
        <v>117794.595</v>
      </c>
      <c r="M679" s="8">
        <v>53.922003029999999</v>
      </c>
      <c r="N679" s="8">
        <f>Table_EnergyDemand_raw_data[[#This Row],[Demand]]*Table_EnergyDemand_raw_data[[#This Row],[RRP]]</f>
        <v>6351720.5085076224</v>
      </c>
    </row>
    <row r="680" spans="1:14" x14ac:dyDescent="0.3">
      <c r="A680" s="10">
        <v>42683</v>
      </c>
      <c r="B680" s="5" t="str">
        <f>TEXT(Table_EnergyDemand_raw_data[[#This Row],[Date]], "DDDD")</f>
        <v>Wednesday</v>
      </c>
      <c r="C680" s="5" t="str">
        <f xml:space="preserve"> TEXT(Table_EnergyDemand_raw_data[[#This Row],[Date]], "MMMM")</f>
        <v>November</v>
      </c>
      <c r="D680" s="5" t="str">
        <f>TEXT(Table_EnergyDemand_raw_data[[#This Row],[Date]], "YYYY")</f>
        <v>2016</v>
      </c>
      <c r="E680" s="5">
        <f>_xlfn.ISOWEEKNUM(Table_EnergyDemand_raw_data[[#This Row],[Date]])</f>
        <v>45</v>
      </c>
      <c r="F680" s="6" t="str">
        <f>VLOOKUP(Table_EnergyDemand_raw_data[[#This Row],[Date]],Table_Sheet1[], 2, FALSE)</f>
        <v>Y</v>
      </c>
      <c r="G680" s="6" t="str">
        <f>VLOOKUP(Table_EnergyDemand_raw_data[[#This Row],[Date]],Table_Sheet1[], 3, FALSE)</f>
        <v>N</v>
      </c>
      <c r="H680" s="5">
        <v>9.1999999999999993</v>
      </c>
      <c r="I680" s="5">
        <v>17.399999999999999</v>
      </c>
      <c r="J680" s="5">
        <v>22</v>
      </c>
      <c r="K680" s="5">
        <v>0</v>
      </c>
      <c r="L680" s="7">
        <v>122131.11500000001</v>
      </c>
      <c r="M680" s="8">
        <v>55.662203390000002</v>
      </c>
      <c r="N680" s="8">
        <f>Table_EnergyDemand_raw_data[[#This Row],[Demand]]*Table_EnergyDemand_raw_data[[#This Row],[RRP]]</f>
        <v>6798086.9633774804</v>
      </c>
    </row>
    <row r="681" spans="1:14" x14ac:dyDescent="0.3">
      <c r="A681" s="10">
        <v>42684</v>
      </c>
      <c r="B681" s="5" t="str">
        <f>TEXT(Table_EnergyDemand_raw_data[[#This Row],[Date]], "DDDD")</f>
        <v>Thursday</v>
      </c>
      <c r="C681" s="5" t="str">
        <f xml:space="preserve"> TEXT(Table_EnergyDemand_raw_data[[#This Row],[Date]], "MMMM")</f>
        <v>November</v>
      </c>
      <c r="D681" s="5" t="str">
        <f>TEXT(Table_EnergyDemand_raw_data[[#This Row],[Date]], "YYYY")</f>
        <v>2016</v>
      </c>
      <c r="E681" s="5">
        <f>_xlfn.ISOWEEKNUM(Table_EnergyDemand_raw_data[[#This Row],[Date]])</f>
        <v>45</v>
      </c>
      <c r="F681" s="6" t="str">
        <f>VLOOKUP(Table_EnergyDemand_raw_data[[#This Row],[Date]],Table_Sheet1[], 2, FALSE)</f>
        <v>Y</v>
      </c>
      <c r="G681" s="6" t="str">
        <f>VLOOKUP(Table_EnergyDemand_raw_data[[#This Row],[Date]],Table_Sheet1[], 3, FALSE)</f>
        <v>N</v>
      </c>
      <c r="H681" s="5">
        <v>11.9</v>
      </c>
      <c r="I681" s="5">
        <v>17.5</v>
      </c>
      <c r="J681" s="5">
        <v>20.3</v>
      </c>
      <c r="K681" s="5">
        <v>0</v>
      </c>
      <c r="L681" s="7">
        <v>122634.53</v>
      </c>
      <c r="M681" s="8">
        <v>48.706971459999998</v>
      </c>
      <c r="N681" s="8">
        <f>Table_EnergyDemand_raw_data[[#This Row],[Demand]]*Table_EnergyDemand_raw_data[[#This Row],[RRP]]</f>
        <v>5973156.5527205132</v>
      </c>
    </row>
    <row r="682" spans="1:14" x14ac:dyDescent="0.3">
      <c r="A682" s="10">
        <v>42685</v>
      </c>
      <c r="B682" s="5" t="str">
        <f>TEXT(Table_EnergyDemand_raw_data[[#This Row],[Date]], "DDDD")</f>
        <v>Friday</v>
      </c>
      <c r="C682" s="5" t="str">
        <f xml:space="preserve"> TEXT(Table_EnergyDemand_raw_data[[#This Row],[Date]], "MMMM")</f>
        <v>November</v>
      </c>
      <c r="D682" s="5" t="str">
        <f>TEXT(Table_EnergyDemand_raw_data[[#This Row],[Date]], "YYYY")</f>
        <v>2016</v>
      </c>
      <c r="E682" s="5">
        <f>_xlfn.ISOWEEKNUM(Table_EnergyDemand_raw_data[[#This Row],[Date]])</f>
        <v>45</v>
      </c>
      <c r="F682" s="6" t="str">
        <f>VLOOKUP(Table_EnergyDemand_raw_data[[#This Row],[Date]],Table_Sheet1[], 2, FALSE)</f>
        <v>Y</v>
      </c>
      <c r="G682" s="6" t="str">
        <f>VLOOKUP(Table_EnergyDemand_raw_data[[#This Row],[Date]],Table_Sheet1[], 3, FALSE)</f>
        <v>N</v>
      </c>
      <c r="H682" s="5">
        <v>8.4</v>
      </c>
      <c r="I682" s="5">
        <v>23.8</v>
      </c>
      <c r="J682" s="5">
        <v>29.1</v>
      </c>
      <c r="K682" s="5">
        <v>0</v>
      </c>
      <c r="L682" s="7">
        <v>117953.88499999999</v>
      </c>
      <c r="M682" s="8">
        <v>26.823982910000002</v>
      </c>
      <c r="N682" s="8">
        <f>Table_EnergyDemand_raw_data[[#This Row],[Demand]]*Table_EnergyDemand_raw_data[[#This Row],[RRP]]</f>
        <v>3163992.9954081052</v>
      </c>
    </row>
    <row r="683" spans="1:14" x14ac:dyDescent="0.3">
      <c r="A683" s="10">
        <v>42686</v>
      </c>
      <c r="B683" s="5" t="str">
        <f>TEXT(Table_EnergyDemand_raw_data[[#This Row],[Date]], "DDDD")</f>
        <v>Saturday</v>
      </c>
      <c r="C683" s="5" t="str">
        <f xml:space="preserve"> TEXT(Table_EnergyDemand_raw_data[[#This Row],[Date]], "MMMM")</f>
        <v>November</v>
      </c>
      <c r="D683" s="5" t="str">
        <f>TEXT(Table_EnergyDemand_raw_data[[#This Row],[Date]], "YYYY")</f>
        <v>2016</v>
      </c>
      <c r="E683" s="5">
        <f>_xlfn.ISOWEEKNUM(Table_EnergyDemand_raw_data[[#This Row],[Date]])</f>
        <v>45</v>
      </c>
      <c r="F683" s="6" t="str">
        <f>VLOOKUP(Table_EnergyDemand_raw_data[[#This Row],[Date]],Table_Sheet1[], 2, FALSE)</f>
        <v>Y</v>
      </c>
      <c r="G683" s="6" t="str">
        <f>VLOOKUP(Table_EnergyDemand_raw_data[[#This Row],[Date]],Table_Sheet1[], 3, FALSE)</f>
        <v>N</v>
      </c>
      <c r="H683" s="5">
        <v>13.2</v>
      </c>
      <c r="I683" s="5">
        <v>25.5</v>
      </c>
      <c r="J683" s="5">
        <v>17</v>
      </c>
      <c r="K683" s="5">
        <v>2</v>
      </c>
      <c r="L683" s="7">
        <v>99907.32</v>
      </c>
      <c r="M683" s="8">
        <v>10.832116259999999</v>
      </c>
      <c r="N683" s="8">
        <f>Table_EnergyDemand_raw_data[[#This Row],[Demand]]*Table_EnergyDemand_raw_data[[#This Row],[RRP]]</f>
        <v>1082207.7054650232</v>
      </c>
    </row>
    <row r="684" spans="1:14" x14ac:dyDescent="0.3">
      <c r="A684" s="10">
        <v>42687</v>
      </c>
      <c r="B684" s="5" t="str">
        <f>TEXT(Table_EnergyDemand_raw_data[[#This Row],[Date]], "DDDD")</f>
        <v>Sunday</v>
      </c>
      <c r="C684" s="5" t="str">
        <f xml:space="preserve"> TEXT(Table_EnergyDemand_raw_data[[#This Row],[Date]], "MMMM")</f>
        <v>November</v>
      </c>
      <c r="D684" s="5" t="str">
        <f>TEXT(Table_EnergyDemand_raw_data[[#This Row],[Date]], "YYYY")</f>
        <v>2016</v>
      </c>
      <c r="E684" s="5">
        <f>_xlfn.ISOWEEKNUM(Table_EnergyDemand_raw_data[[#This Row],[Date]])</f>
        <v>45</v>
      </c>
      <c r="F684" s="6" t="str">
        <f>VLOOKUP(Table_EnergyDemand_raw_data[[#This Row],[Date]],Table_Sheet1[], 2, FALSE)</f>
        <v>Y</v>
      </c>
      <c r="G684" s="6" t="str">
        <f>VLOOKUP(Table_EnergyDemand_raw_data[[#This Row],[Date]],Table_Sheet1[], 3, FALSE)</f>
        <v>N</v>
      </c>
      <c r="H684" s="5">
        <v>11.7</v>
      </c>
      <c r="I684" s="5">
        <v>19</v>
      </c>
      <c r="J684" s="5">
        <v>9.6999999999999993</v>
      </c>
      <c r="K684" s="5">
        <v>2</v>
      </c>
      <c r="L684" s="7">
        <v>96805.925000000003</v>
      </c>
      <c r="M684" s="8">
        <v>10.725641830000001</v>
      </c>
      <c r="N684" s="8">
        <f>Table_EnergyDemand_raw_data[[#This Row],[Demand]]*Table_EnergyDemand_raw_data[[#This Row],[RRP]]</f>
        <v>1038305.6785718428</v>
      </c>
    </row>
    <row r="685" spans="1:14" x14ac:dyDescent="0.3">
      <c r="A685" s="10">
        <v>42688</v>
      </c>
      <c r="B685" s="5" t="str">
        <f>TEXT(Table_EnergyDemand_raw_data[[#This Row],[Date]], "DDDD")</f>
        <v>Monday</v>
      </c>
      <c r="C685" s="5" t="str">
        <f xml:space="preserve"> TEXT(Table_EnergyDemand_raw_data[[#This Row],[Date]], "MMMM")</f>
        <v>November</v>
      </c>
      <c r="D685" s="5" t="str">
        <f>TEXT(Table_EnergyDemand_raw_data[[#This Row],[Date]], "YYYY")</f>
        <v>2016</v>
      </c>
      <c r="E685" s="5">
        <f>_xlfn.ISOWEEKNUM(Table_EnergyDemand_raw_data[[#This Row],[Date]])</f>
        <v>46</v>
      </c>
      <c r="F685" s="6" t="str">
        <f>VLOOKUP(Table_EnergyDemand_raw_data[[#This Row],[Date]],Table_Sheet1[], 2, FALSE)</f>
        <v>Y</v>
      </c>
      <c r="G685" s="6" t="str">
        <f>VLOOKUP(Table_EnergyDemand_raw_data[[#This Row],[Date]],Table_Sheet1[], 3, FALSE)</f>
        <v>N</v>
      </c>
      <c r="H685" s="5">
        <v>11.5</v>
      </c>
      <c r="I685" s="5">
        <v>15.9</v>
      </c>
      <c r="J685" s="5">
        <v>14.8</v>
      </c>
      <c r="K685" s="5">
        <v>8.6</v>
      </c>
      <c r="L685" s="7">
        <v>116817.15</v>
      </c>
      <c r="M685" s="8">
        <v>39.499737830000001</v>
      </c>
      <c r="N685" s="8">
        <f>Table_EnergyDemand_raw_data[[#This Row],[Demand]]*Table_EnergyDemand_raw_data[[#This Row],[RRP]]</f>
        <v>4614246.7990477839</v>
      </c>
    </row>
    <row r="686" spans="1:14" x14ac:dyDescent="0.3">
      <c r="A686" s="10">
        <v>42689</v>
      </c>
      <c r="B686" s="5" t="str">
        <f>TEXT(Table_EnergyDemand_raw_data[[#This Row],[Date]], "DDDD")</f>
        <v>Tuesday</v>
      </c>
      <c r="C686" s="5" t="str">
        <f xml:space="preserve"> TEXT(Table_EnergyDemand_raw_data[[#This Row],[Date]], "MMMM")</f>
        <v>November</v>
      </c>
      <c r="D686" s="5" t="str">
        <f>TEXT(Table_EnergyDemand_raw_data[[#This Row],[Date]], "YYYY")</f>
        <v>2016</v>
      </c>
      <c r="E686" s="5">
        <f>_xlfn.ISOWEEKNUM(Table_EnergyDemand_raw_data[[#This Row],[Date]])</f>
        <v>46</v>
      </c>
      <c r="F686" s="6" t="str">
        <f>VLOOKUP(Table_EnergyDemand_raw_data[[#This Row],[Date]],Table_Sheet1[], 2, FALSE)</f>
        <v>Y</v>
      </c>
      <c r="G686" s="6" t="str">
        <f>VLOOKUP(Table_EnergyDemand_raw_data[[#This Row],[Date]],Table_Sheet1[], 3, FALSE)</f>
        <v>N</v>
      </c>
      <c r="H686" s="5">
        <v>11</v>
      </c>
      <c r="I686" s="5">
        <v>19.2</v>
      </c>
      <c r="J686" s="5">
        <v>17.100000000000001</v>
      </c>
      <c r="K686" s="5">
        <v>0</v>
      </c>
      <c r="L686" s="7">
        <v>119905.59</v>
      </c>
      <c r="M686" s="8">
        <v>26.908387489999999</v>
      </c>
      <c r="N686" s="8">
        <f>Table_EnergyDemand_raw_data[[#This Row],[Demand]]*Table_EnergyDemand_raw_data[[#This Row],[RRP]]</f>
        <v>3226466.0779370689</v>
      </c>
    </row>
    <row r="687" spans="1:14" x14ac:dyDescent="0.3">
      <c r="A687" s="10">
        <v>42690</v>
      </c>
      <c r="B687" s="5" t="str">
        <f>TEXT(Table_EnergyDemand_raw_data[[#This Row],[Date]], "DDDD")</f>
        <v>Wednesday</v>
      </c>
      <c r="C687" s="5" t="str">
        <f xml:space="preserve"> TEXT(Table_EnergyDemand_raw_data[[#This Row],[Date]], "MMMM")</f>
        <v>November</v>
      </c>
      <c r="D687" s="5" t="str">
        <f>TEXT(Table_EnergyDemand_raw_data[[#This Row],[Date]], "YYYY")</f>
        <v>2016</v>
      </c>
      <c r="E687" s="5">
        <f>_xlfn.ISOWEEKNUM(Table_EnergyDemand_raw_data[[#This Row],[Date]])</f>
        <v>46</v>
      </c>
      <c r="F687" s="6" t="str">
        <f>VLOOKUP(Table_EnergyDemand_raw_data[[#This Row],[Date]],Table_Sheet1[], 2, FALSE)</f>
        <v>Y</v>
      </c>
      <c r="G687" s="6" t="str">
        <f>VLOOKUP(Table_EnergyDemand_raw_data[[#This Row],[Date]],Table_Sheet1[], 3, FALSE)</f>
        <v>N</v>
      </c>
      <c r="H687" s="5">
        <v>11.9</v>
      </c>
      <c r="I687" s="5">
        <v>21.6</v>
      </c>
      <c r="J687" s="5">
        <v>25.8</v>
      </c>
      <c r="K687" s="5">
        <v>0</v>
      </c>
      <c r="L687" s="7">
        <v>122146.66</v>
      </c>
      <c r="M687" s="8">
        <v>35.630684420000001</v>
      </c>
      <c r="N687" s="8">
        <f>Table_EnergyDemand_raw_data[[#This Row],[Demand]]*Table_EnergyDemand_raw_data[[#This Row],[RRP]]</f>
        <v>4352169.0954170376</v>
      </c>
    </row>
    <row r="688" spans="1:14" x14ac:dyDescent="0.3">
      <c r="A688" s="10">
        <v>42691</v>
      </c>
      <c r="B688" s="5" t="str">
        <f>TEXT(Table_EnergyDemand_raw_data[[#This Row],[Date]], "DDDD")</f>
        <v>Thursday</v>
      </c>
      <c r="C688" s="5" t="str">
        <f xml:space="preserve"> TEXT(Table_EnergyDemand_raw_data[[#This Row],[Date]], "MMMM")</f>
        <v>November</v>
      </c>
      <c r="D688" s="5" t="str">
        <f>TEXT(Table_EnergyDemand_raw_data[[#This Row],[Date]], "YYYY")</f>
        <v>2016</v>
      </c>
      <c r="E688" s="5">
        <f>_xlfn.ISOWEEKNUM(Table_EnergyDemand_raw_data[[#This Row],[Date]])</f>
        <v>46</v>
      </c>
      <c r="F688" s="6" t="str">
        <f>VLOOKUP(Table_EnergyDemand_raw_data[[#This Row],[Date]],Table_Sheet1[], 2, FALSE)</f>
        <v>Y</v>
      </c>
      <c r="G688" s="6" t="str">
        <f>VLOOKUP(Table_EnergyDemand_raw_data[[#This Row],[Date]],Table_Sheet1[], 3, FALSE)</f>
        <v>N</v>
      </c>
      <c r="H688" s="5">
        <v>12</v>
      </c>
      <c r="I688" s="5">
        <v>31.4</v>
      </c>
      <c r="J688" s="5">
        <v>28.8</v>
      </c>
      <c r="K688" s="5">
        <v>0</v>
      </c>
      <c r="L688" s="7">
        <v>122464.645</v>
      </c>
      <c r="M688" s="8">
        <v>28.55507656</v>
      </c>
      <c r="N688" s="8">
        <f>Table_EnergyDemand_raw_data[[#This Row],[Demand]]*Table_EnergyDemand_raw_data[[#This Row],[RRP]]</f>
        <v>3496987.3138682214</v>
      </c>
    </row>
    <row r="689" spans="1:14" x14ac:dyDescent="0.3">
      <c r="A689" s="10">
        <v>42692</v>
      </c>
      <c r="B689" s="5" t="str">
        <f>TEXT(Table_EnergyDemand_raw_data[[#This Row],[Date]], "DDDD")</f>
        <v>Friday</v>
      </c>
      <c r="C689" s="5" t="str">
        <f xml:space="preserve"> TEXT(Table_EnergyDemand_raw_data[[#This Row],[Date]], "MMMM")</f>
        <v>November</v>
      </c>
      <c r="D689" s="5" t="str">
        <f>TEXT(Table_EnergyDemand_raw_data[[#This Row],[Date]], "YYYY")</f>
        <v>2016</v>
      </c>
      <c r="E689" s="5">
        <f>_xlfn.ISOWEEKNUM(Table_EnergyDemand_raw_data[[#This Row],[Date]])</f>
        <v>46</v>
      </c>
      <c r="F689" s="6" t="str">
        <f>VLOOKUP(Table_EnergyDemand_raw_data[[#This Row],[Date]],Table_Sheet1[], 2, FALSE)</f>
        <v>Y</v>
      </c>
      <c r="G689" s="6" t="str">
        <f>VLOOKUP(Table_EnergyDemand_raw_data[[#This Row],[Date]],Table_Sheet1[], 3, FALSE)</f>
        <v>N</v>
      </c>
      <c r="H689" s="5">
        <v>15.3</v>
      </c>
      <c r="I689" s="5">
        <v>18.899999999999999</v>
      </c>
      <c r="J689" s="5">
        <v>15.6</v>
      </c>
      <c r="K689" s="5">
        <v>0</v>
      </c>
      <c r="L689" s="7">
        <v>121441.05</v>
      </c>
      <c r="M689" s="8">
        <v>31.775799320000001</v>
      </c>
      <c r="N689" s="8">
        <f>Table_EnergyDemand_raw_data[[#This Row],[Demand]]*Table_EnergyDemand_raw_data[[#This Row],[RRP]]</f>
        <v>3858886.4340100861</v>
      </c>
    </row>
    <row r="690" spans="1:14" x14ac:dyDescent="0.3">
      <c r="A690" s="10">
        <v>42693</v>
      </c>
      <c r="B690" s="5" t="str">
        <f>TEXT(Table_EnergyDemand_raw_data[[#This Row],[Date]], "DDDD")</f>
        <v>Saturday</v>
      </c>
      <c r="C690" s="5" t="str">
        <f xml:space="preserve"> TEXT(Table_EnergyDemand_raw_data[[#This Row],[Date]], "MMMM")</f>
        <v>November</v>
      </c>
      <c r="D690" s="5" t="str">
        <f>TEXT(Table_EnergyDemand_raw_data[[#This Row],[Date]], "YYYY")</f>
        <v>2016</v>
      </c>
      <c r="E690" s="5">
        <f>_xlfn.ISOWEEKNUM(Table_EnergyDemand_raw_data[[#This Row],[Date]])</f>
        <v>46</v>
      </c>
      <c r="F690" s="6" t="str">
        <f>VLOOKUP(Table_EnergyDemand_raw_data[[#This Row],[Date]],Table_Sheet1[], 2, FALSE)</f>
        <v>Y</v>
      </c>
      <c r="G690" s="6" t="str">
        <f>VLOOKUP(Table_EnergyDemand_raw_data[[#This Row],[Date]],Table_Sheet1[], 3, FALSE)</f>
        <v>N</v>
      </c>
      <c r="H690" s="5">
        <v>11.7</v>
      </c>
      <c r="I690" s="5">
        <v>19.399999999999999</v>
      </c>
      <c r="J690" s="5">
        <v>29.9</v>
      </c>
      <c r="K690" s="5">
        <v>0</v>
      </c>
      <c r="L690" s="7">
        <v>106868.5</v>
      </c>
      <c r="M690" s="8">
        <v>24.655993039999998</v>
      </c>
      <c r="N690" s="8">
        <f>Table_EnergyDemand_raw_data[[#This Row],[Demand]]*Table_EnergyDemand_raw_data[[#This Row],[RRP]]</f>
        <v>2634948.9921952398</v>
      </c>
    </row>
    <row r="691" spans="1:14" x14ac:dyDescent="0.3">
      <c r="A691" s="10">
        <v>42694</v>
      </c>
      <c r="B691" s="5" t="str">
        <f>TEXT(Table_EnergyDemand_raw_data[[#This Row],[Date]], "DDDD")</f>
        <v>Sunday</v>
      </c>
      <c r="C691" s="5" t="str">
        <f xml:space="preserve"> TEXT(Table_EnergyDemand_raw_data[[#This Row],[Date]], "MMMM")</f>
        <v>November</v>
      </c>
      <c r="D691" s="5" t="str">
        <f>TEXT(Table_EnergyDemand_raw_data[[#This Row],[Date]], "YYYY")</f>
        <v>2016</v>
      </c>
      <c r="E691" s="5">
        <f>_xlfn.ISOWEEKNUM(Table_EnergyDemand_raw_data[[#This Row],[Date]])</f>
        <v>46</v>
      </c>
      <c r="F691" s="6" t="str">
        <f>VLOOKUP(Table_EnergyDemand_raw_data[[#This Row],[Date]],Table_Sheet1[], 2, FALSE)</f>
        <v>Y</v>
      </c>
      <c r="G691" s="6" t="str">
        <f>VLOOKUP(Table_EnergyDemand_raw_data[[#This Row],[Date]],Table_Sheet1[], 3, FALSE)</f>
        <v>N</v>
      </c>
      <c r="H691" s="5">
        <v>11.9</v>
      </c>
      <c r="I691" s="5">
        <v>33.299999999999997</v>
      </c>
      <c r="J691" s="5">
        <v>22.1</v>
      </c>
      <c r="K691" s="5">
        <v>0</v>
      </c>
      <c r="L691" s="7">
        <v>112098.33500000001</v>
      </c>
      <c r="M691" s="8">
        <v>43.08594969</v>
      </c>
      <c r="N691" s="8">
        <f>Table_EnergyDemand_raw_data[[#This Row],[Demand]]*Table_EnergyDemand_raw_data[[#This Row],[RRP]]</f>
        <v>4829863.2221427662</v>
      </c>
    </row>
    <row r="692" spans="1:14" x14ac:dyDescent="0.3">
      <c r="A692" s="10">
        <v>42695</v>
      </c>
      <c r="B692" s="5" t="str">
        <f>TEXT(Table_EnergyDemand_raw_data[[#This Row],[Date]], "DDDD")</f>
        <v>Monday</v>
      </c>
      <c r="C692" s="5" t="str">
        <f xml:space="preserve"> TEXT(Table_EnergyDemand_raw_data[[#This Row],[Date]], "MMMM")</f>
        <v>November</v>
      </c>
      <c r="D692" s="5" t="str">
        <f>TEXT(Table_EnergyDemand_raw_data[[#This Row],[Date]], "YYYY")</f>
        <v>2016</v>
      </c>
      <c r="E692" s="5">
        <f>_xlfn.ISOWEEKNUM(Table_EnergyDemand_raw_data[[#This Row],[Date]])</f>
        <v>47</v>
      </c>
      <c r="F692" s="6" t="str">
        <f>VLOOKUP(Table_EnergyDemand_raw_data[[#This Row],[Date]],Table_Sheet1[], 2, FALSE)</f>
        <v>Y</v>
      </c>
      <c r="G692" s="6" t="str">
        <f>VLOOKUP(Table_EnergyDemand_raw_data[[#This Row],[Date]],Table_Sheet1[], 3, FALSE)</f>
        <v>N</v>
      </c>
      <c r="H692" s="5">
        <v>17.899999999999999</v>
      </c>
      <c r="I692" s="5">
        <v>35</v>
      </c>
      <c r="J692" s="5">
        <v>19.8</v>
      </c>
      <c r="K692" s="5">
        <v>0</v>
      </c>
      <c r="L692" s="7">
        <v>138681.815</v>
      </c>
      <c r="M692" s="8">
        <v>51.0352654</v>
      </c>
      <c r="N692" s="8">
        <f>Table_EnergyDemand_raw_data[[#This Row],[Demand]]*Table_EnergyDemand_raw_data[[#This Row],[RRP]]</f>
        <v>7077663.2346787015</v>
      </c>
    </row>
    <row r="693" spans="1:14" x14ac:dyDescent="0.3">
      <c r="A693" s="10">
        <v>42696</v>
      </c>
      <c r="B693" s="5" t="str">
        <f>TEXT(Table_EnergyDemand_raw_data[[#This Row],[Date]], "DDDD")</f>
        <v>Tuesday</v>
      </c>
      <c r="C693" s="5" t="str">
        <f xml:space="preserve"> TEXT(Table_EnergyDemand_raw_data[[#This Row],[Date]], "MMMM")</f>
        <v>November</v>
      </c>
      <c r="D693" s="5" t="str">
        <f>TEXT(Table_EnergyDemand_raw_data[[#This Row],[Date]], "YYYY")</f>
        <v>2016</v>
      </c>
      <c r="E693" s="5">
        <f>_xlfn.ISOWEEKNUM(Table_EnergyDemand_raw_data[[#This Row],[Date]])</f>
        <v>47</v>
      </c>
      <c r="F693" s="6" t="str">
        <f>VLOOKUP(Table_EnergyDemand_raw_data[[#This Row],[Date]],Table_Sheet1[], 2, FALSE)</f>
        <v>Y</v>
      </c>
      <c r="G693" s="6" t="str">
        <f>VLOOKUP(Table_EnergyDemand_raw_data[[#This Row],[Date]],Table_Sheet1[], 3, FALSE)</f>
        <v>N</v>
      </c>
      <c r="H693" s="5">
        <v>14.5</v>
      </c>
      <c r="I693" s="5">
        <v>14.9</v>
      </c>
      <c r="J693" s="5">
        <v>1.5</v>
      </c>
      <c r="K693" s="5">
        <v>8.6</v>
      </c>
      <c r="L693" s="7">
        <v>126617.72</v>
      </c>
      <c r="M693" s="8">
        <v>37.021291779999999</v>
      </c>
      <c r="N693" s="8">
        <f>Table_EnergyDemand_raw_data[[#This Row],[Demand]]*Table_EnergyDemand_raw_data[[#This Row],[RRP]]</f>
        <v>4687551.5566383414</v>
      </c>
    </row>
    <row r="694" spans="1:14" x14ac:dyDescent="0.3">
      <c r="A694" s="10">
        <v>42697</v>
      </c>
      <c r="B694" s="5" t="str">
        <f>TEXT(Table_EnergyDemand_raw_data[[#This Row],[Date]], "DDDD")</f>
        <v>Wednesday</v>
      </c>
      <c r="C694" s="5" t="str">
        <f xml:space="preserve"> TEXT(Table_EnergyDemand_raw_data[[#This Row],[Date]], "MMMM")</f>
        <v>November</v>
      </c>
      <c r="D694" s="5" t="str">
        <f>TEXT(Table_EnergyDemand_raw_data[[#This Row],[Date]], "YYYY")</f>
        <v>2016</v>
      </c>
      <c r="E694" s="5">
        <f>_xlfn.ISOWEEKNUM(Table_EnergyDemand_raw_data[[#This Row],[Date]])</f>
        <v>47</v>
      </c>
      <c r="F694" s="6" t="str">
        <f>VLOOKUP(Table_EnergyDemand_raw_data[[#This Row],[Date]],Table_Sheet1[], 2, FALSE)</f>
        <v>Y</v>
      </c>
      <c r="G694" s="6" t="str">
        <f>VLOOKUP(Table_EnergyDemand_raw_data[[#This Row],[Date]],Table_Sheet1[], 3, FALSE)</f>
        <v>N</v>
      </c>
      <c r="H694" s="5">
        <v>11</v>
      </c>
      <c r="I694" s="5">
        <v>16.8</v>
      </c>
      <c r="J694" s="5">
        <v>16.899999999999999</v>
      </c>
      <c r="K694" s="5">
        <v>5.4</v>
      </c>
      <c r="L694" s="7">
        <v>118119.01</v>
      </c>
      <c r="M694" s="8">
        <v>41.912267790000001</v>
      </c>
      <c r="N694" s="8">
        <f>Table_EnergyDemand_raw_data[[#This Row],[Demand]]*Table_EnergyDemand_raw_data[[#This Row],[RRP]]</f>
        <v>4950635.578209688</v>
      </c>
    </row>
    <row r="695" spans="1:14" x14ac:dyDescent="0.3">
      <c r="A695" s="10">
        <v>42698</v>
      </c>
      <c r="B695" s="5" t="str">
        <f>TEXT(Table_EnergyDemand_raw_data[[#This Row],[Date]], "DDDD")</f>
        <v>Thursday</v>
      </c>
      <c r="C695" s="5" t="str">
        <f xml:space="preserve"> TEXT(Table_EnergyDemand_raw_data[[#This Row],[Date]], "MMMM")</f>
        <v>November</v>
      </c>
      <c r="D695" s="5" t="str">
        <f>TEXT(Table_EnergyDemand_raw_data[[#This Row],[Date]], "YYYY")</f>
        <v>2016</v>
      </c>
      <c r="E695" s="5">
        <f>_xlfn.ISOWEEKNUM(Table_EnergyDemand_raw_data[[#This Row],[Date]])</f>
        <v>47</v>
      </c>
      <c r="F695" s="6" t="str">
        <f>VLOOKUP(Table_EnergyDemand_raw_data[[#This Row],[Date]],Table_Sheet1[], 2, FALSE)</f>
        <v>Y</v>
      </c>
      <c r="G695" s="6" t="str">
        <f>VLOOKUP(Table_EnergyDemand_raw_data[[#This Row],[Date]],Table_Sheet1[], 3, FALSE)</f>
        <v>N</v>
      </c>
      <c r="H695" s="5">
        <v>10.3</v>
      </c>
      <c r="I695" s="5">
        <v>17</v>
      </c>
      <c r="J695" s="5">
        <v>21.6</v>
      </c>
      <c r="K695" s="5">
        <v>2.2000000000000002</v>
      </c>
      <c r="L695" s="7">
        <v>120308.545</v>
      </c>
      <c r="M695" s="8">
        <v>38.059403269999997</v>
      </c>
      <c r="N695" s="8">
        <f>Table_EnergyDemand_raw_data[[#This Row],[Demand]]*Table_EnergyDemand_raw_data[[#This Row],[RRP]]</f>
        <v>4578871.4309819415</v>
      </c>
    </row>
    <row r="696" spans="1:14" x14ac:dyDescent="0.3">
      <c r="A696" s="10">
        <v>42699</v>
      </c>
      <c r="B696" s="5" t="str">
        <f>TEXT(Table_EnergyDemand_raw_data[[#This Row],[Date]], "DDDD")</f>
        <v>Friday</v>
      </c>
      <c r="C696" s="5" t="str">
        <f xml:space="preserve"> TEXT(Table_EnergyDemand_raw_data[[#This Row],[Date]], "MMMM")</f>
        <v>November</v>
      </c>
      <c r="D696" s="5" t="str">
        <f>TEXT(Table_EnergyDemand_raw_data[[#This Row],[Date]], "YYYY")</f>
        <v>2016</v>
      </c>
      <c r="E696" s="5">
        <f>_xlfn.ISOWEEKNUM(Table_EnergyDemand_raw_data[[#This Row],[Date]])</f>
        <v>47</v>
      </c>
      <c r="F696" s="6" t="str">
        <f>VLOOKUP(Table_EnergyDemand_raw_data[[#This Row],[Date]],Table_Sheet1[], 2, FALSE)</f>
        <v>Y</v>
      </c>
      <c r="G696" s="6" t="str">
        <f>VLOOKUP(Table_EnergyDemand_raw_data[[#This Row],[Date]],Table_Sheet1[], 3, FALSE)</f>
        <v>N</v>
      </c>
      <c r="H696" s="5">
        <v>10.9</v>
      </c>
      <c r="I696" s="5">
        <v>17.899999999999999</v>
      </c>
      <c r="J696" s="5">
        <v>15.7</v>
      </c>
      <c r="K696" s="5">
        <v>0.8</v>
      </c>
      <c r="L696" s="7">
        <v>116011.565</v>
      </c>
      <c r="M696" s="8">
        <v>27.61649096</v>
      </c>
      <c r="N696" s="8">
        <f>Table_EnergyDemand_raw_data[[#This Row],[Demand]]*Table_EnergyDemand_raw_data[[#This Row],[RRP]]</f>
        <v>3203832.3360779523</v>
      </c>
    </row>
    <row r="697" spans="1:14" x14ac:dyDescent="0.3">
      <c r="A697" s="10">
        <v>42700</v>
      </c>
      <c r="B697" s="5" t="str">
        <f>TEXT(Table_EnergyDemand_raw_data[[#This Row],[Date]], "DDDD")</f>
        <v>Saturday</v>
      </c>
      <c r="C697" s="5" t="str">
        <f xml:space="preserve"> TEXT(Table_EnergyDemand_raw_data[[#This Row],[Date]], "MMMM")</f>
        <v>November</v>
      </c>
      <c r="D697" s="5" t="str">
        <f>TEXT(Table_EnergyDemand_raw_data[[#This Row],[Date]], "YYYY")</f>
        <v>2016</v>
      </c>
      <c r="E697" s="5">
        <f>_xlfn.ISOWEEKNUM(Table_EnergyDemand_raw_data[[#This Row],[Date]])</f>
        <v>47</v>
      </c>
      <c r="F697" s="6" t="str">
        <f>VLOOKUP(Table_EnergyDemand_raw_data[[#This Row],[Date]],Table_Sheet1[], 2, FALSE)</f>
        <v>Y</v>
      </c>
      <c r="G697" s="6" t="str">
        <f>VLOOKUP(Table_EnergyDemand_raw_data[[#This Row],[Date]],Table_Sheet1[], 3, FALSE)</f>
        <v>N</v>
      </c>
      <c r="H697" s="5">
        <v>12.2</v>
      </c>
      <c r="I697" s="5">
        <v>17.399999999999999</v>
      </c>
      <c r="J697" s="5">
        <v>18.8</v>
      </c>
      <c r="K697" s="5">
        <v>0</v>
      </c>
      <c r="L697" s="7">
        <v>104700.05499999999</v>
      </c>
      <c r="M697" s="8">
        <v>23.790582969999999</v>
      </c>
      <c r="N697" s="8">
        <f>Table_EnergyDemand_raw_data[[#This Row],[Demand]]*Table_EnergyDemand_raw_data[[#This Row],[RRP]]</f>
        <v>2490875.3454410629</v>
      </c>
    </row>
    <row r="698" spans="1:14" x14ac:dyDescent="0.3">
      <c r="A698" s="10">
        <v>42701</v>
      </c>
      <c r="B698" s="5" t="str">
        <f>TEXT(Table_EnergyDemand_raw_data[[#This Row],[Date]], "DDDD")</f>
        <v>Sunday</v>
      </c>
      <c r="C698" s="5" t="str">
        <f xml:space="preserve"> TEXT(Table_EnergyDemand_raw_data[[#This Row],[Date]], "MMMM")</f>
        <v>November</v>
      </c>
      <c r="D698" s="5" t="str">
        <f>TEXT(Table_EnergyDemand_raw_data[[#This Row],[Date]], "YYYY")</f>
        <v>2016</v>
      </c>
      <c r="E698" s="5">
        <f>_xlfn.ISOWEEKNUM(Table_EnergyDemand_raw_data[[#This Row],[Date]])</f>
        <v>47</v>
      </c>
      <c r="F698" s="6" t="str">
        <f>VLOOKUP(Table_EnergyDemand_raw_data[[#This Row],[Date]],Table_Sheet1[], 2, FALSE)</f>
        <v>Y</v>
      </c>
      <c r="G698" s="6" t="str">
        <f>VLOOKUP(Table_EnergyDemand_raw_data[[#This Row],[Date]],Table_Sheet1[], 3, FALSE)</f>
        <v>N</v>
      </c>
      <c r="H698" s="5">
        <v>11.6</v>
      </c>
      <c r="I698" s="5">
        <v>16.3</v>
      </c>
      <c r="J698" s="5">
        <v>10.1</v>
      </c>
      <c r="K698" s="5">
        <v>0.4</v>
      </c>
      <c r="L698" s="7">
        <v>102718.9</v>
      </c>
      <c r="M698" s="8">
        <v>37.00394515</v>
      </c>
      <c r="N698" s="8">
        <f>Table_EnergyDemand_raw_data[[#This Row],[Demand]]*Table_EnergyDemand_raw_data[[#This Row],[RRP]]</f>
        <v>3801004.5414683348</v>
      </c>
    </row>
    <row r="699" spans="1:14" x14ac:dyDescent="0.3">
      <c r="A699" s="10">
        <v>42702</v>
      </c>
      <c r="B699" s="5" t="str">
        <f>TEXT(Table_EnergyDemand_raw_data[[#This Row],[Date]], "DDDD")</f>
        <v>Monday</v>
      </c>
      <c r="C699" s="5" t="str">
        <f xml:space="preserve"> TEXT(Table_EnergyDemand_raw_data[[#This Row],[Date]], "MMMM")</f>
        <v>November</v>
      </c>
      <c r="D699" s="5" t="str">
        <f>TEXT(Table_EnergyDemand_raw_data[[#This Row],[Date]], "YYYY")</f>
        <v>2016</v>
      </c>
      <c r="E699" s="5">
        <f>_xlfn.ISOWEEKNUM(Table_EnergyDemand_raw_data[[#This Row],[Date]])</f>
        <v>48</v>
      </c>
      <c r="F699" s="6" t="str">
        <f>VLOOKUP(Table_EnergyDemand_raw_data[[#This Row],[Date]],Table_Sheet1[], 2, FALSE)</f>
        <v>Y</v>
      </c>
      <c r="G699" s="6" t="str">
        <f>VLOOKUP(Table_EnergyDemand_raw_data[[#This Row],[Date]],Table_Sheet1[], 3, FALSE)</f>
        <v>N</v>
      </c>
      <c r="H699" s="5">
        <v>12.2</v>
      </c>
      <c r="I699" s="5">
        <v>19.600000000000001</v>
      </c>
      <c r="J699" s="5">
        <v>24.4</v>
      </c>
      <c r="K699" s="5">
        <v>0.2</v>
      </c>
      <c r="L699" s="7">
        <v>118666.37</v>
      </c>
      <c r="M699" s="8">
        <v>65.392779020000006</v>
      </c>
      <c r="N699" s="8">
        <f>Table_EnergyDemand_raw_data[[#This Row],[Demand]]*Table_EnergyDemand_raw_data[[#This Row],[RRP]]</f>
        <v>7759923.7105155578</v>
      </c>
    </row>
    <row r="700" spans="1:14" x14ac:dyDescent="0.3">
      <c r="A700" s="10">
        <v>42703</v>
      </c>
      <c r="B700" s="5" t="str">
        <f>TEXT(Table_EnergyDemand_raw_data[[#This Row],[Date]], "DDDD")</f>
        <v>Tuesday</v>
      </c>
      <c r="C700" s="5" t="str">
        <f xml:space="preserve"> TEXT(Table_EnergyDemand_raw_data[[#This Row],[Date]], "MMMM")</f>
        <v>November</v>
      </c>
      <c r="D700" s="5" t="str">
        <f>TEXT(Table_EnergyDemand_raw_data[[#This Row],[Date]], "YYYY")</f>
        <v>2016</v>
      </c>
      <c r="E700" s="5">
        <f>_xlfn.ISOWEEKNUM(Table_EnergyDemand_raw_data[[#This Row],[Date]])</f>
        <v>48</v>
      </c>
      <c r="F700" s="6" t="str">
        <f>VLOOKUP(Table_EnergyDemand_raw_data[[#This Row],[Date]],Table_Sheet1[], 2, FALSE)</f>
        <v>Y</v>
      </c>
      <c r="G700" s="6" t="str">
        <f>VLOOKUP(Table_EnergyDemand_raw_data[[#This Row],[Date]],Table_Sheet1[], 3, FALSE)</f>
        <v>N</v>
      </c>
      <c r="H700" s="5">
        <v>10.4</v>
      </c>
      <c r="I700" s="5">
        <v>20</v>
      </c>
      <c r="J700" s="5">
        <v>31</v>
      </c>
      <c r="K700" s="5">
        <v>0.2</v>
      </c>
      <c r="L700" s="7">
        <v>119169.17</v>
      </c>
      <c r="M700" s="8">
        <v>63.429964150000004</v>
      </c>
      <c r="N700" s="8">
        <f>Table_EnergyDemand_raw_data[[#This Row],[Demand]]*Table_EnergyDemand_raw_data[[#This Row],[RRP]]</f>
        <v>7558896.1808852563</v>
      </c>
    </row>
    <row r="701" spans="1:14" x14ac:dyDescent="0.3">
      <c r="A701" s="10">
        <v>42704</v>
      </c>
      <c r="B701" s="5" t="str">
        <f>TEXT(Table_EnergyDemand_raw_data[[#This Row],[Date]], "DDDD")</f>
        <v>Wednesday</v>
      </c>
      <c r="C701" s="5" t="str">
        <f xml:space="preserve"> TEXT(Table_EnergyDemand_raw_data[[#This Row],[Date]], "MMMM")</f>
        <v>November</v>
      </c>
      <c r="D701" s="5" t="str">
        <f>TEXT(Table_EnergyDemand_raw_data[[#This Row],[Date]], "YYYY")</f>
        <v>2016</v>
      </c>
      <c r="E701" s="5">
        <f>_xlfn.ISOWEEKNUM(Table_EnergyDemand_raw_data[[#This Row],[Date]])</f>
        <v>48</v>
      </c>
      <c r="F701" s="6" t="str">
        <f>VLOOKUP(Table_EnergyDemand_raw_data[[#This Row],[Date]],Table_Sheet1[], 2, FALSE)</f>
        <v>Y</v>
      </c>
      <c r="G701" s="6" t="str">
        <f>VLOOKUP(Table_EnergyDemand_raw_data[[#This Row],[Date]],Table_Sheet1[], 3, FALSE)</f>
        <v>N</v>
      </c>
      <c r="H701" s="5">
        <v>13.3</v>
      </c>
      <c r="I701" s="5">
        <v>18.899999999999999</v>
      </c>
      <c r="J701" s="5">
        <v>9.6</v>
      </c>
      <c r="K701" s="5">
        <v>0</v>
      </c>
      <c r="L701" s="7">
        <v>121067.59</v>
      </c>
      <c r="M701" s="8">
        <v>76.02598021</v>
      </c>
      <c r="N701" s="8">
        <f>Table_EnergyDemand_raw_data[[#This Row],[Demand]]*Table_EnergyDemand_raw_data[[#This Row],[RRP]]</f>
        <v>9204282.2014123928</v>
      </c>
    </row>
    <row r="702" spans="1:14" x14ac:dyDescent="0.3">
      <c r="A702" s="10">
        <v>42705</v>
      </c>
      <c r="B702" s="5" t="str">
        <f>TEXT(Table_EnergyDemand_raw_data[[#This Row],[Date]], "DDDD")</f>
        <v>Thursday</v>
      </c>
      <c r="C702" s="5" t="str">
        <f xml:space="preserve"> TEXT(Table_EnergyDemand_raw_data[[#This Row],[Date]], "MMMM")</f>
        <v>December</v>
      </c>
      <c r="D702" s="5" t="str">
        <f>TEXT(Table_EnergyDemand_raw_data[[#This Row],[Date]], "YYYY")</f>
        <v>2016</v>
      </c>
      <c r="E702" s="5">
        <f>_xlfn.ISOWEEKNUM(Table_EnergyDemand_raw_data[[#This Row],[Date]])</f>
        <v>48</v>
      </c>
      <c r="F702" s="6" t="str">
        <f>VLOOKUP(Table_EnergyDemand_raw_data[[#This Row],[Date]],Table_Sheet1[], 2, FALSE)</f>
        <v>Y</v>
      </c>
      <c r="G702" s="6" t="str">
        <f>VLOOKUP(Table_EnergyDemand_raw_data[[#This Row],[Date]],Table_Sheet1[], 3, FALSE)</f>
        <v>N</v>
      </c>
      <c r="H702" s="5">
        <v>12.9</v>
      </c>
      <c r="I702" s="5">
        <v>21.9</v>
      </c>
      <c r="J702" s="5">
        <v>28</v>
      </c>
      <c r="K702" s="5">
        <v>0</v>
      </c>
      <c r="L702" s="7">
        <v>113024.02</v>
      </c>
      <c r="M702" s="8">
        <v>56.012306840000001</v>
      </c>
      <c r="N702" s="8">
        <f>Table_EnergyDemand_raw_data[[#This Row],[Demand]]*Table_EnergyDemand_raw_data[[#This Row],[RRP]]</f>
        <v>6330736.0885302974</v>
      </c>
    </row>
    <row r="703" spans="1:14" x14ac:dyDescent="0.3">
      <c r="A703" s="10">
        <v>42706</v>
      </c>
      <c r="B703" s="5" t="str">
        <f>TEXT(Table_EnergyDemand_raw_data[[#This Row],[Date]], "DDDD")</f>
        <v>Friday</v>
      </c>
      <c r="C703" s="5" t="str">
        <f xml:space="preserve"> TEXT(Table_EnergyDemand_raw_data[[#This Row],[Date]], "MMMM")</f>
        <v>December</v>
      </c>
      <c r="D703" s="5" t="str">
        <f>TEXT(Table_EnergyDemand_raw_data[[#This Row],[Date]], "YYYY")</f>
        <v>2016</v>
      </c>
      <c r="E703" s="5">
        <f>_xlfn.ISOWEEKNUM(Table_EnergyDemand_raw_data[[#This Row],[Date]])</f>
        <v>48</v>
      </c>
      <c r="F703" s="6" t="str">
        <f>VLOOKUP(Table_EnergyDemand_raw_data[[#This Row],[Date]],Table_Sheet1[], 2, FALSE)</f>
        <v>Y</v>
      </c>
      <c r="G703" s="6" t="str">
        <f>VLOOKUP(Table_EnergyDemand_raw_data[[#This Row],[Date]],Table_Sheet1[], 3, FALSE)</f>
        <v>N</v>
      </c>
      <c r="H703" s="5">
        <v>13</v>
      </c>
      <c r="I703" s="5">
        <v>21.6</v>
      </c>
      <c r="J703" s="5">
        <v>29.7</v>
      </c>
      <c r="K703" s="5">
        <v>0</v>
      </c>
      <c r="L703" s="7">
        <v>109318.355</v>
      </c>
      <c r="M703" s="8">
        <v>41.499436780000003</v>
      </c>
      <c r="N703" s="8">
        <f>Table_EnergyDemand_raw_data[[#This Row],[Demand]]*Table_EnergyDemand_raw_data[[#This Row],[RRP]]</f>
        <v>4536650.1622160971</v>
      </c>
    </row>
    <row r="704" spans="1:14" x14ac:dyDescent="0.3">
      <c r="A704" s="10">
        <v>42707</v>
      </c>
      <c r="B704" s="5" t="str">
        <f>TEXT(Table_EnergyDemand_raw_data[[#This Row],[Date]], "DDDD")</f>
        <v>Saturday</v>
      </c>
      <c r="C704" s="5" t="str">
        <f xml:space="preserve"> TEXT(Table_EnergyDemand_raw_data[[#This Row],[Date]], "MMMM")</f>
        <v>December</v>
      </c>
      <c r="D704" s="5" t="str">
        <f>TEXT(Table_EnergyDemand_raw_data[[#This Row],[Date]], "YYYY")</f>
        <v>2016</v>
      </c>
      <c r="E704" s="5">
        <f>_xlfn.ISOWEEKNUM(Table_EnergyDemand_raw_data[[#This Row],[Date]])</f>
        <v>48</v>
      </c>
      <c r="F704" s="6" t="str">
        <f>VLOOKUP(Table_EnergyDemand_raw_data[[#This Row],[Date]],Table_Sheet1[], 2, FALSE)</f>
        <v>Y</v>
      </c>
      <c r="G704" s="6" t="str">
        <f>VLOOKUP(Table_EnergyDemand_raw_data[[#This Row],[Date]],Table_Sheet1[], 3, FALSE)</f>
        <v>N</v>
      </c>
      <c r="H704" s="5">
        <v>9.9</v>
      </c>
      <c r="I704" s="5">
        <v>23.9</v>
      </c>
      <c r="J704" s="5">
        <v>31.2</v>
      </c>
      <c r="K704" s="5">
        <v>0</v>
      </c>
      <c r="L704" s="7">
        <v>98899.494999999995</v>
      </c>
      <c r="M704" s="8">
        <v>29.20305213</v>
      </c>
      <c r="N704" s="8">
        <f>Table_EnergyDemand_raw_data[[#This Row],[Demand]]*Table_EnergyDemand_raw_data[[#This Row],[RRP]]</f>
        <v>2888167.108115674</v>
      </c>
    </row>
    <row r="705" spans="1:14" x14ac:dyDescent="0.3">
      <c r="A705" s="10">
        <v>42708</v>
      </c>
      <c r="B705" s="5" t="str">
        <f>TEXT(Table_EnergyDemand_raw_data[[#This Row],[Date]], "DDDD")</f>
        <v>Sunday</v>
      </c>
      <c r="C705" s="5" t="str">
        <f xml:space="preserve"> TEXT(Table_EnergyDemand_raw_data[[#This Row],[Date]], "MMMM")</f>
        <v>December</v>
      </c>
      <c r="D705" s="5" t="str">
        <f>TEXT(Table_EnergyDemand_raw_data[[#This Row],[Date]], "YYYY")</f>
        <v>2016</v>
      </c>
      <c r="E705" s="5">
        <f>_xlfn.ISOWEEKNUM(Table_EnergyDemand_raw_data[[#This Row],[Date]])</f>
        <v>48</v>
      </c>
      <c r="F705" s="6" t="str">
        <f>VLOOKUP(Table_EnergyDemand_raw_data[[#This Row],[Date]],Table_Sheet1[], 2, FALSE)</f>
        <v>Y</v>
      </c>
      <c r="G705" s="6" t="str">
        <f>VLOOKUP(Table_EnergyDemand_raw_data[[#This Row],[Date]],Table_Sheet1[], 3, FALSE)</f>
        <v>N</v>
      </c>
      <c r="H705" s="5">
        <v>12.7</v>
      </c>
      <c r="I705" s="5">
        <v>31.7</v>
      </c>
      <c r="J705" s="5">
        <v>14.1</v>
      </c>
      <c r="K705" s="5">
        <v>0</v>
      </c>
      <c r="L705" s="7">
        <v>97300.36</v>
      </c>
      <c r="M705" s="8">
        <v>43.732741949999998</v>
      </c>
      <c r="N705" s="8">
        <f>Table_EnergyDemand_raw_data[[#This Row],[Demand]]*Table_EnergyDemand_raw_data[[#This Row],[RRP]]</f>
        <v>4255211.5355221014</v>
      </c>
    </row>
    <row r="706" spans="1:14" x14ac:dyDescent="0.3">
      <c r="A706" s="10">
        <v>42709</v>
      </c>
      <c r="B706" s="5" t="str">
        <f>TEXT(Table_EnergyDemand_raw_data[[#This Row],[Date]], "DDDD")</f>
        <v>Monday</v>
      </c>
      <c r="C706" s="5" t="str">
        <f xml:space="preserve"> TEXT(Table_EnergyDemand_raw_data[[#This Row],[Date]], "MMMM")</f>
        <v>December</v>
      </c>
      <c r="D706" s="5" t="str">
        <f>TEXT(Table_EnergyDemand_raw_data[[#This Row],[Date]], "YYYY")</f>
        <v>2016</v>
      </c>
      <c r="E706" s="5">
        <f>_xlfn.ISOWEEKNUM(Table_EnergyDemand_raw_data[[#This Row],[Date]])</f>
        <v>49</v>
      </c>
      <c r="F706" s="6" t="str">
        <f>VLOOKUP(Table_EnergyDemand_raw_data[[#This Row],[Date]],Table_Sheet1[], 2, FALSE)</f>
        <v>Y</v>
      </c>
      <c r="G706" s="6" t="str">
        <f>VLOOKUP(Table_EnergyDemand_raw_data[[#This Row],[Date]],Table_Sheet1[], 3, FALSE)</f>
        <v>N</v>
      </c>
      <c r="H706" s="5">
        <v>16.899999999999999</v>
      </c>
      <c r="I706" s="5">
        <v>21.5</v>
      </c>
      <c r="J706" s="5">
        <v>21.6</v>
      </c>
      <c r="K706" s="5">
        <v>2.4</v>
      </c>
      <c r="L706" s="7">
        <v>109670</v>
      </c>
      <c r="M706" s="8">
        <v>25.294384869999998</v>
      </c>
      <c r="N706" s="8">
        <f>Table_EnergyDemand_raw_data[[#This Row],[Demand]]*Table_EnergyDemand_raw_data[[#This Row],[RRP]]</f>
        <v>2774035.1886928999</v>
      </c>
    </row>
    <row r="707" spans="1:14" x14ac:dyDescent="0.3">
      <c r="A707" s="10">
        <v>42710</v>
      </c>
      <c r="B707" s="5" t="str">
        <f>TEXT(Table_EnergyDemand_raw_data[[#This Row],[Date]], "DDDD")</f>
        <v>Tuesday</v>
      </c>
      <c r="C707" s="5" t="str">
        <f xml:space="preserve"> TEXT(Table_EnergyDemand_raw_data[[#This Row],[Date]], "MMMM")</f>
        <v>December</v>
      </c>
      <c r="D707" s="5" t="str">
        <f>TEXT(Table_EnergyDemand_raw_data[[#This Row],[Date]], "YYYY")</f>
        <v>2016</v>
      </c>
      <c r="E707" s="5">
        <f>_xlfn.ISOWEEKNUM(Table_EnergyDemand_raw_data[[#This Row],[Date]])</f>
        <v>49</v>
      </c>
      <c r="F707" s="6" t="str">
        <f>VLOOKUP(Table_EnergyDemand_raw_data[[#This Row],[Date]],Table_Sheet1[], 2, FALSE)</f>
        <v>Y</v>
      </c>
      <c r="G707" s="6" t="str">
        <f>VLOOKUP(Table_EnergyDemand_raw_data[[#This Row],[Date]],Table_Sheet1[], 3, FALSE)</f>
        <v>N</v>
      </c>
      <c r="H707" s="5">
        <v>12.8</v>
      </c>
      <c r="I707" s="5">
        <v>20.8</v>
      </c>
      <c r="J707" s="5">
        <v>24.2</v>
      </c>
      <c r="K707" s="5">
        <v>0</v>
      </c>
      <c r="L707" s="7">
        <v>111228.06</v>
      </c>
      <c r="M707" s="8">
        <v>48.412487810000002</v>
      </c>
      <c r="N707" s="8">
        <f>Table_EnergyDemand_raw_data[[#This Row],[Demand]]*Table_EnergyDemand_raw_data[[#This Row],[RRP]]</f>
        <v>5384827.0988799483</v>
      </c>
    </row>
    <row r="708" spans="1:14" x14ac:dyDescent="0.3">
      <c r="A708" s="10">
        <v>42711</v>
      </c>
      <c r="B708" s="5" t="str">
        <f>TEXT(Table_EnergyDemand_raw_data[[#This Row],[Date]], "DDDD")</f>
        <v>Wednesday</v>
      </c>
      <c r="C708" s="5" t="str">
        <f xml:space="preserve"> TEXT(Table_EnergyDemand_raw_data[[#This Row],[Date]], "MMMM")</f>
        <v>December</v>
      </c>
      <c r="D708" s="5" t="str">
        <f>TEXT(Table_EnergyDemand_raw_data[[#This Row],[Date]], "YYYY")</f>
        <v>2016</v>
      </c>
      <c r="E708" s="5">
        <f>_xlfn.ISOWEEKNUM(Table_EnergyDemand_raw_data[[#This Row],[Date]])</f>
        <v>49</v>
      </c>
      <c r="F708" s="6" t="str">
        <f>VLOOKUP(Table_EnergyDemand_raw_data[[#This Row],[Date]],Table_Sheet1[], 2, FALSE)</f>
        <v>Y</v>
      </c>
      <c r="G708" s="6" t="str">
        <f>VLOOKUP(Table_EnergyDemand_raw_data[[#This Row],[Date]],Table_Sheet1[], 3, FALSE)</f>
        <v>N</v>
      </c>
      <c r="H708" s="5">
        <v>10.5</v>
      </c>
      <c r="I708" s="5">
        <v>28.3</v>
      </c>
      <c r="J708" s="5">
        <v>30.8</v>
      </c>
      <c r="K708" s="5">
        <v>0</v>
      </c>
      <c r="L708" s="7">
        <v>112738.08</v>
      </c>
      <c r="M708" s="8">
        <v>44.722059059999999</v>
      </c>
      <c r="N708" s="8">
        <f>Table_EnergyDemand_raw_data[[#This Row],[Demand]]*Table_EnergyDemand_raw_data[[#This Row],[RRP]]</f>
        <v>5041879.0720710047</v>
      </c>
    </row>
    <row r="709" spans="1:14" x14ac:dyDescent="0.3">
      <c r="A709" s="10">
        <v>42712</v>
      </c>
      <c r="B709" s="5" t="str">
        <f>TEXT(Table_EnergyDemand_raw_data[[#This Row],[Date]], "DDDD")</f>
        <v>Thursday</v>
      </c>
      <c r="C709" s="5" t="str">
        <f xml:space="preserve"> TEXT(Table_EnergyDemand_raw_data[[#This Row],[Date]], "MMMM")</f>
        <v>December</v>
      </c>
      <c r="D709" s="5" t="str">
        <f>TEXT(Table_EnergyDemand_raw_data[[#This Row],[Date]], "YYYY")</f>
        <v>2016</v>
      </c>
      <c r="E709" s="5">
        <f>_xlfn.ISOWEEKNUM(Table_EnergyDemand_raw_data[[#This Row],[Date]])</f>
        <v>49</v>
      </c>
      <c r="F709" s="6" t="str">
        <f>VLOOKUP(Table_EnergyDemand_raw_data[[#This Row],[Date]],Table_Sheet1[], 2, FALSE)</f>
        <v>Y</v>
      </c>
      <c r="G709" s="6" t="str">
        <f>VLOOKUP(Table_EnergyDemand_raw_data[[#This Row],[Date]],Table_Sheet1[], 3, FALSE)</f>
        <v>N</v>
      </c>
      <c r="H709" s="5">
        <v>15.4</v>
      </c>
      <c r="I709" s="5">
        <v>23.2</v>
      </c>
      <c r="J709" s="5">
        <v>11.6</v>
      </c>
      <c r="K709" s="5">
        <v>2.2000000000000002</v>
      </c>
      <c r="L709" s="7">
        <v>105445.65</v>
      </c>
      <c r="M709" s="8">
        <v>25.853861729999998</v>
      </c>
      <c r="N709" s="8">
        <f>Table_EnergyDemand_raw_data[[#This Row],[Demand]]*Table_EnergyDemand_raw_data[[#This Row],[RRP]]</f>
        <v>2726177.2551299743</v>
      </c>
    </row>
    <row r="710" spans="1:14" x14ac:dyDescent="0.3">
      <c r="A710" s="10">
        <v>42713</v>
      </c>
      <c r="B710" s="5" t="str">
        <f>TEXT(Table_EnergyDemand_raw_data[[#This Row],[Date]], "DDDD")</f>
        <v>Friday</v>
      </c>
      <c r="C710" s="5" t="str">
        <f xml:space="preserve"> TEXT(Table_EnergyDemand_raw_data[[#This Row],[Date]], "MMMM")</f>
        <v>December</v>
      </c>
      <c r="D710" s="5" t="str">
        <f>TEXT(Table_EnergyDemand_raw_data[[#This Row],[Date]], "YYYY")</f>
        <v>2016</v>
      </c>
      <c r="E710" s="5">
        <f>_xlfn.ISOWEEKNUM(Table_EnergyDemand_raw_data[[#This Row],[Date]])</f>
        <v>49</v>
      </c>
      <c r="F710" s="6" t="str">
        <f>VLOOKUP(Table_EnergyDemand_raw_data[[#This Row],[Date]],Table_Sheet1[], 2, FALSE)</f>
        <v>Y</v>
      </c>
      <c r="G710" s="6" t="str">
        <f>VLOOKUP(Table_EnergyDemand_raw_data[[#This Row],[Date]],Table_Sheet1[], 3, FALSE)</f>
        <v>N</v>
      </c>
      <c r="H710" s="5">
        <v>10</v>
      </c>
      <c r="I710" s="5">
        <v>17.3</v>
      </c>
      <c r="J710" s="5">
        <v>23.2</v>
      </c>
      <c r="K710" s="5">
        <v>6.6</v>
      </c>
      <c r="L710" s="7">
        <v>105664.09</v>
      </c>
      <c r="M710" s="8">
        <v>25.118195310000001</v>
      </c>
      <c r="N710" s="8">
        <f>Table_EnergyDemand_raw_data[[#This Row],[Demand]]*Table_EnergyDemand_raw_data[[#This Row],[RRP]]</f>
        <v>2654091.2498734179</v>
      </c>
    </row>
    <row r="711" spans="1:14" x14ac:dyDescent="0.3">
      <c r="A711" s="10">
        <v>42714</v>
      </c>
      <c r="B711" s="5" t="str">
        <f>TEXT(Table_EnergyDemand_raw_data[[#This Row],[Date]], "DDDD")</f>
        <v>Saturday</v>
      </c>
      <c r="C711" s="5" t="str">
        <f xml:space="preserve"> TEXT(Table_EnergyDemand_raw_data[[#This Row],[Date]], "MMMM")</f>
        <v>December</v>
      </c>
      <c r="D711" s="5" t="str">
        <f>TEXT(Table_EnergyDemand_raw_data[[#This Row],[Date]], "YYYY")</f>
        <v>2016</v>
      </c>
      <c r="E711" s="5">
        <f>_xlfn.ISOWEEKNUM(Table_EnergyDemand_raw_data[[#This Row],[Date]])</f>
        <v>49</v>
      </c>
      <c r="F711" s="6" t="str">
        <f>VLOOKUP(Table_EnergyDemand_raw_data[[#This Row],[Date]],Table_Sheet1[], 2, FALSE)</f>
        <v>Y</v>
      </c>
      <c r="G711" s="6" t="str">
        <f>VLOOKUP(Table_EnergyDemand_raw_data[[#This Row],[Date]],Table_Sheet1[], 3, FALSE)</f>
        <v>N</v>
      </c>
      <c r="H711" s="5">
        <v>11.2</v>
      </c>
      <c r="I711" s="5">
        <v>18.8</v>
      </c>
      <c r="J711" s="5">
        <v>24.2</v>
      </c>
      <c r="K711" s="5">
        <v>0.2</v>
      </c>
      <c r="L711" s="7">
        <v>98622.865000000005</v>
      </c>
      <c r="M711" s="8">
        <v>19.31166859</v>
      </c>
      <c r="N711" s="8">
        <f>Table_EnergyDemand_raw_data[[#This Row],[Demand]]*Table_EnergyDemand_raw_data[[#This Row],[RRP]]</f>
        <v>1904572.0842763104</v>
      </c>
    </row>
    <row r="712" spans="1:14" x14ac:dyDescent="0.3">
      <c r="A712" s="10">
        <v>42715</v>
      </c>
      <c r="B712" s="5" t="str">
        <f>TEXT(Table_EnergyDemand_raw_data[[#This Row],[Date]], "DDDD")</f>
        <v>Sunday</v>
      </c>
      <c r="C712" s="5" t="str">
        <f xml:space="preserve"> TEXT(Table_EnergyDemand_raw_data[[#This Row],[Date]], "MMMM")</f>
        <v>December</v>
      </c>
      <c r="D712" s="5" t="str">
        <f>TEXT(Table_EnergyDemand_raw_data[[#This Row],[Date]], "YYYY")</f>
        <v>2016</v>
      </c>
      <c r="E712" s="5">
        <f>_xlfn.ISOWEEKNUM(Table_EnergyDemand_raw_data[[#This Row],[Date]])</f>
        <v>49</v>
      </c>
      <c r="F712" s="6" t="str">
        <f>VLOOKUP(Table_EnergyDemand_raw_data[[#This Row],[Date]],Table_Sheet1[], 2, FALSE)</f>
        <v>Y</v>
      </c>
      <c r="G712" s="6" t="str">
        <f>VLOOKUP(Table_EnergyDemand_raw_data[[#This Row],[Date]],Table_Sheet1[], 3, FALSE)</f>
        <v>N</v>
      </c>
      <c r="H712" s="5">
        <v>12.9</v>
      </c>
      <c r="I712" s="5">
        <v>19.3</v>
      </c>
      <c r="J712" s="5">
        <v>27</v>
      </c>
      <c r="K712" s="5">
        <v>1</v>
      </c>
      <c r="L712" s="7">
        <v>93673.19</v>
      </c>
      <c r="M712" s="8">
        <v>16.396687880000002</v>
      </c>
      <c r="N712" s="8">
        <f>Table_EnergyDemand_raw_data[[#This Row],[Demand]]*Table_EnergyDemand_raw_data[[#This Row],[RRP]]</f>
        <v>1535930.0591539375</v>
      </c>
    </row>
    <row r="713" spans="1:14" x14ac:dyDescent="0.3">
      <c r="A713" s="10">
        <v>42716</v>
      </c>
      <c r="B713" s="5" t="str">
        <f>TEXT(Table_EnergyDemand_raw_data[[#This Row],[Date]], "DDDD")</f>
        <v>Monday</v>
      </c>
      <c r="C713" s="5" t="str">
        <f xml:space="preserve"> TEXT(Table_EnergyDemand_raw_data[[#This Row],[Date]], "MMMM")</f>
        <v>December</v>
      </c>
      <c r="D713" s="5" t="str">
        <f>TEXT(Table_EnergyDemand_raw_data[[#This Row],[Date]], "YYYY")</f>
        <v>2016</v>
      </c>
      <c r="E713" s="5">
        <f>_xlfn.ISOWEEKNUM(Table_EnergyDemand_raw_data[[#This Row],[Date]])</f>
        <v>50</v>
      </c>
      <c r="F713" s="6" t="str">
        <f>VLOOKUP(Table_EnergyDemand_raw_data[[#This Row],[Date]],Table_Sheet1[], 2, FALSE)</f>
        <v>Y</v>
      </c>
      <c r="G713" s="6" t="str">
        <f>VLOOKUP(Table_EnergyDemand_raw_data[[#This Row],[Date]],Table_Sheet1[], 3, FALSE)</f>
        <v>N</v>
      </c>
      <c r="H713" s="5">
        <v>10.7</v>
      </c>
      <c r="I713" s="5">
        <v>32.799999999999997</v>
      </c>
      <c r="J713" s="5">
        <v>30</v>
      </c>
      <c r="K713" s="5">
        <v>0</v>
      </c>
      <c r="L713" s="7">
        <v>120390.11</v>
      </c>
      <c r="M713" s="8">
        <v>45.157572940000001</v>
      </c>
      <c r="N713" s="8">
        <f>Table_EnergyDemand_raw_data[[#This Row],[Demand]]*Table_EnergyDemand_raw_data[[#This Row],[RRP]]</f>
        <v>5436525.1735796239</v>
      </c>
    </row>
    <row r="714" spans="1:14" x14ac:dyDescent="0.3">
      <c r="A714" s="10">
        <v>42717</v>
      </c>
      <c r="B714" s="5" t="str">
        <f>TEXT(Table_EnergyDemand_raw_data[[#This Row],[Date]], "DDDD")</f>
        <v>Tuesday</v>
      </c>
      <c r="C714" s="5" t="str">
        <f xml:space="preserve"> TEXT(Table_EnergyDemand_raw_data[[#This Row],[Date]], "MMMM")</f>
        <v>December</v>
      </c>
      <c r="D714" s="5" t="str">
        <f>TEXT(Table_EnergyDemand_raw_data[[#This Row],[Date]], "YYYY")</f>
        <v>2016</v>
      </c>
      <c r="E714" s="5">
        <f>_xlfn.ISOWEEKNUM(Table_EnergyDemand_raw_data[[#This Row],[Date]])</f>
        <v>50</v>
      </c>
      <c r="F714" s="6" t="str">
        <f>VLOOKUP(Table_EnergyDemand_raw_data[[#This Row],[Date]],Table_Sheet1[], 2, FALSE)</f>
        <v>Y</v>
      </c>
      <c r="G714" s="6" t="str">
        <f>VLOOKUP(Table_EnergyDemand_raw_data[[#This Row],[Date]],Table_Sheet1[], 3, FALSE)</f>
        <v>N</v>
      </c>
      <c r="H714" s="5">
        <v>16.5</v>
      </c>
      <c r="I714" s="5">
        <v>36.299999999999997</v>
      </c>
      <c r="J714" s="5">
        <v>14.1</v>
      </c>
      <c r="K714" s="5">
        <v>0</v>
      </c>
      <c r="L714" s="7">
        <v>128831.65</v>
      </c>
      <c r="M714" s="8">
        <v>44.693023539999999</v>
      </c>
      <c r="N714" s="8">
        <f>Table_EnergyDemand_raw_data[[#This Row],[Demand]]*Table_EnergyDemand_raw_data[[#This Row],[RRP]]</f>
        <v>5757875.9661470409</v>
      </c>
    </row>
    <row r="715" spans="1:14" x14ac:dyDescent="0.3">
      <c r="A715" s="10">
        <v>42718</v>
      </c>
      <c r="B715" s="5" t="str">
        <f>TEXT(Table_EnergyDemand_raw_data[[#This Row],[Date]], "DDDD")</f>
        <v>Wednesday</v>
      </c>
      <c r="C715" s="5" t="str">
        <f xml:space="preserve"> TEXT(Table_EnergyDemand_raw_data[[#This Row],[Date]], "MMMM")</f>
        <v>December</v>
      </c>
      <c r="D715" s="5" t="str">
        <f>TEXT(Table_EnergyDemand_raw_data[[#This Row],[Date]], "YYYY")</f>
        <v>2016</v>
      </c>
      <c r="E715" s="5">
        <f>_xlfn.ISOWEEKNUM(Table_EnergyDemand_raw_data[[#This Row],[Date]])</f>
        <v>50</v>
      </c>
      <c r="F715" s="6" t="str">
        <f>VLOOKUP(Table_EnergyDemand_raw_data[[#This Row],[Date]],Table_Sheet1[], 2, FALSE)</f>
        <v>Y</v>
      </c>
      <c r="G715" s="6" t="str">
        <f>VLOOKUP(Table_EnergyDemand_raw_data[[#This Row],[Date]],Table_Sheet1[], 3, FALSE)</f>
        <v>N</v>
      </c>
      <c r="H715" s="5">
        <v>15.7</v>
      </c>
      <c r="I715" s="5">
        <v>19.3</v>
      </c>
      <c r="J715" s="5">
        <v>21.3</v>
      </c>
      <c r="K715" s="5">
        <v>0</v>
      </c>
      <c r="L715" s="7">
        <v>111423.765</v>
      </c>
      <c r="M715" s="8">
        <v>19.919106330000002</v>
      </c>
      <c r="N715" s="8">
        <f>Table_EnergyDemand_raw_data[[#This Row],[Demand]]*Table_EnergyDemand_raw_data[[#This Row],[RRP]]</f>
        <v>2219461.8227239326</v>
      </c>
    </row>
    <row r="716" spans="1:14" x14ac:dyDescent="0.3">
      <c r="A716" s="10">
        <v>42719</v>
      </c>
      <c r="B716" s="5" t="str">
        <f>TEXT(Table_EnergyDemand_raw_data[[#This Row],[Date]], "DDDD")</f>
        <v>Thursday</v>
      </c>
      <c r="C716" s="5" t="str">
        <f xml:space="preserve"> TEXT(Table_EnergyDemand_raw_data[[#This Row],[Date]], "MMMM")</f>
        <v>December</v>
      </c>
      <c r="D716" s="5" t="str">
        <f>TEXT(Table_EnergyDemand_raw_data[[#This Row],[Date]], "YYYY")</f>
        <v>2016</v>
      </c>
      <c r="E716" s="5">
        <f>_xlfn.ISOWEEKNUM(Table_EnergyDemand_raw_data[[#This Row],[Date]])</f>
        <v>50</v>
      </c>
      <c r="F716" s="6" t="str">
        <f>VLOOKUP(Table_EnergyDemand_raw_data[[#This Row],[Date]],Table_Sheet1[], 2, FALSE)</f>
        <v>Y</v>
      </c>
      <c r="G716" s="6" t="str">
        <f>VLOOKUP(Table_EnergyDemand_raw_data[[#This Row],[Date]],Table_Sheet1[], 3, FALSE)</f>
        <v>N</v>
      </c>
      <c r="H716" s="5">
        <v>11.7</v>
      </c>
      <c r="I716" s="5">
        <v>18.600000000000001</v>
      </c>
      <c r="J716" s="5">
        <v>30.8</v>
      </c>
      <c r="K716" s="5">
        <v>0</v>
      </c>
      <c r="L716" s="7">
        <v>107072.36</v>
      </c>
      <c r="M716" s="8">
        <v>31.145308459999999</v>
      </c>
      <c r="N716" s="8">
        <f>Table_EnergyDemand_raw_data[[#This Row],[Demand]]*Table_EnergyDemand_raw_data[[#This Row],[RRP]]</f>
        <v>3334801.6797401654</v>
      </c>
    </row>
    <row r="717" spans="1:14" x14ac:dyDescent="0.3">
      <c r="A717" s="10">
        <v>42720</v>
      </c>
      <c r="B717" s="5" t="str">
        <f>TEXT(Table_EnergyDemand_raw_data[[#This Row],[Date]], "DDDD")</f>
        <v>Friday</v>
      </c>
      <c r="C717" s="5" t="str">
        <f xml:space="preserve"> TEXT(Table_EnergyDemand_raw_data[[#This Row],[Date]], "MMMM")</f>
        <v>December</v>
      </c>
      <c r="D717" s="5" t="str">
        <f>TEXT(Table_EnergyDemand_raw_data[[#This Row],[Date]], "YYYY")</f>
        <v>2016</v>
      </c>
      <c r="E717" s="5">
        <f>_xlfn.ISOWEEKNUM(Table_EnergyDemand_raw_data[[#This Row],[Date]])</f>
        <v>50</v>
      </c>
      <c r="F717" s="6" t="str">
        <f>VLOOKUP(Table_EnergyDemand_raw_data[[#This Row],[Date]],Table_Sheet1[], 2, FALSE)</f>
        <v>Y</v>
      </c>
      <c r="G717" s="6" t="str">
        <f>VLOOKUP(Table_EnergyDemand_raw_data[[#This Row],[Date]],Table_Sheet1[], 3, FALSE)</f>
        <v>N</v>
      </c>
      <c r="H717" s="5">
        <v>9.6999999999999993</v>
      </c>
      <c r="I717" s="5">
        <v>25.5</v>
      </c>
      <c r="J717" s="5">
        <v>20.5</v>
      </c>
      <c r="K717" s="5">
        <v>0</v>
      </c>
      <c r="L717" s="7">
        <v>113698.06</v>
      </c>
      <c r="M717" s="8">
        <v>48.856884800000003</v>
      </c>
      <c r="N717" s="8">
        <f>Table_EnergyDemand_raw_data[[#This Row],[Demand]]*Table_EnergyDemand_raw_data[[#This Row],[RRP]]</f>
        <v>5554933.0194034884</v>
      </c>
    </row>
    <row r="718" spans="1:14" x14ac:dyDescent="0.3">
      <c r="A718" s="10">
        <v>42721</v>
      </c>
      <c r="B718" s="5" t="str">
        <f>TEXT(Table_EnergyDemand_raw_data[[#This Row],[Date]], "DDDD")</f>
        <v>Saturday</v>
      </c>
      <c r="C718" s="5" t="str">
        <f xml:space="preserve"> TEXT(Table_EnergyDemand_raw_data[[#This Row],[Date]], "MMMM")</f>
        <v>December</v>
      </c>
      <c r="D718" s="5" t="str">
        <f>TEXT(Table_EnergyDemand_raw_data[[#This Row],[Date]], "YYYY")</f>
        <v>2016</v>
      </c>
      <c r="E718" s="5">
        <f>_xlfn.ISOWEEKNUM(Table_EnergyDemand_raw_data[[#This Row],[Date]])</f>
        <v>50</v>
      </c>
      <c r="F718" s="6" t="str">
        <f>VLOOKUP(Table_EnergyDemand_raw_data[[#This Row],[Date]],Table_Sheet1[], 2, FALSE)</f>
        <v>Y</v>
      </c>
      <c r="G718" s="6" t="str">
        <f>VLOOKUP(Table_EnergyDemand_raw_data[[#This Row],[Date]],Table_Sheet1[], 3, FALSE)</f>
        <v>N</v>
      </c>
      <c r="H718" s="5">
        <v>15.1</v>
      </c>
      <c r="I718" s="5">
        <v>20.9</v>
      </c>
      <c r="J718" s="5">
        <v>22.5</v>
      </c>
      <c r="K718" s="5">
        <v>0</v>
      </c>
      <c r="L718" s="7">
        <v>90227.48</v>
      </c>
      <c r="M718" s="8">
        <v>23.576231230000001</v>
      </c>
      <c r="N718" s="8">
        <f>Table_EnergyDemand_raw_data[[#This Row],[Demand]]*Table_EnergyDemand_raw_data[[#This Row],[RRP]]</f>
        <v>2127223.9317802005</v>
      </c>
    </row>
    <row r="719" spans="1:14" x14ac:dyDescent="0.3">
      <c r="A719" s="10">
        <v>42722</v>
      </c>
      <c r="B719" s="5" t="str">
        <f>TEXT(Table_EnergyDemand_raw_data[[#This Row],[Date]], "DDDD")</f>
        <v>Sunday</v>
      </c>
      <c r="C719" s="5" t="str">
        <f xml:space="preserve"> TEXT(Table_EnergyDemand_raw_data[[#This Row],[Date]], "MMMM")</f>
        <v>December</v>
      </c>
      <c r="D719" s="5" t="str">
        <f>TEXT(Table_EnergyDemand_raw_data[[#This Row],[Date]], "YYYY")</f>
        <v>2016</v>
      </c>
      <c r="E719" s="5">
        <f>_xlfn.ISOWEEKNUM(Table_EnergyDemand_raw_data[[#This Row],[Date]])</f>
        <v>50</v>
      </c>
      <c r="F719" s="6" t="str">
        <f>VLOOKUP(Table_EnergyDemand_raw_data[[#This Row],[Date]],Table_Sheet1[], 2, FALSE)</f>
        <v>Y</v>
      </c>
      <c r="G719" s="6" t="str">
        <f>VLOOKUP(Table_EnergyDemand_raw_data[[#This Row],[Date]],Table_Sheet1[], 3, FALSE)</f>
        <v>N</v>
      </c>
      <c r="H719" s="5">
        <v>10</v>
      </c>
      <c r="I719" s="5">
        <v>17.5</v>
      </c>
      <c r="J719" s="5">
        <v>30.3</v>
      </c>
      <c r="K719" s="5">
        <v>0</v>
      </c>
      <c r="L719" s="7">
        <v>90911.085000000006</v>
      </c>
      <c r="M719" s="8">
        <v>26.49359939</v>
      </c>
      <c r="N719" s="8">
        <f>Table_EnergyDemand_raw_data[[#This Row],[Demand]]*Table_EnergyDemand_raw_data[[#This Row],[RRP]]</f>
        <v>2408561.8661002382</v>
      </c>
    </row>
    <row r="720" spans="1:14" x14ac:dyDescent="0.3">
      <c r="A720" s="10">
        <v>42723</v>
      </c>
      <c r="B720" s="5" t="str">
        <f>TEXT(Table_EnergyDemand_raw_data[[#This Row],[Date]], "DDDD")</f>
        <v>Monday</v>
      </c>
      <c r="C720" s="5" t="str">
        <f xml:space="preserve"> TEXT(Table_EnergyDemand_raw_data[[#This Row],[Date]], "MMMM")</f>
        <v>December</v>
      </c>
      <c r="D720" s="5" t="str">
        <f>TEXT(Table_EnergyDemand_raw_data[[#This Row],[Date]], "YYYY")</f>
        <v>2016</v>
      </c>
      <c r="E720" s="5">
        <f>_xlfn.ISOWEEKNUM(Table_EnergyDemand_raw_data[[#This Row],[Date]])</f>
        <v>51</v>
      </c>
      <c r="F720" s="6" t="str">
        <f>VLOOKUP(Table_EnergyDemand_raw_data[[#This Row],[Date]],Table_Sheet1[], 2, FALSE)</f>
        <v>Y</v>
      </c>
      <c r="G720" s="6" t="str">
        <f>VLOOKUP(Table_EnergyDemand_raw_data[[#This Row],[Date]],Table_Sheet1[], 3, FALSE)</f>
        <v>N</v>
      </c>
      <c r="H720" s="5">
        <v>8.8000000000000007</v>
      </c>
      <c r="I720" s="5">
        <v>30.2</v>
      </c>
      <c r="J720" s="5">
        <v>29.3</v>
      </c>
      <c r="K720" s="5">
        <v>0</v>
      </c>
      <c r="L720" s="7">
        <v>109260.30499999999</v>
      </c>
      <c r="M720" s="8">
        <v>28.684832369999999</v>
      </c>
      <c r="N720" s="8">
        <f>Table_EnergyDemand_raw_data[[#This Row],[Demand]]*Table_EnergyDemand_raw_data[[#This Row],[RRP]]</f>
        <v>3134113.5336200725</v>
      </c>
    </row>
    <row r="721" spans="1:14" x14ac:dyDescent="0.3">
      <c r="A721" s="10">
        <v>42724</v>
      </c>
      <c r="B721" s="5" t="str">
        <f>TEXT(Table_EnergyDemand_raw_data[[#This Row],[Date]], "DDDD")</f>
        <v>Tuesday</v>
      </c>
      <c r="C721" s="5" t="str">
        <f xml:space="preserve"> TEXT(Table_EnergyDemand_raw_data[[#This Row],[Date]], "MMMM")</f>
        <v>December</v>
      </c>
      <c r="D721" s="5" t="str">
        <f>TEXT(Table_EnergyDemand_raw_data[[#This Row],[Date]], "YYYY")</f>
        <v>2016</v>
      </c>
      <c r="E721" s="5">
        <f>_xlfn.ISOWEEKNUM(Table_EnergyDemand_raw_data[[#This Row],[Date]])</f>
        <v>51</v>
      </c>
      <c r="F721" s="6" t="str">
        <f>VLOOKUP(Table_EnergyDemand_raw_data[[#This Row],[Date]],Table_Sheet1[], 2, FALSE)</f>
        <v>N</v>
      </c>
      <c r="G721" s="6" t="str">
        <f>VLOOKUP(Table_EnergyDemand_raw_data[[#This Row],[Date]],Table_Sheet1[], 3, FALSE)</f>
        <v>N</v>
      </c>
      <c r="H721" s="5">
        <v>14.4</v>
      </c>
      <c r="I721" s="5">
        <v>21.5</v>
      </c>
      <c r="J721" s="5">
        <v>26</v>
      </c>
      <c r="K721" s="5">
        <v>3</v>
      </c>
      <c r="L721" s="7">
        <v>106451.255</v>
      </c>
      <c r="M721" s="8">
        <v>16.129856849999999</v>
      </c>
      <c r="N721" s="8">
        <f>Table_EnergyDemand_raw_data[[#This Row],[Demand]]*Table_EnergyDemand_raw_data[[#This Row],[RRP]]</f>
        <v>1717043.5046528468</v>
      </c>
    </row>
    <row r="722" spans="1:14" x14ac:dyDescent="0.3">
      <c r="A722" s="10">
        <v>42725</v>
      </c>
      <c r="B722" s="5" t="str">
        <f>TEXT(Table_EnergyDemand_raw_data[[#This Row],[Date]], "DDDD")</f>
        <v>Wednesday</v>
      </c>
      <c r="C722" s="5" t="str">
        <f xml:space="preserve"> TEXT(Table_EnergyDemand_raw_data[[#This Row],[Date]], "MMMM")</f>
        <v>December</v>
      </c>
      <c r="D722" s="5" t="str">
        <f>TEXT(Table_EnergyDemand_raw_data[[#This Row],[Date]], "YYYY")</f>
        <v>2016</v>
      </c>
      <c r="E722" s="5">
        <f>_xlfn.ISOWEEKNUM(Table_EnergyDemand_raw_data[[#This Row],[Date]])</f>
        <v>51</v>
      </c>
      <c r="F722" s="6" t="str">
        <f>VLOOKUP(Table_EnergyDemand_raw_data[[#This Row],[Date]],Table_Sheet1[], 2, FALSE)</f>
        <v>N</v>
      </c>
      <c r="G722" s="6" t="str">
        <f>VLOOKUP(Table_EnergyDemand_raw_data[[#This Row],[Date]],Table_Sheet1[], 3, FALSE)</f>
        <v>N</v>
      </c>
      <c r="H722" s="5">
        <v>13.5</v>
      </c>
      <c r="I722" s="5">
        <v>19.899999999999999</v>
      </c>
      <c r="J722" s="5">
        <v>28.8</v>
      </c>
      <c r="K722" s="5">
        <v>0.2</v>
      </c>
      <c r="L722" s="7">
        <v>104389.51</v>
      </c>
      <c r="M722" s="8">
        <v>21.34587505</v>
      </c>
      <c r="N722" s="8">
        <f>Table_EnergyDemand_raw_data[[#This Row],[Demand]]*Table_EnergyDemand_raw_data[[#This Row],[RRP]]</f>
        <v>2228285.4369907253</v>
      </c>
    </row>
    <row r="723" spans="1:14" x14ac:dyDescent="0.3">
      <c r="A723" s="10">
        <v>42726</v>
      </c>
      <c r="B723" s="5" t="str">
        <f>TEXT(Table_EnergyDemand_raw_data[[#This Row],[Date]], "DDDD")</f>
        <v>Thursday</v>
      </c>
      <c r="C723" s="5" t="str">
        <f xml:space="preserve"> TEXT(Table_EnergyDemand_raw_data[[#This Row],[Date]], "MMMM")</f>
        <v>December</v>
      </c>
      <c r="D723" s="5" t="str">
        <f>TEXT(Table_EnergyDemand_raw_data[[#This Row],[Date]], "YYYY")</f>
        <v>2016</v>
      </c>
      <c r="E723" s="5">
        <f>_xlfn.ISOWEEKNUM(Table_EnergyDemand_raw_data[[#This Row],[Date]])</f>
        <v>51</v>
      </c>
      <c r="F723" s="6" t="str">
        <f>VLOOKUP(Table_EnergyDemand_raw_data[[#This Row],[Date]],Table_Sheet1[], 2, FALSE)</f>
        <v>N</v>
      </c>
      <c r="G723" s="6" t="str">
        <f>VLOOKUP(Table_EnergyDemand_raw_data[[#This Row],[Date]],Table_Sheet1[], 3, FALSE)</f>
        <v>N</v>
      </c>
      <c r="H723" s="5">
        <v>14.6</v>
      </c>
      <c r="I723" s="5">
        <v>20</v>
      </c>
      <c r="J723" s="5">
        <v>29.6</v>
      </c>
      <c r="K723" s="5">
        <v>0</v>
      </c>
      <c r="L723" s="7">
        <v>105513.235</v>
      </c>
      <c r="M723" s="8">
        <v>20.97623583</v>
      </c>
      <c r="N723" s="8">
        <f>Table_EnergyDemand_raw_data[[#This Row],[Demand]]*Table_EnergyDemand_raw_data[[#This Row],[RRP]]</f>
        <v>2213270.50054621</v>
      </c>
    </row>
    <row r="724" spans="1:14" x14ac:dyDescent="0.3">
      <c r="A724" s="10">
        <v>42727</v>
      </c>
      <c r="B724" s="5" t="str">
        <f>TEXT(Table_EnergyDemand_raw_data[[#This Row],[Date]], "DDDD")</f>
        <v>Friday</v>
      </c>
      <c r="C724" s="5" t="str">
        <f xml:space="preserve"> TEXT(Table_EnergyDemand_raw_data[[#This Row],[Date]], "MMMM")</f>
        <v>December</v>
      </c>
      <c r="D724" s="5" t="str">
        <f>TEXT(Table_EnergyDemand_raw_data[[#This Row],[Date]], "YYYY")</f>
        <v>2016</v>
      </c>
      <c r="E724" s="5">
        <f>_xlfn.ISOWEEKNUM(Table_EnergyDemand_raw_data[[#This Row],[Date]])</f>
        <v>51</v>
      </c>
      <c r="F724" s="6" t="str">
        <f>VLOOKUP(Table_EnergyDemand_raw_data[[#This Row],[Date]],Table_Sheet1[], 2, FALSE)</f>
        <v>N</v>
      </c>
      <c r="G724" s="6" t="str">
        <f>VLOOKUP(Table_EnergyDemand_raw_data[[#This Row],[Date]],Table_Sheet1[], 3, FALSE)</f>
        <v>N</v>
      </c>
      <c r="H724" s="5">
        <v>12.5</v>
      </c>
      <c r="I724" s="5">
        <v>26.3</v>
      </c>
      <c r="J724" s="5">
        <v>28.7</v>
      </c>
      <c r="K724" s="5">
        <v>0</v>
      </c>
      <c r="L724" s="7">
        <v>112247.94500000001</v>
      </c>
      <c r="M724" s="8">
        <v>24.329345190000002</v>
      </c>
      <c r="N724" s="8">
        <f>Table_EnergyDemand_raw_data[[#This Row],[Demand]]*Table_EnergyDemand_raw_data[[#This Row],[RRP]]</f>
        <v>2730919.0007731351</v>
      </c>
    </row>
    <row r="725" spans="1:14" x14ac:dyDescent="0.3">
      <c r="A725" s="10">
        <v>42728</v>
      </c>
      <c r="B725" s="5" t="str">
        <f>TEXT(Table_EnergyDemand_raw_data[[#This Row],[Date]], "DDDD")</f>
        <v>Saturday</v>
      </c>
      <c r="C725" s="5" t="str">
        <f xml:space="preserve"> TEXT(Table_EnergyDemand_raw_data[[#This Row],[Date]], "MMMM")</f>
        <v>December</v>
      </c>
      <c r="D725" s="5" t="str">
        <f>TEXT(Table_EnergyDemand_raw_data[[#This Row],[Date]], "YYYY")</f>
        <v>2016</v>
      </c>
      <c r="E725" s="5">
        <f>_xlfn.ISOWEEKNUM(Table_EnergyDemand_raw_data[[#This Row],[Date]])</f>
        <v>51</v>
      </c>
      <c r="F725" s="6" t="str">
        <f>VLOOKUP(Table_EnergyDemand_raw_data[[#This Row],[Date]],Table_Sheet1[], 2, FALSE)</f>
        <v>N</v>
      </c>
      <c r="G725" s="6" t="str">
        <f>VLOOKUP(Table_EnergyDemand_raw_data[[#This Row],[Date]],Table_Sheet1[], 3, FALSE)</f>
        <v>N</v>
      </c>
      <c r="H725" s="5">
        <v>16.2</v>
      </c>
      <c r="I725" s="5">
        <v>34.9</v>
      </c>
      <c r="J725" s="5">
        <v>26.3</v>
      </c>
      <c r="K725" s="5">
        <v>0.8</v>
      </c>
      <c r="L725" s="7">
        <v>114843.875</v>
      </c>
      <c r="M725" s="8">
        <v>34.693111190000003</v>
      </c>
      <c r="N725" s="8">
        <f>Table_EnergyDemand_raw_data[[#This Row],[Demand]]*Table_EnergyDemand_raw_data[[#This Row],[RRP]]</f>
        <v>3984291.3248654618</v>
      </c>
    </row>
    <row r="726" spans="1:14" x14ac:dyDescent="0.3">
      <c r="A726" s="10">
        <v>42729</v>
      </c>
      <c r="B726" s="5" t="str">
        <f>TEXT(Table_EnergyDemand_raw_data[[#This Row],[Date]], "DDDD")</f>
        <v>Sunday</v>
      </c>
      <c r="C726" s="5" t="str">
        <f xml:space="preserve"> TEXT(Table_EnergyDemand_raw_data[[#This Row],[Date]], "MMMM")</f>
        <v>December</v>
      </c>
      <c r="D726" s="5" t="str">
        <f>TEXT(Table_EnergyDemand_raw_data[[#This Row],[Date]], "YYYY")</f>
        <v>2016</v>
      </c>
      <c r="E726" s="5">
        <f>_xlfn.ISOWEEKNUM(Table_EnergyDemand_raw_data[[#This Row],[Date]])</f>
        <v>51</v>
      </c>
      <c r="F726" s="6" t="str">
        <f>VLOOKUP(Table_EnergyDemand_raw_data[[#This Row],[Date]],Table_Sheet1[], 2, FALSE)</f>
        <v>N</v>
      </c>
      <c r="G726" s="6" t="str">
        <f>VLOOKUP(Table_EnergyDemand_raw_data[[#This Row],[Date]],Table_Sheet1[], 3, FALSE)</f>
        <v>N</v>
      </c>
      <c r="H726" s="5">
        <v>16.399999999999999</v>
      </c>
      <c r="I726" s="5">
        <v>36.299999999999997</v>
      </c>
      <c r="J726" s="5">
        <v>32.299999999999997</v>
      </c>
      <c r="K726" s="5">
        <v>0.2</v>
      </c>
      <c r="L726" s="7">
        <v>114468.17</v>
      </c>
      <c r="M726" s="8">
        <v>28.64742992</v>
      </c>
      <c r="N726" s="8">
        <f>Table_EnergyDemand_raw_data[[#This Row],[Demand]]*Table_EnergyDemand_raw_data[[#This Row],[RRP]]</f>
        <v>3279218.8781456463</v>
      </c>
    </row>
    <row r="727" spans="1:14" x14ac:dyDescent="0.3">
      <c r="A727" s="10">
        <v>42730</v>
      </c>
      <c r="B727" s="5" t="str">
        <f>TEXT(Table_EnergyDemand_raw_data[[#This Row],[Date]], "DDDD")</f>
        <v>Monday</v>
      </c>
      <c r="C727" s="5" t="str">
        <f xml:space="preserve"> TEXT(Table_EnergyDemand_raw_data[[#This Row],[Date]], "MMMM")</f>
        <v>December</v>
      </c>
      <c r="D727" s="5" t="str">
        <f>TEXT(Table_EnergyDemand_raw_data[[#This Row],[Date]], "YYYY")</f>
        <v>2016</v>
      </c>
      <c r="E727" s="5">
        <f>_xlfn.ISOWEEKNUM(Table_EnergyDemand_raw_data[[#This Row],[Date]])</f>
        <v>52</v>
      </c>
      <c r="F727" s="6" t="str">
        <f>VLOOKUP(Table_EnergyDemand_raw_data[[#This Row],[Date]],Table_Sheet1[], 2, FALSE)</f>
        <v>N</v>
      </c>
      <c r="G727" s="6" t="str">
        <f>VLOOKUP(Table_EnergyDemand_raw_data[[#This Row],[Date]],Table_Sheet1[], 3, FALSE)</f>
        <v>Y</v>
      </c>
      <c r="H727" s="5">
        <v>25.4</v>
      </c>
      <c r="I727" s="5">
        <v>29.3</v>
      </c>
      <c r="J727" s="5">
        <v>10.199999999999999</v>
      </c>
      <c r="K727" s="5">
        <v>0</v>
      </c>
      <c r="L727" s="7">
        <v>106284.83</v>
      </c>
      <c r="M727" s="8">
        <v>22.910355590000002</v>
      </c>
      <c r="N727" s="8">
        <f>Table_EnergyDemand_raw_data[[#This Row],[Demand]]*Table_EnergyDemand_raw_data[[#This Row],[RRP]]</f>
        <v>2435023.2491226997</v>
      </c>
    </row>
    <row r="728" spans="1:14" x14ac:dyDescent="0.3">
      <c r="A728" s="10">
        <v>42731</v>
      </c>
      <c r="B728" s="5" t="str">
        <f>TEXT(Table_EnergyDemand_raw_data[[#This Row],[Date]], "DDDD")</f>
        <v>Tuesday</v>
      </c>
      <c r="C728" s="5" t="str">
        <f xml:space="preserve"> TEXT(Table_EnergyDemand_raw_data[[#This Row],[Date]], "MMMM")</f>
        <v>December</v>
      </c>
      <c r="D728" s="5" t="str">
        <f>TEXT(Table_EnergyDemand_raw_data[[#This Row],[Date]], "YYYY")</f>
        <v>2016</v>
      </c>
      <c r="E728" s="5">
        <f>_xlfn.ISOWEEKNUM(Table_EnergyDemand_raw_data[[#This Row],[Date]])</f>
        <v>52</v>
      </c>
      <c r="F728" s="6" t="str">
        <f>VLOOKUP(Table_EnergyDemand_raw_data[[#This Row],[Date]],Table_Sheet1[], 2, FALSE)</f>
        <v>N</v>
      </c>
      <c r="G728" s="6" t="str">
        <f>VLOOKUP(Table_EnergyDemand_raw_data[[#This Row],[Date]],Table_Sheet1[], 3, FALSE)</f>
        <v>Y</v>
      </c>
      <c r="H728" s="5">
        <v>18</v>
      </c>
      <c r="I728" s="5">
        <v>29.8</v>
      </c>
      <c r="J728" s="5">
        <v>5.8</v>
      </c>
      <c r="K728" s="5">
        <v>1.6</v>
      </c>
      <c r="L728" s="7">
        <v>99701.43</v>
      </c>
      <c r="M728" s="8">
        <v>23.813537400000001</v>
      </c>
      <c r="N728" s="8">
        <f>Table_EnergyDemand_raw_data[[#This Row],[Demand]]*Table_EnergyDemand_raw_data[[#This Row],[RRP]]</f>
        <v>2374243.7321384819</v>
      </c>
    </row>
    <row r="729" spans="1:14" x14ac:dyDescent="0.3">
      <c r="A729" s="10">
        <v>42732</v>
      </c>
      <c r="B729" s="5" t="str">
        <f>TEXT(Table_EnergyDemand_raw_data[[#This Row],[Date]], "DDDD")</f>
        <v>Wednesday</v>
      </c>
      <c r="C729" s="5" t="str">
        <f xml:space="preserve"> TEXT(Table_EnergyDemand_raw_data[[#This Row],[Date]], "MMMM")</f>
        <v>December</v>
      </c>
      <c r="D729" s="5" t="str">
        <f>TEXT(Table_EnergyDemand_raw_data[[#This Row],[Date]], "YYYY")</f>
        <v>2016</v>
      </c>
      <c r="E729" s="5">
        <f>_xlfn.ISOWEEKNUM(Table_EnergyDemand_raw_data[[#This Row],[Date]])</f>
        <v>52</v>
      </c>
      <c r="F729" s="6" t="str">
        <f>VLOOKUP(Table_EnergyDemand_raw_data[[#This Row],[Date]],Table_Sheet1[], 2, FALSE)</f>
        <v>N</v>
      </c>
      <c r="G729" s="6" t="str">
        <f>VLOOKUP(Table_EnergyDemand_raw_data[[#This Row],[Date]],Table_Sheet1[], 3, FALSE)</f>
        <v>N</v>
      </c>
      <c r="H729" s="5">
        <v>20.3</v>
      </c>
      <c r="I729" s="5">
        <v>38.200000000000003</v>
      </c>
      <c r="J729" s="5">
        <v>15.1</v>
      </c>
      <c r="K729" s="5">
        <v>1</v>
      </c>
      <c r="L729" s="7">
        <v>123693.52</v>
      </c>
      <c r="M729" s="8">
        <v>40.282509820000001</v>
      </c>
      <c r="N729" s="8">
        <f>Table_EnergyDemand_raw_data[[#This Row],[Demand]]*Table_EnergyDemand_raw_data[[#This Row],[RRP]]</f>
        <v>4982685.4340703664</v>
      </c>
    </row>
    <row r="730" spans="1:14" x14ac:dyDescent="0.3">
      <c r="A730" s="10">
        <v>42733</v>
      </c>
      <c r="B730" s="5" t="str">
        <f>TEXT(Table_EnergyDemand_raw_data[[#This Row],[Date]], "DDDD")</f>
        <v>Thursday</v>
      </c>
      <c r="C730" s="5" t="str">
        <f xml:space="preserve"> TEXT(Table_EnergyDemand_raw_data[[#This Row],[Date]], "MMMM")</f>
        <v>December</v>
      </c>
      <c r="D730" s="5" t="str">
        <f>TEXT(Table_EnergyDemand_raw_data[[#This Row],[Date]], "YYYY")</f>
        <v>2016</v>
      </c>
      <c r="E730" s="5">
        <f>_xlfn.ISOWEEKNUM(Table_EnergyDemand_raw_data[[#This Row],[Date]])</f>
        <v>52</v>
      </c>
      <c r="F730" s="6" t="str">
        <f>VLOOKUP(Table_EnergyDemand_raw_data[[#This Row],[Date]],Table_Sheet1[], 2, FALSE)</f>
        <v>N</v>
      </c>
      <c r="G730" s="6" t="str">
        <f>VLOOKUP(Table_EnergyDemand_raw_data[[#This Row],[Date]],Table_Sheet1[], 3, FALSE)</f>
        <v>N</v>
      </c>
      <c r="H730" s="5">
        <v>27</v>
      </c>
      <c r="I730" s="5">
        <v>33.5</v>
      </c>
      <c r="J730" s="5">
        <v>15.7</v>
      </c>
      <c r="K730" s="5">
        <v>0</v>
      </c>
      <c r="L730" s="7">
        <v>135571.79500000001</v>
      </c>
      <c r="M730" s="8">
        <v>47.145005580000003</v>
      </c>
      <c r="N730" s="8">
        <f>Table_EnergyDemand_raw_data[[#This Row],[Demand]]*Table_EnergyDemand_raw_data[[#This Row],[RRP]]</f>
        <v>6391533.0317656174</v>
      </c>
    </row>
    <row r="731" spans="1:14" x14ac:dyDescent="0.3">
      <c r="A731" s="10">
        <v>42734</v>
      </c>
      <c r="B731" s="5" t="str">
        <f>TEXT(Table_EnergyDemand_raw_data[[#This Row],[Date]], "DDDD")</f>
        <v>Friday</v>
      </c>
      <c r="C731" s="5" t="str">
        <f xml:space="preserve"> TEXT(Table_EnergyDemand_raw_data[[#This Row],[Date]], "MMMM")</f>
        <v>December</v>
      </c>
      <c r="D731" s="5" t="str">
        <f>TEXT(Table_EnergyDemand_raw_data[[#This Row],[Date]], "YYYY")</f>
        <v>2016</v>
      </c>
      <c r="E731" s="5">
        <f>_xlfn.ISOWEEKNUM(Table_EnergyDemand_raw_data[[#This Row],[Date]])</f>
        <v>52</v>
      </c>
      <c r="F731" s="6" t="str">
        <f>VLOOKUP(Table_EnergyDemand_raw_data[[#This Row],[Date]],Table_Sheet1[], 2, FALSE)</f>
        <v>N</v>
      </c>
      <c r="G731" s="6" t="str">
        <f>VLOOKUP(Table_EnergyDemand_raw_data[[#This Row],[Date]],Table_Sheet1[], 3, FALSE)</f>
        <v>N</v>
      </c>
      <c r="H731" s="5">
        <v>20.100000000000001</v>
      </c>
      <c r="I731" s="5">
        <v>27.8</v>
      </c>
      <c r="J731" s="5">
        <v>28.8</v>
      </c>
      <c r="K731" s="5">
        <v>20.399999999999999</v>
      </c>
      <c r="L731" s="7">
        <v>112141.83</v>
      </c>
      <c r="M731" s="8">
        <v>24.065077649999999</v>
      </c>
      <c r="N731" s="8">
        <f>Table_EnergyDemand_raw_data[[#This Row],[Demand]]*Table_EnergyDemand_raw_data[[#This Row],[RRP]]</f>
        <v>2698701.8467630995</v>
      </c>
    </row>
    <row r="732" spans="1:14" x14ac:dyDescent="0.3">
      <c r="A732" s="10">
        <v>42735</v>
      </c>
      <c r="B732" s="5" t="str">
        <f>TEXT(Table_EnergyDemand_raw_data[[#This Row],[Date]], "DDDD")</f>
        <v>Saturday</v>
      </c>
      <c r="C732" s="5" t="str">
        <f xml:space="preserve"> TEXT(Table_EnergyDemand_raw_data[[#This Row],[Date]], "MMMM")</f>
        <v>December</v>
      </c>
      <c r="D732" s="5" t="str">
        <f>TEXT(Table_EnergyDemand_raw_data[[#This Row],[Date]], "YYYY")</f>
        <v>2016</v>
      </c>
      <c r="E732" s="5">
        <f>_xlfn.ISOWEEKNUM(Table_EnergyDemand_raw_data[[#This Row],[Date]])</f>
        <v>52</v>
      </c>
      <c r="F732" s="6" t="str">
        <f>VLOOKUP(Table_EnergyDemand_raw_data[[#This Row],[Date]],Table_Sheet1[], 2, FALSE)</f>
        <v>N</v>
      </c>
      <c r="G732" s="6" t="str">
        <f>VLOOKUP(Table_EnergyDemand_raw_data[[#This Row],[Date]],Table_Sheet1[], 3, FALSE)</f>
        <v>N</v>
      </c>
      <c r="H732" s="5">
        <v>17.3</v>
      </c>
      <c r="I732" s="5">
        <v>23.8</v>
      </c>
      <c r="J732" s="5">
        <v>30.8</v>
      </c>
      <c r="K732" s="5">
        <v>0</v>
      </c>
      <c r="L732" s="7">
        <v>95728.15</v>
      </c>
      <c r="M732" s="8">
        <v>17.59822922</v>
      </c>
      <c r="N732" s="8">
        <f>Table_EnergyDemand_raw_data[[#This Row],[Demand]]*Table_EnergyDemand_raw_data[[#This Row],[RRP]]</f>
        <v>1684645.9265065428</v>
      </c>
    </row>
    <row r="733" spans="1:14" x14ac:dyDescent="0.3">
      <c r="A733" s="10">
        <v>42736</v>
      </c>
      <c r="B733" s="5" t="str">
        <f>TEXT(Table_EnergyDemand_raw_data[[#This Row],[Date]], "DDDD")</f>
        <v>Sunday</v>
      </c>
      <c r="C733" s="5" t="str">
        <f xml:space="preserve"> TEXT(Table_EnergyDemand_raw_data[[#This Row],[Date]], "MMMM")</f>
        <v>January</v>
      </c>
      <c r="D733" s="5" t="str">
        <f>TEXT(Table_EnergyDemand_raw_data[[#This Row],[Date]], "YYYY")</f>
        <v>2017</v>
      </c>
      <c r="E733" s="5">
        <f>_xlfn.ISOWEEKNUM(Table_EnergyDemand_raw_data[[#This Row],[Date]])</f>
        <v>52</v>
      </c>
      <c r="F733" s="6" t="str">
        <f>VLOOKUP(Table_EnergyDemand_raw_data[[#This Row],[Date]],Table_Sheet1[], 2, FALSE)</f>
        <v>N</v>
      </c>
      <c r="G733" s="6" t="str">
        <f>VLOOKUP(Table_EnergyDemand_raw_data[[#This Row],[Date]],Table_Sheet1[], 3, FALSE)</f>
        <v>Y</v>
      </c>
      <c r="H733" s="5">
        <v>16.8</v>
      </c>
      <c r="I733" s="5">
        <v>21.1</v>
      </c>
      <c r="J733" s="5">
        <v>8.5</v>
      </c>
      <c r="K733" s="5">
        <v>0</v>
      </c>
      <c r="L733" s="7">
        <v>89403.145000000004</v>
      </c>
      <c r="M733" s="8">
        <v>25.846761099999998</v>
      </c>
      <c r="N733" s="8">
        <f>Table_EnergyDemand_raw_data[[#This Row],[Demand]]*Table_EnergyDemand_raw_data[[#This Row],[RRP]]</f>
        <v>2310781.7304036594</v>
      </c>
    </row>
    <row r="734" spans="1:14" x14ac:dyDescent="0.3">
      <c r="A734" s="10">
        <v>42737</v>
      </c>
      <c r="B734" s="5" t="str">
        <f>TEXT(Table_EnergyDemand_raw_data[[#This Row],[Date]], "DDDD")</f>
        <v>Monday</v>
      </c>
      <c r="C734" s="5" t="str">
        <f xml:space="preserve"> TEXT(Table_EnergyDemand_raw_data[[#This Row],[Date]], "MMMM")</f>
        <v>January</v>
      </c>
      <c r="D734" s="5" t="str">
        <f>TEXT(Table_EnergyDemand_raw_data[[#This Row],[Date]], "YYYY")</f>
        <v>2017</v>
      </c>
      <c r="E734" s="5">
        <f>_xlfn.ISOWEEKNUM(Table_EnergyDemand_raw_data[[#This Row],[Date]])</f>
        <v>1</v>
      </c>
      <c r="F734" s="6" t="str">
        <f>VLOOKUP(Table_EnergyDemand_raw_data[[#This Row],[Date]],Table_Sheet1[], 2, FALSE)</f>
        <v>N</v>
      </c>
      <c r="G734" s="6" t="str">
        <f>VLOOKUP(Table_EnergyDemand_raw_data[[#This Row],[Date]],Table_Sheet1[], 3, FALSE)</f>
        <v>Y</v>
      </c>
      <c r="H734" s="5">
        <v>14.8</v>
      </c>
      <c r="I734" s="5">
        <v>17.8</v>
      </c>
      <c r="J734" s="5">
        <v>7.8</v>
      </c>
      <c r="K734" s="5">
        <v>0.4</v>
      </c>
      <c r="L734" s="7">
        <v>86507.47</v>
      </c>
      <c r="M734" s="8">
        <v>30.618702880000001</v>
      </c>
      <c r="N734" s="8">
        <f>Table_EnergyDemand_raw_data[[#This Row],[Demand]]*Table_EnergyDemand_raw_data[[#This Row],[RRP]]</f>
        <v>2648746.5208305139</v>
      </c>
    </row>
    <row r="735" spans="1:14" x14ac:dyDescent="0.3">
      <c r="A735" s="10">
        <v>42738</v>
      </c>
      <c r="B735" s="5" t="str">
        <f>TEXT(Table_EnergyDemand_raw_data[[#This Row],[Date]], "DDDD")</f>
        <v>Tuesday</v>
      </c>
      <c r="C735" s="5" t="str">
        <f xml:space="preserve"> TEXT(Table_EnergyDemand_raw_data[[#This Row],[Date]], "MMMM")</f>
        <v>January</v>
      </c>
      <c r="D735" s="5" t="str">
        <f>TEXT(Table_EnergyDemand_raw_data[[#This Row],[Date]], "YYYY")</f>
        <v>2017</v>
      </c>
      <c r="E735" s="5">
        <f>_xlfn.ISOWEEKNUM(Table_EnergyDemand_raw_data[[#This Row],[Date]])</f>
        <v>1</v>
      </c>
      <c r="F735" s="6" t="str">
        <f>VLOOKUP(Table_EnergyDemand_raw_data[[#This Row],[Date]],Table_Sheet1[], 2, FALSE)</f>
        <v>N</v>
      </c>
      <c r="G735" s="6" t="str">
        <f>VLOOKUP(Table_EnergyDemand_raw_data[[#This Row],[Date]],Table_Sheet1[], 3, FALSE)</f>
        <v>N</v>
      </c>
      <c r="H735" s="5">
        <v>14.6</v>
      </c>
      <c r="I735" s="5">
        <v>19.5</v>
      </c>
      <c r="J735" s="5">
        <v>25.9</v>
      </c>
      <c r="K735" s="5">
        <v>0.4</v>
      </c>
      <c r="L735" s="7">
        <v>97564.744999999995</v>
      </c>
      <c r="M735" s="8">
        <v>28.68695469</v>
      </c>
      <c r="N735" s="8">
        <f>Table_EnergyDemand_raw_data[[#This Row],[Demand]]*Table_EnergyDemand_raw_data[[#This Row],[RRP]]</f>
        <v>2798835.4191564037</v>
      </c>
    </row>
    <row r="736" spans="1:14" x14ac:dyDescent="0.3">
      <c r="A736" s="10">
        <v>42739</v>
      </c>
      <c r="B736" s="5" t="str">
        <f>TEXT(Table_EnergyDemand_raw_data[[#This Row],[Date]], "DDDD")</f>
        <v>Wednesday</v>
      </c>
      <c r="C736" s="5" t="str">
        <f xml:space="preserve"> TEXT(Table_EnergyDemand_raw_data[[#This Row],[Date]], "MMMM")</f>
        <v>January</v>
      </c>
      <c r="D736" s="5" t="str">
        <f>TEXT(Table_EnergyDemand_raw_data[[#This Row],[Date]], "YYYY")</f>
        <v>2017</v>
      </c>
      <c r="E736" s="5">
        <f>_xlfn.ISOWEEKNUM(Table_EnergyDemand_raw_data[[#This Row],[Date]])</f>
        <v>1</v>
      </c>
      <c r="F736" s="6" t="str">
        <f>VLOOKUP(Table_EnergyDemand_raw_data[[#This Row],[Date]],Table_Sheet1[], 2, FALSE)</f>
        <v>N</v>
      </c>
      <c r="G736" s="6" t="str">
        <f>VLOOKUP(Table_EnergyDemand_raw_data[[#This Row],[Date]],Table_Sheet1[], 3, FALSE)</f>
        <v>N</v>
      </c>
      <c r="H736" s="5">
        <v>13.3</v>
      </c>
      <c r="I736" s="5">
        <v>29.3</v>
      </c>
      <c r="J736" s="5">
        <v>31.6</v>
      </c>
      <c r="K736" s="5">
        <v>0</v>
      </c>
      <c r="L736" s="7">
        <v>116606.795</v>
      </c>
      <c r="M736" s="8">
        <v>56.972780710000002</v>
      </c>
      <c r="N736" s="8">
        <f>Table_EnergyDemand_raw_data[[#This Row],[Demand]]*Table_EnergyDemand_raw_data[[#This Row],[RRP]]</f>
        <v>6643413.3608309245</v>
      </c>
    </row>
    <row r="737" spans="1:14" x14ac:dyDescent="0.3">
      <c r="A737" s="10">
        <v>42740</v>
      </c>
      <c r="B737" s="5" t="str">
        <f>TEXT(Table_EnergyDemand_raw_data[[#This Row],[Date]], "DDDD")</f>
        <v>Thursday</v>
      </c>
      <c r="C737" s="5" t="str">
        <f xml:space="preserve"> TEXT(Table_EnergyDemand_raw_data[[#This Row],[Date]], "MMMM")</f>
        <v>January</v>
      </c>
      <c r="D737" s="5" t="str">
        <f>TEXT(Table_EnergyDemand_raw_data[[#This Row],[Date]], "YYYY")</f>
        <v>2017</v>
      </c>
      <c r="E737" s="5">
        <f>_xlfn.ISOWEEKNUM(Table_EnergyDemand_raw_data[[#This Row],[Date]])</f>
        <v>1</v>
      </c>
      <c r="F737" s="6" t="str">
        <f>VLOOKUP(Table_EnergyDemand_raw_data[[#This Row],[Date]],Table_Sheet1[], 2, FALSE)</f>
        <v>N</v>
      </c>
      <c r="G737" s="6" t="str">
        <f>VLOOKUP(Table_EnergyDemand_raw_data[[#This Row],[Date]],Table_Sheet1[], 3, FALSE)</f>
        <v>N</v>
      </c>
      <c r="H737" s="5">
        <v>18.5</v>
      </c>
      <c r="I737" s="5">
        <v>31.7</v>
      </c>
      <c r="J737" s="5">
        <v>29.7</v>
      </c>
      <c r="K737" s="5">
        <v>0</v>
      </c>
      <c r="L737" s="7">
        <v>128079.845</v>
      </c>
      <c r="M737" s="8">
        <v>73.458259870000006</v>
      </c>
      <c r="N737" s="8">
        <f>Table_EnergyDemand_raw_data[[#This Row],[Demand]]*Table_EnergyDemand_raw_data[[#This Row],[RRP]]</f>
        <v>9408522.5381193217</v>
      </c>
    </row>
    <row r="738" spans="1:14" x14ac:dyDescent="0.3">
      <c r="A738" s="10">
        <v>42741</v>
      </c>
      <c r="B738" s="5" t="str">
        <f>TEXT(Table_EnergyDemand_raw_data[[#This Row],[Date]], "DDDD")</f>
        <v>Friday</v>
      </c>
      <c r="C738" s="5" t="str">
        <f xml:space="preserve"> TEXT(Table_EnergyDemand_raw_data[[#This Row],[Date]], "MMMM")</f>
        <v>January</v>
      </c>
      <c r="D738" s="5" t="str">
        <f>TEXT(Table_EnergyDemand_raw_data[[#This Row],[Date]], "YYYY")</f>
        <v>2017</v>
      </c>
      <c r="E738" s="5">
        <f>_xlfn.ISOWEEKNUM(Table_EnergyDemand_raw_data[[#This Row],[Date]])</f>
        <v>1</v>
      </c>
      <c r="F738" s="6" t="str">
        <f>VLOOKUP(Table_EnergyDemand_raw_data[[#This Row],[Date]],Table_Sheet1[], 2, FALSE)</f>
        <v>N</v>
      </c>
      <c r="G738" s="6" t="str">
        <f>VLOOKUP(Table_EnergyDemand_raw_data[[#This Row],[Date]],Table_Sheet1[], 3, FALSE)</f>
        <v>N</v>
      </c>
      <c r="H738" s="5">
        <v>18.3</v>
      </c>
      <c r="I738" s="5">
        <v>35.200000000000003</v>
      </c>
      <c r="J738" s="5">
        <v>30.1</v>
      </c>
      <c r="K738" s="5">
        <v>0</v>
      </c>
      <c r="L738" s="7">
        <v>136308.73499999999</v>
      </c>
      <c r="M738" s="8">
        <v>97.699200840000003</v>
      </c>
      <c r="N738" s="8">
        <f>Table_EnergyDemand_raw_data[[#This Row],[Demand]]*Table_EnergyDemand_raw_data[[#This Row],[RRP]]</f>
        <v>13317254.477011336</v>
      </c>
    </row>
    <row r="739" spans="1:14" x14ac:dyDescent="0.3">
      <c r="A739" s="10">
        <v>42742</v>
      </c>
      <c r="B739" s="5" t="str">
        <f>TEXT(Table_EnergyDemand_raw_data[[#This Row],[Date]], "DDDD")</f>
        <v>Saturday</v>
      </c>
      <c r="C739" s="5" t="str">
        <f xml:space="preserve"> TEXT(Table_EnergyDemand_raw_data[[#This Row],[Date]], "MMMM")</f>
        <v>January</v>
      </c>
      <c r="D739" s="5" t="str">
        <f>TEXT(Table_EnergyDemand_raw_data[[#This Row],[Date]], "YYYY")</f>
        <v>2017</v>
      </c>
      <c r="E739" s="5">
        <f>_xlfn.ISOWEEKNUM(Table_EnergyDemand_raw_data[[#This Row],[Date]])</f>
        <v>1</v>
      </c>
      <c r="F739" s="6" t="str">
        <f>VLOOKUP(Table_EnergyDemand_raw_data[[#This Row],[Date]],Table_Sheet1[], 2, FALSE)</f>
        <v>N</v>
      </c>
      <c r="G739" s="6" t="str">
        <f>VLOOKUP(Table_EnergyDemand_raw_data[[#This Row],[Date]],Table_Sheet1[], 3, FALSE)</f>
        <v>N</v>
      </c>
      <c r="H739" s="5">
        <v>20.9</v>
      </c>
      <c r="I739" s="5">
        <v>36.700000000000003</v>
      </c>
      <c r="J739" s="5">
        <v>28.5</v>
      </c>
      <c r="K739" s="5">
        <v>0</v>
      </c>
      <c r="L739" s="7">
        <v>134955.01999999999</v>
      </c>
      <c r="M739" s="8">
        <v>77.602997990000006</v>
      </c>
      <c r="N739" s="8">
        <f>Table_EnergyDemand_raw_data[[#This Row],[Demand]]*Table_EnergyDemand_raw_data[[#This Row],[RRP]]</f>
        <v>10472914.14580041</v>
      </c>
    </row>
    <row r="740" spans="1:14" x14ac:dyDescent="0.3">
      <c r="A740" s="10">
        <v>42743</v>
      </c>
      <c r="B740" s="5" t="str">
        <f>TEXT(Table_EnergyDemand_raw_data[[#This Row],[Date]], "DDDD")</f>
        <v>Sunday</v>
      </c>
      <c r="C740" s="5" t="str">
        <f xml:space="preserve"> TEXT(Table_EnergyDemand_raw_data[[#This Row],[Date]], "MMMM")</f>
        <v>January</v>
      </c>
      <c r="D740" s="5" t="str">
        <f>TEXT(Table_EnergyDemand_raw_data[[#This Row],[Date]], "YYYY")</f>
        <v>2017</v>
      </c>
      <c r="E740" s="5">
        <f>_xlfn.ISOWEEKNUM(Table_EnergyDemand_raw_data[[#This Row],[Date]])</f>
        <v>1</v>
      </c>
      <c r="F740" s="6" t="str">
        <f>VLOOKUP(Table_EnergyDemand_raw_data[[#This Row],[Date]],Table_Sheet1[], 2, FALSE)</f>
        <v>N</v>
      </c>
      <c r="G740" s="6" t="str">
        <f>VLOOKUP(Table_EnergyDemand_raw_data[[#This Row],[Date]],Table_Sheet1[], 3, FALSE)</f>
        <v>N</v>
      </c>
      <c r="H740" s="5">
        <v>28</v>
      </c>
      <c r="I740" s="5">
        <v>33.1</v>
      </c>
      <c r="J740" s="5">
        <v>29.3</v>
      </c>
      <c r="K740" s="5">
        <v>0</v>
      </c>
      <c r="L740" s="7">
        <v>122777.02499999999</v>
      </c>
      <c r="M740" s="8">
        <v>69.224810730000002</v>
      </c>
      <c r="N740" s="8">
        <f>Table_EnergyDemand_raw_data[[#This Row],[Demand]]*Table_EnergyDemand_raw_data[[#This Row],[RRP]]</f>
        <v>8499216.3176174778</v>
      </c>
    </row>
    <row r="741" spans="1:14" x14ac:dyDescent="0.3">
      <c r="A741" s="10">
        <v>42744</v>
      </c>
      <c r="B741" s="5" t="str">
        <f>TEXT(Table_EnergyDemand_raw_data[[#This Row],[Date]], "DDDD")</f>
        <v>Monday</v>
      </c>
      <c r="C741" s="5" t="str">
        <f xml:space="preserve"> TEXT(Table_EnergyDemand_raw_data[[#This Row],[Date]], "MMMM")</f>
        <v>January</v>
      </c>
      <c r="D741" s="5" t="str">
        <f>TEXT(Table_EnergyDemand_raw_data[[#This Row],[Date]], "YYYY")</f>
        <v>2017</v>
      </c>
      <c r="E741" s="5">
        <f>_xlfn.ISOWEEKNUM(Table_EnergyDemand_raw_data[[#This Row],[Date]])</f>
        <v>2</v>
      </c>
      <c r="F741" s="6" t="str">
        <f>VLOOKUP(Table_EnergyDemand_raw_data[[#This Row],[Date]],Table_Sheet1[], 2, FALSE)</f>
        <v>N</v>
      </c>
      <c r="G741" s="6" t="str">
        <f>VLOOKUP(Table_EnergyDemand_raw_data[[#This Row],[Date]],Table_Sheet1[], 3, FALSE)</f>
        <v>N</v>
      </c>
      <c r="H741" s="5">
        <v>18.5</v>
      </c>
      <c r="I741" s="5">
        <v>24.4</v>
      </c>
      <c r="J741" s="5">
        <v>14.3</v>
      </c>
      <c r="K741" s="5">
        <v>0</v>
      </c>
      <c r="L741" s="7">
        <v>116211.99</v>
      </c>
      <c r="M741" s="8">
        <v>68.099525220000004</v>
      </c>
      <c r="N741" s="8">
        <f>Table_EnergyDemand_raw_data[[#This Row],[Demand]]*Table_EnergyDemand_raw_data[[#This Row],[RRP]]</f>
        <v>7913981.3438713886</v>
      </c>
    </row>
    <row r="742" spans="1:14" x14ac:dyDescent="0.3">
      <c r="A742" s="10">
        <v>42745</v>
      </c>
      <c r="B742" s="5" t="str">
        <f>TEXT(Table_EnergyDemand_raw_data[[#This Row],[Date]], "DDDD")</f>
        <v>Tuesday</v>
      </c>
      <c r="C742" s="5" t="str">
        <f xml:space="preserve"> TEXT(Table_EnergyDemand_raw_data[[#This Row],[Date]], "MMMM")</f>
        <v>January</v>
      </c>
      <c r="D742" s="5" t="str">
        <f>TEXT(Table_EnergyDemand_raw_data[[#This Row],[Date]], "YYYY")</f>
        <v>2017</v>
      </c>
      <c r="E742" s="5">
        <f>_xlfn.ISOWEEKNUM(Table_EnergyDemand_raw_data[[#This Row],[Date]])</f>
        <v>2</v>
      </c>
      <c r="F742" s="6" t="str">
        <f>VLOOKUP(Table_EnergyDemand_raw_data[[#This Row],[Date]],Table_Sheet1[], 2, FALSE)</f>
        <v>N</v>
      </c>
      <c r="G742" s="6" t="str">
        <f>VLOOKUP(Table_EnergyDemand_raw_data[[#This Row],[Date]],Table_Sheet1[], 3, FALSE)</f>
        <v>N</v>
      </c>
      <c r="H742" s="5">
        <v>17.7</v>
      </c>
      <c r="I742" s="5">
        <v>26.2</v>
      </c>
      <c r="J742" s="5">
        <v>28.6</v>
      </c>
      <c r="K742" s="5">
        <v>0</v>
      </c>
      <c r="L742" s="7">
        <v>120366.32</v>
      </c>
      <c r="M742" s="8">
        <v>72.813056849999995</v>
      </c>
      <c r="N742" s="8">
        <f>Table_EnergyDemand_raw_data[[#This Row],[Demand]]*Table_EnergyDemand_raw_data[[#This Row],[RRP]]</f>
        <v>8764239.700985292</v>
      </c>
    </row>
    <row r="743" spans="1:14" x14ac:dyDescent="0.3">
      <c r="A743" s="10">
        <v>42746</v>
      </c>
      <c r="B743" s="5" t="str">
        <f>TEXT(Table_EnergyDemand_raw_data[[#This Row],[Date]], "DDDD")</f>
        <v>Wednesday</v>
      </c>
      <c r="C743" s="5" t="str">
        <f xml:space="preserve"> TEXT(Table_EnergyDemand_raw_data[[#This Row],[Date]], "MMMM")</f>
        <v>January</v>
      </c>
      <c r="D743" s="5" t="str">
        <f>TEXT(Table_EnergyDemand_raw_data[[#This Row],[Date]], "YYYY")</f>
        <v>2017</v>
      </c>
      <c r="E743" s="5">
        <f>_xlfn.ISOWEEKNUM(Table_EnergyDemand_raw_data[[#This Row],[Date]])</f>
        <v>2</v>
      </c>
      <c r="F743" s="6" t="str">
        <f>VLOOKUP(Table_EnergyDemand_raw_data[[#This Row],[Date]],Table_Sheet1[], 2, FALSE)</f>
        <v>N</v>
      </c>
      <c r="G743" s="6" t="str">
        <f>VLOOKUP(Table_EnergyDemand_raw_data[[#This Row],[Date]],Table_Sheet1[], 3, FALSE)</f>
        <v>N</v>
      </c>
      <c r="H743" s="5">
        <v>16.600000000000001</v>
      </c>
      <c r="I743" s="5">
        <v>24.3</v>
      </c>
      <c r="J743" s="5">
        <v>25.9</v>
      </c>
      <c r="K743" s="5">
        <v>0</v>
      </c>
      <c r="L743" s="7">
        <v>111595.855</v>
      </c>
      <c r="M743" s="8">
        <v>65.744510939999998</v>
      </c>
      <c r="N743" s="8">
        <f>Table_EnergyDemand_raw_data[[#This Row],[Demand]]*Table_EnergyDemand_raw_data[[#This Row],[RRP]]</f>
        <v>7336814.9099061536</v>
      </c>
    </row>
    <row r="744" spans="1:14" x14ac:dyDescent="0.3">
      <c r="A744" s="10">
        <v>42747</v>
      </c>
      <c r="B744" s="5" t="str">
        <f>TEXT(Table_EnergyDemand_raw_data[[#This Row],[Date]], "DDDD")</f>
        <v>Thursday</v>
      </c>
      <c r="C744" s="5" t="str">
        <f xml:space="preserve"> TEXT(Table_EnergyDemand_raw_data[[#This Row],[Date]], "MMMM")</f>
        <v>January</v>
      </c>
      <c r="D744" s="5" t="str">
        <f>TEXT(Table_EnergyDemand_raw_data[[#This Row],[Date]], "YYYY")</f>
        <v>2017</v>
      </c>
      <c r="E744" s="5">
        <f>_xlfn.ISOWEEKNUM(Table_EnergyDemand_raw_data[[#This Row],[Date]])</f>
        <v>2</v>
      </c>
      <c r="F744" s="6" t="str">
        <f>VLOOKUP(Table_EnergyDemand_raw_data[[#This Row],[Date]],Table_Sheet1[], 2, FALSE)</f>
        <v>N</v>
      </c>
      <c r="G744" s="6" t="str">
        <f>VLOOKUP(Table_EnergyDemand_raw_data[[#This Row],[Date]],Table_Sheet1[], 3, FALSE)</f>
        <v>N</v>
      </c>
      <c r="H744" s="5">
        <v>14.9</v>
      </c>
      <c r="I744" s="5">
        <v>26.5</v>
      </c>
      <c r="J744" s="5">
        <v>30.7</v>
      </c>
      <c r="K744" s="5">
        <v>0</v>
      </c>
      <c r="L744" s="7">
        <v>118783.94500000001</v>
      </c>
      <c r="M744" s="8">
        <v>70.490405460000005</v>
      </c>
      <c r="N744" s="8">
        <f>Table_EnergyDemand_raw_data[[#This Row],[Demand]]*Table_EnergyDemand_raw_data[[#This Row],[RRP]]</f>
        <v>8373128.4451883407</v>
      </c>
    </row>
    <row r="745" spans="1:14" x14ac:dyDescent="0.3">
      <c r="A745" s="10">
        <v>42748</v>
      </c>
      <c r="B745" s="5" t="str">
        <f>TEXT(Table_EnergyDemand_raw_data[[#This Row],[Date]], "DDDD")</f>
        <v>Friday</v>
      </c>
      <c r="C745" s="5" t="str">
        <f xml:space="preserve"> TEXT(Table_EnergyDemand_raw_data[[#This Row],[Date]], "MMMM")</f>
        <v>January</v>
      </c>
      <c r="D745" s="5" t="str">
        <f>TEXT(Table_EnergyDemand_raw_data[[#This Row],[Date]], "YYYY")</f>
        <v>2017</v>
      </c>
      <c r="E745" s="5">
        <f>_xlfn.ISOWEEKNUM(Table_EnergyDemand_raw_data[[#This Row],[Date]])</f>
        <v>2</v>
      </c>
      <c r="F745" s="6" t="str">
        <f>VLOOKUP(Table_EnergyDemand_raw_data[[#This Row],[Date]],Table_Sheet1[], 2, FALSE)</f>
        <v>N</v>
      </c>
      <c r="G745" s="6" t="str">
        <f>VLOOKUP(Table_EnergyDemand_raw_data[[#This Row],[Date]],Table_Sheet1[], 3, FALSE)</f>
        <v>N</v>
      </c>
      <c r="H745" s="5">
        <v>17.5</v>
      </c>
      <c r="I745" s="5">
        <v>28.8</v>
      </c>
      <c r="J745" s="5">
        <v>1.3</v>
      </c>
      <c r="K745" s="5">
        <v>1.4</v>
      </c>
      <c r="L745" s="7">
        <v>111341.675</v>
      </c>
      <c r="M745" s="8">
        <v>70.012194559999998</v>
      </c>
      <c r="N745" s="8">
        <f>Table_EnergyDemand_raw_data[[#This Row],[Demand]]*Table_EnergyDemand_raw_data[[#This Row],[RRP]]</f>
        <v>7795275.0127362879</v>
      </c>
    </row>
    <row r="746" spans="1:14" x14ac:dyDescent="0.3">
      <c r="A746" s="10">
        <v>42749</v>
      </c>
      <c r="B746" s="5" t="str">
        <f>TEXT(Table_EnergyDemand_raw_data[[#This Row],[Date]], "DDDD")</f>
        <v>Saturday</v>
      </c>
      <c r="C746" s="5" t="str">
        <f xml:space="preserve"> TEXT(Table_EnergyDemand_raw_data[[#This Row],[Date]], "MMMM")</f>
        <v>January</v>
      </c>
      <c r="D746" s="5" t="str">
        <f>TEXT(Table_EnergyDemand_raw_data[[#This Row],[Date]], "YYYY")</f>
        <v>2017</v>
      </c>
      <c r="E746" s="5">
        <f>_xlfn.ISOWEEKNUM(Table_EnergyDemand_raw_data[[#This Row],[Date]])</f>
        <v>2</v>
      </c>
      <c r="F746" s="6" t="str">
        <f>VLOOKUP(Table_EnergyDemand_raw_data[[#This Row],[Date]],Table_Sheet1[], 2, FALSE)</f>
        <v>N</v>
      </c>
      <c r="G746" s="6" t="str">
        <f>VLOOKUP(Table_EnergyDemand_raw_data[[#This Row],[Date]],Table_Sheet1[], 3, FALSE)</f>
        <v>N</v>
      </c>
      <c r="H746" s="5">
        <v>15.2</v>
      </c>
      <c r="I746" s="5">
        <v>23.5</v>
      </c>
      <c r="J746" s="5">
        <v>16.5</v>
      </c>
      <c r="K746" s="5">
        <v>2.6</v>
      </c>
      <c r="L746" s="7">
        <v>88996.625</v>
      </c>
      <c r="M746" s="8">
        <v>42.294834850000001</v>
      </c>
      <c r="N746" s="8">
        <f>Table_EnergyDemand_raw_data[[#This Row],[Demand]]*Table_EnergyDemand_raw_data[[#This Row],[RRP]]</f>
        <v>3764097.5565823815</v>
      </c>
    </row>
    <row r="747" spans="1:14" x14ac:dyDescent="0.3">
      <c r="A747" s="10">
        <v>42750</v>
      </c>
      <c r="B747" s="5" t="str">
        <f>TEXT(Table_EnergyDemand_raw_data[[#This Row],[Date]], "DDDD")</f>
        <v>Sunday</v>
      </c>
      <c r="C747" s="5" t="str">
        <f xml:space="preserve"> TEXT(Table_EnergyDemand_raw_data[[#This Row],[Date]], "MMMM")</f>
        <v>January</v>
      </c>
      <c r="D747" s="5" t="str">
        <f>TEXT(Table_EnergyDemand_raw_data[[#This Row],[Date]], "YYYY")</f>
        <v>2017</v>
      </c>
      <c r="E747" s="5">
        <f>_xlfn.ISOWEEKNUM(Table_EnergyDemand_raw_data[[#This Row],[Date]])</f>
        <v>2</v>
      </c>
      <c r="F747" s="6" t="str">
        <f>VLOOKUP(Table_EnergyDemand_raw_data[[#This Row],[Date]],Table_Sheet1[], 2, FALSE)</f>
        <v>N</v>
      </c>
      <c r="G747" s="6" t="str">
        <f>VLOOKUP(Table_EnergyDemand_raw_data[[#This Row],[Date]],Table_Sheet1[], 3, FALSE)</f>
        <v>N</v>
      </c>
      <c r="H747" s="5">
        <v>15.2</v>
      </c>
      <c r="I747" s="5">
        <v>21.5</v>
      </c>
      <c r="J747" s="5">
        <v>22.7</v>
      </c>
      <c r="K747" s="5">
        <v>0</v>
      </c>
      <c r="L747" s="7">
        <v>90294</v>
      </c>
      <c r="M747" s="8">
        <v>55.444296340000001</v>
      </c>
      <c r="N747" s="8">
        <f>Table_EnergyDemand_raw_data[[#This Row],[Demand]]*Table_EnergyDemand_raw_data[[#This Row],[RRP]]</f>
        <v>5006287.2937239604</v>
      </c>
    </row>
    <row r="748" spans="1:14" x14ac:dyDescent="0.3">
      <c r="A748" s="10">
        <v>42751</v>
      </c>
      <c r="B748" s="5" t="str">
        <f>TEXT(Table_EnergyDemand_raw_data[[#This Row],[Date]], "DDDD")</f>
        <v>Monday</v>
      </c>
      <c r="C748" s="5" t="str">
        <f xml:space="preserve"> TEXT(Table_EnergyDemand_raw_data[[#This Row],[Date]], "MMMM")</f>
        <v>January</v>
      </c>
      <c r="D748" s="5" t="str">
        <f>TEXT(Table_EnergyDemand_raw_data[[#This Row],[Date]], "YYYY")</f>
        <v>2017</v>
      </c>
      <c r="E748" s="5">
        <f>_xlfn.ISOWEEKNUM(Table_EnergyDemand_raw_data[[#This Row],[Date]])</f>
        <v>3</v>
      </c>
      <c r="F748" s="6" t="str">
        <f>VLOOKUP(Table_EnergyDemand_raw_data[[#This Row],[Date]],Table_Sheet1[], 2, FALSE)</f>
        <v>N</v>
      </c>
      <c r="G748" s="6" t="str">
        <f>VLOOKUP(Table_EnergyDemand_raw_data[[#This Row],[Date]],Table_Sheet1[], 3, FALSE)</f>
        <v>N</v>
      </c>
      <c r="H748" s="5">
        <v>12.2</v>
      </c>
      <c r="I748" s="5">
        <v>32.700000000000003</v>
      </c>
      <c r="J748" s="5">
        <v>30.5</v>
      </c>
      <c r="K748" s="5">
        <v>0</v>
      </c>
      <c r="L748" s="7">
        <v>120928.705</v>
      </c>
      <c r="M748" s="8">
        <v>108.1670628</v>
      </c>
      <c r="N748" s="8">
        <f>Table_EnergyDemand_raw_data[[#This Row],[Demand]]*Table_EnergyDemand_raw_data[[#This Row],[RRP]]</f>
        <v>13080502.828057675</v>
      </c>
    </row>
    <row r="749" spans="1:14" x14ac:dyDescent="0.3">
      <c r="A749" s="10">
        <v>42752</v>
      </c>
      <c r="B749" s="5" t="str">
        <f>TEXT(Table_EnergyDemand_raw_data[[#This Row],[Date]], "DDDD")</f>
        <v>Tuesday</v>
      </c>
      <c r="C749" s="5" t="str">
        <f xml:space="preserve"> TEXT(Table_EnergyDemand_raw_data[[#This Row],[Date]], "MMMM")</f>
        <v>January</v>
      </c>
      <c r="D749" s="5" t="str">
        <f>TEXT(Table_EnergyDemand_raw_data[[#This Row],[Date]], "YYYY")</f>
        <v>2017</v>
      </c>
      <c r="E749" s="5">
        <f>_xlfn.ISOWEEKNUM(Table_EnergyDemand_raw_data[[#This Row],[Date]])</f>
        <v>3</v>
      </c>
      <c r="F749" s="6" t="str">
        <f>VLOOKUP(Table_EnergyDemand_raw_data[[#This Row],[Date]],Table_Sheet1[], 2, FALSE)</f>
        <v>N</v>
      </c>
      <c r="G749" s="6" t="str">
        <f>VLOOKUP(Table_EnergyDemand_raw_data[[#This Row],[Date]],Table_Sheet1[], 3, FALSE)</f>
        <v>N</v>
      </c>
      <c r="H749" s="5">
        <v>16.399999999999999</v>
      </c>
      <c r="I749" s="5">
        <v>37.799999999999997</v>
      </c>
      <c r="J749" s="5">
        <v>25.5</v>
      </c>
      <c r="K749" s="5">
        <v>0</v>
      </c>
      <c r="L749" s="7">
        <v>140517.65</v>
      </c>
      <c r="M749" s="8">
        <v>129.23765750000001</v>
      </c>
      <c r="N749" s="8">
        <f>Table_EnergyDemand_raw_data[[#This Row],[Demand]]*Table_EnergyDemand_raw_data[[#This Row],[RRP]]</f>
        <v>18160171.923404876</v>
      </c>
    </row>
    <row r="750" spans="1:14" x14ac:dyDescent="0.3">
      <c r="A750" s="10">
        <v>42753</v>
      </c>
      <c r="B750" s="5" t="str">
        <f>TEXT(Table_EnergyDemand_raw_data[[#This Row],[Date]], "DDDD")</f>
        <v>Wednesday</v>
      </c>
      <c r="C750" s="5" t="str">
        <f xml:space="preserve"> TEXT(Table_EnergyDemand_raw_data[[#This Row],[Date]], "MMMM")</f>
        <v>January</v>
      </c>
      <c r="D750" s="5" t="str">
        <f>TEXT(Table_EnergyDemand_raw_data[[#This Row],[Date]], "YYYY")</f>
        <v>2017</v>
      </c>
      <c r="E750" s="5">
        <f>_xlfn.ISOWEEKNUM(Table_EnergyDemand_raw_data[[#This Row],[Date]])</f>
        <v>3</v>
      </c>
      <c r="F750" s="6" t="str">
        <f>VLOOKUP(Table_EnergyDemand_raw_data[[#This Row],[Date]],Table_Sheet1[], 2, FALSE)</f>
        <v>N</v>
      </c>
      <c r="G750" s="6" t="str">
        <f>VLOOKUP(Table_EnergyDemand_raw_data[[#This Row],[Date]],Table_Sheet1[], 3, FALSE)</f>
        <v>N</v>
      </c>
      <c r="H750" s="5">
        <v>15.6</v>
      </c>
      <c r="I750" s="5">
        <v>20.8</v>
      </c>
      <c r="J750" s="5">
        <v>27.5</v>
      </c>
      <c r="K750" s="5">
        <v>0</v>
      </c>
      <c r="L750" s="7">
        <v>111211.35</v>
      </c>
      <c r="M750" s="8">
        <v>75.16561944</v>
      </c>
      <c r="N750" s="8">
        <f>Table_EnergyDemand_raw_data[[#This Row],[Demand]]*Table_EnergyDemand_raw_data[[#This Row],[RRP]]</f>
        <v>8359270.0115086446</v>
      </c>
    </row>
    <row r="751" spans="1:14" x14ac:dyDescent="0.3">
      <c r="A751" s="10">
        <v>42754</v>
      </c>
      <c r="B751" s="5" t="str">
        <f>TEXT(Table_EnergyDemand_raw_data[[#This Row],[Date]], "DDDD")</f>
        <v>Thursday</v>
      </c>
      <c r="C751" s="5" t="str">
        <f xml:space="preserve"> TEXT(Table_EnergyDemand_raw_data[[#This Row],[Date]], "MMMM")</f>
        <v>January</v>
      </c>
      <c r="D751" s="5" t="str">
        <f>TEXT(Table_EnergyDemand_raw_data[[#This Row],[Date]], "YYYY")</f>
        <v>2017</v>
      </c>
      <c r="E751" s="5">
        <f>_xlfn.ISOWEEKNUM(Table_EnergyDemand_raw_data[[#This Row],[Date]])</f>
        <v>3</v>
      </c>
      <c r="F751" s="6" t="str">
        <f>VLOOKUP(Table_EnergyDemand_raw_data[[#This Row],[Date]],Table_Sheet1[], 2, FALSE)</f>
        <v>N</v>
      </c>
      <c r="G751" s="6" t="str">
        <f>VLOOKUP(Table_EnergyDemand_raw_data[[#This Row],[Date]],Table_Sheet1[], 3, FALSE)</f>
        <v>N</v>
      </c>
      <c r="H751" s="5">
        <v>11</v>
      </c>
      <c r="I751" s="5">
        <v>23.4</v>
      </c>
      <c r="J751" s="5">
        <v>29.7</v>
      </c>
      <c r="K751" s="5">
        <v>0</v>
      </c>
      <c r="L751" s="7">
        <v>112371.41</v>
      </c>
      <c r="M751" s="8">
        <v>62.885130349999997</v>
      </c>
      <c r="N751" s="8">
        <f>Table_EnergyDemand_raw_data[[#This Row],[Demand]]*Table_EnergyDemand_raw_data[[#This Row],[RRP]]</f>
        <v>7066490.7654632935</v>
      </c>
    </row>
    <row r="752" spans="1:14" x14ac:dyDescent="0.3">
      <c r="A752" s="10">
        <v>42755</v>
      </c>
      <c r="B752" s="5" t="str">
        <f>TEXT(Table_EnergyDemand_raw_data[[#This Row],[Date]], "DDDD")</f>
        <v>Friday</v>
      </c>
      <c r="C752" s="5" t="str">
        <f xml:space="preserve"> TEXT(Table_EnergyDemand_raw_data[[#This Row],[Date]], "MMMM")</f>
        <v>January</v>
      </c>
      <c r="D752" s="5" t="str">
        <f>TEXT(Table_EnergyDemand_raw_data[[#This Row],[Date]], "YYYY")</f>
        <v>2017</v>
      </c>
      <c r="E752" s="5">
        <f>_xlfn.ISOWEEKNUM(Table_EnergyDemand_raw_data[[#This Row],[Date]])</f>
        <v>3</v>
      </c>
      <c r="F752" s="6" t="str">
        <f>VLOOKUP(Table_EnergyDemand_raw_data[[#This Row],[Date]],Table_Sheet1[], 2, FALSE)</f>
        <v>N</v>
      </c>
      <c r="G752" s="6" t="str">
        <f>VLOOKUP(Table_EnergyDemand_raw_data[[#This Row],[Date]],Table_Sheet1[], 3, FALSE)</f>
        <v>N</v>
      </c>
      <c r="H752" s="5">
        <v>16.100000000000001</v>
      </c>
      <c r="I752" s="5">
        <v>20.8</v>
      </c>
      <c r="J752" s="5">
        <v>13.2</v>
      </c>
      <c r="K752" s="5">
        <v>22.6</v>
      </c>
      <c r="L752" s="7">
        <v>107937.685</v>
      </c>
      <c r="M752" s="8">
        <v>38.993116039999997</v>
      </c>
      <c r="N752" s="8">
        <f>Table_EnergyDemand_raw_data[[#This Row],[Demand]]*Table_EnergyDemand_raw_data[[#This Row],[RRP]]</f>
        <v>4208826.6762939673</v>
      </c>
    </row>
    <row r="753" spans="1:14" x14ac:dyDescent="0.3">
      <c r="A753" s="10">
        <v>42756</v>
      </c>
      <c r="B753" s="5" t="str">
        <f>TEXT(Table_EnergyDemand_raw_data[[#This Row],[Date]], "DDDD")</f>
        <v>Saturday</v>
      </c>
      <c r="C753" s="5" t="str">
        <f xml:space="preserve"> TEXT(Table_EnergyDemand_raw_data[[#This Row],[Date]], "MMMM")</f>
        <v>January</v>
      </c>
      <c r="D753" s="5" t="str">
        <f>TEXT(Table_EnergyDemand_raw_data[[#This Row],[Date]], "YYYY")</f>
        <v>2017</v>
      </c>
      <c r="E753" s="5">
        <f>_xlfn.ISOWEEKNUM(Table_EnergyDemand_raw_data[[#This Row],[Date]])</f>
        <v>3</v>
      </c>
      <c r="F753" s="6" t="str">
        <f>VLOOKUP(Table_EnergyDemand_raw_data[[#This Row],[Date]],Table_Sheet1[], 2, FALSE)</f>
        <v>N</v>
      </c>
      <c r="G753" s="6" t="str">
        <f>VLOOKUP(Table_EnergyDemand_raw_data[[#This Row],[Date]],Table_Sheet1[], 3, FALSE)</f>
        <v>N</v>
      </c>
      <c r="H753" s="5">
        <v>15.3</v>
      </c>
      <c r="I753" s="5">
        <v>22.6</v>
      </c>
      <c r="J753" s="5">
        <v>25.1</v>
      </c>
      <c r="K753" s="5">
        <v>0.6</v>
      </c>
      <c r="L753" s="7">
        <v>96779.07</v>
      </c>
      <c r="M753" s="8">
        <v>46.479114430000003</v>
      </c>
      <c r="N753" s="8">
        <f>Table_EnergyDemand_raw_data[[#This Row],[Demand]]*Table_EnergyDemand_raw_data[[#This Row],[RRP]]</f>
        <v>4498205.4689589804</v>
      </c>
    </row>
    <row r="754" spans="1:14" x14ac:dyDescent="0.3">
      <c r="A754" s="10">
        <v>42757</v>
      </c>
      <c r="B754" s="5" t="str">
        <f>TEXT(Table_EnergyDemand_raw_data[[#This Row],[Date]], "DDDD")</f>
        <v>Sunday</v>
      </c>
      <c r="C754" s="5" t="str">
        <f xml:space="preserve"> TEXT(Table_EnergyDemand_raw_data[[#This Row],[Date]], "MMMM")</f>
        <v>January</v>
      </c>
      <c r="D754" s="5" t="str">
        <f>TEXT(Table_EnergyDemand_raw_data[[#This Row],[Date]], "YYYY")</f>
        <v>2017</v>
      </c>
      <c r="E754" s="5">
        <f>_xlfn.ISOWEEKNUM(Table_EnergyDemand_raw_data[[#This Row],[Date]])</f>
        <v>3</v>
      </c>
      <c r="F754" s="6" t="str">
        <f>VLOOKUP(Table_EnergyDemand_raw_data[[#This Row],[Date]],Table_Sheet1[], 2, FALSE)</f>
        <v>N</v>
      </c>
      <c r="G754" s="6" t="str">
        <f>VLOOKUP(Table_EnergyDemand_raw_data[[#This Row],[Date]],Table_Sheet1[], 3, FALSE)</f>
        <v>N</v>
      </c>
      <c r="H754" s="5">
        <v>12.7</v>
      </c>
      <c r="I754" s="5">
        <v>29.6</v>
      </c>
      <c r="J754" s="5">
        <v>30.3</v>
      </c>
      <c r="K754" s="5">
        <v>0</v>
      </c>
      <c r="L754" s="7">
        <v>103291.61</v>
      </c>
      <c r="M754" s="8">
        <v>60.78453185</v>
      </c>
      <c r="N754" s="8">
        <f>Table_EnergyDemand_raw_data[[#This Row],[Demand]]*Table_EnergyDemand_raw_data[[#This Row],[RRP]]</f>
        <v>6278532.1578827789</v>
      </c>
    </row>
    <row r="755" spans="1:14" x14ac:dyDescent="0.3">
      <c r="A755" s="10">
        <v>42758</v>
      </c>
      <c r="B755" s="5" t="str">
        <f>TEXT(Table_EnergyDemand_raw_data[[#This Row],[Date]], "DDDD")</f>
        <v>Monday</v>
      </c>
      <c r="C755" s="5" t="str">
        <f xml:space="preserve"> TEXT(Table_EnergyDemand_raw_data[[#This Row],[Date]], "MMMM")</f>
        <v>January</v>
      </c>
      <c r="D755" s="5" t="str">
        <f>TEXT(Table_EnergyDemand_raw_data[[#This Row],[Date]], "YYYY")</f>
        <v>2017</v>
      </c>
      <c r="E755" s="5">
        <f>_xlfn.ISOWEEKNUM(Table_EnergyDemand_raw_data[[#This Row],[Date]])</f>
        <v>4</v>
      </c>
      <c r="F755" s="6" t="str">
        <f>VLOOKUP(Table_EnergyDemand_raw_data[[#This Row],[Date]],Table_Sheet1[], 2, FALSE)</f>
        <v>N</v>
      </c>
      <c r="G755" s="6" t="str">
        <f>VLOOKUP(Table_EnergyDemand_raw_data[[#This Row],[Date]],Table_Sheet1[], 3, FALSE)</f>
        <v>N</v>
      </c>
      <c r="H755" s="5">
        <v>17.8</v>
      </c>
      <c r="I755" s="5">
        <v>36.700000000000003</v>
      </c>
      <c r="J755" s="5">
        <v>19.2</v>
      </c>
      <c r="K755" s="5">
        <v>0</v>
      </c>
      <c r="L755" s="7">
        <v>141332.05499999999</v>
      </c>
      <c r="M755" s="8">
        <v>79.114397690000004</v>
      </c>
      <c r="N755" s="8">
        <f>Table_EnergyDemand_raw_data[[#This Row],[Demand]]*Table_EnergyDemand_raw_data[[#This Row],[RRP]]</f>
        <v>11181400.405614953</v>
      </c>
    </row>
    <row r="756" spans="1:14" x14ac:dyDescent="0.3">
      <c r="A756" s="10">
        <v>42759</v>
      </c>
      <c r="B756" s="5" t="str">
        <f>TEXT(Table_EnergyDemand_raw_data[[#This Row],[Date]], "DDDD")</f>
        <v>Tuesday</v>
      </c>
      <c r="C756" s="5" t="str">
        <f xml:space="preserve"> TEXT(Table_EnergyDemand_raw_data[[#This Row],[Date]], "MMMM")</f>
        <v>January</v>
      </c>
      <c r="D756" s="5" t="str">
        <f>TEXT(Table_EnergyDemand_raw_data[[#This Row],[Date]], "YYYY")</f>
        <v>2017</v>
      </c>
      <c r="E756" s="5">
        <f>_xlfn.ISOWEEKNUM(Table_EnergyDemand_raw_data[[#This Row],[Date]])</f>
        <v>4</v>
      </c>
      <c r="F756" s="6" t="str">
        <f>VLOOKUP(Table_EnergyDemand_raw_data[[#This Row],[Date]],Table_Sheet1[], 2, FALSE)</f>
        <v>N</v>
      </c>
      <c r="G756" s="6" t="str">
        <f>VLOOKUP(Table_EnergyDemand_raw_data[[#This Row],[Date]],Table_Sheet1[], 3, FALSE)</f>
        <v>N</v>
      </c>
      <c r="H756" s="5">
        <v>19.100000000000001</v>
      </c>
      <c r="I756" s="5">
        <v>22</v>
      </c>
      <c r="J756" s="5">
        <v>27.6</v>
      </c>
      <c r="K756" s="5">
        <v>0.6</v>
      </c>
      <c r="L756" s="7">
        <v>115664.16</v>
      </c>
      <c r="M756" s="8">
        <v>59.817182150000001</v>
      </c>
      <c r="N756" s="8">
        <f>Table_EnergyDemand_raw_data[[#This Row],[Demand]]*Table_EnergyDemand_raw_data[[#This Row],[RRP]]</f>
        <v>6918704.1269467445</v>
      </c>
    </row>
    <row r="757" spans="1:14" x14ac:dyDescent="0.3">
      <c r="A757" s="10">
        <v>42760</v>
      </c>
      <c r="B757" s="5" t="str">
        <f>TEXT(Table_EnergyDemand_raw_data[[#This Row],[Date]], "DDDD")</f>
        <v>Wednesday</v>
      </c>
      <c r="C757" s="5" t="str">
        <f xml:space="preserve"> TEXT(Table_EnergyDemand_raw_data[[#This Row],[Date]], "MMMM")</f>
        <v>January</v>
      </c>
      <c r="D757" s="5" t="str">
        <f>TEXT(Table_EnergyDemand_raw_data[[#This Row],[Date]], "YYYY")</f>
        <v>2017</v>
      </c>
      <c r="E757" s="5">
        <f>_xlfn.ISOWEEKNUM(Table_EnergyDemand_raw_data[[#This Row],[Date]])</f>
        <v>4</v>
      </c>
      <c r="F757" s="6" t="str">
        <f>VLOOKUP(Table_EnergyDemand_raw_data[[#This Row],[Date]],Table_Sheet1[], 2, FALSE)</f>
        <v>N</v>
      </c>
      <c r="G757" s="6" t="str">
        <f>VLOOKUP(Table_EnergyDemand_raw_data[[#This Row],[Date]],Table_Sheet1[], 3, FALSE)</f>
        <v>N</v>
      </c>
      <c r="H757" s="5">
        <v>13.5</v>
      </c>
      <c r="I757" s="5">
        <v>21.1</v>
      </c>
      <c r="J757" s="5">
        <v>29.8</v>
      </c>
      <c r="K757" s="5">
        <v>0</v>
      </c>
      <c r="L757" s="7">
        <v>111936.7</v>
      </c>
      <c r="M757" s="8">
        <v>58.875132450000002</v>
      </c>
      <c r="N757" s="8">
        <f>Table_EnergyDemand_raw_data[[#This Row],[Demand]]*Table_EnergyDemand_raw_data[[#This Row],[RRP]]</f>
        <v>6590288.0385159152</v>
      </c>
    </row>
    <row r="758" spans="1:14" x14ac:dyDescent="0.3">
      <c r="A758" s="10">
        <v>42761</v>
      </c>
      <c r="B758" s="5" t="str">
        <f>TEXT(Table_EnergyDemand_raw_data[[#This Row],[Date]], "DDDD")</f>
        <v>Thursday</v>
      </c>
      <c r="C758" s="5" t="str">
        <f xml:space="preserve"> TEXT(Table_EnergyDemand_raw_data[[#This Row],[Date]], "MMMM")</f>
        <v>January</v>
      </c>
      <c r="D758" s="5" t="str">
        <f>TEXT(Table_EnergyDemand_raw_data[[#This Row],[Date]], "YYYY")</f>
        <v>2017</v>
      </c>
      <c r="E758" s="5">
        <f>_xlfn.ISOWEEKNUM(Table_EnergyDemand_raw_data[[#This Row],[Date]])</f>
        <v>4</v>
      </c>
      <c r="F758" s="6" t="str">
        <f>VLOOKUP(Table_EnergyDemand_raw_data[[#This Row],[Date]],Table_Sheet1[], 2, FALSE)</f>
        <v>N</v>
      </c>
      <c r="G758" s="6" t="str">
        <f>VLOOKUP(Table_EnergyDemand_raw_data[[#This Row],[Date]],Table_Sheet1[], 3, FALSE)</f>
        <v>Y</v>
      </c>
      <c r="H758" s="5">
        <v>16.399999999999999</v>
      </c>
      <c r="I758" s="5">
        <v>21.2</v>
      </c>
      <c r="J758" s="5">
        <v>16.899999999999999</v>
      </c>
      <c r="K758" s="5">
        <v>0</v>
      </c>
      <c r="L758" s="7">
        <v>98590.06</v>
      </c>
      <c r="M758" s="8">
        <v>37.844897750000001</v>
      </c>
      <c r="N758" s="8">
        <f>Table_EnergyDemand_raw_data[[#This Row],[Demand]]*Table_EnergyDemand_raw_data[[#This Row],[RRP]]</f>
        <v>3731130.7398663652</v>
      </c>
    </row>
    <row r="759" spans="1:14" x14ac:dyDescent="0.3">
      <c r="A759" s="10">
        <v>42762</v>
      </c>
      <c r="B759" s="5" t="str">
        <f>TEXT(Table_EnergyDemand_raw_data[[#This Row],[Date]], "DDDD")</f>
        <v>Friday</v>
      </c>
      <c r="C759" s="5" t="str">
        <f xml:space="preserve"> TEXT(Table_EnergyDemand_raw_data[[#This Row],[Date]], "MMMM")</f>
        <v>January</v>
      </c>
      <c r="D759" s="5" t="str">
        <f>TEXT(Table_EnergyDemand_raw_data[[#This Row],[Date]], "YYYY")</f>
        <v>2017</v>
      </c>
      <c r="E759" s="5">
        <f>_xlfn.ISOWEEKNUM(Table_EnergyDemand_raw_data[[#This Row],[Date]])</f>
        <v>4</v>
      </c>
      <c r="F759" s="6" t="str">
        <f>VLOOKUP(Table_EnergyDemand_raw_data[[#This Row],[Date]],Table_Sheet1[], 2, FALSE)</f>
        <v>N</v>
      </c>
      <c r="G759" s="6" t="str">
        <f>VLOOKUP(Table_EnergyDemand_raw_data[[#This Row],[Date]],Table_Sheet1[], 3, FALSE)</f>
        <v>N</v>
      </c>
      <c r="H759" s="5">
        <v>17</v>
      </c>
      <c r="I759" s="5">
        <v>23.6</v>
      </c>
      <c r="J759" s="5">
        <v>29.3</v>
      </c>
      <c r="K759" s="5">
        <v>0</v>
      </c>
      <c r="L759" s="7">
        <v>112513.82</v>
      </c>
      <c r="M759" s="8">
        <v>69.657181960000003</v>
      </c>
      <c r="N759" s="8">
        <f>Table_EnergyDemand_raw_data[[#This Row],[Demand]]*Table_EnergyDemand_raw_data[[#This Row],[RRP]]</f>
        <v>7837395.6327546882</v>
      </c>
    </row>
    <row r="760" spans="1:14" x14ac:dyDescent="0.3">
      <c r="A760" s="10">
        <v>42763</v>
      </c>
      <c r="B760" s="5" t="str">
        <f>TEXT(Table_EnergyDemand_raw_data[[#This Row],[Date]], "DDDD")</f>
        <v>Saturday</v>
      </c>
      <c r="C760" s="5" t="str">
        <f xml:space="preserve"> TEXT(Table_EnergyDemand_raw_data[[#This Row],[Date]], "MMMM")</f>
        <v>January</v>
      </c>
      <c r="D760" s="5" t="str">
        <f>TEXT(Table_EnergyDemand_raw_data[[#This Row],[Date]], "YYYY")</f>
        <v>2017</v>
      </c>
      <c r="E760" s="5">
        <f>_xlfn.ISOWEEKNUM(Table_EnergyDemand_raw_data[[#This Row],[Date]])</f>
        <v>4</v>
      </c>
      <c r="F760" s="6" t="str">
        <f>VLOOKUP(Table_EnergyDemand_raw_data[[#This Row],[Date]],Table_Sheet1[], 2, FALSE)</f>
        <v>N</v>
      </c>
      <c r="G760" s="6" t="str">
        <f>VLOOKUP(Table_EnergyDemand_raw_data[[#This Row],[Date]],Table_Sheet1[], 3, FALSE)</f>
        <v>N</v>
      </c>
      <c r="H760" s="5">
        <v>15</v>
      </c>
      <c r="I760" s="5">
        <v>29.2</v>
      </c>
      <c r="J760" s="5">
        <v>29.2</v>
      </c>
      <c r="K760" s="5">
        <v>0</v>
      </c>
      <c r="L760" s="7">
        <v>108336.53</v>
      </c>
      <c r="M760" s="8">
        <v>74.062542859999994</v>
      </c>
      <c r="N760" s="8">
        <f>Table_EnergyDemand_raw_data[[#This Row],[Demand]]*Table_EnergyDemand_raw_data[[#This Row],[RRP]]</f>
        <v>8023678.8964286754</v>
      </c>
    </row>
    <row r="761" spans="1:14" x14ac:dyDescent="0.3">
      <c r="A761" s="10">
        <v>42764</v>
      </c>
      <c r="B761" s="5" t="str">
        <f>TEXT(Table_EnergyDemand_raw_data[[#This Row],[Date]], "DDDD")</f>
        <v>Sunday</v>
      </c>
      <c r="C761" s="5" t="str">
        <f xml:space="preserve"> TEXT(Table_EnergyDemand_raw_data[[#This Row],[Date]], "MMMM")</f>
        <v>January</v>
      </c>
      <c r="D761" s="5" t="str">
        <f>TEXT(Table_EnergyDemand_raw_data[[#This Row],[Date]], "YYYY")</f>
        <v>2017</v>
      </c>
      <c r="E761" s="5">
        <f>_xlfn.ISOWEEKNUM(Table_EnergyDemand_raw_data[[#This Row],[Date]])</f>
        <v>4</v>
      </c>
      <c r="F761" s="6" t="str">
        <f>VLOOKUP(Table_EnergyDemand_raw_data[[#This Row],[Date]],Table_Sheet1[], 2, FALSE)</f>
        <v>N</v>
      </c>
      <c r="G761" s="6" t="str">
        <f>VLOOKUP(Table_EnergyDemand_raw_data[[#This Row],[Date]],Table_Sheet1[], 3, FALSE)</f>
        <v>N</v>
      </c>
      <c r="H761" s="5">
        <v>15.1</v>
      </c>
      <c r="I761" s="5">
        <v>27</v>
      </c>
      <c r="J761" s="5">
        <v>29.4</v>
      </c>
      <c r="K761" s="5">
        <v>0</v>
      </c>
      <c r="L761" s="7">
        <v>109020.58</v>
      </c>
      <c r="M761" s="8">
        <v>76.586887250000004</v>
      </c>
      <c r="N761" s="8">
        <f>Table_EnergyDemand_raw_data[[#This Row],[Demand]]*Table_EnergyDemand_raw_data[[#This Row],[RRP]]</f>
        <v>8349546.8683896055</v>
      </c>
    </row>
    <row r="762" spans="1:14" x14ac:dyDescent="0.3">
      <c r="A762" s="10">
        <v>42765</v>
      </c>
      <c r="B762" s="5" t="str">
        <f>TEXT(Table_EnergyDemand_raw_data[[#This Row],[Date]], "DDDD")</f>
        <v>Monday</v>
      </c>
      <c r="C762" s="5" t="str">
        <f xml:space="preserve"> TEXT(Table_EnergyDemand_raw_data[[#This Row],[Date]], "MMMM")</f>
        <v>January</v>
      </c>
      <c r="D762" s="5" t="str">
        <f>TEXT(Table_EnergyDemand_raw_data[[#This Row],[Date]], "YYYY")</f>
        <v>2017</v>
      </c>
      <c r="E762" s="5">
        <f>_xlfn.ISOWEEKNUM(Table_EnergyDemand_raw_data[[#This Row],[Date]])</f>
        <v>5</v>
      </c>
      <c r="F762" s="6" t="str">
        <f>VLOOKUP(Table_EnergyDemand_raw_data[[#This Row],[Date]],Table_Sheet1[], 2, FALSE)</f>
        <v>N</v>
      </c>
      <c r="G762" s="6" t="str">
        <f>VLOOKUP(Table_EnergyDemand_raw_data[[#This Row],[Date]],Table_Sheet1[], 3, FALSE)</f>
        <v>N</v>
      </c>
      <c r="H762" s="5">
        <v>17.8</v>
      </c>
      <c r="I762" s="5">
        <v>30</v>
      </c>
      <c r="J762" s="5">
        <v>3.7</v>
      </c>
      <c r="K762" s="5">
        <v>0</v>
      </c>
      <c r="L762" s="7">
        <v>124292.955</v>
      </c>
      <c r="M762" s="8">
        <v>96.168584289999998</v>
      </c>
      <c r="N762" s="8">
        <f>Table_EnergyDemand_raw_data[[#This Row],[Demand]]*Table_EnergyDemand_raw_data[[#This Row],[RRP]]</f>
        <v>11953077.519570677</v>
      </c>
    </row>
    <row r="763" spans="1:14" x14ac:dyDescent="0.3">
      <c r="A763" s="10">
        <v>42766</v>
      </c>
      <c r="B763" s="5" t="str">
        <f>TEXT(Table_EnergyDemand_raw_data[[#This Row],[Date]], "DDDD")</f>
        <v>Tuesday</v>
      </c>
      <c r="C763" s="5" t="str">
        <f xml:space="preserve"> TEXT(Table_EnergyDemand_raw_data[[#This Row],[Date]], "MMMM")</f>
        <v>January</v>
      </c>
      <c r="D763" s="5" t="str">
        <f>TEXT(Table_EnergyDemand_raw_data[[#This Row],[Date]], "YYYY")</f>
        <v>2017</v>
      </c>
      <c r="E763" s="5">
        <f>_xlfn.ISOWEEKNUM(Table_EnergyDemand_raw_data[[#This Row],[Date]])</f>
        <v>5</v>
      </c>
      <c r="F763" s="6" t="str">
        <f>VLOOKUP(Table_EnergyDemand_raw_data[[#This Row],[Date]],Table_Sheet1[], 2, FALSE)</f>
        <v>Y</v>
      </c>
      <c r="G763" s="6" t="str">
        <f>VLOOKUP(Table_EnergyDemand_raw_data[[#This Row],[Date]],Table_Sheet1[], 3, FALSE)</f>
        <v>N</v>
      </c>
      <c r="H763" s="5">
        <v>16.5</v>
      </c>
      <c r="I763" s="5">
        <v>22.1</v>
      </c>
      <c r="J763" s="5">
        <v>26.8</v>
      </c>
      <c r="K763" s="5">
        <v>3</v>
      </c>
      <c r="L763" s="7">
        <v>112863.01</v>
      </c>
      <c r="M763" s="8">
        <v>58.791267060000003</v>
      </c>
      <c r="N763" s="8">
        <f>Table_EnergyDemand_raw_data[[#This Row],[Demand]]*Table_EnergyDemand_raw_data[[#This Row],[RRP]]</f>
        <v>6635359.3621054506</v>
      </c>
    </row>
    <row r="764" spans="1:14" x14ac:dyDescent="0.3">
      <c r="A764" s="10">
        <v>42767</v>
      </c>
      <c r="B764" s="5" t="str">
        <f>TEXT(Table_EnergyDemand_raw_data[[#This Row],[Date]], "DDDD")</f>
        <v>Wednesday</v>
      </c>
      <c r="C764" s="5" t="str">
        <f xml:space="preserve"> TEXT(Table_EnergyDemand_raw_data[[#This Row],[Date]], "MMMM")</f>
        <v>February</v>
      </c>
      <c r="D764" s="5" t="str">
        <f>TEXT(Table_EnergyDemand_raw_data[[#This Row],[Date]], "YYYY")</f>
        <v>2017</v>
      </c>
      <c r="E764" s="5">
        <f>_xlfn.ISOWEEKNUM(Table_EnergyDemand_raw_data[[#This Row],[Date]])</f>
        <v>5</v>
      </c>
      <c r="F764" s="6" t="str">
        <f>VLOOKUP(Table_EnergyDemand_raw_data[[#This Row],[Date]],Table_Sheet1[], 2, FALSE)</f>
        <v>Y</v>
      </c>
      <c r="G764" s="6" t="str">
        <f>VLOOKUP(Table_EnergyDemand_raw_data[[#This Row],[Date]],Table_Sheet1[], 3, FALSE)</f>
        <v>N</v>
      </c>
      <c r="H764" s="5">
        <v>14.3</v>
      </c>
      <c r="I764" s="5">
        <v>20.6</v>
      </c>
      <c r="J764" s="5">
        <v>9.3000000000000007</v>
      </c>
      <c r="K764" s="5">
        <v>0</v>
      </c>
      <c r="L764" s="7">
        <v>114133.73</v>
      </c>
      <c r="M764" s="8">
        <v>66.863303090000002</v>
      </c>
      <c r="N764" s="8">
        <f>Table_EnergyDemand_raw_data[[#This Row],[Demand]]*Table_EnergyDemand_raw_data[[#This Row],[RRP]]</f>
        <v>7631358.1817822261</v>
      </c>
    </row>
    <row r="765" spans="1:14" x14ac:dyDescent="0.3">
      <c r="A765" s="10">
        <v>42768</v>
      </c>
      <c r="B765" s="5" t="str">
        <f>TEXT(Table_EnergyDemand_raw_data[[#This Row],[Date]], "DDDD")</f>
        <v>Thursday</v>
      </c>
      <c r="C765" s="5" t="str">
        <f xml:space="preserve"> TEXT(Table_EnergyDemand_raw_data[[#This Row],[Date]], "MMMM")</f>
        <v>February</v>
      </c>
      <c r="D765" s="5" t="str">
        <f>TEXT(Table_EnergyDemand_raw_data[[#This Row],[Date]], "YYYY")</f>
        <v>2017</v>
      </c>
      <c r="E765" s="5">
        <f>_xlfn.ISOWEEKNUM(Table_EnergyDemand_raw_data[[#This Row],[Date]])</f>
        <v>5</v>
      </c>
      <c r="F765" s="6" t="str">
        <f>VLOOKUP(Table_EnergyDemand_raw_data[[#This Row],[Date]],Table_Sheet1[], 2, FALSE)</f>
        <v>Y</v>
      </c>
      <c r="G765" s="6" t="str">
        <f>VLOOKUP(Table_EnergyDemand_raw_data[[#This Row],[Date]],Table_Sheet1[], 3, FALSE)</f>
        <v>N</v>
      </c>
      <c r="H765" s="5">
        <v>14.2</v>
      </c>
      <c r="I765" s="5">
        <v>24.1</v>
      </c>
      <c r="J765" s="5">
        <v>28.2</v>
      </c>
      <c r="K765" s="5">
        <v>0</v>
      </c>
      <c r="L765" s="7">
        <v>110669.27</v>
      </c>
      <c r="M765" s="8">
        <v>82.468013690000006</v>
      </c>
      <c r="N765" s="8">
        <f>Table_EnergyDemand_raw_data[[#This Row],[Demand]]*Table_EnergyDemand_raw_data[[#This Row],[RRP]]</f>
        <v>9126674.8734223079</v>
      </c>
    </row>
    <row r="766" spans="1:14" x14ac:dyDescent="0.3">
      <c r="A766" s="10">
        <v>42769</v>
      </c>
      <c r="B766" s="5" t="str">
        <f>TEXT(Table_EnergyDemand_raw_data[[#This Row],[Date]], "DDDD")</f>
        <v>Friday</v>
      </c>
      <c r="C766" s="5" t="str">
        <f xml:space="preserve"> TEXT(Table_EnergyDemand_raw_data[[#This Row],[Date]], "MMMM")</f>
        <v>February</v>
      </c>
      <c r="D766" s="5" t="str">
        <f>TEXT(Table_EnergyDemand_raw_data[[#This Row],[Date]], "YYYY")</f>
        <v>2017</v>
      </c>
      <c r="E766" s="5">
        <f>_xlfn.ISOWEEKNUM(Table_EnergyDemand_raw_data[[#This Row],[Date]])</f>
        <v>5</v>
      </c>
      <c r="F766" s="6" t="str">
        <f>VLOOKUP(Table_EnergyDemand_raw_data[[#This Row],[Date]],Table_Sheet1[], 2, FALSE)</f>
        <v>Y</v>
      </c>
      <c r="G766" s="6" t="str">
        <f>VLOOKUP(Table_EnergyDemand_raw_data[[#This Row],[Date]],Table_Sheet1[], 3, FALSE)</f>
        <v>N</v>
      </c>
      <c r="H766" s="5">
        <v>15.4</v>
      </c>
      <c r="I766" s="5">
        <v>27.6</v>
      </c>
      <c r="J766" s="5">
        <v>28.1</v>
      </c>
      <c r="K766" s="5">
        <v>0</v>
      </c>
      <c r="L766" s="7">
        <v>117452.27</v>
      </c>
      <c r="M766" s="8">
        <v>87.111014569999995</v>
      </c>
      <c r="N766" s="8">
        <f>Table_EnergyDemand_raw_data[[#This Row],[Demand]]*Table_EnergyDemand_raw_data[[#This Row],[RRP]]</f>
        <v>10231386.403249573</v>
      </c>
    </row>
    <row r="767" spans="1:14" x14ac:dyDescent="0.3">
      <c r="A767" s="10">
        <v>42770</v>
      </c>
      <c r="B767" s="5" t="str">
        <f>TEXT(Table_EnergyDemand_raw_data[[#This Row],[Date]], "DDDD")</f>
        <v>Saturday</v>
      </c>
      <c r="C767" s="5" t="str">
        <f xml:space="preserve"> TEXT(Table_EnergyDemand_raw_data[[#This Row],[Date]], "MMMM")</f>
        <v>February</v>
      </c>
      <c r="D767" s="5" t="str">
        <f>TEXT(Table_EnergyDemand_raw_data[[#This Row],[Date]], "YYYY")</f>
        <v>2017</v>
      </c>
      <c r="E767" s="5">
        <f>_xlfn.ISOWEEKNUM(Table_EnergyDemand_raw_data[[#This Row],[Date]])</f>
        <v>5</v>
      </c>
      <c r="F767" s="6" t="str">
        <f>VLOOKUP(Table_EnergyDemand_raw_data[[#This Row],[Date]],Table_Sheet1[], 2, FALSE)</f>
        <v>Y</v>
      </c>
      <c r="G767" s="6" t="str">
        <f>VLOOKUP(Table_EnergyDemand_raw_data[[#This Row],[Date]],Table_Sheet1[], 3, FALSE)</f>
        <v>N</v>
      </c>
      <c r="H767" s="5">
        <v>14.6</v>
      </c>
      <c r="I767" s="5">
        <v>35.9</v>
      </c>
      <c r="J767" s="5">
        <v>27.3</v>
      </c>
      <c r="K767" s="5">
        <v>0</v>
      </c>
      <c r="L767" s="7">
        <v>117361.7</v>
      </c>
      <c r="M767" s="8">
        <v>80.817312549999997</v>
      </c>
      <c r="N767" s="8">
        <f>Table_EnergyDemand_raw_data[[#This Row],[Demand]]*Table_EnergyDemand_raw_data[[#This Row],[RRP]]</f>
        <v>9484857.190299334</v>
      </c>
    </row>
    <row r="768" spans="1:14" x14ac:dyDescent="0.3">
      <c r="A768" s="10">
        <v>42771</v>
      </c>
      <c r="B768" s="5" t="str">
        <f>TEXT(Table_EnergyDemand_raw_data[[#This Row],[Date]], "DDDD")</f>
        <v>Sunday</v>
      </c>
      <c r="C768" s="5" t="str">
        <f xml:space="preserve"> TEXT(Table_EnergyDemand_raw_data[[#This Row],[Date]], "MMMM")</f>
        <v>February</v>
      </c>
      <c r="D768" s="5" t="str">
        <f>TEXT(Table_EnergyDemand_raw_data[[#This Row],[Date]], "YYYY")</f>
        <v>2017</v>
      </c>
      <c r="E768" s="5">
        <f>_xlfn.ISOWEEKNUM(Table_EnergyDemand_raw_data[[#This Row],[Date]])</f>
        <v>5</v>
      </c>
      <c r="F768" s="6" t="str">
        <f>VLOOKUP(Table_EnergyDemand_raw_data[[#This Row],[Date]],Table_Sheet1[], 2, FALSE)</f>
        <v>Y</v>
      </c>
      <c r="G768" s="6" t="str">
        <f>VLOOKUP(Table_EnergyDemand_raw_data[[#This Row],[Date]],Table_Sheet1[], 3, FALSE)</f>
        <v>N</v>
      </c>
      <c r="H768" s="5">
        <v>18.5</v>
      </c>
      <c r="I768" s="5">
        <v>30.7</v>
      </c>
      <c r="J768" s="5">
        <v>9.3000000000000007</v>
      </c>
      <c r="K768" s="5">
        <v>0</v>
      </c>
      <c r="L768" s="7">
        <v>110384.27499999999</v>
      </c>
      <c r="M768" s="8">
        <v>113.87036519999999</v>
      </c>
      <c r="N768" s="8">
        <f>Table_EnergyDemand_raw_data[[#This Row],[Demand]]*Table_EnergyDemand_raw_data[[#This Row],[RRP]]</f>
        <v>12569497.706587229</v>
      </c>
    </row>
    <row r="769" spans="1:14" x14ac:dyDescent="0.3">
      <c r="A769" s="10">
        <v>42772</v>
      </c>
      <c r="B769" s="5" t="str">
        <f>TEXT(Table_EnergyDemand_raw_data[[#This Row],[Date]], "DDDD")</f>
        <v>Monday</v>
      </c>
      <c r="C769" s="5" t="str">
        <f xml:space="preserve"> TEXT(Table_EnergyDemand_raw_data[[#This Row],[Date]], "MMMM")</f>
        <v>February</v>
      </c>
      <c r="D769" s="5" t="str">
        <f>TEXT(Table_EnergyDemand_raw_data[[#This Row],[Date]], "YYYY")</f>
        <v>2017</v>
      </c>
      <c r="E769" s="5">
        <f>_xlfn.ISOWEEKNUM(Table_EnergyDemand_raw_data[[#This Row],[Date]])</f>
        <v>6</v>
      </c>
      <c r="F769" s="6" t="str">
        <f>VLOOKUP(Table_EnergyDemand_raw_data[[#This Row],[Date]],Table_Sheet1[], 2, FALSE)</f>
        <v>Y</v>
      </c>
      <c r="G769" s="6" t="str">
        <f>VLOOKUP(Table_EnergyDemand_raw_data[[#This Row],[Date]],Table_Sheet1[], 3, FALSE)</f>
        <v>N</v>
      </c>
      <c r="H769" s="5">
        <v>15.1</v>
      </c>
      <c r="I769" s="5">
        <v>18</v>
      </c>
      <c r="J769" s="5">
        <v>3.9</v>
      </c>
      <c r="K769" s="5">
        <v>32.4</v>
      </c>
      <c r="L769" s="7">
        <v>108761.37</v>
      </c>
      <c r="M769" s="8">
        <v>92.101795850000002</v>
      </c>
      <c r="N769" s="8">
        <f>Table_EnergyDemand_raw_data[[#This Row],[Demand]]*Table_EnergyDemand_raw_data[[#This Row],[RRP]]</f>
        <v>10017117.496106314</v>
      </c>
    </row>
    <row r="770" spans="1:14" x14ac:dyDescent="0.3">
      <c r="A770" s="10">
        <v>42773</v>
      </c>
      <c r="B770" s="5" t="str">
        <f>TEXT(Table_EnergyDemand_raw_data[[#This Row],[Date]], "DDDD")</f>
        <v>Tuesday</v>
      </c>
      <c r="C770" s="5" t="str">
        <f xml:space="preserve"> TEXT(Table_EnergyDemand_raw_data[[#This Row],[Date]], "MMMM")</f>
        <v>February</v>
      </c>
      <c r="D770" s="5" t="str">
        <f>TEXT(Table_EnergyDemand_raw_data[[#This Row],[Date]], "YYYY")</f>
        <v>2017</v>
      </c>
      <c r="E770" s="5">
        <f>_xlfn.ISOWEEKNUM(Table_EnergyDemand_raw_data[[#This Row],[Date]])</f>
        <v>6</v>
      </c>
      <c r="F770" s="6" t="str">
        <f>VLOOKUP(Table_EnergyDemand_raw_data[[#This Row],[Date]],Table_Sheet1[], 2, FALSE)</f>
        <v>Y</v>
      </c>
      <c r="G770" s="6" t="str">
        <f>VLOOKUP(Table_EnergyDemand_raw_data[[#This Row],[Date]],Table_Sheet1[], 3, FALSE)</f>
        <v>N</v>
      </c>
      <c r="H770" s="5">
        <v>15.4</v>
      </c>
      <c r="I770" s="5">
        <v>27.6</v>
      </c>
      <c r="J770" s="5">
        <v>27.9</v>
      </c>
      <c r="K770" s="5">
        <v>0</v>
      </c>
      <c r="L770" s="7">
        <v>111543.81</v>
      </c>
      <c r="M770" s="8">
        <v>69.069610850000004</v>
      </c>
      <c r="N770" s="8">
        <f>Table_EnergyDemand_raw_data[[#This Row],[Demand]]*Table_EnergyDemand_raw_data[[#This Row],[RRP]]</f>
        <v>7704287.5494263386</v>
      </c>
    </row>
    <row r="771" spans="1:14" x14ac:dyDescent="0.3">
      <c r="A771" s="10">
        <v>42774</v>
      </c>
      <c r="B771" s="5" t="str">
        <f>TEXT(Table_EnergyDemand_raw_data[[#This Row],[Date]], "DDDD")</f>
        <v>Wednesday</v>
      </c>
      <c r="C771" s="5" t="str">
        <f xml:space="preserve"> TEXT(Table_EnergyDemand_raw_data[[#This Row],[Date]], "MMMM")</f>
        <v>February</v>
      </c>
      <c r="D771" s="5" t="str">
        <f>TEXT(Table_EnergyDemand_raw_data[[#This Row],[Date]], "YYYY")</f>
        <v>2017</v>
      </c>
      <c r="E771" s="5">
        <f>_xlfn.ISOWEEKNUM(Table_EnergyDemand_raw_data[[#This Row],[Date]])</f>
        <v>6</v>
      </c>
      <c r="F771" s="6" t="str">
        <f>VLOOKUP(Table_EnergyDemand_raw_data[[#This Row],[Date]],Table_Sheet1[], 2, FALSE)</f>
        <v>Y</v>
      </c>
      <c r="G771" s="6" t="str">
        <f>VLOOKUP(Table_EnergyDemand_raw_data[[#This Row],[Date]],Table_Sheet1[], 3, FALSE)</f>
        <v>N</v>
      </c>
      <c r="H771" s="5">
        <v>16.5</v>
      </c>
      <c r="I771" s="5">
        <v>36</v>
      </c>
      <c r="J771" s="5">
        <v>27.7</v>
      </c>
      <c r="K771" s="5">
        <v>0</v>
      </c>
      <c r="L771" s="7">
        <v>142213.66</v>
      </c>
      <c r="M771" s="8">
        <v>135.0612793</v>
      </c>
      <c r="N771" s="8">
        <f>Table_EnergyDemand_raw_data[[#This Row],[Demand]]*Table_EnergyDemand_raw_data[[#This Row],[RRP]]</f>
        <v>19207558.853535239</v>
      </c>
    </row>
    <row r="772" spans="1:14" x14ac:dyDescent="0.3">
      <c r="A772" s="10">
        <v>42775</v>
      </c>
      <c r="B772" s="5" t="str">
        <f>TEXT(Table_EnergyDemand_raw_data[[#This Row],[Date]], "DDDD")</f>
        <v>Thursday</v>
      </c>
      <c r="C772" s="5" t="str">
        <f xml:space="preserve"> TEXT(Table_EnergyDemand_raw_data[[#This Row],[Date]], "MMMM")</f>
        <v>February</v>
      </c>
      <c r="D772" s="5" t="str">
        <f>TEXT(Table_EnergyDemand_raw_data[[#This Row],[Date]], "YYYY")</f>
        <v>2017</v>
      </c>
      <c r="E772" s="5">
        <f>_xlfn.ISOWEEKNUM(Table_EnergyDemand_raw_data[[#This Row],[Date]])</f>
        <v>6</v>
      </c>
      <c r="F772" s="6" t="str">
        <f>VLOOKUP(Table_EnergyDemand_raw_data[[#This Row],[Date]],Table_Sheet1[], 2, FALSE)</f>
        <v>Y</v>
      </c>
      <c r="G772" s="6" t="str">
        <f>VLOOKUP(Table_EnergyDemand_raw_data[[#This Row],[Date]],Table_Sheet1[], 3, FALSE)</f>
        <v>N</v>
      </c>
      <c r="H772" s="5">
        <v>20.3</v>
      </c>
      <c r="I772" s="5">
        <v>36</v>
      </c>
      <c r="J772" s="5">
        <v>24.4</v>
      </c>
      <c r="K772" s="5">
        <v>0</v>
      </c>
      <c r="L772" s="7">
        <v>155060.60999999999</v>
      </c>
      <c r="M772" s="8">
        <v>156.69956149999999</v>
      </c>
      <c r="N772" s="8">
        <f>Table_EnergyDemand_raw_data[[#This Row],[Demand]]*Table_EnergyDemand_raw_data[[#This Row],[RRP]]</f>
        <v>24297929.592922512</v>
      </c>
    </row>
    <row r="773" spans="1:14" x14ac:dyDescent="0.3">
      <c r="A773" s="10">
        <v>42776</v>
      </c>
      <c r="B773" s="5" t="str">
        <f>TEXT(Table_EnergyDemand_raw_data[[#This Row],[Date]], "DDDD")</f>
        <v>Friday</v>
      </c>
      <c r="C773" s="5" t="str">
        <f xml:space="preserve"> TEXT(Table_EnergyDemand_raw_data[[#This Row],[Date]], "MMMM")</f>
        <v>February</v>
      </c>
      <c r="D773" s="5" t="str">
        <f>TEXT(Table_EnergyDemand_raw_data[[#This Row],[Date]], "YYYY")</f>
        <v>2017</v>
      </c>
      <c r="E773" s="5">
        <f>_xlfn.ISOWEEKNUM(Table_EnergyDemand_raw_data[[#This Row],[Date]])</f>
        <v>6</v>
      </c>
      <c r="F773" s="6" t="str">
        <f>VLOOKUP(Table_EnergyDemand_raw_data[[#This Row],[Date]],Table_Sheet1[], 2, FALSE)</f>
        <v>Y</v>
      </c>
      <c r="G773" s="6" t="str">
        <f>VLOOKUP(Table_EnergyDemand_raw_data[[#This Row],[Date]],Table_Sheet1[], 3, FALSE)</f>
        <v>N</v>
      </c>
      <c r="H773" s="5">
        <v>18.7</v>
      </c>
      <c r="I773" s="5">
        <v>27.1</v>
      </c>
      <c r="J773" s="5">
        <v>21.3</v>
      </c>
      <c r="K773" s="5">
        <v>0</v>
      </c>
      <c r="L773" s="7">
        <v>138793.59</v>
      </c>
      <c r="M773" s="8">
        <v>213.33943170000001</v>
      </c>
      <c r="N773" s="8">
        <f>Table_EnergyDemand_raw_data[[#This Row],[Demand]]*Table_EnergyDemand_raw_data[[#This Row],[RRP]]</f>
        <v>29610145.614202805</v>
      </c>
    </row>
    <row r="774" spans="1:14" x14ac:dyDescent="0.3">
      <c r="A774" s="10">
        <v>42777</v>
      </c>
      <c r="B774" s="5" t="str">
        <f>TEXT(Table_EnergyDemand_raw_data[[#This Row],[Date]], "DDDD")</f>
        <v>Saturday</v>
      </c>
      <c r="C774" s="5" t="str">
        <f xml:space="preserve"> TEXT(Table_EnergyDemand_raw_data[[#This Row],[Date]], "MMMM")</f>
        <v>February</v>
      </c>
      <c r="D774" s="5" t="str">
        <f>TEXT(Table_EnergyDemand_raw_data[[#This Row],[Date]], "YYYY")</f>
        <v>2017</v>
      </c>
      <c r="E774" s="5">
        <f>_xlfn.ISOWEEKNUM(Table_EnergyDemand_raw_data[[#This Row],[Date]])</f>
        <v>6</v>
      </c>
      <c r="F774" s="6" t="str">
        <f>VLOOKUP(Table_EnergyDemand_raw_data[[#This Row],[Date]],Table_Sheet1[], 2, FALSE)</f>
        <v>Y</v>
      </c>
      <c r="G774" s="6" t="str">
        <f>VLOOKUP(Table_EnergyDemand_raw_data[[#This Row],[Date]],Table_Sheet1[], 3, FALSE)</f>
        <v>N</v>
      </c>
      <c r="H774" s="5">
        <v>18.5</v>
      </c>
      <c r="I774" s="5">
        <v>24.6</v>
      </c>
      <c r="J774" s="5">
        <v>21</v>
      </c>
      <c r="K774" s="5">
        <v>0</v>
      </c>
      <c r="L774" s="7">
        <v>111983.51</v>
      </c>
      <c r="M774" s="8">
        <v>97.608005399999996</v>
      </c>
      <c r="N774" s="8">
        <f>Table_EnergyDemand_raw_data[[#This Row],[Demand]]*Table_EnergyDemand_raw_data[[#This Row],[RRP]]</f>
        <v>10930487.048790952</v>
      </c>
    </row>
    <row r="775" spans="1:14" x14ac:dyDescent="0.3">
      <c r="A775" s="10">
        <v>42778</v>
      </c>
      <c r="B775" s="5" t="str">
        <f>TEXT(Table_EnergyDemand_raw_data[[#This Row],[Date]], "DDDD")</f>
        <v>Sunday</v>
      </c>
      <c r="C775" s="5" t="str">
        <f xml:space="preserve"> TEXT(Table_EnergyDemand_raw_data[[#This Row],[Date]], "MMMM")</f>
        <v>February</v>
      </c>
      <c r="D775" s="5" t="str">
        <f>TEXT(Table_EnergyDemand_raw_data[[#This Row],[Date]], "YYYY")</f>
        <v>2017</v>
      </c>
      <c r="E775" s="5">
        <f>_xlfn.ISOWEEKNUM(Table_EnergyDemand_raw_data[[#This Row],[Date]])</f>
        <v>6</v>
      </c>
      <c r="F775" s="6" t="str">
        <f>VLOOKUP(Table_EnergyDemand_raw_data[[#This Row],[Date]],Table_Sheet1[], 2, FALSE)</f>
        <v>Y</v>
      </c>
      <c r="G775" s="6" t="str">
        <f>VLOOKUP(Table_EnergyDemand_raw_data[[#This Row],[Date]],Table_Sheet1[], 3, FALSE)</f>
        <v>N</v>
      </c>
      <c r="H775" s="5">
        <v>15.1</v>
      </c>
      <c r="I775" s="5">
        <v>19.899999999999999</v>
      </c>
      <c r="J775" s="5">
        <v>12.6</v>
      </c>
      <c r="K775" s="5">
        <v>2</v>
      </c>
      <c r="L775" s="7">
        <v>89003.15</v>
      </c>
      <c r="M775" s="8">
        <v>19.865113940000001</v>
      </c>
      <c r="N775" s="8">
        <f>Table_EnergyDemand_raw_data[[#This Row],[Demand]]*Table_EnergyDemand_raw_data[[#This Row],[RRP]]</f>
        <v>1768057.7157689109</v>
      </c>
    </row>
    <row r="776" spans="1:14" x14ac:dyDescent="0.3">
      <c r="A776" s="10">
        <v>42779</v>
      </c>
      <c r="B776" s="5" t="str">
        <f>TEXT(Table_EnergyDemand_raw_data[[#This Row],[Date]], "DDDD")</f>
        <v>Monday</v>
      </c>
      <c r="C776" s="5" t="str">
        <f xml:space="preserve"> TEXT(Table_EnergyDemand_raw_data[[#This Row],[Date]], "MMMM")</f>
        <v>February</v>
      </c>
      <c r="D776" s="5" t="str">
        <f>TEXT(Table_EnergyDemand_raw_data[[#This Row],[Date]], "YYYY")</f>
        <v>2017</v>
      </c>
      <c r="E776" s="5">
        <f>_xlfn.ISOWEEKNUM(Table_EnergyDemand_raw_data[[#This Row],[Date]])</f>
        <v>7</v>
      </c>
      <c r="F776" s="6" t="str">
        <f>VLOOKUP(Table_EnergyDemand_raw_data[[#This Row],[Date]],Table_Sheet1[], 2, FALSE)</f>
        <v>Y</v>
      </c>
      <c r="G776" s="6" t="str">
        <f>VLOOKUP(Table_EnergyDemand_raw_data[[#This Row],[Date]],Table_Sheet1[], 3, FALSE)</f>
        <v>N</v>
      </c>
      <c r="H776" s="5">
        <v>14</v>
      </c>
      <c r="I776" s="5">
        <v>21</v>
      </c>
      <c r="J776" s="5">
        <v>20.5</v>
      </c>
      <c r="K776" s="5">
        <v>0</v>
      </c>
      <c r="L776" s="7">
        <v>104844.105</v>
      </c>
      <c r="M776" s="8">
        <v>69.041327929999994</v>
      </c>
      <c r="N776" s="8">
        <f>Table_EnergyDemand_raw_data[[#This Row],[Demand]]*Table_EnergyDemand_raw_data[[#This Row],[RRP]]</f>
        <v>7238576.234832352</v>
      </c>
    </row>
    <row r="777" spans="1:14" x14ac:dyDescent="0.3">
      <c r="A777" s="10">
        <v>42780</v>
      </c>
      <c r="B777" s="5" t="str">
        <f>TEXT(Table_EnergyDemand_raw_data[[#This Row],[Date]], "DDDD")</f>
        <v>Tuesday</v>
      </c>
      <c r="C777" s="5" t="str">
        <f xml:space="preserve"> TEXT(Table_EnergyDemand_raw_data[[#This Row],[Date]], "MMMM")</f>
        <v>February</v>
      </c>
      <c r="D777" s="5" t="str">
        <f>TEXT(Table_EnergyDemand_raw_data[[#This Row],[Date]], "YYYY")</f>
        <v>2017</v>
      </c>
      <c r="E777" s="5">
        <f>_xlfn.ISOWEEKNUM(Table_EnergyDemand_raw_data[[#This Row],[Date]])</f>
        <v>7</v>
      </c>
      <c r="F777" s="6" t="str">
        <f>VLOOKUP(Table_EnergyDemand_raw_data[[#This Row],[Date]],Table_Sheet1[], 2, FALSE)</f>
        <v>Y</v>
      </c>
      <c r="G777" s="6" t="str">
        <f>VLOOKUP(Table_EnergyDemand_raw_data[[#This Row],[Date]],Table_Sheet1[], 3, FALSE)</f>
        <v>N</v>
      </c>
      <c r="H777" s="5">
        <v>14.5</v>
      </c>
      <c r="I777" s="5">
        <v>19.5</v>
      </c>
      <c r="J777" s="5">
        <v>15.6</v>
      </c>
      <c r="K777" s="5">
        <v>0.6</v>
      </c>
      <c r="L777" s="7">
        <v>111613.05</v>
      </c>
      <c r="M777" s="8">
        <v>90.69389262</v>
      </c>
      <c r="N777" s="8">
        <f>Table_EnergyDemand_raw_data[[#This Row],[Demand]]*Table_EnergyDemand_raw_data[[#This Row],[RRP]]</f>
        <v>10122621.971690692</v>
      </c>
    </row>
    <row r="778" spans="1:14" x14ac:dyDescent="0.3">
      <c r="A778" s="10">
        <v>42781</v>
      </c>
      <c r="B778" s="5" t="str">
        <f>TEXT(Table_EnergyDemand_raw_data[[#This Row],[Date]], "DDDD")</f>
        <v>Wednesday</v>
      </c>
      <c r="C778" s="5" t="str">
        <f xml:space="preserve"> TEXT(Table_EnergyDemand_raw_data[[#This Row],[Date]], "MMMM")</f>
        <v>February</v>
      </c>
      <c r="D778" s="5" t="str">
        <f>TEXT(Table_EnergyDemand_raw_data[[#This Row],[Date]], "YYYY")</f>
        <v>2017</v>
      </c>
      <c r="E778" s="5">
        <f>_xlfn.ISOWEEKNUM(Table_EnergyDemand_raw_data[[#This Row],[Date]])</f>
        <v>7</v>
      </c>
      <c r="F778" s="6" t="str">
        <f>VLOOKUP(Table_EnergyDemand_raw_data[[#This Row],[Date]],Table_Sheet1[], 2, FALSE)</f>
        <v>Y</v>
      </c>
      <c r="G778" s="6" t="str">
        <f>VLOOKUP(Table_EnergyDemand_raw_data[[#This Row],[Date]],Table_Sheet1[], 3, FALSE)</f>
        <v>N</v>
      </c>
      <c r="H778" s="5">
        <v>10</v>
      </c>
      <c r="I778" s="5">
        <v>31.5</v>
      </c>
      <c r="J778" s="5">
        <v>26</v>
      </c>
      <c r="K778" s="5">
        <v>0</v>
      </c>
      <c r="L778" s="7">
        <v>116299.39</v>
      </c>
      <c r="M778" s="8">
        <v>79.044379649999996</v>
      </c>
      <c r="N778" s="8">
        <f>Table_EnergyDemand_raw_data[[#This Row],[Demand]]*Table_EnergyDemand_raw_data[[#This Row],[RRP]]</f>
        <v>9192813.1362234131</v>
      </c>
    </row>
    <row r="779" spans="1:14" x14ac:dyDescent="0.3">
      <c r="A779" s="10">
        <v>42782</v>
      </c>
      <c r="B779" s="5" t="str">
        <f>TEXT(Table_EnergyDemand_raw_data[[#This Row],[Date]], "DDDD")</f>
        <v>Thursday</v>
      </c>
      <c r="C779" s="5" t="str">
        <f xml:space="preserve"> TEXT(Table_EnergyDemand_raw_data[[#This Row],[Date]], "MMMM")</f>
        <v>February</v>
      </c>
      <c r="D779" s="5" t="str">
        <f>TEXT(Table_EnergyDemand_raw_data[[#This Row],[Date]], "YYYY")</f>
        <v>2017</v>
      </c>
      <c r="E779" s="5">
        <f>_xlfn.ISOWEEKNUM(Table_EnergyDemand_raw_data[[#This Row],[Date]])</f>
        <v>7</v>
      </c>
      <c r="F779" s="6" t="str">
        <f>VLOOKUP(Table_EnergyDemand_raw_data[[#This Row],[Date]],Table_Sheet1[], 2, FALSE)</f>
        <v>Y</v>
      </c>
      <c r="G779" s="6" t="str">
        <f>VLOOKUP(Table_EnergyDemand_raw_data[[#This Row],[Date]],Table_Sheet1[], 3, FALSE)</f>
        <v>N</v>
      </c>
      <c r="H779" s="5">
        <v>14.9</v>
      </c>
      <c r="I779" s="5">
        <v>23.6</v>
      </c>
      <c r="J779" s="5">
        <v>23.2</v>
      </c>
      <c r="K779" s="5">
        <v>0</v>
      </c>
      <c r="L779" s="7">
        <v>119947.59</v>
      </c>
      <c r="M779" s="8">
        <v>112.88703289999999</v>
      </c>
      <c r="N779" s="8">
        <f>Table_EnergyDemand_raw_data[[#This Row],[Demand]]*Table_EnergyDemand_raw_data[[#This Row],[RRP]]</f>
        <v>13540527.53860571</v>
      </c>
    </row>
    <row r="780" spans="1:14" x14ac:dyDescent="0.3">
      <c r="A780" s="10">
        <v>42783</v>
      </c>
      <c r="B780" s="5" t="str">
        <f>TEXT(Table_EnergyDemand_raw_data[[#This Row],[Date]], "DDDD")</f>
        <v>Friday</v>
      </c>
      <c r="C780" s="5" t="str">
        <f xml:space="preserve"> TEXT(Table_EnergyDemand_raw_data[[#This Row],[Date]], "MMMM")</f>
        <v>February</v>
      </c>
      <c r="D780" s="5" t="str">
        <f>TEXT(Table_EnergyDemand_raw_data[[#This Row],[Date]], "YYYY")</f>
        <v>2017</v>
      </c>
      <c r="E780" s="5">
        <f>_xlfn.ISOWEEKNUM(Table_EnergyDemand_raw_data[[#This Row],[Date]])</f>
        <v>7</v>
      </c>
      <c r="F780" s="6" t="str">
        <f>VLOOKUP(Table_EnergyDemand_raw_data[[#This Row],[Date]],Table_Sheet1[], 2, FALSE)</f>
        <v>Y</v>
      </c>
      <c r="G780" s="6" t="str">
        <f>VLOOKUP(Table_EnergyDemand_raw_data[[#This Row],[Date]],Table_Sheet1[], 3, FALSE)</f>
        <v>N</v>
      </c>
      <c r="H780" s="5">
        <v>13.7</v>
      </c>
      <c r="I780" s="5">
        <v>25.5</v>
      </c>
      <c r="J780" s="5">
        <v>18.399999999999999</v>
      </c>
      <c r="K780" s="5">
        <v>0</v>
      </c>
      <c r="L780" s="7">
        <v>111885.97</v>
      </c>
      <c r="M780" s="8">
        <v>93.732609629999999</v>
      </c>
      <c r="N780" s="8">
        <f>Table_EnergyDemand_raw_data[[#This Row],[Demand]]*Table_EnergyDemand_raw_data[[#This Row],[RRP]]</f>
        <v>10487363.949083891</v>
      </c>
    </row>
    <row r="781" spans="1:14" x14ac:dyDescent="0.3">
      <c r="A781" s="10">
        <v>42784</v>
      </c>
      <c r="B781" s="5" t="str">
        <f>TEXT(Table_EnergyDemand_raw_data[[#This Row],[Date]], "DDDD")</f>
        <v>Saturday</v>
      </c>
      <c r="C781" s="5" t="str">
        <f xml:space="preserve"> TEXT(Table_EnergyDemand_raw_data[[#This Row],[Date]], "MMMM")</f>
        <v>February</v>
      </c>
      <c r="D781" s="5" t="str">
        <f>TEXT(Table_EnergyDemand_raw_data[[#This Row],[Date]], "YYYY")</f>
        <v>2017</v>
      </c>
      <c r="E781" s="5">
        <f>_xlfn.ISOWEEKNUM(Table_EnergyDemand_raw_data[[#This Row],[Date]])</f>
        <v>7</v>
      </c>
      <c r="F781" s="6" t="str">
        <f>VLOOKUP(Table_EnergyDemand_raw_data[[#This Row],[Date]],Table_Sheet1[], 2, FALSE)</f>
        <v>Y</v>
      </c>
      <c r="G781" s="6" t="str">
        <f>VLOOKUP(Table_EnergyDemand_raw_data[[#This Row],[Date]],Table_Sheet1[], 3, FALSE)</f>
        <v>N</v>
      </c>
      <c r="H781" s="5">
        <v>13.3</v>
      </c>
      <c r="I781" s="5">
        <v>18.899999999999999</v>
      </c>
      <c r="J781" s="5">
        <v>16.100000000000001</v>
      </c>
      <c r="K781" s="5">
        <v>0</v>
      </c>
      <c r="L781" s="7">
        <v>95623.35</v>
      </c>
      <c r="M781" s="8">
        <v>49.818158859999997</v>
      </c>
      <c r="N781" s="8">
        <f>Table_EnergyDemand_raw_data[[#This Row],[Demand]]*Table_EnergyDemand_raw_data[[#This Row],[RRP]]</f>
        <v>4763779.2410253808</v>
      </c>
    </row>
    <row r="782" spans="1:14" x14ac:dyDescent="0.3">
      <c r="A782" s="10">
        <v>42785</v>
      </c>
      <c r="B782" s="5" t="str">
        <f>TEXT(Table_EnergyDemand_raw_data[[#This Row],[Date]], "DDDD")</f>
        <v>Sunday</v>
      </c>
      <c r="C782" s="5" t="str">
        <f xml:space="preserve"> TEXT(Table_EnergyDemand_raw_data[[#This Row],[Date]], "MMMM")</f>
        <v>February</v>
      </c>
      <c r="D782" s="5" t="str">
        <f>TEXT(Table_EnergyDemand_raw_data[[#This Row],[Date]], "YYYY")</f>
        <v>2017</v>
      </c>
      <c r="E782" s="5">
        <f>_xlfn.ISOWEEKNUM(Table_EnergyDemand_raw_data[[#This Row],[Date]])</f>
        <v>7</v>
      </c>
      <c r="F782" s="6" t="str">
        <f>VLOOKUP(Table_EnergyDemand_raw_data[[#This Row],[Date]],Table_Sheet1[], 2, FALSE)</f>
        <v>Y</v>
      </c>
      <c r="G782" s="6" t="str">
        <f>VLOOKUP(Table_EnergyDemand_raw_data[[#This Row],[Date]],Table_Sheet1[], 3, FALSE)</f>
        <v>N</v>
      </c>
      <c r="H782" s="5">
        <v>11.7</v>
      </c>
      <c r="I782" s="5">
        <v>17.3</v>
      </c>
      <c r="J782" s="5">
        <v>9.9</v>
      </c>
      <c r="K782" s="5">
        <v>0</v>
      </c>
      <c r="L782" s="7">
        <v>91280.024999999994</v>
      </c>
      <c r="M782" s="8">
        <v>53.12020553</v>
      </c>
      <c r="N782" s="8">
        <f>Table_EnergyDemand_raw_data[[#This Row],[Demand]]*Table_EnergyDemand_raw_data[[#This Row],[RRP]]</f>
        <v>4848813.6887835376</v>
      </c>
    </row>
    <row r="783" spans="1:14" x14ac:dyDescent="0.3">
      <c r="A783" s="10">
        <v>42786</v>
      </c>
      <c r="B783" s="5" t="str">
        <f>TEXT(Table_EnergyDemand_raw_data[[#This Row],[Date]], "DDDD")</f>
        <v>Monday</v>
      </c>
      <c r="C783" s="5" t="str">
        <f xml:space="preserve"> TEXT(Table_EnergyDemand_raw_data[[#This Row],[Date]], "MMMM")</f>
        <v>February</v>
      </c>
      <c r="D783" s="5" t="str">
        <f>TEXT(Table_EnergyDemand_raw_data[[#This Row],[Date]], "YYYY")</f>
        <v>2017</v>
      </c>
      <c r="E783" s="5">
        <f>_xlfn.ISOWEEKNUM(Table_EnergyDemand_raw_data[[#This Row],[Date]])</f>
        <v>8</v>
      </c>
      <c r="F783" s="6" t="str">
        <f>VLOOKUP(Table_EnergyDemand_raw_data[[#This Row],[Date]],Table_Sheet1[], 2, FALSE)</f>
        <v>Y</v>
      </c>
      <c r="G783" s="6" t="str">
        <f>VLOOKUP(Table_EnergyDemand_raw_data[[#This Row],[Date]],Table_Sheet1[], 3, FALSE)</f>
        <v>N</v>
      </c>
      <c r="H783" s="5">
        <v>11.6</v>
      </c>
      <c r="I783" s="5">
        <v>20.3</v>
      </c>
      <c r="J783" s="5">
        <v>22.4</v>
      </c>
      <c r="K783" s="5">
        <v>3.6</v>
      </c>
      <c r="L783" s="7">
        <v>105341.86500000001</v>
      </c>
      <c r="M783" s="8">
        <v>93.726701410000004</v>
      </c>
      <c r="N783" s="8">
        <f>Table_EnergyDemand_raw_data[[#This Row],[Demand]]*Table_EnergyDemand_raw_data[[#This Row],[RRP]]</f>
        <v>9873345.5268275309</v>
      </c>
    </row>
    <row r="784" spans="1:14" x14ac:dyDescent="0.3">
      <c r="A784" s="10">
        <v>42787</v>
      </c>
      <c r="B784" s="5" t="str">
        <f>TEXT(Table_EnergyDemand_raw_data[[#This Row],[Date]], "DDDD")</f>
        <v>Tuesday</v>
      </c>
      <c r="C784" s="5" t="str">
        <f xml:space="preserve"> TEXT(Table_EnergyDemand_raw_data[[#This Row],[Date]], "MMMM")</f>
        <v>February</v>
      </c>
      <c r="D784" s="5" t="str">
        <f>TEXT(Table_EnergyDemand_raw_data[[#This Row],[Date]], "YYYY")</f>
        <v>2017</v>
      </c>
      <c r="E784" s="5">
        <f>_xlfn.ISOWEEKNUM(Table_EnergyDemand_raw_data[[#This Row],[Date]])</f>
        <v>8</v>
      </c>
      <c r="F784" s="6" t="str">
        <f>VLOOKUP(Table_EnergyDemand_raw_data[[#This Row],[Date]],Table_Sheet1[], 2, FALSE)</f>
        <v>Y</v>
      </c>
      <c r="G784" s="6" t="str">
        <f>VLOOKUP(Table_EnergyDemand_raw_data[[#This Row],[Date]],Table_Sheet1[], 3, FALSE)</f>
        <v>N</v>
      </c>
      <c r="H784" s="5">
        <v>10.1</v>
      </c>
      <c r="I784" s="5">
        <v>24</v>
      </c>
      <c r="J784" s="5">
        <v>25</v>
      </c>
      <c r="K784" s="5">
        <v>0.2</v>
      </c>
      <c r="L784" s="7">
        <v>112351.47</v>
      </c>
      <c r="M784" s="8">
        <v>103.2484286</v>
      </c>
      <c r="N784" s="8">
        <f>Table_EnergyDemand_raw_data[[#This Row],[Demand]]*Table_EnergyDemand_raw_data[[#This Row],[RRP]]</f>
        <v>11600112.728400042</v>
      </c>
    </row>
    <row r="785" spans="1:14" x14ac:dyDescent="0.3">
      <c r="A785" s="10">
        <v>42788</v>
      </c>
      <c r="B785" s="5" t="str">
        <f>TEXT(Table_EnergyDemand_raw_data[[#This Row],[Date]], "DDDD")</f>
        <v>Wednesday</v>
      </c>
      <c r="C785" s="5" t="str">
        <f xml:space="preserve"> TEXT(Table_EnergyDemand_raw_data[[#This Row],[Date]], "MMMM")</f>
        <v>February</v>
      </c>
      <c r="D785" s="5" t="str">
        <f>TEXT(Table_EnergyDemand_raw_data[[#This Row],[Date]], "YYYY")</f>
        <v>2017</v>
      </c>
      <c r="E785" s="5">
        <f>_xlfn.ISOWEEKNUM(Table_EnergyDemand_raw_data[[#This Row],[Date]])</f>
        <v>8</v>
      </c>
      <c r="F785" s="6" t="str">
        <f>VLOOKUP(Table_EnergyDemand_raw_data[[#This Row],[Date]],Table_Sheet1[], 2, FALSE)</f>
        <v>Y</v>
      </c>
      <c r="G785" s="6" t="str">
        <f>VLOOKUP(Table_EnergyDemand_raw_data[[#This Row],[Date]],Table_Sheet1[], 3, FALSE)</f>
        <v>N</v>
      </c>
      <c r="H785" s="5">
        <v>12.8</v>
      </c>
      <c r="I785" s="5">
        <v>33.299999999999997</v>
      </c>
      <c r="J785" s="5">
        <v>23.1</v>
      </c>
      <c r="K785" s="5">
        <v>0</v>
      </c>
      <c r="L785" s="7">
        <v>116690.17</v>
      </c>
      <c r="M785" s="8">
        <v>78.057835249999997</v>
      </c>
      <c r="N785" s="8">
        <f>Table_EnergyDemand_raw_data[[#This Row],[Demand]]*Table_EnergyDemand_raw_data[[#This Row],[RRP]]</f>
        <v>9108582.0651544929</v>
      </c>
    </row>
    <row r="786" spans="1:14" x14ac:dyDescent="0.3">
      <c r="A786" s="10">
        <v>42789</v>
      </c>
      <c r="B786" s="5" t="str">
        <f>TEXT(Table_EnergyDemand_raw_data[[#This Row],[Date]], "DDDD")</f>
        <v>Thursday</v>
      </c>
      <c r="C786" s="5" t="str">
        <f xml:space="preserve"> TEXT(Table_EnergyDemand_raw_data[[#This Row],[Date]], "MMMM")</f>
        <v>February</v>
      </c>
      <c r="D786" s="5" t="str">
        <f>TEXT(Table_EnergyDemand_raw_data[[#This Row],[Date]], "YYYY")</f>
        <v>2017</v>
      </c>
      <c r="E786" s="5">
        <f>_xlfn.ISOWEEKNUM(Table_EnergyDemand_raw_data[[#This Row],[Date]])</f>
        <v>8</v>
      </c>
      <c r="F786" s="6" t="str">
        <f>VLOOKUP(Table_EnergyDemand_raw_data[[#This Row],[Date]],Table_Sheet1[], 2, FALSE)</f>
        <v>Y</v>
      </c>
      <c r="G786" s="6" t="str">
        <f>VLOOKUP(Table_EnergyDemand_raw_data[[#This Row],[Date]],Table_Sheet1[], 3, FALSE)</f>
        <v>N</v>
      </c>
      <c r="H786" s="5">
        <v>15.9</v>
      </c>
      <c r="I786" s="5">
        <v>25</v>
      </c>
      <c r="J786" s="5">
        <v>23.5</v>
      </c>
      <c r="K786" s="5">
        <v>0</v>
      </c>
      <c r="L786" s="7">
        <v>117948.685</v>
      </c>
      <c r="M786" s="8">
        <v>102.3617733</v>
      </c>
      <c r="N786" s="8">
        <f>Table_EnergyDemand_raw_data[[#This Row],[Demand]]*Table_EnergyDemand_raw_data[[#This Row],[RRP]]</f>
        <v>12073436.55500311</v>
      </c>
    </row>
    <row r="787" spans="1:14" x14ac:dyDescent="0.3">
      <c r="A787" s="10">
        <v>42790</v>
      </c>
      <c r="B787" s="5" t="str">
        <f>TEXT(Table_EnergyDemand_raw_data[[#This Row],[Date]], "DDDD")</f>
        <v>Friday</v>
      </c>
      <c r="C787" s="5" t="str">
        <f xml:space="preserve"> TEXT(Table_EnergyDemand_raw_data[[#This Row],[Date]], "MMMM")</f>
        <v>February</v>
      </c>
      <c r="D787" s="5" t="str">
        <f>TEXT(Table_EnergyDemand_raw_data[[#This Row],[Date]], "YYYY")</f>
        <v>2017</v>
      </c>
      <c r="E787" s="5">
        <f>_xlfn.ISOWEEKNUM(Table_EnergyDemand_raw_data[[#This Row],[Date]])</f>
        <v>8</v>
      </c>
      <c r="F787" s="6" t="str">
        <f>VLOOKUP(Table_EnergyDemand_raw_data[[#This Row],[Date]],Table_Sheet1[], 2, FALSE)</f>
        <v>Y</v>
      </c>
      <c r="G787" s="6" t="str">
        <f>VLOOKUP(Table_EnergyDemand_raw_data[[#This Row],[Date]],Table_Sheet1[], 3, FALSE)</f>
        <v>N</v>
      </c>
      <c r="H787" s="5">
        <v>15.8</v>
      </c>
      <c r="I787" s="5">
        <v>20</v>
      </c>
      <c r="J787" s="5">
        <v>13.2</v>
      </c>
      <c r="K787" s="5">
        <v>1.4</v>
      </c>
      <c r="L787" s="7">
        <v>111229.52</v>
      </c>
      <c r="M787" s="8">
        <v>98.210797409999998</v>
      </c>
      <c r="N787" s="8">
        <f>Table_EnergyDemand_raw_data[[#This Row],[Demand]]*Table_EnergyDemand_raw_data[[#This Row],[RRP]]</f>
        <v>10923939.854731543</v>
      </c>
    </row>
    <row r="788" spans="1:14" x14ac:dyDescent="0.3">
      <c r="A788" s="10">
        <v>42791</v>
      </c>
      <c r="B788" s="5" t="str">
        <f>TEXT(Table_EnergyDemand_raw_data[[#This Row],[Date]], "DDDD")</f>
        <v>Saturday</v>
      </c>
      <c r="C788" s="5" t="str">
        <f xml:space="preserve"> TEXT(Table_EnergyDemand_raw_data[[#This Row],[Date]], "MMMM")</f>
        <v>February</v>
      </c>
      <c r="D788" s="5" t="str">
        <f>TEXT(Table_EnergyDemand_raw_data[[#This Row],[Date]], "YYYY")</f>
        <v>2017</v>
      </c>
      <c r="E788" s="5">
        <f>_xlfn.ISOWEEKNUM(Table_EnergyDemand_raw_data[[#This Row],[Date]])</f>
        <v>8</v>
      </c>
      <c r="F788" s="6" t="str">
        <f>VLOOKUP(Table_EnergyDemand_raw_data[[#This Row],[Date]],Table_Sheet1[], 2, FALSE)</f>
        <v>Y</v>
      </c>
      <c r="G788" s="6" t="str">
        <f>VLOOKUP(Table_EnergyDemand_raw_data[[#This Row],[Date]],Table_Sheet1[], 3, FALSE)</f>
        <v>N</v>
      </c>
      <c r="H788" s="5">
        <v>13.7</v>
      </c>
      <c r="I788" s="5">
        <v>19.399999999999999</v>
      </c>
      <c r="J788" s="5">
        <v>23.9</v>
      </c>
      <c r="K788" s="5">
        <v>0</v>
      </c>
      <c r="L788" s="7">
        <v>95046.904999999999</v>
      </c>
      <c r="M788" s="8">
        <v>45.609290440000002</v>
      </c>
      <c r="N788" s="8">
        <f>Table_EnergyDemand_raw_data[[#This Row],[Demand]]*Table_EnergyDemand_raw_data[[#This Row],[RRP]]</f>
        <v>4335021.8955680886</v>
      </c>
    </row>
    <row r="789" spans="1:14" x14ac:dyDescent="0.3">
      <c r="A789" s="10">
        <v>42792</v>
      </c>
      <c r="B789" s="5" t="str">
        <f>TEXT(Table_EnergyDemand_raw_data[[#This Row],[Date]], "DDDD")</f>
        <v>Sunday</v>
      </c>
      <c r="C789" s="5" t="str">
        <f xml:space="preserve"> TEXT(Table_EnergyDemand_raw_data[[#This Row],[Date]], "MMMM")</f>
        <v>February</v>
      </c>
      <c r="D789" s="5" t="str">
        <f>TEXT(Table_EnergyDemand_raw_data[[#This Row],[Date]], "YYYY")</f>
        <v>2017</v>
      </c>
      <c r="E789" s="5">
        <f>_xlfn.ISOWEEKNUM(Table_EnergyDemand_raw_data[[#This Row],[Date]])</f>
        <v>8</v>
      </c>
      <c r="F789" s="6" t="str">
        <f>VLOOKUP(Table_EnergyDemand_raw_data[[#This Row],[Date]],Table_Sheet1[], 2, FALSE)</f>
        <v>Y</v>
      </c>
      <c r="G789" s="6" t="str">
        <f>VLOOKUP(Table_EnergyDemand_raw_data[[#This Row],[Date]],Table_Sheet1[], 3, FALSE)</f>
        <v>N</v>
      </c>
      <c r="H789" s="5">
        <v>13.2</v>
      </c>
      <c r="I789" s="5">
        <v>29.8</v>
      </c>
      <c r="J789" s="5">
        <v>24.2</v>
      </c>
      <c r="K789" s="5">
        <v>0</v>
      </c>
      <c r="L789" s="7">
        <v>100495.61500000001</v>
      </c>
      <c r="M789" s="8">
        <v>56.026420170000002</v>
      </c>
      <c r="N789" s="8">
        <f>Table_EnergyDemand_raw_data[[#This Row],[Demand]]*Table_EnergyDemand_raw_data[[#This Row],[RRP]]</f>
        <v>5630409.5512325549</v>
      </c>
    </row>
    <row r="790" spans="1:14" x14ac:dyDescent="0.3">
      <c r="A790" s="10">
        <v>42793</v>
      </c>
      <c r="B790" s="5" t="str">
        <f>TEXT(Table_EnergyDemand_raw_data[[#This Row],[Date]], "DDDD")</f>
        <v>Monday</v>
      </c>
      <c r="C790" s="5" t="str">
        <f xml:space="preserve"> TEXT(Table_EnergyDemand_raw_data[[#This Row],[Date]], "MMMM")</f>
        <v>February</v>
      </c>
      <c r="D790" s="5" t="str">
        <f>TEXT(Table_EnergyDemand_raw_data[[#This Row],[Date]], "YYYY")</f>
        <v>2017</v>
      </c>
      <c r="E790" s="5">
        <f>_xlfn.ISOWEEKNUM(Table_EnergyDemand_raw_data[[#This Row],[Date]])</f>
        <v>9</v>
      </c>
      <c r="F790" s="6" t="str">
        <f>VLOOKUP(Table_EnergyDemand_raw_data[[#This Row],[Date]],Table_Sheet1[], 2, FALSE)</f>
        <v>Y</v>
      </c>
      <c r="G790" s="6" t="str">
        <f>VLOOKUP(Table_EnergyDemand_raw_data[[#This Row],[Date]],Table_Sheet1[], 3, FALSE)</f>
        <v>N</v>
      </c>
      <c r="H790" s="5">
        <v>15.6</v>
      </c>
      <c r="I790" s="5">
        <v>33.1</v>
      </c>
      <c r="J790" s="5">
        <v>23.9</v>
      </c>
      <c r="K790" s="5">
        <v>0</v>
      </c>
      <c r="L790" s="7">
        <v>131090.77499999999</v>
      </c>
      <c r="M790" s="8">
        <v>96.550071590000002</v>
      </c>
      <c r="N790" s="8">
        <f>Table_EnergyDemand_raw_data[[#This Row],[Demand]]*Table_EnergyDemand_raw_data[[#This Row],[RRP]]</f>
        <v>12656823.711038582</v>
      </c>
    </row>
    <row r="791" spans="1:14" x14ac:dyDescent="0.3">
      <c r="A791" s="10">
        <v>42794</v>
      </c>
      <c r="B791" s="5" t="str">
        <f>TEXT(Table_EnergyDemand_raw_data[[#This Row],[Date]], "DDDD")</f>
        <v>Tuesday</v>
      </c>
      <c r="C791" s="5" t="str">
        <f xml:space="preserve"> TEXT(Table_EnergyDemand_raw_data[[#This Row],[Date]], "MMMM")</f>
        <v>February</v>
      </c>
      <c r="D791" s="5" t="str">
        <f>TEXT(Table_EnergyDemand_raw_data[[#This Row],[Date]], "YYYY")</f>
        <v>2017</v>
      </c>
      <c r="E791" s="5">
        <f>_xlfn.ISOWEEKNUM(Table_EnergyDemand_raw_data[[#This Row],[Date]])</f>
        <v>9</v>
      </c>
      <c r="F791" s="6" t="str">
        <f>VLOOKUP(Table_EnergyDemand_raw_data[[#This Row],[Date]],Table_Sheet1[], 2, FALSE)</f>
        <v>Y</v>
      </c>
      <c r="G791" s="6" t="str">
        <f>VLOOKUP(Table_EnergyDemand_raw_data[[#This Row],[Date]],Table_Sheet1[], 3, FALSE)</f>
        <v>N</v>
      </c>
      <c r="H791" s="5">
        <v>17.3</v>
      </c>
      <c r="I791" s="5">
        <v>33.6</v>
      </c>
      <c r="J791" s="5">
        <v>23.6</v>
      </c>
      <c r="K791" s="5">
        <v>0</v>
      </c>
      <c r="L791" s="7">
        <v>140167.5</v>
      </c>
      <c r="M791" s="8">
        <v>99.945639459999995</v>
      </c>
      <c r="N791" s="8">
        <f>Table_EnergyDemand_raw_data[[#This Row],[Demand]]*Table_EnergyDemand_raw_data[[#This Row],[RRP]]</f>
        <v>14009130.41900955</v>
      </c>
    </row>
    <row r="792" spans="1:14" x14ac:dyDescent="0.3">
      <c r="A792" s="10">
        <v>42795</v>
      </c>
      <c r="B792" s="5" t="str">
        <f>TEXT(Table_EnergyDemand_raw_data[[#This Row],[Date]], "DDDD")</f>
        <v>Wednesday</v>
      </c>
      <c r="C792" s="5" t="str">
        <f xml:space="preserve"> TEXT(Table_EnergyDemand_raw_data[[#This Row],[Date]], "MMMM")</f>
        <v>March</v>
      </c>
      <c r="D792" s="5" t="str">
        <f>TEXT(Table_EnergyDemand_raw_data[[#This Row],[Date]], "YYYY")</f>
        <v>2017</v>
      </c>
      <c r="E792" s="5">
        <f>_xlfn.ISOWEEKNUM(Table_EnergyDemand_raw_data[[#This Row],[Date]])</f>
        <v>9</v>
      </c>
      <c r="F792" s="6" t="str">
        <f>VLOOKUP(Table_EnergyDemand_raw_data[[#This Row],[Date]],Table_Sheet1[], 2, FALSE)</f>
        <v>Y</v>
      </c>
      <c r="G792" s="6" t="str">
        <f>VLOOKUP(Table_EnergyDemand_raw_data[[#This Row],[Date]],Table_Sheet1[], 3, FALSE)</f>
        <v>N</v>
      </c>
      <c r="H792" s="5">
        <v>16.600000000000001</v>
      </c>
      <c r="I792" s="5">
        <v>30.5</v>
      </c>
      <c r="J792" s="5">
        <v>23.7</v>
      </c>
      <c r="K792" s="5">
        <v>0</v>
      </c>
      <c r="L792" s="7">
        <v>137291.97</v>
      </c>
      <c r="M792" s="8">
        <v>86.003999010000001</v>
      </c>
      <c r="N792" s="8">
        <f>Table_EnergyDemand_raw_data[[#This Row],[Demand]]*Table_EnergyDemand_raw_data[[#This Row],[RRP]]</f>
        <v>11807658.451960949</v>
      </c>
    </row>
    <row r="793" spans="1:14" x14ac:dyDescent="0.3">
      <c r="A793" s="10">
        <v>42796</v>
      </c>
      <c r="B793" s="5" t="str">
        <f>TEXT(Table_EnergyDemand_raw_data[[#This Row],[Date]], "DDDD")</f>
        <v>Thursday</v>
      </c>
      <c r="C793" s="5" t="str">
        <f xml:space="preserve"> TEXT(Table_EnergyDemand_raw_data[[#This Row],[Date]], "MMMM")</f>
        <v>March</v>
      </c>
      <c r="D793" s="5" t="str">
        <f>TEXT(Table_EnergyDemand_raw_data[[#This Row],[Date]], "YYYY")</f>
        <v>2017</v>
      </c>
      <c r="E793" s="5">
        <f>_xlfn.ISOWEEKNUM(Table_EnergyDemand_raw_data[[#This Row],[Date]])</f>
        <v>9</v>
      </c>
      <c r="F793" s="6" t="str">
        <f>VLOOKUP(Table_EnergyDemand_raw_data[[#This Row],[Date]],Table_Sheet1[], 2, FALSE)</f>
        <v>Y</v>
      </c>
      <c r="G793" s="6" t="str">
        <f>VLOOKUP(Table_EnergyDemand_raw_data[[#This Row],[Date]],Table_Sheet1[], 3, FALSE)</f>
        <v>N</v>
      </c>
      <c r="H793" s="5">
        <v>17.7</v>
      </c>
      <c r="I793" s="5">
        <v>23.3</v>
      </c>
      <c r="J793" s="5">
        <v>22</v>
      </c>
      <c r="K793" s="5">
        <v>0</v>
      </c>
      <c r="L793" s="7">
        <v>127633.27499999999</v>
      </c>
      <c r="M793" s="8">
        <v>85.498445459999999</v>
      </c>
      <c r="N793" s="8">
        <f>Table_EnergyDemand_raw_data[[#This Row],[Demand]]*Table_EnergyDemand_raw_data[[#This Row],[RRP]]</f>
        <v>10912446.60146868</v>
      </c>
    </row>
    <row r="794" spans="1:14" x14ac:dyDescent="0.3">
      <c r="A794" s="10">
        <v>42797</v>
      </c>
      <c r="B794" s="5" t="str">
        <f>TEXT(Table_EnergyDemand_raw_data[[#This Row],[Date]], "DDDD")</f>
        <v>Friday</v>
      </c>
      <c r="C794" s="5" t="str">
        <f xml:space="preserve"> TEXT(Table_EnergyDemand_raw_data[[#This Row],[Date]], "MMMM")</f>
        <v>March</v>
      </c>
      <c r="D794" s="5" t="str">
        <f>TEXT(Table_EnergyDemand_raw_data[[#This Row],[Date]], "YYYY")</f>
        <v>2017</v>
      </c>
      <c r="E794" s="5">
        <f>_xlfn.ISOWEEKNUM(Table_EnergyDemand_raw_data[[#This Row],[Date]])</f>
        <v>9</v>
      </c>
      <c r="F794" s="6" t="str">
        <f>VLOOKUP(Table_EnergyDemand_raw_data[[#This Row],[Date]],Table_Sheet1[], 2, FALSE)</f>
        <v>Y</v>
      </c>
      <c r="G794" s="6" t="str">
        <f>VLOOKUP(Table_EnergyDemand_raw_data[[#This Row],[Date]],Table_Sheet1[], 3, FALSE)</f>
        <v>N</v>
      </c>
      <c r="H794" s="5">
        <v>18.100000000000001</v>
      </c>
      <c r="I794" s="5">
        <v>28.6</v>
      </c>
      <c r="J794" s="5">
        <v>18.100000000000001</v>
      </c>
      <c r="K794" s="5">
        <v>0</v>
      </c>
      <c r="L794" s="7">
        <v>124311.33</v>
      </c>
      <c r="M794" s="8">
        <v>73.929299439999994</v>
      </c>
      <c r="N794" s="8">
        <f>Table_EnergyDemand_raw_data[[#This Row],[Demand]]*Table_EnergyDemand_raw_data[[#This Row],[RRP]]</f>
        <v>9190249.539354654</v>
      </c>
    </row>
    <row r="795" spans="1:14" x14ac:dyDescent="0.3">
      <c r="A795" s="10">
        <v>42798</v>
      </c>
      <c r="B795" s="5" t="str">
        <f>TEXT(Table_EnergyDemand_raw_data[[#This Row],[Date]], "DDDD")</f>
        <v>Saturday</v>
      </c>
      <c r="C795" s="5" t="str">
        <f xml:space="preserve"> TEXT(Table_EnergyDemand_raw_data[[#This Row],[Date]], "MMMM")</f>
        <v>March</v>
      </c>
      <c r="D795" s="5" t="str">
        <f>TEXT(Table_EnergyDemand_raw_data[[#This Row],[Date]], "YYYY")</f>
        <v>2017</v>
      </c>
      <c r="E795" s="5">
        <f>_xlfn.ISOWEEKNUM(Table_EnergyDemand_raw_data[[#This Row],[Date]])</f>
        <v>9</v>
      </c>
      <c r="F795" s="6" t="str">
        <f>VLOOKUP(Table_EnergyDemand_raw_data[[#This Row],[Date]],Table_Sheet1[], 2, FALSE)</f>
        <v>Y</v>
      </c>
      <c r="G795" s="6" t="str">
        <f>VLOOKUP(Table_EnergyDemand_raw_data[[#This Row],[Date]],Table_Sheet1[], 3, FALSE)</f>
        <v>N</v>
      </c>
      <c r="H795" s="5">
        <v>16.100000000000001</v>
      </c>
      <c r="I795" s="5">
        <v>27.4</v>
      </c>
      <c r="J795" s="5">
        <v>23</v>
      </c>
      <c r="K795" s="5">
        <v>0</v>
      </c>
      <c r="L795" s="7">
        <v>116083.295</v>
      </c>
      <c r="M795" s="8">
        <v>77.595643690000003</v>
      </c>
      <c r="N795" s="8">
        <f>Table_EnergyDemand_raw_data[[#This Row],[Demand]]*Table_EnergyDemand_raw_data[[#This Row],[RRP]]</f>
        <v>9007557.9971811585</v>
      </c>
    </row>
    <row r="796" spans="1:14" x14ac:dyDescent="0.3">
      <c r="A796" s="10">
        <v>42799</v>
      </c>
      <c r="B796" s="5" t="str">
        <f>TEXT(Table_EnergyDemand_raw_data[[#This Row],[Date]], "DDDD")</f>
        <v>Sunday</v>
      </c>
      <c r="C796" s="5" t="str">
        <f xml:space="preserve"> TEXT(Table_EnergyDemand_raw_data[[#This Row],[Date]], "MMMM")</f>
        <v>March</v>
      </c>
      <c r="D796" s="5" t="str">
        <f>TEXT(Table_EnergyDemand_raw_data[[#This Row],[Date]], "YYYY")</f>
        <v>2017</v>
      </c>
      <c r="E796" s="5">
        <f>_xlfn.ISOWEEKNUM(Table_EnergyDemand_raw_data[[#This Row],[Date]])</f>
        <v>9</v>
      </c>
      <c r="F796" s="6" t="str">
        <f>VLOOKUP(Table_EnergyDemand_raw_data[[#This Row],[Date]],Table_Sheet1[], 2, FALSE)</f>
        <v>Y</v>
      </c>
      <c r="G796" s="6" t="str">
        <f>VLOOKUP(Table_EnergyDemand_raw_data[[#This Row],[Date]],Table_Sheet1[], 3, FALSE)</f>
        <v>N</v>
      </c>
      <c r="H796" s="5">
        <v>17.600000000000001</v>
      </c>
      <c r="I796" s="5">
        <v>25.4</v>
      </c>
      <c r="J796" s="5">
        <v>16.8</v>
      </c>
      <c r="K796" s="5">
        <v>0.2</v>
      </c>
      <c r="L796" s="7">
        <v>103539.02</v>
      </c>
      <c r="M796" s="8">
        <v>45.460745699999997</v>
      </c>
      <c r="N796" s="8">
        <f>Table_EnergyDemand_raw_data[[#This Row],[Demand]]*Table_EnergyDemand_raw_data[[#This Row],[RRP]]</f>
        <v>4706961.0582472142</v>
      </c>
    </row>
    <row r="797" spans="1:14" x14ac:dyDescent="0.3">
      <c r="A797" s="10">
        <v>42800</v>
      </c>
      <c r="B797" s="5" t="str">
        <f>TEXT(Table_EnergyDemand_raw_data[[#This Row],[Date]], "DDDD")</f>
        <v>Monday</v>
      </c>
      <c r="C797" s="5" t="str">
        <f xml:space="preserve"> TEXT(Table_EnergyDemand_raw_data[[#This Row],[Date]], "MMMM")</f>
        <v>March</v>
      </c>
      <c r="D797" s="5" t="str">
        <f>TEXT(Table_EnergyDemand_raw_data[[#This Row],[Date]], "YYYY")</f>
        <v>2017</v>
      </c>
      <c r="E797" s="5">
        <f>_xlfn.ISOWEEKNUM(Table_EnergyDemand_raw_data[[#This Row],[Date]])</f>
        <v>10</v>
      </c>
      <c r="F797" s="6" t="str">
        <f>VLOOKUP(Table_EnergyDemand_raw_data[[#This Row],[Date]],Table_Sheet1[], 2, FALSE)</f>
        <v>Y</v>
      </c>
      <c r="G797" s="6" t="str">
        <f>VLOOKUP(Table_EnergyDemand_raw_data[[#This Row],[Date]],Table_Sheet1[], 3, FALSE)</f>
        <v>N</v>
      </c>
      <c r="H797" s="5">
        <v>17.7</v>
      </c>
      <c r="I797" s="5">
        <v>27.4</v>
      </c>
      <c r="J797" s="5">
        <v>22.3</v>
      </c>
      <c r="K797" s="5">
        <v>0</v>
      </c>
      <c r="L797" s="7">
        <v>116447.855</v>
      </c>
      <c r="M797" s="8">
        <v>56.634147380000002</v>
      </c>
      <c r="N797" s="8">
        <f>Table_EnergyDemand_raw_data[[#This Row],[Demand]]*Table_EnergyDemand_raw_data[[#This Row],[RRP]]</f>
        <v>6594924.9821548695</v>
      </c>
    </row>
    <row r="798" spans="1:14" x14ac:dyDescent="0.3">
      <c r="A798" s="10">
        <v>42801</v>
      </c>
      <c r="B798" s="5" t="str">
        <f>TEXT(Table_EnergyDemand_raw_data[[#This Row],[Date]], "DDDD")</f>
        <v>Tuesday</v>
      </c>
      <c r="C798" s="5" t="str">
        <f xml:space="preserve"> TEXT(Table_EnergyDemand_raw_data[[#This Row],[Date]], "MMMM")</f>
        <v>March</v>
      </c>
      <c r="D798" s="5" t="str">
        <f>TEXT(Table_EnergyDemand_raw_data[[#This Row],[Date]], "YYYY")</f>
        <v>2017</v>
      </c>
      <c r="E798" s="5">
        <f>_xlfn.ISOWEEKNUM(Table_EnergyDemand_raw_data[[#This Row],[Date]])</f>
        <v>10</v>
      </c>
      <c r="F798" s="6" t="str">
        <f>VLOOKUP(Table_EnergyDemand_raw_data[[#This Row],[Date]],Table_Sheet1[], 2, FALSE)</f>
        <v>Y</v>
      </c>
      <c r="G798" s="6" t="str">
        <f>VLOOKUP(Table_EnergyDemand_raw_data[[#This Row],[Date]],Table_Sheet1[], 3, FALSE)</f>
        <v>N</v>
      </c>
      <c r="H798" s="5">
        <v>15</v>
      </c>
      <c r="I798" s="5">
        <v>28.2</v>
      </c>
      <c r="J798" s="5">
        <v>22.4</v>
      </c>
      <c r="K798" s="5">
        <v>0</v>
      </c>
      <c r="L798" s="7">
        <v>117931.46</v>
      </c>
      <c r="M798" s="8">
        <v>57.516139000000003</v>
      </c>
      <c r="N798" s="8">
        <f>Table_EnergyDemand_raw_data[[#This Row],[Demand]]*Table_EnergyDemand_raw_data[[#This Row],[RRP]]</f>
        <v>6782962.2458329406</v>
      </c>
    </row>
    <row r="799" spans="1:14" x14ac:dyDescent="0.3">
      <c r="A799" s="10">
        <v>42802</v>
      </c>
      <c r="B799" s="5" t="str">
        <f>TEXT(Table_EnergyDemand_raw_data[[#This Row],[Date]], "DDDD")</f>
        <v>Wednesday</v>
      </c>
      <c r="C799" s="5" t="str">
        <f xml:space="preserve"> TEXT(Table_EnergyDemand_raw_data[[#This Row],[Date]], "MMMM")</f>
        <v>March</v>
      </c>
      <c r="D799" s="5" t="str">
        <f>TEXT(Table_EnergyDemand_raw_data[[#This Row],[Date]], "YYYY")</f>
        <v>2017</v>
      </c>
      <c r="E799" s="5">
        <f>_xlfn.ISOWEEKNUM(Table_EnergyDemand_raw_data[[#This Row],[Date]])</f>
        <v>10</v>
      </c>
      <c r="F799" s="6" t="str">
        <f>VLOOKUP(Table_EnergyDemand_raw_data[[#This Row],[Date]],Table_Sheet1[], 2, FALSE)</f>
        <v>Y</v>
      </c>
      <c r="G799" s="6" t="str">
        <f>VLOOKUP(Table_EnergyDemand_raw_data[[#This Row],[Date]],Table_Sheet1[], 3, FALSE)</f>
        <v>N</v>
      </c>
      <c r="H799" s="5">
        <v>14.2</v>
      </c>
      <c r="I799" s="5">
        <v>31.5</v>
      </c>
      <c r="J799" s="5">
        <v>22.1</v>
      </c>
      <c r="K799" s="5">
        <v>0</v>
      </c>
      <c r="L799" s="7">
        <v>124370.765</v>
      </c>
      <c r="M799" s="8">
        <v>73.923132069999994</v>
      </c>
      <c r="N799" s="8">
        <f>Table_EnergyDemand_raw_data[[#This Row],[Demand]]*Table_EnergyDemand_raw_data[[#This Row],[RRP]]</f>
        <v>9193876.4867419321</v>
      </c>
    </row>
    <row r="800" spans="1:14" x14ac:dyDescent="0.3">
      <c r="A800" s="10">
        <v>42803</v>
      </c>
      <c r="B800" s="5" t="str">
        <f>TEXT(Table_EnergyDemand_raw_data[[#This Row],[Date]], "DDDD")</f>
        <v>Thursday</v>
      </c>
      <c r="C800" s="5" t="str">
        <f xml:space="preserve"> TEXT(Table_EnergyDemand_raw_data[[#This Row],[Date]], "MMMM")</f>
        <v>March</v>
      </c>
      <c r="D800" s="5" t="str">
        <f>TEXT(Table_EnergyDemand_raw_data[[#This Row],[Date]], "YYYY")</f>
        <v>2017</v>
      </c>
      <c r="E800" s="5">
        <f>_xlfn.ISOWEEKNUM(Table_EnergyDemand_raw_data[[#This Row],[Date]])</f>
        <v>10</v>
      </c>
      <c r="F800" s="6" t="str">
        <f>VLOOKUP(Table_EnergyDemand_raw_data[[#This Row],[Date]],Table_Sheet1[], 2, FALSE)</f>
        <v>Y</v>
      </c>
      <c r="G800" s="6" t="str">
        <f>VLOOKUP(Table_EnergyDemand_raw_data[[#This Row],[Date]],Table_Sheet1[], 3, FALSE)</f>
        <v>N</v>
      </c>
      <c r="H800" s="5">
        <v>15</v>
      </c>
      <c r="I800" s="5">
        <v>32.299999999999997</v>
      </c>
      <c r="J800" s="5">
        <v>21.1</v>
      </c>
      <c r="K800" s="5">
        <v>0</v>
      </c>
      <c r="L800" s="7">
        <v>129649.25</v>
      </c>
      <c r="M800" s="8">
        <v>83.889686549999993</v>
      </c>
      <c r="N800" s="8">
        <f>Table_EnergyDemand_raw_data[[#This Row],[Demand]]*Table_EnergyDemand_raw_data[[#This Row],[RRP]]</f>
        <v>10876234.943942586</v>
      </c>
    </row>
    <row r="801" spans="1:14" x14ac:dyDescent="0.3">
      <c r="A801" s="10">
        <v>42804</v>
      </c>
      <c r="B801" s="5" t="str">
        <f>TEXT(Table_EnergyDemand_raw_data[[#This Row],[Date]], "DDDD")</f>
        <v>Friday</v>
      </c>
      <c r="C801" s="5" t="str">
        <f xml:space="preserve"> TEXT(Table_EnergyDemand_raw_data[[#This Row],[Date]], "MMMM")</f>
        <v>March</v>
      </c>
      <c r="D801" s="5" t="str">
        <f>TEXT(Table_EnergyDemand_raw_data[[#This Row],[Date]], "YYYY")</f>
        <v>2017</v>
      </c>
      <c r="E801" s="5">
        <f>_xlfn.ISOWEEKNUM(Table_EnergyDemand_raw_data[[#This Row],[Date]])</f>
        <v>10</v>
      </c>
      <c r="F801" s="6" t="str">
        <f>VLOOKUP(Table_EnergyDemand_raw_data[[#This Row],[Date]],Table_Sheet1[], 2, FALSE)</f>
        <v>Y</v>
      </c>
      <c r="G801" s="6" t="str">
        <f>VLOOKUP(Table_EnergyDemand_raw_data[[#This Row],[Date]],Table_Sheet1[], 3, FALSE)</f>
        <v>N</v>
      </c>
      <c r="H801" s="5">
        <v>18.5</v>
      </c>
      <c r="I801" s="5">
        <v>23.8</v>
      </c>
      <c r="J801" s="5">
        <v>19.399999999999999</v>
      </c>
      <c r="K801" s="5">
        <v>0</v>
      </c>
      <c r="L801" s="7">
        <v>125346.075</v>
      </c>
      <c r="M801" s="8">
        <v>82.034537619999995</v>
      </c>
      <c r="N801" s="8">
        <f>Table_EnergyDemand_raw_data[[#This Row],[Demand]]*Table_EnergyDemand_raw_data[[#This Row],[RRP]]</f>
        <v>10282707.305106841</v>
      </c>
    </row>
    <row r="802" spans="1:14" x14ac:dyDescent="0.3">
      <c r="A802" s="10">
        <v>42805</v>
      </c>
      <c r="B802" s="5" t="str">
        <f>TEXT(Table_EnergyDemand_raw_data[[#This Row],[Date]], "DDDD")</f>
        <v>Saturday</v>
      </c>
      <c r="C802" s="5" t="str">
        <f xml:space="preserve"> TEXT(Table_EnergyDemand_raw_data[[#This Row],[Date]], "MMMM")</f>
        <v>March</v>
      </c>
      <c r="D802" s="5" t="str">
        <f>TEXT(Table_EnergyDemand_raw_data[[#This Row],[Date]], "YYYY")</f>
        <v>2017</v>
      </c>
      <c r="E802" s="5">
        <f>_xlfn.ISOWEEKNUM(Table_EnergyDemand_raw_data[[#This Row],[Date]])</f>
        <v>10</v>
      </c>
      <c r="F802" s="6" t="str">
        <f>VLOOKUP(Table_EnergyDemand_raw_data[[#This Row],[Date]],Table_Sheet1[], 2, FALSE)</f>
        <v>Y</v>
      </c>
      <c r="G802" s="6" t="str">
        <f>VLOOKUP(Table_EnergyDemand_raw_data[[#This Row],[Date]],Table_Sheet1[], 3, FALSE)</f>
        <v>N</v>
      </c>
      <c r="H802" s="5">
        <v>18</v>
      </c>
      <c r="I802" s="5">
        <v>26.4</v>
      </c>
      <c r="J802" s="5">
        <v>13.9</v>
      </c>
      <c r="K802" s="5">
        <v>0</v>
      </c>
      <c r="L802" s="7">
        <v>108816.81</v>
      </c>
      <c r="M802" s="8">
        <v>50.762326090000002</v>
      </c>
      <c r="N802" s="8">
        <f>Table_EnergyDemand_raw_data[[#This Row],[Demand]]*Table_EnergyDemand_raw_data[[#This Row],[RRP]]</f>
        <v>5523794.3932935726</v>
      </c>
    </row>
    <row r="803" spans="1:14" x14ac:dyDescent="0.3">
      <c r="A803" s="10">
        <v>42806</v>
      </c>
      <c r="B803" s="5" t="str">
        <f>TEXT(Table_EnergyDemand_raw_data[[#This Row],[Date]], "DDDD")</f>
        <v>Sunday</v>
      </c>
      <c r="C803" s="5" t="str">
        <f xml:space="preserve"> TEXT(Table_EnergyDemand_raw_data[[#This Row],[Date]], "MMMM")</f>
        <v>March</v>
      </c>
      <c r="D803" s="5" t="str">
        <f>TEXT(Table_EnergyDemand_raw_data[[#This Row],[Date]], "YYYY")</f>
        <v>2017</v>
      </c>
      <c r="E803" s="5">
        <f>_xlfn.ISOWEEKNUM(Table_EnergyDemand_raw_data[[#This Row],[Date]])</f>
        <v>10</v>
      </c>
      <c r="F803" s="6" t="str">
        <f>VLOOKUP(Table_EnergyDemand_raw_data[[#This Row],[Date]],Table_Sheet1[], 2, FALSE)</f>
        <v>Y</v>
      </c>
      <c r="G803" s="6" t="str">
        <f>VLOOKUP(Table_EnergyDemand_raw_data[[#This Row],[Date]],Table_Sheet1[], 3, FALSE)</f>
        <v>N</v>
      </c>
      <c r="H803" s="5">
        <v>17.899999999999999</v>
      </c>
      <c r="I803" s="5">
        <v>27.1</v>
      </c>
      <c r="J803" s="5">
        <v>19.600000000000001</v>
      </c>
      <c r="K803" s="5">
        <v>0</v>
      </c>
      <c r="L803" s="7">
        <v>102617.51</v>
      </c>
      <c r="M803" s="8">
        <v>42.480560560000001</v>
      </c>
      <c r="N803" s="8">
        <f>Table_EnergyDemand_raw_data[[#This Row],[Demand]]*Table_EnergyDemand_raw_data[[#This Row],[RRP]]</f>
        <v>4359249.3480714057</v>
      </c>
    </row>
    <row r="804" spans="1:14" x14ac:dyDescent="0.3">
      <c r="A804" s="10">
        <v>42807</v>
      </c>
      <c r="B804" s="5" t="str">
        <f>TEXT(Table_EnergyDemand_raw_data[[#This Row],[Date]], "DDDD")</f>
        <v>Monday</v>
      </c>
      <c r="C804" s="5" t="str">
        <f xml:space="preserve"> TEXT(Table_EnergyDemand_raw_data[[#This Row],[Date]], "MMMM")</f>
        <v>March</v>
      </c>
      <c r="D804" s="5" t="str">
        <f>TEXT(Table_EnergyDemand_raw_data[[#This Row],[Date]], "YYYY")</f>
        <v>2017</v>
      </c>
      <c r="E804" s="5">
        <f>_xlfn.ISOWEEKNUM(Table_EnergyDemand_raw_data[[#This Row],[Date]])</f>
        <v>11</v>
      </c>
      <c r="F804" s="6" t="str">
        <f>VLOOKUP(Table_EnergyDemand_raw_data[[#This Row],[Date]],Table_Sheet1[], 2, FALSE)</f>
        <v>Y</v>
      </c>
      <c r="G804" s="6" t="str">
        <f>VLOOKUP(Table_EnergyDemand_raw_data[[#This Row],[Date]],Table_Sheet1[], 3, FALSE)</f>
        <v>Y</v>
      </c>
      <c r="H804" s="5">
        <v>15.7</v>
      </c>
      <c r="I804" s="5">
        <v>24.3</v>
      </c>
      <c r="J804" s="5">
        <v>20.7</v>
      </c>
      <c r="K804" s="5">
        <v>0.2</v>
      </c>
      <c r="L804" s="7">
        <v>104468.9</v>
      </c>
      <c r="M804" s="8">
        <v>66.843722060000005</v>
      </c>
      <c r="N804" s="8">
        <f>Table_EnergyDemand_raw_data[[#This Row],[Demand]]*Table_EnergyDemand_raw_data[[#This Row],[RRP]]</f>
        <v>6983090.1155139338</v>
      </c>
    </row>
    <row r="805" spans="1:14" x14ac:dyDescent="0.3">
      <c r="A805" s="10">
        <v>42808</v>
      </c>
      <c r="B805" s="5" t="str">
        <f>TEXT(Table_EnergyDemand_raw_data[[#This Row],[Date]], "DDDD")</f>
        <v>Tuesday</v>
      </c>
      <c r="C805" s="5" t="str">
        <f xml:space="preserve"> TEXT(Table_EnergyDemand_raw_data[[#This Row],[Date]], "MMMM")</f>
        <v>March</v>
      </c>
      <c r="D805" s="5" t="str">
        <f>TEXT(Table_EnergyDemand_raw_data[[#This Row],[Date]], "YYYY")</f>
        <v>2017</v>
      </c>
      <c r="E805" s="5">
        <f>_xlfn.ISOWEEKNUM(Table_EnergyDemand_raw_data[[#This Row],[Date]])</f>
        <v>11</v>
      </c>
      <c r="F805" s="6" t="str">
        <f>VLOOKUP(Table_EnergyDemand_raw_data[[#This Row],[Date]],Table_Sheet1[], 2, FALSE)</f>
        <v>Y</v>
      </c>
      <c r="G805" s="6" t="str">
        <f>VLOOKUP(Table_EnergyDemand_raw_data[[#This Row],[Date]],Table_Sheet1[], 3, FALSE)</f>
        <v>N</v>
      </c>
      <c r="H805" s="5">
        <v>18.8</v>
      </c>
      <c r="I805" s="5">
        <v>32.700000000000003</v>
      </c>
      <c r="J805" s="5">
        <v>20.8</v>
      </c>
      <c r="K805" s="5">
        <v>0</v>
      </c>
      <c r="L805" s="7">
        <v>133227.785</v>
      </c>
      <c r="M805" s="8">
        <v>101.4423563</v>
      </c>
      <c r="N805" s="8">
        <f>Table_EnergyDemand_raw_data[[#This Row],[Demand]]*Table_EnergyDemand_raw_data[[#This Row],[RRP]]</f>
        <v>13514940.435029795</v>
      </c>
    </row>
    <row r="806" spans="1:14" x14ac:dyDescent="0.3">
      <c r="A806" s="10">
        <v>42809</v>
      </c>
      <c r="B806" s="5" t="str">
        <f>TEXT(Table_EnergyDemand_raw_data[[#This Row],[Date]], "DDDD")</f>
        <v>Wednesday</v>
      </c>
      <c r="C806" s="5" t="str">
        <f xml:space="preserve"> TEXT(Table_EnergyDemand_raw_data[[#This Row],[Date]], "MMMM")</f>
        <v>March</v>
      </c>
      <c r="D806" s="5" t="str">
        <f>TEXT(Table_EnergyDemand_raw_data[[#This Row],[Date]], "YYYY")</f>
        <v>2017</v>
      </c>
      <c r="E806" s="5">
        <f>_xlfn.ISOWEEKNUM(Table_EnergyDemand_raw_data[[#This Row],[Date]])</f>
        <v>11</v>
      </c>
      <c r="F806" s="6" t="str">
        <f>VLOOKUP(Table_EnergyDemand_raw_data[[#This Row],[Date]],Table_Sheet1[], 2, FALSE)</f>
        <v>Y</v>
      </c>
      <c r="G806" s="6" t="str">
        <f>VLOOKUP(Table_EnergyDemand_raw_data[[#This Row],[Date]],Table_Sheet1[], 3, FALSE)</f>
        <v>N</v>
      </c>
      <c r="H806" s="5">
        <v>20.8</v>
      </c>
      <c r="I806" s="5">
        <v>33.200000000000003</v>
      </c>
      <c r="J806" s="5">
        <v>18.899999999999999</v>
      </c>
      <c r="K806" s="5">
        <v>0</v>
      </c>
      <c r="L806" s="7">
        <v>139672.83499999999</v>
      </c>
      <c r="M806" s="8">
        <v>102.0122176</v>
      </c>
      <c r="N806" s="8">
        <f>Table_EnergyDemand_raw_data[[#This Row],[Demand]]*Table_EnergyDemand_raw_data[[#This Row],[RRP]]</f>
        <v>14248335.636828896</v>
      </c>
    </row>
    <row r="807" spans="1:14" x14ac:dyDescent="0.3">
      <c r="A807" s="10">
        <v>42810</v>
      </c>
      <c r="B807" s="5" t="str">
        <f>TEXT(Table_EnergyDemand_raw_data[[#This Row],[Date]], "DDDD")</f>
        <v>Thursday</v>
      </c>
      <c r="C807" s="5" t="str">
        <f xml:space="preserve"> TEXT(Table_EnergyDemand_raw_data[[#This Row],[Date]], "MMMM")</f>
        <v>March</v>
      </c>
      <c r="D807" s="5" t="str">
        <f>TEXT(Table_EnergyDemand_raw_data[[#This Row],[Date]], "YYYY")</f>
        <v>2017</v>
      </c>
      <c r="E807" s="5">
        <f>_xlfn.ISOWEEKNUM(Table_EnergyDemand_raw_data[[#This Row],[Date]])</f>
        <v>11</v>
      </c>
      <c r="F807" s="6" t="str">
        <f>VLOOKUP(Table_EnergyDemand_raw_data[[#This Row],[Date]],Table_Sheet1[], 2, FALSE)</f>
        <v>Y</v>
      </c>
      <c r="G807" s="6" t="str">
        <f>VLOOKUP(Table_EnergyDemand_raw_data[[#This Row],[Date]],Table_Sheet1[], 3, FALSE)</f>
        <v>N</v>
      </c>
      <c r="H807" s="5">
        <v>21.7</v>
      </c>
      <c r="I807" s="5">
        <v>23</v>
      </c>
      <c r="J807" s="5">
        <v>4.8</v>
      </c>
      <c r="K807" s="5">
        <v>1.8</v>
      </c>
      <c r="L807" s="7">
        <v>124255.97500000001</v>
      </c>
      <c r="M807" s="8">
        <v>87.894020850000004</v>
      </c>
      <c r="N807" s="8">
        <f>Table_EnergyDemand_raw_data[[#This Row],[Demand]]*Table_EnergyDemand_raw_data[[#This Row],[RRP]]</f>
        <v>10921357.257387079</v>
      </c>
    </row>
    <row r="808" spans="1:14" x14ac:dyDescent="0.3">
      <c r="A808" s="10">
        <v>42811</v>
      </c>
      <c r="B808" s="5" t="str">
        <f>TEXT(Table_EnergyDemand_raw_data[[#This Row],[Date]], "DDDD")</f>
        <v>Friday</v>
      </c>
      <c r="C808" s="5" t="str">
        <f xml:space="preserve"> TEXT(Table_EnergyDemand_raw_data[[#This Row],[Date]], "MMMM")</f>
        <v>March</v>
      </c>
      <c r="D808" s="5" t="str">
        <f>TEXT(Table_EnergyDemand_raw_data[[#This Row],[Date]], "YYYY")</f>
        <v>2017</v>
      </c>
      <c r="E808" s="5">
        <f>_xlfn.ISOWEEKNUM(Table_EnergyDemand_raw_data[[#This Row],[Date]])</f>
        <v>11</v>
      </c>
      <c r="F808" s="6" t="str">
        <f>VLOOKUP(Table_EnergyDemand_raw_data[[#This Row],[Date]],Table_Sheet1[], 2, FALSE)</f>
        <v>Y</v>
      </c>
      <c r="G808" s="6" t="str">
        <f>VLOOKUP(Table_EnergyDemand_raw_data[[#This Row],[Date]],Table_Sheet1[], 3, FALSE)</f>
        <v>N</v>
      </c>
      <c r="H808" s="5">
        <v>15.8</v>
      </c>
      <c r="I808" s="5">
        <v>22.1</v>
      </c>
      <c r="J808" s="5">
        <v>20.100000000000001</v>
      </c>
      <c r="K808" s="5">
        <v>0</v>
      </c>
      <c r="L808" s="7">
        <v>111612.075</v>
      </c>
      <c r="M808" s="8">
        <v>70.74607288</v>
      </c>
      <c r="N808" s="8">
        <f>Table_EnergyDemand_raw_data[[#This Row],[Demand]]*Table_EnergyDemand_raw_data[[#This Row],[RRP]]</f>
        <v>7896115.9922380261</v>
      </c>
    </row>
    <row r="809" spans="1:14" x14ac:dyDescent="0.3">
      <c r="A809" s="10">
        <v>42812</v>
      </c>
      <c r="B809" s="5" t="str">
        <f>TEXT(Table_EnergyDemand_raw_data[[#This Row],[Date]], "DDDD")</f>
        <v>Saturday</v>
      </c>
      <c r="C809" s="5" t="str">
        <f xml:space="preserve"> TEXT(Table_EnergyDemand_raw_data[[#This Row],[Date]], "MMMM")</f>
        <v>March</v>
      </c>
      <c r="D809" s="5" t="str">
        <f>TEXT(Table_EnergyDemand_raw_data[[#This Row],[Date]], "YYYY")</f>
        <v>2017</v>
      </c>
      <c r="E809" s="5">
        <f>_xlfn.ISOWEEKNUM(Table_EnergyDemand_raw_data[[#This Row],[Date]])</f>
        <v>11</v>
      </c>
      <c r="F809" s="6" t="str">
        <f>VLOOKUP(Table_EnergyDemand_raw_data[[#This Row],[Date]],Table_Sheet1[], 2, FALSE)</f>
        <v>Y</v>
      </c>
      <c r="G809" s="6" t="str">
        <f>VLOOKUP(Table_EnergyDemand_raw_data[[#This Row],[Date]],Table_Sheet1[], 3, FALSE)</f>
        <v>N</v>
      </c>
      <c r="H809" s="5">
        <v>12.4</v>
      </c>
      <c r="I809" s="5">
        <v>30.8</v>
      </c>
      <c r="J809" s="5">
        <v>19.899999999999999</v>
      </c>
      <c r="K809" s="5">
        <v>0</v>
      </c>
      <c r="L809" s="7">
        <v>107731.78</v>
      </c>
      <c r="M809" s="8">
        <v>68.877097030000002</v>
      </c>
      <c r="N809" s="8">
        <f>Table_EnergyDemand_raw_data[[#This Row],[Demand]]*Table_EnergyDemand_raw_data[[#This Row],[RRP]]</f>
        <v>7420252.2642746139</v>
      </c>
    </row>
    <row r="810" spans="1:14" x14ac:dyDescent="0.3">
      <c r="A810" s="10">
        <v>42813</v>
      </c>
      <c r="B810" s="5" t="str">
        <f>TEXT(Table_EnergyDemand_raw_data[[#This Row],[Date]], "DDDD")</f>
        <v>Sunday</v>
      </c>
      <c r="C810" s="5" t="str">
        <f xml:space="preserve"> TEXT(Table_EnergyDemand_raw_data[[#This Row],[Date]], "MMMM")</f>
        <v>March</v>
      </c>
      <c r="D810" s="5" t="str">
        <f>TEXT(Table_EnergyDemand_raw_data[[#This Row],[Date]], "YYYY")</f>
        <v>2017</v>
      </c>
      <c r="E810" s="5">
        <f>_xlfn.ISOWEEKNUM(Table_EnergyDemand_raw_data[[#This Row],[Date]])</f>
        <v>11</v>
      </c>
      <c r="F810" s="6" t="str">
        <f>VLOOKUP(Table_EnergyDemand_raw_data[[#This Row],[Date]],Table_Sheet1[], 2, FALSE)</f>
        <v>Y</v>
      </c>
      <c r="G810" s="6" t="str">
        <f>VLOOKUP(Table_EnergyDemand_raw_data[[#This Row],[Date]],Table_Sheet1[], 3, FALSE)</f>
        <v>N</v>
      </c>
      <c r="H810" s="5">
        <v>14.5</v>
      </c>
      <c r="I810" s="5">
        <v>33.5</v>
      </c>
      <c r="J810" s="5">
        <v>19.7</v>
      </c>
      <c r="K810" s="5">
        <v>0</v>
      </c>
      <c r="L810" s="7">
        <v>113593.82</v>
      </c>
      <c r="M810" s="8">
        <v>121.12201020000001</v>
      </c>
      <c r="N810" s="8">
        <f>Table_EnergyDemand_raw_data[[#This Row],[Demand]]*Table_EnergyDemand_raw_data[[#This Row],[RRP]]</f>
        <v>13758711.824696966</v>
      </c>
    </row>
    <row r="811" spans="1:14" x14ac:dyDescent="0.3">
      <c r="A811" s="10">
        <v>42814</v>
      </c>
      <c r="B811" s="5" t="str">
        <f>TEXT(Table_EnergyDemand_raw_data[[#This Row],[Date]], "DDDD")</f>
        <v>Monday</v>
      </c>
      <c r="C811" s="5" t="str">
        <f xml:space="preserve"> TEXT(Table_EnergyDemand_raw_data[[#This Row],[Date]], "MMMM")</f>
        <v>March</v>
      </c>
      <c r="D811" s="5" t="str">
        <f>TEXT(Table_EnergyDemand_raw_data[[#This Row],[Date]], "YYYY")</f>
        <v>2017</v>
      </c>
      <c r="E811" s="5">
        <f>_xlfn.ISOWEEKNUM(Table_EnergyDemand_raw_data[[#This Row],[Date]])</f>
        <v>12</v>
      </c>
      <c r="F811" s="6" t="str">
        <f>VLOOKUP(Table_EnergyDemand_raw_data[[#This Row],[Date]],Table_Sheet1[], 2, FALSE)</f>
        <v>Y</v>
      </c>
      <c r="G811" s="6" t="str">
        <f>VLOOKUP(Table_EnergyDemand_raw_data[[#This Row],[Date]],Table_Sheet1[], 3, FALSE)</f>
        <v>N</v>
      </c>
      <c r="H811" s="5">
        <v>19.3</v>
      </c>
      <c r="I811" s="5">
        <v>28</v>
      </c>
      <c r="J811" s="5">
        <v>11.3</v>
      </c>
      <c r="K811" s="5">
        <v>0</v>
      </c>
      <c r="L811" s="7">
        <v>131980.98499999999</v>
      </c>
      <c r="M811" s="8">
        <v>184.82347909999999</v>
      </c>
      <c r="N811" s="8">
        <f>Table_EnergyDemand_raw_data[[#This Row],[Demand]]*Table_EnergyDemand_raw_data[[#This Row],[RRP]]</f>
        <v>24393184.82274491</v>
      </c>
    </row>
    <row r="812" spans="1:14" x14ac:dyDescent="0.3">
      <c r="A812" s="10">
        <v>42815</v>
      </c>
      <c r="B812" s="5" t="str">
        <f>TEXT(Table_EnergyDemand_raw_data[[#This Row],[Date]], "DDDD")</f>
        <v>Tuesday</v>
      </c>
      <c r="C812" s="5" t="str">
        <f xml:space="preserve"> TEXT(Table_EnergyDemand_raw_data[[#This Row],[Date]], "MMMM")</f>
        <v>March</v>
      </c>
      <c r="D812" s="5" t="str">
        <f>TEXT(Table_EnergyDemand_raw_data[[#This Row],[Date]], "YYYY")</f>
        <v>2017</v>
      </c>
      <c r="E812" s="5">
        <f>_xlfn.ISOWEEKNUM(Table_EnergyDemand_raw_data[[#This Row],[Date]])</f>
        <v>12</v>
      </c>
      <c r="F812" s="6" t="str">
        <f>VLOOKUP(Table_EnergyDemand_raw_data[[#This Row],[Date]],Table_Sheet1[], 2, FALSE)</f>
        <v>Y</v>
      </c>
      <c r="G812" s="6" t="str">
        <f>VLOOKUP(Table_EnergyDemand_raw_data[[#This Row],[Date]],Table_Sheet1[], 3, FALSE)</f>
        <v>N</v>
      </c>
      <c r="H812" s="5">
        <v>19.899999999999999</v>
      </c>
      <c r="I812" s="5">
        <v>26.1</v>
      </c>
      <c r="J812" s="5">
        <v>6.1</v>
      </c>
      <c r="K812" s="5">
        <v>4.4000000000000004</v>
      </c>
      <c r="L812" s="7">
        <v>127625.36500000001</v>
      </c>
      <c r="M812" s="8">
        <v>112.9036926</v>
      </c>
      <c r="N812" s="8">
        <f>Table_EnergyDemand_raw_data[[#This Row],[Demand]]*Table_EnergyDemand_raw_data[[#This Row],[RRP]]</f>
        <v>14409374.977922799</v>
      </c>
    </row>
    <row r="813" spans="1:14" x14ac:dyDescent="0.3">
      <c r="A813" s="10">
        <v>42816</v>
      </c>
      <c r="B813" s="5" t="str">
        <f>TEXT(Table_EnergyDemand_raw_data[[#This Row],[Date]], "DDDD")</f>
        <v>Wednesday</v>
      </c>
      <c r="C813" s="5" t="str">
        <f xml:space="preserve"> TEXT(Table_EnergyDemand_raw_data[[#This Row],[Date]], "MMMM")</f>
        <v>March</v>
      </c>
      <c r="D813" s="5" t="str">
        <f>TEXT(Table_EnergyDemand_raw_data[[#This Row],[Date]], "YYYY")</f>
        <v>2017</v>
      </c>
      <c r="E813" s="5">
        <f>_xlfn.ISOWEEKNUM(Table_EnergyDemand_raw_data[[#This Row],[Date]])</f>
        <v>12</v>
      </c>
      <c r="F813" s="6" t="str">
        <f>VLOOKUP(Table_EnergyDemand_raw_data[[#This Row],[Date]],Table_Sheet1[], 2, FALSE)</f>
        <v>Y</v>
      </c>
      <c r="G813" s="6" t="str">
        <f>VLOOKUP(Table_EnergyDemand_raw_data[[#This Row],[Date]],Table_Sheet1[], 3, FALSE)</f>
        <v>N</v>
      </c>
      <c r="H813" s="5">
        <v>17.8</v>
      </c>
      <c r="I813" s="5">
        <v>21.8</v>
      </c>
      <c r="J813" s="5">
        <v>7.3</v>
      </c>
      <c r="K813" s="5">
        <v>9.1999999999999993</v>
      </c>
      <c r="L813" s="7">
        <v>114696.37</v>
      </c>
      <c r="M813" s="8">
        <v>77.000286310000007</v>
      </c>
      <c r="N813" s="8">
        <f>Table_EnergyDemand_raw_data[[#This Row],[Demand]]*Table_EnergyDemand_raw_data[[#This Row],[RRP]]</f>
        <v>8831653.3287176955</v>
      </c>
    </row>
    <row r="814" spans="1:14" x14ac:dyDescent="0.3">
      <c r="A814" s="10">
        <v>42817</v>
      </c>
      <c r="B814" s="5" t="str">
        <f>TEXT(Table_EnergyDemand_raw_data[[#This Row],[Date]], "DDDD")</f>
        <v>Thursday</v>
      </c>
      <c r="C814" s="5" t="str">
        <f xml:space="preserve"> TEXT(Table_EnergyDemand_raw_data[[#This Row],[Date]], "MMMM")</f>
        <v>March</v>
      </c>
      <c r="D814" s="5" t="str">
        <f>TEXT(Table_EnergyDemand_raw_data[[#This Row],[Date]], "YYYY")</f>
        <v>2017</v>
      </c>
      <c r="E814" s="5">
        <f>_xlfn.ISOWEEKNUM(Table_EnergyDemand_raw_data[[#This Row],[Date]])</f>
        <v>12</v>
      </c>
      <c r="F814" s="6" t="str">
        <f>VLOOKUP(Table_EnergyDemand_raw_data[[#This Row],[Date]],Table_Sheet1[], 2, FALSE)</f>
        <v>Y</v>
      </c>
      <c r="G814" s="6" t="str">
        <f>VLOOKUP(Table_EnergyDemand_raw_data[[#This Row],[Date]],Table_Sheet1[], 3, FALSE)</f>
        <v>N</v>
      </c>
      <c r="H814" s="5">
        <v>16.2</v>
      </c>
      <c r="I814" s="5">
        <v>25.1</v>
      </c>
      <c r="J814" s="5">
        <v>17.2</v>
      </c>
      <c r="K814" s="5">
        <v>0</v>
      </c>
      <c r="L814" s="7">
        <v>111632.83500000001</v>
      </c>
      <c r="M814" s="8">
        <v>97.823059580000006</v>
      </c>
      <c r="N814" s="8">
        <f>Table_EnergyDemand_raw_data[[#This Row],[Demand]]*Table_EnergyDemand_raw_data[[#This Row],[RRP]]</f>
        <v>10920265.46928931</v>
      </c>
    </row>
    <row r="815" spans="1:14" x14ac:dyDescent="0.3">
      <c r="A815" s="10">
        <v>42818</v>
      </c>
      <c r="B815" s="5" t="str">
        <f>TEXT(Table_EnergyDemand_raw_data[[#This Row],[Date]], "DDDD")</f>
        <v>Friday</v>
      </c>
      <c r="C815" s="5" t="str">
        <f xml:space="preserve"> TEXT(Table_EnergyDemand_raw_data[[#This Row],[Date]], "MMMM")</f>
        <v>March</v>
      </c>
      <c r="D815" s="5" t="str">
        <f>TEXT(Table_EnergyDemand_raw_data[[#This Row],[Date]], "YYYY")</f>
        <v>2017</v>
      </c>
      <c r="E815" s="5">
        <f>_xlfn.ISOWEEKNUM(Table_EnergyDemand_raw_data[[#This Row],[Date]])</f>
        <v>12</v>
      </c>
      <c r="F815" s="6" t="str">
        <f>VLOOKUP(Table_EnergyDemand_raw_data[[#This Row],[Date]],Table_Sheet1[], 2, FALSE)</f>
        <v>Y</v>
      </c>
      <c r="G815" s="6" t="str">
        <f>VLOOKUP(Table_EnergyDemand_raw_data[[#This Row],[Date]],Table_Sheet1[], 3, FALSE)</f>
        <v>N</v>
      </c>
      <c r="H815" s="5">
        <v>13.9</v>
      </c>
      <c r="I815" s="5">
        <v>24.7</v>
      </c>
      <c r="J815" s="5">
        <v>16.100000000000001</v>
      </c>
      <c r="K815" s="5">
        <v>0</v>
      </c>
      <c r="L815" s="7">
        <v>115411.41</v>
      </c>
      <c r="M815" s="8">
        <v>118.4496111</v>
      </c>
      <c r="N815" s="8">
        <f>Table_EnergyDemand_raw_data[[#This Row],[Demand]]*Table_EnergyDemand_raw_data[[#This Row],[RRP]]</f>
        <v>13670436.631002652</v>
      </c>
    </row>
    <row r="816" spans="1:14" x14ac:dyDescent="0.3">
      <c r="A816" s="10">
        <v>42819</v>
      </c>
      <c r="B816" s="5" t="str">
        <f>TEXT(Table_EnergyDemand_raw_data[[#This Row],[Date]], "DDDD")</f>
        <v>Saturday</v>
      </c>
      <c r="C816" s="5" t="str">
        <f xml:space="preserve"> TEXT(Table_EnergyDemand_raw_data[[#This Row],[Date]], "MMMM")</f>
        <v>March</v>
      </c>
      <c r="D816" s="5" t="str">
        <f>TEXT(Table_EnergyDemand_raw_data[[#This Row],[Date]], "YYYY")</f>
        <v>2017</v>
      </c>
      <c r="E816" s="5">
        <f>_xlfn.ISOWEEKNUM(Table_EnergyDemand_raw_data[[#This Row],[Date]])</f>
        <v>12</v>
      </c>
      <c r="F816" s="6" t="str">
        <f>VLOOKUP(Table_EnergyDemand_raw_data[[#This Row],[Date]],Table_Sheet1[], 2, FALSE)</f>
        <v>Y</v>
      </c>
      <c r="G816" s="6" t="str">
        <f>VLOOKUP(Table_EnergyDemand_raw_data[[#This Row],[Date]],Table_Sheet1[], 3, FALSE)</f>
        <v>N</v>
      </c>
      <c r="H816" s="5">
        <v>15.3</v>
      </c>
      <c r="I816" s="5">
        <v>29.7</v>
      </c>
      <c r="J816" s="5">
        <v>13.5</v>
      </c>
      <c r="K816" s="5">
        <v>0</v>
      </c>
      <c r="L816" s="7">
        <v>107465.98</v>
      </c>
      <c r="M816" s="8">
        <v>138.79475579999999</v>
      </c>
      <c r="N816" s="8">
        <f>Table_EnergyDemand_raw_data[[#This Row],[Demand]]*Table_EnergyDemand_raw_data[[#This Row],[RRP]]</f>
        <v>14915714.450907683</v>
      </c>
    </row>
    <row r="817" spans="1:14" x14ac:dyDescent="0.3">
      <c r="A817" s="10">
        <v>42820</v>
      </c>
      <c r="B817" s="5" t="str">
        <f>TEXT(Table_EnergyDemand_raw_data[[#This Row],[Date]], "DDDD")</f>
        <v>Sunday</v>
      </c>
      <c r="C817" s="5" t="str">
        <f xml:space="preserve"> TEXT(Table_EnergyDemand_raw_data[[#This Row],[Date]], "MMMM")</f>
        <v>March</v>
      </c>
      <c r="D817" s="5" t="str">
        <f>TEXT(Table_EnergyDemand_raw_data[[#This Row],[Date]], "YYYY")</f>
        <v>2017</v>
      </c>
      <c r="E817" s="5">
        <f>_xlfn.ISOWEEKNUM(Table_EnergyDemand_raw_data[[#This Row],[Date]])</f>
        <v>12</v>
      </c>
      <c r="F817" s="6" t="str">
        <f>VLOOKUP(Table_EnergyDemand_raw_data[[#This Row],[Date]],Table_Sheet1[], 2, FALSE)</f>
        <v>Y</v>
      </c>
      <c r="G817" s="6" t="str">
        <f>VLOOKUP(Table_EnergyDemand_raw_data[[#This Row],[Date]],Table_Sheet1[], 3, FALSE)</f>
        <v>N</v>
      </c>
      <c r="H817" s="5">
        <v>19.3</v>
      </c>
      <c r="I817" s="5">
        <v>26.7</v>
      </c>
      <c r="J817" s="5">
        <v>14.6</v>
      </c>
      <c r="K817" s="5">
        <v>0</v>
      </c>
      <c r="L817" s="7">
        <v>104189.1</v>
      </c>
      <c r="M817" s="8">
        <v>147.4805929</v>
      </c>
      <c r="N817" s="8">
        <f>Table_EnergyDemand_raw_data[[#This Row],[Demand]]*Table_EnergyDemand_raw_data[[#This Row],[RRP]]</f>
        <v>15365870.241717391</v>
      </c>
    </row>
    <row r="818" spans="1:14" x14ac:dyDescent="0.3">
      <c r="A818" s="10">
        <v>42821</v>
      </c>
      <c r="B818" s="5" t="str">
        <f>TEXT(Table_EnergyDemand_raw_data[[#This Row],[Date]], "DDDD")</f>
        <v>Monday</v>
      </c>
      <c r="C818" s="5" t="str">
        <f xml:space="preserve"> TEXT(Table_EnergyDemand_raw_data[[#This Row],[Date]], "MMMM")</f>
        <v>March</v>
      </c>
      <c r="D818" s="5" t="str">
        <f>TEXT(Table_EnergyDemand_raw_data[[#This Row],[Date]], "YYYY")</f>
        <v>2017</v>
      </c>
      <c r="E818" s="5">
        <f>_xlfn.ISOWEEKNUM(Table_EnergyDemand_raw_data[[#This Row],[Date]])</f>
        <v>13</v>
      </c>
      <c r="F818" s="6" t="str">
        <f>VLOOKUP(Table_EnergyDemand_raw_data[[#This Row],[Date]],Table_Sheet1[], 2, FALSE)</f>
        <v>Y</v>
      </c>
      <c r="G818" s="6" t="str">
        <f>VLOOKUP(Table_EnergyDemand_raw_data[[#This Row],[Date]],Table_Sheet1[], 3, FALSE)</f>
        <v>N</v>
      </c>
      <c r="H818" s="5">
        <v>19.3</v>
      </c>
      <c r="I818" s="5">
        <v>31.9</v>
      </c>
      <c r="J818" s="5">
        <v>7.6</v>
      </c>
      <c r="K818" s="5">
        <v>0</v>
      </c>
      <c r="L818" s="7">
        <v>116237.22</v>
      </c>
      <c r="M818" s="8">
        <v>118.5621993</v>
      </c>
      <c r="N818" s="8">
        <f>Table_EnergyDemand_raw_data[[#This Row],[Demand]]*Table_EnergyDemand_raw_data[[#This Row],[RRP]]</f>
        <v>13781340.443717947</v>
      </c>
    </row>
    <row r="819" spans="1:14" x14ac:dyDescent="0.3">
      <c r="A819" s="10">
        <v>42822</v>
      </c>
      <c r="B819" s="5" t="str">
        <f>TEXT(Table_EnergyDemand_raw_data[[#This Row],[Date]], "DDDD")</f>
        <v>Tuesday</v>
      </c>
      <c r="C819" s="5" t="str">
        <f xml:space="preserve"> TEXT(Table_EnergyDemand_raw_data[[#This Row],[Date]], "MMMM")</f>
        <v>March</v>
      </c>
      <c r="D819" s="5" t="str">
        <f>TEXT(Table_EnergyDemand_raw_data[[#This Row],[Date]], "YYYY")</f>
        <v>2017</v>
      </c>
      <c r="E819" s="5">
        <f>_xlfn.ISOWEEKNUM(Table_EnergyDemand_raw_data[[#This Row],[Date]])</f>
        <v>13</v>
      </c>
      <c r="F819" s="6" t="str">
        <f>VLOOKUP(Table_EnergyDemand_raw_data[[#This Row],[Date]],Table_Sheet1[], 2, FALSE)</f>
        <v>Y</v>
      </c>
      <c r="G819" s="6" t="str">
        <f>VLOOKUP(Table_EnergyDemand_raw_data[[#This Row],[Date]],Table_Sheet1[], 3, FALSE)</f>
        <v>N</v>
      </c>
      <c r="H819" s="5">
        <v>11.9</v>
      </c>
      <c r="I819" s="5">
        <v>24.3</v>
      </c>
      <c r="J819" s="5">
        <v>17.8</v>
      </c>
      <c r="K819" s="5">
        <v>4.2</v>
      </c>
      <c r="L819" s="7">
        <v>111032.97500000001</v>
      </c>
      <c r="M819" s="8">
        <v>121.90563229999999</v>
      </c>
      <c r="N819" s="8">
        <f>Table_EnergyDemand_raw_data[[#This Row],[Demand]]*Table_EnergyDemand_raw_data[[#This Row],[RRP]]</f>
        <v>13535545.023525093</v>
      </c>
    </row>
    <row r="820" spans="1:14" x14ac:dyDescent="0.3">
      <c r="A820" s="10">
        <v>42823</v>
      </c>
      <c r="B820" s="5" t="str">
        <f>TEXT(Table_EnergyDemand_raw_data[[#This Row],[Date]], "DDDD")</f>
        <v>Wednesday</v>
      </c>
      <c r="C820" s="5" t="str">
        <f xml:space="preserve"> TEXT(Table_EnergyDemand_raw_data[[#This Row],[Date]], "MMMM")</f>
        <v>March</v>
      </c>
      <c r="D820" s="5" t="str">
        <f>TEXT(Table_EnergyDemand_raw_data[[#This Row],[Date]], "YYYY")</f>
        <v>2017</v>
      </c>
      <c r="E820" s="5">
        <f>_xlfn.ISOWEEKNUM(Table_EnergyDemand_raw_data[[#This Row],[Date]])</f>
        <v>13</v>
      </c>
      <c r="F820" s="6" t="str">
        <f>VLOOKUP(Table_EnergyDemand_raw_data[[#This Row],[Date]],Table_Sheet1[], 2, FALSE)</f>
        <v>Y</v>
      </c>
      <c r="G820" s="6" t="str">
        <f>VLOOKUP(Table_EnergyDemand_raw_data[[#This Row],[Date]],Table_Sheet1[], 3, FALSE)</f>
        <v>N</v>
      </c>
      <c r="H820" s="5">
        <v>13.9</v>
      </c>
      <c r="I820" s="5">
        <v>27.2</v>
      </c>
      <c r="J820" s="5">
        <v>14.7</v>
      </c>
      <c r="K820" s="5">
        <v>0.2</v>
      </c>
      <c r="L820" s="7">
        <v>109640.33</v>
      </c>
      <c r="M820" s="8">
        <v>133.7982653</v>
      </c>
      <c r="N820" s="8">
        <f>Table_EnergyDemand_raw_data[[#This Row],[Demand]]*Table_EnergyDemand_raw_data[[#This Row],[RRP]]</f>
        <v>14669685.96091955</v>
      </c>
    </row>
    <row r="821" spans="1:14" x14ac:dyDescent="0.3">
      <c r="A821" s="10">
        <v>42824</v>
      </c>
      <c r="B821" s="5" t="str">
        <f>TEXT(Table_EnergyDemand_raw_data[[#This Row],[Date]], "DDDD")</f>
        <v>Thursday</v>
      </c>
      <c r="C821" s="5" t="str">
        <f xml:space="preserve"> TEXT(Table_EnergyDemand_raw_data[[#This Row],[Date]], "MMMM")</f>
        <v>March</v>
      </c>
      <c r="D821" s="5" t="str">
        <f>TEXT(Table_EnergyDemand_raw_data[[#This Row],[Date]], "YYYY")</f>
        <v>2017</v>
      </c>
      <c r="E821" s="5">
        <f>_xlfn.ISOWEEKNUM(Table_EnergyDemand_raw_data[[#This Row],[Date]])</f>
        <v>13</v>
      </c>
      <c r="F821" s="6" t="str">
        <f>VLOOKUP(Table_EnergyDemand_raw_data[[#This Row],[Date]],Table_Sheet1[], 2, FALSE)</f>
        <v>Y</v>
      </c>
      <c r="G821" s="6" t="str">
        <f>VLOOKUP(Table_EnergyDemand_raw_data[[#This Row],[Date]],Table_Sheet1[], 3, FALSE)</f>
        <v>N</v>
      </c>
      <c r="H821" s="5">
        <v>10.199999999999999</v>
      </c>
      <c r="I821" s="5">
        <v>17.899999999999999</v>
      </c>
      <c r="J821" s="5">
        <v>13</v>
      </c>
      <c r="K821" s="5">
        <v>3.4</v>
      </c>
      <c r="L821" s="7">
        <v>107491.87</v>
      </c>
      <c r="M821" s="8">
        <v>115.1902122</v>
      </c>
      <c r="N821" s="8">
        <f>Table_EnergyDemand_raw_data[[#This Row],[Demand]]*Table_EnergyDemand_raw_data[[#This Row],[RRP]]</f>
        <v>12382011.315074814</v>
      </c>
    </row>
    <row r="822" spans="1:14" x14ac:dyDescent="0.3">
      <c r="A822" s="10">
        <v>42825</v>
      </c>
      <c r="B822" s="5" t="str">
        <f>TEXT(Table_EnergyDemand_raw_data[[#This Row],[Date]], "DDDD")</f>
        <v>Friday</v>
      </c>
      <c r="C822" s="5" t="str">
        <f xml:space="preserve"> TEXT(Table_EnergyDemand_raw_data[[#This Row],[Date]], "MMMM")</f>
        <v>March</v>
      </c>
      <c r="D822" s="5" t="str">
        <f>TEXT(Table_EnergyDemand_raw_data[[#This Row],[Date]], "YYYY")</f>
        <v>2017</v>
      </c>
      <c r="E822" s="5">
        <f>_xlfn.ISOWEEKNUM(Table_EnergyDemand_raw_data[[#This Row],[Date]])</f>
        <v>13</v>
      </c>
      <c r="F822" s="6" t="str">
        <f>VLOOKUP(Table_EnergyDemand_raw_data[[#This Row],[Date]],Table_Sheet1[], 2, FALSE)</f>
        <v>N</v>
      </c>
      <c r="G822" s="6" t="str">
        <f>VLOOKUP(Table_EnergyDemand_raw_data[[#This Row],[Date]],Table_Sheet1[], 3, FALSE)</f>
        <v>N</v>
      </c>
      <c r="H822" s="5">
        <v>10.1</v>
      </c>
      <c r="I822" s="5">
        <v>17.899999999999999</v>
      </c>
      <c r="J822" s="5">
        <v>12.3</v>
      </c>
      <c r="K822" s="5">
        <v>2.8</v>
      </c>
      <c r="L822" s="7">
        <v>110662.245</v>
      </c>
      <c r="M822" s="8">
        <v>145.21906050000001</v>
      </c>
      <c r="N822" s="8">
        <f>Table_EnergyDemand_raw_data[[#This Row],[Demand]]*Table_EnergyDemand_raw_data[[#This Row],[RRP]]</f>
        <v>16070267.251720823</v>
      </c>
    </row>
    <row r="823" spans="1:14" x14ac:dyDescent="0.3">
      <c r="A823" s="10">
        <v>42826</v>
      </c>
      <c r="B823" s="5" t="str">
        <f>TEXT(Table_EnergyDemand_raw_data[[#This Row],[Date]], "DDDD")</f>
        <v>Saturday</v>
      </c>
      <c r="C823" s="5" t="str">
        <f xml:space="preserve"> TEXT(Table_EnergyDemand_raw_data[[#This Row],[Date]], "MMMM")</f>
        <v>April</v>
      </c>
      <c r="D823" s="5" t="str">
        <f>TEXT(Table_EnergyDemand_raw_data[[#This Row],[Date]], "YYYY")</f>
        <v>2017</v>
      </c>
      <c r="E823" s="5">
        <f>_xlfn.ISOWEEKNUM(Table_EnergyDemand_raw_data[[#This Row],[Date]])</f>
        <v>13</v>
      </c>
      <c r="F823" s="6" t="str">
        <f>VLOOKUP(Table_EnergyDemand_raw_data[[#This Row],[Date]],Table_Sheet1[], 2, FALSE)</f>
        <v>N</v>
      </c>
      <c r="G823" s="6" t="str">
        <f>VLOOKUP(Table_EnergyDemand_raw_data[[#This Row],[Date]],Table_Sheet1[], 3, FALSE)</f>
        <v>N</v>
      </c>
      <c r="H823" s="5">
        <v>10</v>
      </c>
      <c r="I823" s="5">
        <v>19</v>
      </c>
      <c r="J823" s="5">
        <v>13.5</v>
      </c>
      <c r="K823" s="5">
        <v>0</v>
      </c>
      <c r="L823" s="7">
        <v>97402.264999999999</v>
      </c>
      <c r="M823" s="8">
        <v>99.249181780000001</v>
      </c>
      <c r="N823" s="8">
        <f>Table_EnergyDemand_raw_data[[#This Row],[Demand]]*Table_EnergyDemand_raw_data[[#This Row],[RRP]]</f>
        <v>9667095.1047687326</v>
      </c>
    </row>
    <row r="824" spans="1:14" x14ac:dyDescent="0.3">
      <c r="A824" s="10">
        <v>42827</v>
      </c>
      <c r="B824" s="5" t="str">
        <f>TEXT(Table_EnergyDemand_raw_data[[#This Row],[Date]], "DDDD")</f>
        <v>Sunday</v>
      </c>
      <c r="C824" s="5" t="str">
        <f xml:space="preserve"> TEXT(Table_EnergyDemand_raw_data[[#This Row],[Date]], "MMMM")</f>
        <v>April</v>
      </c>
      <c r="D824" s="5" t="str">
        <f>TEXT(Table_EnergyDemand_raw_data[[#This Row],[Date]], "YYYY")</f>
        <v>2017</v>
      </c>
      <c r="E824" s="5">
        <f>_xlfn.ISOWEEKNUM(Table_EnergyDemand_raw_data[[#This Row],[Date]])</f>
        <v>13</v>
      </c>
      <c r="F824" s="6" t="str">
        <f>VLOOKUP(Table_EnergyDemand_raw_data[[#This Row],[Date]],Table_Sheet1[], 2, FALSE)</f>
        <v>N</v>
      </c>
      <c r="G824" s="6" t="str">
        <f>VLOOKUP(Table_EnergyDemand_raw_data[[#This Row],[Date]],Table_Sheet1[], 3, FALSE)</f>
        <v>N</v>
      </c>
      <c r="H824" s="5">
        <v>11.7</v>
      </c>
      <c r="I824" s="5">
        <v>18.2</v>
      </c>
      <c r="J824" s="5">
        <v>10.1</v>
      </c>
      <c r="K824" s="5">
        <v>0.4</v>
      </c>
      <c r="L824" s="7">
        <v>94477.095000000001</v>
      </c>
      <c r="M824" s="8">
        <v>92.915735170000005</v>
      </c>
      <c r="N824" s="8">
        <f>Table_EnergyDemand_raw_data[[#This Row],[Demand]]*Table_EnergyDemand_raw_data[[#This Row],[RRP]]</f>
        <v>8778408.738650931</v>
      </c>
    </row>
    <row r="825" spans="1:14" x14ac:dyDescent="0.3">
      <c r="A825" s="10">
        <v>42828</v>
      </c>
      <c r="B825" s="5" t="str">
        <f>TEXT(Table_EnergyDemand_raw_data[[#This Row],[Date]], "DDDD")</f>
        <v>Monday</v>
      </c>
      <c r="C825" s="5" t="str">
        <f xml:space="preserve"> TEXT(Table_EnergyDemand_raw_data[[#This Row],[Date]], "MMMM")</f>
        <v>April</v>
      </c>
      <c r="D825" s="5" t="str">
        <f>TEXT(Table_EnergyDemand_raw_data[[#This Row],[Date]], "YYYY")</f>
        <v>2017</v>
      </c>
      <c r="E825" s="5">
        <f>_xlfn.ISOWEEKNUM(Table_EnergyDemand_raw_data[[#This Row],[Date]])</f>
        <v>14</v>
      </c>
      <c r="F825" s="6" t="str">
        <f>VLOOKUP(Table_EnergyDemand_raw_data[[#This Row],[Date]],Table_Sheet1[], 2, FALSE)</f>
        <v>N</v>
      </c>
      <c r="G825" s="6" t="str">
        <f>VLOOKUP(Table_EnergyDemand_raw_data[[#This Row],[Date]],Table_Sheet1[], 3, FALSE)</f>
        <v>N</v>
      </c>
      <c r="H825" s="5">
        <v>8.1999999999999993</v>
      </c>
      <c r="I825" s="5">
        <v>21.5</v>
      </c>
      <c r="J825" s="5">
        <v>16.8</v>
      </c>
      <c r="K825" s="5">
        <v>0</v>
      </c>
      <c r="L825" s="7">
        <v>107895.52499999999</v>
      </c>
      <c r="M825" s="8">
        <v>106.4521598</v>
      </c>
      <c r="N825" s="8">
        <f>Table_EnergyDemand_raw_data[[#This Row],[Demand]]*Table_EnergyDemand_raw_data[[#This Row],[RRP]]</f>
        <v>11485711.669004895</v>
      </c>
    </row>
    <row r="826" spans="1:14" x14ac:dyDescent="0.3">
      <c r="A826" s="10">
        <v>42829</v>
      </c>
      <c r="B826" s="5" t="str">
        <f>TEXT(Table_EnergyDemand_raw_data[[#This Row],[Date]], "DDDD")</f>
        <v>Tuesday</v>
      </c>
      <c r="C826" s="5" t="str">
        <f xml:space="preserve"> TEXT(Table_EnergyDemand_raw_data[[#This Row],[Date]], "MMMM")</f>
        <v>April</v>
      </c>
      <c r="D826" s="5" t="str">
        <f>TEXT(Table_EnergyDemand_raw_data[[#This Row],[Date]], "YYYY")</f>
        <v>2017</v>
      </c>
      <c r="E826" s="5">
        <f>_xlfn.ISOWEEKNUM(Table_EnergyDemand_raw_data[[#This Row],[Date]])</f>
        <v>14</v>
      </c>
      <c r="F826" s="6" t="str">
        <f>VLOOKUP(Table_EnergyDemand_raw_data[[#This Row],[Date]],Table_Sheet1[], 2, FALSE)</f>
        <v>N</v>
      </c>
      <c r="G826" s="6" t="str">
        <f>VLOOKUP(Table_EnergyDemand_raw_data[[#This Row],[Date]],Table_Sheet1[], 3, FALSE)</f>
        <v>N</v>
      </c>
      <c r="H826" s="5">
        <v>10</v>
      </c>
      <c r="I826" s="5">
        <v>24.4</v>
      </c>
      <c r="J826" s="5">
        <v>16.399999999999999</v>
      </c>
      <c r="K826" s="5">
        <v>0</v>
      </c>
      <c r="L826" s="7">
        <v>113138.67</v>
      </c>
      <c r="M826" s="8">
        <v>122.6614787</v>
      </c>
      <c r="N826" s="8">
        <f>Table_EnergyDemand_raw_data[[#This Row],[Demand]]*Table_EnergyDemand_raw_data[[#This Row],[RRP]]</f>
        <v>13877756.560351329</v>
      </c>
    </row>
    <row r="827" spans="1:14" x14ac:dyDescent="0.3">
      <c r="A827" s="10">
        <v>42830</v>
      </c>
      <c r="B827" s="5" t="str">
        <f>TEXT(Table_EnergyDemand_raw_data[[#This Row],[Date]], "DDDD")</f>
        <v>Wednesday</v>
      </c>
      <c r="C827" s="5" t="str">
        <f xml:space="preserve"> TEXT(Table_EnergyDemand_raw_data[[#This Row],[Date]], "MMMM")</f>
        <v>April</v>
      </c>
      <c r="D827" s="5" t="str">
        <f>TEXT(Table_EnergyDemand_raw_data[[#This Row],[Date]], "YYYY")</f>
        <v>2017</v>
      </c>
      <c r="E827" s="5">
        <f>_xlfn.ISOWEEKNUM(Table_EnergyDemand_raw_data[[#This Row],[Date]])</f>
        <v>14</v>
      </c>
      <c r="F827" s="6" t="str">
        <f>VLOOKUP(Table_EnergyDemand_raw_data[[#This Row],[Date]],Table_Sheet1[], 2, FALSE)</f>
        <v>N</v>
      </c>
      <c r="G827" s="6" t="str">
        <f>VLOOKUP(Table_EnergyDemand_raw_data[[#This Row],[Date]],Table_Sheet1[], 3, FALSE)</f>
        <v>N</v>
      </c>
      <c r="H827" s="5">
        <v>11</v>
      </c>
      <c r="I827" s="5">
        <v>25.4</v>
      </c>
      <c r="J827" s="5">
        <v>15.8</v>
      </c>
      <c r="K827" s="5">
        <v>0</v>
      </c>
      <c r="L827" s="7">
        <v>114191.35</v>
      </c>
      <c r="M827" s="8">
        <v>142.28042669999999</v>
      </c>
      <c r="N827" s="8">
        <f>Table_EnergyDemand_raw_data[[#This Row],[Demand]]*Table_EnergyDemand_raw_data[[#This Row],[RRP]]</f>
        <v>16247194.003449045</v>
      </c>
    </row>
    <row r="828" spans="1:14" x14ac:dyDescent="0.3">
      <c r="A828" s="10">
        <v>42831</v>
      </c>
      <c r="B828" s="5" t="str">
        <f>TEXT(Table_EnergyDemand_raw_data[[#This Row],[Date]], "DDDD")</f>
        <v>Thursday</v>
      </c>
      <c r="C828" s="5" t="str">
        <f xml:space="preserve"> TEXT(Table_EnergyDemand_raw_data[[#This Row],[Date]], "MMMM")</f>
        <v>April</v>
      </c>
      <c r="D828" s="5" t="str">
        <f>TEXT(Table_EnergyDemand_raw_data[[#This Row],[Date]], "YYYY")</f>
        <v>2017</v>
      </c>
      <c r="E828" s="5">
        <f>_xlfn.ISOWEEKNUM(Table_EnergyDemand_raw_data[[#This Row],[Date]])</f>
        <v>14</v>
      </c>
      <c r="F828" s="6" t="str">
        <f>VLOOKUP(Table_EnergyDemand_raw_data[[#This Row],[Date]],Table_Sheet1[], 2, FALSE)</f>
        <v>N</v>
      </c>
      <c r="G828" s="6" t="str">
        <f>VLOOKUP(Table_EnergyDemand_raw_data[[#This Row],[Date]],Table_Sheet1[], 3, FALSE)</f>
        <v>N</v>
      </c>
      <c r="H828" s="5">
        <v>12</v>
      </c>
      <c r="I828" s="5">
        <v>26.6</v>
      </c>
      <c r="J828" s="5">
        <v>13.5</v>
      </c>
      <c r="K828" s="5">
        <v>0</v>
      </c>
      <c r="L828" s="7">
        <v>114817.30499999999</v>
      </c>
      <c r="M828" s="8">
        <v>126.18198750000001</v>
      </c>
      <c r="N828" s="8">
        <f>Table_EnergyDemand_raw_data[[#This Row],[Demand]]*Table_EnergyDemand_raw_data[[#This Row],[RRP]]</f>
        <v>14487875.744293688</v>
      </c>
    </row>
    <row r="829" spans="1:14" x14ac:dyDescent="0.3">
      <c r="A829" s="10">
        <v>42832</v>
      </c>
      <c r="B829" s="5" t="str">
        <f>TEXT(Table_EnergyDemand_raw_data[[#This Row],[Date]], "DDDD")</f>
        <v>Friday</v>
      </c>
      <c r="C829" s="5" t="str">
        <f xml:space="preserve"> TEXT(Table_EnergyDemand_raw_data[[#This Row],[Date]], "MMMM")</f>
        <v>April</v>
      </c>
      <c r="D829" s="5" t="str">
        <f>TEXT(Table_EnergyDemand_raw_data[[#This Row],[Date]], "YYYY")</f>
        <v>2017</v>
      </c>
      <c r="E829" s="5">
        <f>_xlfn.ISOWEEKNUM(Table_EnergyDemand_raw_data[[#This Row],[Date]])</f>
        <v>14</v>
      </c>
      <c r="F829" s="6" t="str">
        <f>VLOOKUP(Table_EnergyDemand_raw_data[[#This Row],[Date]],Table_Sheet1[], 2, FALSE)</f>
        <v>N</v>
      </c>
      <c r="G829" s="6" t="str">
        <f>VLOOKUP(Table_EnergyDemand_raw_data[[#This Row],[Date]],Table_Sheet1[], 3, FALSE)</f>
        <v>N</v>
      </c>
      <c r="H829" s="5">
        <v>12.7</v>
      </c>
      <c r="I829" s="5">
        <v>26.2</v>
      </c>
      <c r="J829" s="5">
        <v>15.6</v>
      </c>
      <c r="K829" s="5">
        <v>0</v>
      </c>
      <c r="L829" s="7">
        <v>110160.02499999999</v>
      </c>
      <c r="M829" s="8">
        <v>101.330421</v>
      </c>
      <c r="N829" s="8">
        <f>Table_EnergyDemand_raw_data[[#This Row],[Demand]]*Table_EnergyDemand_raw_data[[#This Row],[RRP]]</f>
        <v>11162561.710620524</v>
      </c>
    </row>
    <row r="830" spans="1:14" x14ac:dyDescent="0.3">
      <c r="A830" s="10">
        <v>42833</v>
      </c>
      <c r="B830" s="5" t="str">
        <f>TEXT(Table_EnergyDemand_raw_data[[#This Row],[Date]], "DDDD")</f>
        <v>Saturday</v>
      </c>
      <c r="C830" s="5" t="str">
        <f xml:space="preserve"> TEXT(Table_EnergyDemand_raw_data[[#This Row],[Date]], "MMMM")</f>
        <v>April</v>
      </c>
      <c r="D830" s="5" t="str">
        <f>TEXT(Table_EnergyDemand_raw_data[[#This Row],[Date]], "YYYY")</f>
        <v>2017</v>
      </c>
      <c r="E830" s="5">
        <f>_xlfn.ISOWEEKNUM(Table_EnergyDemand_raw_data[[#This Row],[Date]])</f>
        <v>14</v>
      </c>
      <c r="F830" s="6" t="str">
        <f>VLOOKUP(Table_EnergyDemand_raw_data[[#This Row],[Date]],Table_Sheet1[], 2, FALSE)</f>
        <v>N</v>
      </c>
      <c r="G830" s="6" t="str">
        <f>VLOOKUP(Table_EnergyDemand_raw_data[[#This Row],[Date]],Table_Sheet1[], 3, FALSE)</f>
        <v>N</v>
      </c>
      <c r="H830" s="5">
        <v>18.600000000000001</v>
      </c>
      <c r="I830" s="5">
        <v>28.1</v>
      </c>
      <c r="J830" s="5">
        <v>13.8</v>
      </c>
      <c r="K830" s="5">
        <v>0</v>
      </c>
      <c r="L830" s="7">
        <v>99084.74</v>
      </c>
      <c r="M830" s="8">
        <v>95.867977690000004</v>
      </c>
      <c r="N830" s="8">
        <f>Table_EnergyDemand_raw_data[[#This Row],[Demand]]*Table_EnergyDemand_raw_data[[#This Row],[RRP]]</f>
        <v>9499053.6437394507</v>
      </c>
    </row>
    <row r="831" spans="1:14" x14ac:dyDescent="0.3">
      <c r="A831" s="10">
        <v>42834</v>
      </c>
      <c r="B831" s="5" t="str">
        <f>TEXT(Table_EnergyDemand_raw_data[[#This Row],[Date]], "DDDD")</f>
        <v>Sunday</v>
      </c>
      <c r="C831" s="5" t="str">
        <f xml:space="preserve"> TEXT(Table_EnergyDemand_raw_data[[#This Row],[Date]], "MMMM")</f>
        <v>April</v>
      </c>
      <c r="D831" s="5" t="str">
        <f>TEXT(Table_EnergyDemand_raw_data[[#This Row],[Date]], "YYYY")</f>
        <v>2017</v>
      </c>
      <c r="E831" s="5">
        <f>_xlfn.ISOWEEKNUM(Table_EnergyDemand_raw_data[[#This Row],[Date]])</f>
        <v>14</v>
      </c>
      <c r="F831" s="6" t="str">
        <f>VLOOKUP(Table_EnergyDemand_raw_data[[#This Row],[Date]],Table_Sheet1[], 2, FALSE)</f>
        <v>N</v>
      </c>
      <c r="G831" s="6" t="str">
        <f>VLOOKUP(Table_EnergyDemand_raw_data[[#This Row],[Date]],Table_Sheet1[], 3, FALSE)</f>
        <v>N</v>
      </c>
      <c r="H831" s="5">
        <v>11.7</v>
      </c>
      <c r="I831" s="5">
        <v>15.2</v>
      </c>
      <c r="J831" s="5">
        <v>6.5</v>
      </c>
      <c r="K831" s="5">
        <v>10.6</v>
      </c>
      <c r="L831" s="7">
        <v>96041.895000000004</v>
      </c>
      <c r="M831" s="8">
        <v>74.591633180000002</v>
      </c>
      <c r="N831" s="8">
        <f>Table_EnergyDemand_raw_data[[#This Row],[Demand]]*Table_EnergyDemand_raw_data[[#This Row],[RRP]]</f>
        <v>7163921.8017520765</v>
      </c>
    </row>
    <row r="832" spans="1:14" x14ac:dyDescent="0.3">
      <c r="A832" s="10">
        <v>42835</v>
      </c>
      <c r="B832" s="5" t="str">
        <f>TEXT(Table_EnergyDemand_raw_data[[#This Row],[Date]], "DDDD")</f>
        <v>Monday</v>
      </c>
      <c r="C832" s="5" t="str">
        <f xml:space="preserve"> TEXT(Table_EnergyDemand_raw_data[[#This Row],[Date]], "MMMM")</f>
        <v>April</v>
      </c>
      <c r="D832" s="5" t="str">
        <f>TEXT(Table_EnergyDemand_raw_data[[#This Row],[Date]], "YYYY")</f>
        <v>2017</v>
      </c>
      <c r="E832" s="5">
        <f>_xlfn.ISOWEEKNUM(Table_EnergyDemand_raw_data[[#This Row],[Date]])</f>
        <v>15</v>
      </c>
      <c r="F832" s="6" t="str">
        <f>VLOOKUP(Table_EnergyDemand_raw_data[[#This Row],[Date]],Table_Sheet1[], 2, FALSE)</f>
        <v>N</v>
      </c>
      <c r="G832" s="6" t="str">
        <f>VLOOKUP(Table_EnergyDemand_raw_data[[#This Row],[Date]],Table_Sheet1[], 3, FALSE)</f>
        <v>N</v>
      </c>
      <c r="H832" s="5">
        <v>9</v>
      </c>
      <c r="I832" s="5">
        <v>17</v>
      </c>
      <c r="J832" s="5">
        <v>3</v>
      </c>
      <c r="K832" s="5">
        <v>25.4</v>
      </c>
      <c r="L832" s="7">
        <v>113287.05499999999</v>
      </c>
      <c r="M832" s="8">
        <v>111.8004887</v>
      </c>
      <c r="N832" s="8">
        <f>Table_EnergyDemand_raw_data[[#This Row],[Demand]]*Table_EnergyDemand_raw_data[[#This Row],[RRP]]</f>
        <v>12665548.112383777</v>
      </c>
    </row>
    <row r="833" spans="1:14" x14ac:dyDescent="0.3">
      <c r="A833" s="10">
        <v>42836</v>
      </c>
      <c r="B833" s="5" t="str">
        <f>TEXT(Table_EnergyDemand_raw_data[[#This Row],[Date]], "DDDD")</f>
        <v>Tuesday</v>
      </c>
      <c r="C833" s="5" t="str">
        <f xml:space="preserve"> TEXT(Table_EnergyDemand_raw_data[[#This Row],[Date]], "MMMM")</f>
        <v>April</v>
      </c>
      <c r="D833" s="5" t="str">
        <f>TEXT(Table_EnergyDemand_raw_data[[#This Row],[Date]], "YYYY")</f>
        <v>2017</v>
      </c>
      <c r="E833" s="5">
        <f>_xlfn.ISOWEEKNUM(Table_EnergyDemand_raw_data[[#This Row],[Date]])</f>
        <v>15</v>
      </c>
      <c r="F833" s="6" t="str">
        <f>VLOOKUP(Table_EnergyDemand_raw_data[[#This Row],[Date]],Table_Sheet1[], 2, FALSE)</f>
        <v>N</v>
      </c>
      <c r="G833" s="6" t="str">
        <f>VLOOKUP(Table_EnergyDemand_raw_data[[#This Row],[Date]],Table_Sheet1[], 3, FALSE)</f>
        <v>N</v>
      </c>
      <c r="H833" s="5">
        <v>12.3</v>
      </c>
      <c r="I833" s="5">
        <v>18.5</v>
      </c>
      <c r="J833" s="5">
        <v>13.5</v>
      </c>
      <c r="K833" s="5">
        <v>15.4</v>
      </c>
      <c r="L833" s="7">
        <v>114159.965</v>
      </c>
      <c r="M833" s="8">
        <v>130.03687339999999</v>
      </c>
      <c r="N833" s="8">
        <f>Table_EnergyDemand_raw_data[[#This Row],[Demand]]*Table_EnergyDemand_raw_data[[#This Row],[RRP]]</f>
        <v>14845004.916053429</v>
      </c>
    </row>
    <row r="834" spans="1:14" x14ac:dyDescent="0.3">
      <c r="A834" s="10">
        <v>42837</v>
      </c>
      <c r="B834" s="5" t="str">
        <f>TEXT(Table_EnergyDemand_raw_data[[#This Row],[Date]], "DDDD")</f>
        <v>Wednesday</v>
      </c>
      <c r="C834" s="5" t="str">
        <f xml:space="preserve"> TEXT(Table_EnergyDemand_raw_data[[#This Row],[Date]], "MMMM")</f>
        <v>April</v>
      </c>
      <c r="D834" s="5" t="str">
        <f>TEXT(Table_EnergyDemand_raw_data[[#This Row],[Date]], "YYYY")</f>
        <v>2017</v>
      </c>
      <c r="E834" s="5">
        <f>_xlfn.ISOWEEKNUM(Table_EnergyDemand_raw_data[[#This Row],[Date]])</f>
        <v>15</v>
      </c>
      <c r="F834" s="6" t="str">
        <f>VLOOKUP(Table_EnergyDemand_raw_data[[#This Row],[Date]],Table_Sheet1[], 2, FALSE)</f>
        <v>N</v>
      </c>
      <c r="G834" s="6" t="str">
        <f>VLOOKUP(Table_EnergyDemand_raw_data[[#This Row],[Date]],Table_Sheet1[], 3, FALSE)</f>
        <v>N</v>
      </c>
      <c r="H834" s="5">
        <v>10.8</v>
      </c>
      <c r="I834" s="5">
        <v>19.3</v>
      </c>
      <c r="J834" s="5">
        <v>14</v>
      </c>
      <c r="K834" s="5">
        <v>0</v>
      </c>
      <c r="L834" s="7">
        <v>114335.995</v>
      </c>
      <c r="M834" s="8">
        <v>126.572879</v>
      </c>
      <c r="N834" s="8">
        <f>Table_EnergyDemand_raw_data[[#This Row],[Demand]]*Table_EnergyDemand_raw_data[[#This Row],[RRP]]</f>
        <v>14471836.060479604</v>
      </c>
    </row>
    <row r="835" spans="1:14" x14ac:dyDescent="0.3">
      <c r="A835" s="10">
        <v>42838</v>
      </c>
      <c r="B835" s="5" t="str">
        <f>TEXT(Table_EnergyDemand_raw_data[[#This Row],[Date]], "DDDD")</f>
        <v>Thursday</v>
      </c>
      <c r="C835" s="5" t="str">
        <f xml:space="preserve"> TEXT(Table_EnergyDemand_raw_data[[#This Row],[Date]], "MMMM")</f>
        <v>April</v>
      </c>
      <c r="D835" s="5" t="str">
        <f>TEXT(Table_EnergyDemand_raw_data[[#This Row],[Date]], "YYYY")</f>
        <v>2017</v>
      </c>
      <c r="E835" s="5">
        <f>_xlfn.ISOWEEKNUM(Table_EnergyDemand_raw_data[[#This Row],[Date]])</f>
        <v>15</v>
      </c>
      <c r="F835" s="6" t="str">
        <f>VLOOKUP(Table_EnergyDemand_raw_data[[#This Row],[Date]],Table_Sheet1[], 2, FALSE)</f>
        <v>N</v>
      </c>
      <c r="G835" s="6" t="str">
        <f>VLOOKUP(Table_EnergyDemand_raw_data[[#This Row],[Date]],Table_Sheet1[], 3, FALSE)</f>
        <v>N</v>
      </c>
      <c r="H835" s="5">
        <v>10.9</v>
      </c>
      <c r="I835" s="5">
        <v>22.2</v>
      </c>
      <c r="J835" s="5">
        <v>13.9</v>
      </c>
      <c r="K835" s="5">
        <v>0</v>
      </c>
      <c r="L835" s="7">
        <v>112704.045</v>
      </c>
      <c r="M835" s="8">
        <v>117.53565020000001</v>
      </c>
      <c r="N835" s="8">
        <f>Table_EnergyDemand_raw_data[[#This Row],[Demand]]*Table_EnergyDemand_raw_data[[#This Row],[RRP]]</f>
        <v>13246743.20924506</v>
      </c>
    </row>
    <row r="836" spans="1:14" x14ac:dyDescent="0.3">
      <c r="A836" s="10">
        <v>42839</v>
      </c>
      <c r="B836" s="5" t="str">
        <f>TEXT(Table_EnergyDemand_raw_data[[#This Row],[Date]], "DDDD")</f>
        <v>Friday</v>
      </c>
      <c r="C836" s="5" t="str">
        <f xml:space="preserve"> TEXT(Table_EnergyDemand_raw_data[[#This Row],[Date]], "MMMM")</f>
        <v>April</v>
      </c>
      <c r="D836" s="5" t="str">
        <f>TEXT(Table_EnergyDemand_raw_data[[#This Row],[Date]], "YYYY")</f>
        <v>2017</v>
      </c>
      <c r="E836" s="5">
        <f>_xlfn.ISOWEEKNUM(Table_EnergyDemand_raw_data[[#This Row],[Date]])</f>
        <v>15</v>
      </c>
      <c r="F836" s="6" t="str">
        <f>VLOOKUP(Table_EnergyDemand_raw_data[[#This Row],[Date]],Table_Sheet1[], 2, FALSE)</f>
        <v>N</v>
      </c>
      <c r="G836" s="6" t="str">
        <f>VLOOKUP(Table_EnergyDemand_raw_data[[#This Row],[Date]],Table_Sheet1[], 3, FALSE)</f>
        <v>Y</v>
      </c>
      <c r="H836" s="5">
        <v>13</v>
      </c>
      <c r="I836" s="5">
        <v>17.899999999999999</v>
      </c>
      <c r="J836" s="5">
        <v>8.9</v>
      </c>
      <c r="K836" s="5">
        <v>0</v>
      </c>
      <c r="L836" s="7">
        <v>97436.41</v>
      </c>
      <c r="M836" s="8">
        <v>109.7650221</v>
      </c>
      <c r="N836" s="8">
        <f>Table_EnergyDemand_raw_data[[#This Row],[Demand]]*Table_EnergyDemand_raw_data[[#This Row],[RRP]]</f>
        <v>10695109.69699466</v>
      </c>
    </row>
    <row r="837" spans="1:14" x14ac:dyDescent="0.3">
      <c r="A837" s="10">
        <v>42840</v>
      </c>
      <c r="B837" s="5" t="str">
        <f>TEXT(Table_EnergyDemand_raw_data[[#This Row],[Date]], "DDDD")</f>
        <v>Saturday</v>
      </c>
      <c r="C837" s="5" t="str">
        <f xml:space="preserve"> TEXT(Table_EnergyDemand_raw_data[[#This Row],[Date]], "MMMM")</f>
        <v>April</v>
      </c>
      <c r="D837" s="5" t="str">
        <f>TEXT(Table_EnergyDemand_raw_data[[#This Row],[Date]], "YYYY")</f>
        <v>2017</v>
      </c>
      <c r="E837" s="5">
        <f>_xlfn.ISOWEEKNUM(Table_EnergyDemand_raw_data[[#This Row],[Date]])</f>
        <v>15</v>
      </c>
      <c r="F837" s="6" t="str">
        <f>VLOOKUP(Table_EnergyDemand_raw_data[[#This Row],[Date]],Table_Sheet1[], 2, FALSE)</f>
        <v>N</v>
      </c>
      <c r="G837" s="6" t="str">
        <f>VLOOKUP(Table_EnergyDemand_raw_data[[#This Row],[Date]],Table_Sheet1[], 3, FALSE)</f>
        <v>Y</v>
      </c>
      <c r="H837" s="5">
        <v>11.8</v>
      </c>
      <c r="I837" s="5">
        <v>17.3</v>
      </c>
      <c r="J837" s="5">
        <v>9.6999999999999993</v>
      </c>
      <c r="K837" s="5">
        <v>0</v>
      </c>
      <c r="L837" s="7">
        <v>99608.57</v>
      </c>
      <c r="M837" s="8">
        <v>116.78284910000001</v>
      </c>
      <c r="N837" s="8">
        <f>Table_EnergyDemand_raw_data[[#This Row],[Demand]]*Table_EnergyDemand_raw_data[[#This Row],[RRP]]</f>
        <v>11632572.599376788</v>
      </c>
    </row>
    <row r="838" spans="1:14" x14ac:dyDescent="0.3">
      <c r="A838" s="10">
        <v>42841</v>
      </c>
      <c r="B838" s="5" t="str">
        <f>TEXT(Table_EnergyDemand_raw_data[[#This Row],[Date]], "DDDD")</f>
        <v>Sunday</v>
      </c>
      <c r="C838" s="5" t="str">
        <f xml:space="preserve"> TEXT(Table_EnergyDemand_raw_data[[#This Row],[Date]], "MMMM")</f>
        <v>April</v>
      </c>
      <c r="D838" s="5" t="str">
        <f>TEXT(Table_EnergyDemand_raw_data[[#This Row],[Date]], "YYYY")</f>
        <v>2017</v>
      </c>
      <c r="E838" s="5">
        <f>_xlfn.ISOWEEKNUM(Table_EnergyDemand_raw_data[[#This Row],[Date]])</f>
        <v>15</v>
      </c>
      <c r="F838" s="6" t="str">
        <f>VLOOKUP(Table_EnergyDemand_raw_data[[#This Row],[Date]],Table_Sheet1[], 2, FALSE)</f>
        <v>N</v>
      </c>
      <c r="G838" s="6" t="str">
        <f>VLOOKUP(Table_EnergyDemand_raw_data[[#This Row],[Date]],Table_Sheet1[], 3, FALSE)</f>
        <v>Y</v>
      </c>
      <c r="H838" s="5">
        <v>9.9</v>
      </c>
      <c r="I838" s="5">
        <v>22.6</v>
      </c>
      <c r="J838" s="5">
        <v>10.1</v>
      </c>
      <c r="K838" s="5">
        <v>0</v>
      </c>
      <c r="L838" s="7">
        <v>96594.744999999995</v>
      </c>
      <c r="M838" s="8">
        <v>95.646407010000004</v>
      </c>
      <c r="N838" s="8">
        <f>Table_EnergyDemand_raw_data[[#This Row],[Demand]]*Table_EnergyDemand_raw_data[[#This Row],[RRP]]</f>
        <v>9238940.2952971626</v>
      </c>
    </row>
    <row r="839" spans="1:14" x14ac:dyDescent="0.3">
      <c r="A839" s="10">
        <v>42842</v>
      </c>
      <c r="B839" s="5" t="str">
        <f>TEXT(Table_EnergyDemand_raw_data[[#This Row],[Date]], "DDDD")</f>
        <v>Monday</v>
      </c>
      <c r="C839" s="5" t="str">
        <f xml:space="preserve"> TEXT(Table_EnergyDemand_raw_data[[#This Row],[Date]], "MMMM")</f>
        <v>April</v>
      </c>
      <c r="D839" s="5" t="str">
        <f>TEXT(Table_EnergyDemand_raw_data[[#This Row],[Date]], "YYYY")</f>
        <v>2017</v>
      </c>
      <c r="E839" s="5">
        <f>_xlfn.ISOWEEKNUM(Table_EnergyDemand_raw_data[[#This Row],[Date]])</f>
        <v>16</v>
      </c>
      <c r="F839" s="6" t="str">
        <f>VLOOKUP(Table_EnergyDemand_raw_data[[#This Row],[Date]],Table_Sheet1[], 2, FALSE)</f>
        <v>N</v>
      </c>
      <c r="G839" s="6" t="str">
        <f>VLOOKUP(Table_EnergyDemand_raw_data[[#This Row],[Date]],Table_Sheet1[], 3, FALSE)</f>
        <v>Y</v>
      </c>
      <c r="H839" s="5">
        <v>11.1</v>
      </c>
      <c r="I839" s="5">
        <v>18.3</v>
      </c>
      <c r="J839" s="5">
        <v>10.9</v>
      </c>
      <c r="K839" s="5">
        <v>0</v>
      </c>
      <c r="L839" s="7">
        <v>99945.494999999995</v>
      </c>
      <c r="M839" s="8">
        <v>104.57818949999999</v>
      </c>
      <c r="N839" s="8">
        <f>Table_EnergyDemand_raw_data[[#This Row],[Demand]]*Table_EnergyDemand_raw_data[[#This Row],[RRP]]</f>
        <v>10452118.915781301</v>
      </c>
    </row>
    <row r="840" spans="1:14" x14ac:dyDescent="0.3">
      <c r="A840" s="10">
        <v>42843</v>
      </c>
      <c r="B840" s="5" t="str">
        <f>TEXT(Table_EnergyDemand_raw_data[[#This Row],[Date]], "DDDD")</f>
        <v>Tuesday</v>
      </c>
      <c r="C840" s="5" t="str">
        <f xml:space="preserve"> TEXT(Table_EnergyDemand_raw_data[[#This Row],[Date]], "MMMM")</f>
        <v>April</v>
      </c>
      <c r="D840" s="5" t="str">
        <f>TEXT(Table_EnergyDemand_raw_data[[#This Row],[Date]], "YYYY")</f>
        <v>2017</v>
      </c>
      <c r="E840" s="5">
        <f>_xlfn.ISOWEEKNUM(Table_EnergyDemand_raw_data[[#This Row],[Date]])</f>
        <v>16</v>
      </c>
      <c r="F840" s="6" t="str">
        <f>VLOOKUP(Table_EnergyDemand_raw_data[[#This Row],[Date]],Table_Sheet1[], 2, FALSE)</f>
        <v>N</v>
      </c>
      <c r="G840" s="6" t="str">
        <f>VLOOKUP(Table_EnergyDemand_raw_data[[#This Row],[Date]],Table_Sheet1[], 3, FALSE)</f>
        <v>N</v>
      </c>
      <c r="H840" s="5">
        <v>9.5</v>
      </c>
      <c r="I840" s="5">
        <v>20.399999999999999</v>
      </c>
      <c r="J840" s="5">
        <v>13.7</v>
      </c>
      <c r="K840" s="5">
        <v>0</v>
      </c>
      <c r="L840" s="7">
        <v>111955.175</v>
      </c>
      <c r="M840" s="8">
        <v>112.8247059</v>
      </c>
      <c r="N840" s="8">
        <f>Table_EnergyDemand_raw_data[[#This Row],[Demand]]*Table_EnergyDemand_raw_data[[#This Row],[RRP]]</f>
        <v>12631309.693358032</v>
      </c>
    </row>
    <row r="841" spans="1:14" x14ac:dyDescent="0.3">
      <c r="A841" s="10">
        <v>42844</v>
      </c>
      <c r="B841" s="5" t="str">
        <f>TEXT(Table_EnergyDemand_raw_data[[#This Row],[Date]], "DDDD")</f>
        <v>Wednesday</v>
      </c>
      <c r="C841" s="5" t="str">
        <f xml:space="preserve"> TEXT(Table_EnergyDemand_raw_data[[#This Row],[Date]], "MMMM")</f>
        <v>April</v>
      </c>
      <c r="D841" s="5" t="str">
        <f>TEXT(Table_EnergyDemand_raw_data[[#This Row],[Date]], "YYYY")</f>
        <v>2017</v>
      </c>
      <c r="E841" s="5">
        <f>_xlfn.ISOWEEKNUM(Table_EnergyDemand_raw_data[[#This Row],[Date]])</f>
        <v>16</v>
      </c>
      <c r="F841" s="6" t="str">
        <f>VLOOKUP(Table_EnergyDemand_raw_data[[#This Row],[Date]],Table_Sheet1[], 2, FALSE)</f>
        <v>Y</v>
      </c>
      <c r="G841" s="6" t="str">
        <f>VLOOKUP(Table_EnergyDemand_raw_data[[#This Row],[Date]],Table_Sheet1[], 3, FALSE)</f>
        <v>N</v>
      </c>
      <c r="H841" s="5">
        <v>13</v>
      </c>
      <c r="I841" s="5">
        <v>26.9</v>
      </c>
      <c r="J841" s="5">
        <v>12.7</v>
      </c>
      <c r="K841" s="5">
        <v>0</v>
      </c>
      <c r="L841" s="7">
        <v>114436.97</v>
      </c>
      <c r="M841" s="8">
        <v>101.3145524</v>
      </c>
      <c r="N841" s="8">
        <f>Table_EnergyDemand_raw_data[[#This Row],[Demand]]*Table_EnergyDemand_raw_data[[#This Row],[RRP]]</f>
        <v>11594130.393562227</v>
      </c>
    </row>
    <row r="842" spans="1:14" x14ac:dyDescent="0.3">
      <c r="A842" s="10">
        <v>42845</v>
      </c>
      <c r="B842" s="5" t="str">
        <f>TEXT(Table_EnergyDemand_raw_data[[#This Row],[Date]], "DDDD")</f>
        <v>Thursday</v>
      </c>
      <c r="C842" s="5" t="str">
        <f xml:space="preserve"> TEXT(Table_EnergyDemand_raw_data[[#This Row],[Date]], "MMMM")</f>
        <v>April</v>
      </c>
      <c r="D842" s="5" t="str">
        <f>TEXT(Table_EnergyDemand_raw_data[[#This Row],[Date]], "YYYY")</f>
        <v>2017</v>
      </c>
      <c r="E842" s="5">
        <f>_xlfn.ISOWEEKNUM(Table_EnergyDemand_raw_data[[#This Row],[Date]])</f>
        <v>16</v>
      </c>
      <c r="F842" s="6" t="str">
        <f>VLOOKUP(Table_EnergyDemand_raw_data[[#This Row],[Date]],Table_Sheet1[], 2, FALSE)</f>
        <v>Y</v>
      </c>
      <c r="G842" s="6" t="str">
        <f>VLOOKUP(Table_EnergyDemand_raw_data[[#This Row],[Date]],Table_Sheet1[], 3, FALSE)</f>
        <v>N</v>
      </c>
      <c r="H842" s="5">
        <v>14.6</v>
      </c>
      <c r="I842" s="5">
        <v>26.5</v>
      </c>
      <c r="J842" s="5">
        <v>12.4</v>
      </c>
      <c r="K842" s="5">
        <v>0</v>
      </c>
      <c r="L842" s="7">
        <v>112816.68</v>
      </c>
      <c r="M842" s="8">
        <v>104.07810310000001</v>
      </c>
      <c r="N842" s="8">
        <f>Table_EnergyDemand_raw_data[[#This Row],[Demand]]*Table_EnergyDemand_raw_data[[#This Row],[RRP]]</f>
        <v>11741746.052439708</v>
      </c>
    </row>
    <row r="843" spans="1:14" x14ac:dyDescent="0.3">
      <c r="A843" s="10">
        <v>42846</v>
      </c>
      <c r="B843" s="5" t="str">
        <f>TEXT(Table_EnergyDemand_raw_data[[#This Row],[Date]], "DDDD")</f>
        <v>Friday</v>
      </c>
      <c r="C843" s="5" t="str">
        <f xml:space="preserve"> TEXT(Table_EnergyDemand_raw_data[[#This Row],[Date]], "MMMM")</f>
        <v>April</v>
      </c>
      <c r="D843" s="5" t="str">
        <f>TEXT(Table_EnergyDemand_raw_data[[#This Row],[Date]], "YYYY")</f>
        <v>2017</v>
      </c>
      <c r="E843" s="5">
        <f>_xlfn.ISOWEEKNUM(Table_EnergyDemand_raw_data[[#This Row],[Date]])</f>
        <v>16</v>
      </c>
      <c r="F843" s="6" t="str">
        <f>VLOOKUP(Table_EnergyDemand_raw_data[[#This Row],[Date]],Table_Sheet1[], 2, FALSE)</f>
        <v>Y</v>
      </c>
      <c r="G843" s="6" t="str">
        <f>VLOOKUP(Table_EnergyDemand_raw_data[[#This Row],[Date]],Table_Sheet1[], 3, FALSE)</f>
        <v>N</v>
      </c>
      <c r="H843" s="5">
        <v>16.5</v>
      </c>
      <c r="I843" s="5">
        <v>20.9</v>
      </c>
      <c r="J843" s="5">
        <v>3.6</v>
      </c>
      <c r="K843" s="5">
        <v>9.4</v>
      </c>
      <c r="L843" s="7">
        <v>114522.44</v>
      </c>
      <c r="M843" s="8">
        <v>133.2265993</v>
      </c>
      <c r="N843" s="8">
        <f>Table_EnergyDemand_raw_data[[#This Row],[Demand]]*Table_EnergyDemand_raw_data[[#This Row],[RRP]]</f>
        <v>15257435.224738292</v>
      </c>
    </row>
    <row r="844" spans="1:14" x14ac:dyDescent="0.3">
      <c r="A844" s="10">
        <v>42847</v>
      </c>
      <c r="B844" s="5" t="str">
        <f>TEXT(Table_EnergyDemand_raw_data[[#This Row],[Date]], "DDDD")</f>
        <v>Saturday</v>
      </c>
      <c r="C844" s="5" t="str">
        <f xml:space="preserve"> TEXT(Table_EnergyDemand_raw_data[[#This Row],[Date]], "MMMM")</f>
        <v>April</v>
      </c>
      <c r="D844" s="5" t="str">
        <f>TEXT(Table_EnergyDemand_raw_data[[#This Row],[Date]], "YYYY")</f>
        <v>2017</v>
      </c>
      <c r="E844" s="5">
        <f>_xlfn.ISOWEEKNUM(Table_EnergyDemand_raw_data[[#This Row],[Date]])</f>
        <v>16</v>
      </c>
      <c r="F844" s="6" t="str">
        <f>VLOOKUP(Table_EnergyDemand_raw_data[[#This Row],[Date]],Table_Sheet1[], 2, FALSE)</f>
        <v>Y</v>
      </c>
      <c r="G844" s="6" t="str">
        <f>VLOOKUP(Table_EnergyDemand_raw_data[[#This Row],[Date]],Table_Sheet1[], 3, FALSE)</f>
        <v>N</v>
      </c>
      <c r="H844" s="5">
        <v>16.899999999999999</v>
      </c>
      <c r="I844" s="5">
        <v>22.5</v>
      </c>
      <c r="J844" s="5">
        <v>11.8</v>
      </c>
      <c r="K844" s="5">
        <v>4.5999999999999996</v>
      </c>
      <c r="L844" s="7">
        <v>102528.4</v>
      </c>
      <c r="M844" s="8">
        <v>111.6671228</v>
      </c>
      <c r="N844" s="8">
        <f>Table_EnergyDemand_raw_data[[#This Row],[Demand]]*Table_EnergyDemand_raw_data[[#This Row],[RRP]]</f>
        <v>11449051.43328752</v>
      </c>
    </row>
    <row r="845" spans="1:14" x14ac:dyDescent="0.3">
      <c r="A845" s="10">
        <v>42848</v>
      </c>
      <c r="B845" s="5" t="str">
        <f>TEXT(Table_EnergyDemand_raw_data[[#This Row],[Date]], "DDDD")</f>
        <v>Sunday</v>
      </c>
      <c r="C845" s="5" t="str">
        <f xml:space="preserve"> TEXT(Table_EnergyDemand_raw_data[[#This Row],[Date]], "MMMM")</f>
        <v>April</v>
      </c>
      <c r="D845" s="5" t="str">
        <f>TEXT(Table_EnergyDemand_raw_data[[#This Row],[Date]], "YYYY")</f>
        <v>2017</v>
      </c>
      <c r="E845" s="5">
        <f>_xlfn.ISOWEEKNUM(Table_EnergyDemand_raw_data[[#This Row],[Date]])</f>
        <v>16</v>
      </c>
      <c r="F845" s="6" t="str">
        <f>VLOOKUP(Table_EnergyDemand_raw_data[[#This Row],[Date]],Table_Sheet1[], 2, FALSE)</f>
        <v>Y</v>
      </c>
      <c r="G845" s="6" t="str">
        <f>VLOOKUP(Table_EnergyDemand_raw_data[[#This Row],[Date]],Table_Sheet1[], 3, FALSE)</f>
        <v>N</v>
      </c>
      <c r="H845" s="5">
        <v>14.4</v>
      </c>
      <c r="I845" s="5">
        <v>21.8</v>
      </c>
      <c r="J845" s="5">
        <v>11.9</v>
      </c>
      <c r="K845" s="5">
        <v>0</v>
      </c>
      <c r="L845" s="7">
        <v>97356.565000000002</v>
      </c>
      <c r="M845" s="8">
        <v>90.726651050000001</v>
      </c>
      <c r="N845" s="8">
        <f>Table_EnergyDemand_raw_data[[#This Row],[Demand]]*Table_EnergyDemand_raw_data[[#This Row],[RRP]]</f>
        <v>8832835.1001816429</v>
      </c>
    </row>
    <row r="846" spans="1:14" x14ac:dyDescent="0.3">
      <c r="A846" s="10">
        <v>42849</v>
      </c>
      <c r="B846" s="5" t="str">
        <f>TEXT(Table_EnergyDemand_raw_data[[#This Row],[Date]], "DDDD")</f>
        <v>Monday</v>
      </c>
      <c r="C846" s="5" t="str">
        <f xml:space="preserve"> TEXT(Table_EnergyDemand_raw_data[[#This Row],[Date]], "MMMM")</f>
        <v>April</v>
      </c>
      <c r="D846" s="5" t="str">
        <f>TEXT(Table_EnergyDemand_raw_data[[#This Row],[Date]], "YYYY")</f>
        <v>2017</v>
      </c>
      <c r="E846" s="5">
        <f>_xlfn.ISOWEEKNUM(Table_EnergyDemand_raw_data[[#This Row],[Date]])</f>
        <v>17</v>
      </c>
      <c r="F846" s="6" t="str">
        <f>VLOOKUP(Table_EnergyDemand_raw_data[[#This Row],[Date]],Table_Sheet1[], 2, FALSE)</f>
        <v>Y</v>
      </c>
      <c r="G846" s="6" t="str">
        <f>VLOOKUP(Table_EnergyDemand_raw_data[[#This Row],[Date]],Table_Sheet1[], 3, FALSE)</f>
        <v>N</v>
      </c>
      <c r="H846" s="5">
        <v>15.9</v>
      </c>
      <c r="I846" s="5">
        <v>24.7</v>
      </c>
      <c r="J846" s="5">
        <v>9.9</v>
      </c>
      <c r="K846" s="5">
        <v>0</v>
      </c>
      <c r="L846" s="7">
        <v>109421.815</v>
      </c>
      <c r="M846" s="8">
        <v>113.2589368</v>
      </c>
      <c r="N846" s="8">
        <f>Table_EnergyDemand_raw_data[[#This Row],[Demand]]*Table_EnergyDemand_raw_data[[#This Row],[RRP]]</f>
        <v>12392998.429626292</v>
      </c>
    </row>
    <row r="847" spans="1:14" x14ac:dyDescent="0.3">
      <c r="A847" s="10">
        <v>42850</v>
      </c>
      <c r="B847" s="5" t="str">
        <f>TEXT(Table_EnergyDemand_raw_data[[#This Row],[Date]], "DDDD")</f>
        <v>Tuesday</v>
      </c>
      <c r="C847" s="5" t="str">
        <f xml:space="preserve"> TEXT(Table_EnergyDemand_raw_data[[#This Row],[Date]], "MMMM")</f>
        <v>April</v>
      </c>
      <c r="D847" s="5" t="str">
        <f>TEXT(Table_EnergyDemand_raw_data[[#This Row],[Date]], "YYYY")</f>
        <v>2017</v>
      </c>
      <c r="E847" s="5">
        <f>_xlfn.ISOWEEKNUM(Table_EnergyDemand_raw_data[[#This Row],[Date]])</f>
        <v>17</v>
      </c>
      <c r="F847" s="6" t="str">
        <f>VLOOKUP(Table_EnergyDemand_raw_data[[#This Row],[Date]],Table_Sheet1[], 2, FALSE)</f>
        <v>Y</v>
      </c>
      <c r="G847" s="6" t="str">
        <f>VLOOKUP(Table_EnergyDemand_raw_data[[#This Row],[Date]],Table_Sheet1[], 3, FALSE)</f>
        <v>Y</v>
      </c>
      <c r="H847" s="5">
        <v>16.2</v>
      </c>
      <c r="I847" s="5">
        <v>17.7</v>
      </c>
      <c r="J847" s="5">
        <v>5.8</v>
      </c>
      <c r="K847" s="5">
        <v>21.6</v>
      </c>
      <c r="L847" s="7">
        <v>101548.735</v>
      </c>
      <c r="M847" s="8">
        <v>86.790072550000005</v>
      </c>
      <c r="N847" s="8">
        <f>Table_EnergyDemand_raw_data[[#This Row],[Demand]]*Table_EnergyDemand_raw_data[[#This Row],[RRP]]</f>
        <v>8813422.0780107249</v>
      </c>
    </row>
    <row r="848" spans="1:14" x14ac:dyDescent="0.3">
      <c r="A848" s="10">
        <v>42851</v>
      </c>
      <c r="B848" s="5" t="str">
        <f>TEXT(Table_EnergyDemand_raw_data[[#This Row],[Date]], "DDDD")</f>
        <v>Wednesday</v>
      </c>
      <c r="C848" s="5" t="str">
        <f xml:space="preserve"> TEXT(Table_EnergyDemand_raw_data[[#This Row],[Date]], "MMMM")</f>
        <v>April</v>
      </c>
      <c r="D848" s="5" t="str">
        <f>TEXT(Table_EnergyDemand_raw_data[[#This Row],[Date]], "YYYY")</f>
        <v>2017</v>
      </c>
      <c r="E848" s="5">
        <f>_xlfn.ISOWEEKNUM(Table_EnergyDemand_raw_data[[#This Row],[Date]])</f>
        <v>17</v>
      </c>
      <c r="F848" s="6" t="str">
        <f>VLOOKUP(Table_EnergyDemand_raw_data[[#This Row],[Date]],Table_Sheet1[], 2, FALSE)</f>
        <v>Y</v>
      </c>
      <c r="G848" s="6" t="str">
        <f>VLOOKUP(Table_EnergyDemand_raw_data[[#This Row],[Date]],Table_Sheet1[], 3, FALSE)</f>
        <v>N</v>
      </c>
      <c r="H848" s="5">
        <v>10.1</v>
      </c>
      <c r="I848" s="5">
        <v>14.5</v>
      </c>
      <c r="J848" s="5">
        <v>6.4</v>
      </c>
      <c r="K848" s="5">
        <v>20</v>
      </c>
      <c r="L848" s="7">
        <v>116795.245</v>
      </c>
      <c r="M848" s="8">
        <v>100.69868460000001</v>
      </c>
      <c r="N848" s="8">
        <f>Table_EnergyDemand_raw_data[[#This Row],[Demand]]*Table_EnergyDemand_raw_data[[#This Row],[RRP]]</f>
        <v>11761127.539034728</v>
      </c>
    </row>
    <row r="849" spans="1:14" x14ac:dyDescent="0.3">
      <c r="A849" s="10">
        <v>42852</v>
      </c>
      <c r="B849" s="5" t="str">
        <f>TEXT(Table_EnergyDemand_raw_data[[#This Row],[Date]], "DDDD")</f>
        <v>Thursday</v>
      </c>
      <c r="C849" s="5" t="str">
        <f xml:space="preserve"> TEXT(Table_EnergyDemand_raw_data[[#This Row],[Date]], "MMMM")</f>
        <v>April</v>
      </c>
      <c r="D849" s="5" t="str">
        <f>TEXT(Table_EnergyDemand_raw_data[[#This Row],[Date]], "YYYY")</f>
        <v>2017</v>
      </c>
      <c r="E849" s="5">
        <f>_xlfn.ISOWEEKNUM(Table_EnergyDemand_raw_data[[#This Row],[Date]])</f>
        <v>17</v>
      </c>
      <c r="F849" s="6" t="str">
        <f>VLOOKUP(Table_EnergyDemand_raw_data[[#This Row],[Date]],Table_Sheet1[], 2, FALSE)</f>
        <v>Y</v>
      </c>
      <c r="G849" s="6" t="str">
        <f>VLOOKUP(Table_EnergyDemand_raw_data[[#This Row],[Date]],Table_Sheet1[], 3, FALSE)</f>
        <v>N</v>
      </c>
      <c r="H849" s="5">
        <v>8.3000000000000007</v>
      </c>
      <c r="I849" s="5">
        <v>15.6</v>
      </c>
      <c r="J849" s="5">
        <v>7.1</v>
      </c>
      <c r="K849" s="5">
        <v>15.4</v>
      </c>
      <c r="L849" s="7">
        <v>126329.53</v>
      </c>
      <c r="M849" s="8">
        <v>145.68273490000001</v>
      </c>
      <c r="N849" s="8">
        <f>Table_EnergyDemand_raw_data[[#This Row],[Demand]]*Table_EnergyDemand_raw_data[[#This Row],[RRP]]</f>
        <v>18404031.429031599</v>
      </c>
    </row>
    <row r="850" spans="1:14" x14ac:dyDescent="0.3">
      <c r="A850" s="10">
        <v>42853</v>
      </c>
      <c r="B850" s="5" t="str">
        <f>TEXT(Table_EnergyDemand_raw_data[[#This Row],[Date]], "DDDD")</f>
        <v>Friday</v>
      </c>
      <c r="C850" s="5" t="str">
        <f xml:space="preserve"> TEXT(Table_EnergyDemand_raw_data[[#This Row],[Date]], "MMMM")</f>
        <v>April</v>
      </c>
      <c r="D850" s="5" t="str">
        <f>TEXT(Table_EnergyDemand_raw_data[[#This Row],[Date]], "YYYY")</f>
        <v>2017</v>
      </c>
      <c r="E850" s="5">
        <f>_xlfn.ISOWEEKNUM(Table_EnergyDemand_raw_data[[#This Row],[Date]])</f>
        <v>17</v>
      </c>
      <c r="F850" s="6" t="str">
        <f>VLOOKUP(Table_EnergyDemand_raw_data[[#This Row],[Date]],Table_Sheet1[], 2, FALSE)</f>
        <v>Y</v>
      </c>
      <c r="G850" s="6" t="str">
        <f>VLOOKUP(Table_EnergyDemand_raw_data[[#This Row],[Date]],Table_Sheet1[], 3, FALSE)</f>
        <v>N</v>
      </c>
      <c r="H850" s="5">
        <v>9.4</v>
      </c>
      <c r="I850" s="5">
        <v>19.8</v>
      </c>
      <c r="J850" s="5">
        <v>6</v>
      </c>
      <c r="K850" s="5">
        <v>0.4</v>
      </c>
      <c r="L850" s="7">
        <v>120144.19</v>
      </c>
      <c r="M850" s="8">
        <v>120.8095221</v>
      </c>
      <c r="N850" s="8">
        <f>Table_EnergyDemand_raw_data[[#This Row],[Demand]]*Table_EnergyDemand_raw_data[[#This Row],[RRP]]</f>
        <v>14514562.176991599</v>
      </c>
    </row>
    <row r="851" spans="1:14" x14ac:dyDescent="0.3">
      <c r="A851" s="10">
        <v>42854</v>
      </c>
      <c r="B851" s="5" t="str">
        <f>TEXT(Table_EnergyDemand_raw_data[[#This Row],[Date]], "DDDD")</f>
        <v>Saturday</v>
      </c>
      <c r="C851" s="5" t="str">
        <f xml:space="preserve"> TEXT(Table_EnergyDemand_raw_data[[#This Row],[Date]], "MMMM")</f>
        <v>April</v>
      </c>
      <c r="D851" s="5" t="str">
        <f>TEXT(Table_EnergyDemand_raw_data[[#This Row],[Date]], "YYYY")</f>
        <v>2017</v>
      </c>
      <c r="E851" s="5">
        <f>_xlfn.ISOWEEKNUM(Table_EnergyDemand_raw_data[[#This Row],[Date]])</f>
        <v>17</v>
      </c>
      <c r="F851" s="6" t="str">
        <f>VLOOKUP(Table_EnergyDemand_raw_data[[#This Row],[Date]],Table_Sheet1[], 2, FALSE)</f>
        <v>Y</v>
      </c>
      <c r="G851" s="6" t="str">
        <f>VLOOKUP(Table_EnergyDemand_raw_data[[#This Row],[Date]],Table_Sheet1[], 3, FALSE)</f>
        <v>N</v>
      </c>
      <c r="H851" s="5">
        <v>14.9</v>
      </c>
      <c r="I851" s="5">
        <v>18.100000000000001</v>
      </c>
      <c r="J851" s="5">
        <v>7.9</v>
      </c>
      <c r="K851" s="5">
        <v>0.2</v>
      </c>
      <c r="L851" s="7">
        <v>104864.05</v>
      </c>
      <c r="M851" s="8">
        <v>100.81967</v>
      </c>
      <c r="N851" s="8">
        <f>Table_EnergyDemand_raw_data[[#This Row],[Demand]]*Table_EnergyDemand_raw_data[[#This Row],[RRP]]</f>
        <v>10572358.915863501</v>
      </c>
    </row>
    <row r="852" spans="1:14" x14ac:dyDescent="0.3">
      <c r="A852" s="10">
        <v>42855</v>
      </c>
      <c r="B852" s="5" t="str">
        <f>TEXT(Table_EnergyDemand_raw_data[[#This Row],[Date]], "DDDD")</f>
        <v>Sunday</v>
      </c>
      <c r="C852" s="5" t="str">
        <f xml:space="preserve"> TEXT(Table_EnergyDemand_raw_data[[#This Row],[Date]], "MMMM")</f>
        <v>April</v>
      </c>
      <c r="D852" s="5" t="str">
        <f>TEXT(Table_EnergyDemand_raw_data[[#This Row],[Date]], "YYYY")</f>
        <v>2017</v>
      </c>
      <c r="E852" s="5">
        <f>_xlfn.ISOWEEKNUM(Table_EnergyDemand_raw_data[[#This Row],[Date]])</f>
        <v>17</v>
      </c>
      <c r="F852" s="6" t="str">
        <f>VLOOKUP(Table_EnergyDemand_raw_data[[#This Row],[Date]],Table_Sheet1[], 2, FALSE)</f>
        <v>Y</v>
      </c>
      <c r="G852" s="6" t="str">
        <f>VLOOKUP(Table_EnergyDemand_raw_data[[#This Row],[Date]],Table_Sheet1[], 3, FALSE)</f>
        <v>N</v>
      </c>
      <c r="H852" s="5">
        <v>13.6</v>
      </c>
      <c r="I852" s="5">
        <v>17.8</v>
      </c>
      <c r="J852" s="5">
        <v>7.3</v>
      </c>
      <c r="K852" s="5">
        <v>0</v>
      </c>
      <c r="L852" s="7">
        <v>103756.535</v>
      </c>
      <c r="M852" s="8">
        <v>109.5772954</v>
      </c>
      <c r="N852" s="8">
        <f>Table_EnergyDemand_raw_data[[#This Row],[Demand]]*Table_EnergyDemand_raw_data[[#This Row],[RRP]]</f>
        <v>11369360.48537544</v>
      </c>
    </row>
    <row r="853" spans="1:14" x14ac:dyDescent="0.3">
      <c r="A853" s="10">
        <v>42856</v>
      </c>
      <c r="B853" s="5" t="str">
        <f>TEXT(Table_EnergyDemand_raw_data[[#This Row],[Date]], "DDDD")</f>
        <v>Monday</v>
      </c>
      <c r="C853" s="5" t="str">
        <f xml:space="preserve"> TEXT(Table_EnergyDemand_raw_data[[#This Row],[Date]], "MMMM")</f>
        <v>May</v>
      </c>
      <c r="D853" s="5" t="str">
        <f>TEXT(Table_EnergyDemand_raw_data[[#This Row],[Date]], "YYYY")</f>
        <v>2017</v>
      </c>
      <c r="E853" s="5">
        <f>_xlfn.ISOWEEKNUM(Table_EnergyDemand_raw_data[[#This Row],[Date]])</f>
        <v>18</v>
      </c>
      <c r="F853" s="6" t="str">
        <f>VLOOKUP(Table_EnergyDemand_raw_data[[#This Row],[Date]],Table_Sheet1[], 2, FALSE)</f>
        <v>Y</v>
      </c>
      <c r="G853" s="6" t="str">
        <f>VLOOKUP(Table_EnergyDemand_raw_data[[#This Row],[Date]],Table_Sheet1[], 3, FALSE)</f>
        <v>N</v>
      </c>
      <c r="H853" s="5">
        <v>13.6</v>
      </c>
      <c r="I853" s="5">
        <v>20.399999999999999</v>
      </c>
      <c r="J853" s="5">
        <v>8.6999999999999993</v>
      </c>
      <c r="K853" s="5">
        <v>0</v>
      </c>
      <c r="L853" s="7">
        <v>115103.77499999999</v>
      </c>
      <c r="M853" s="8">
        <v>99.159474029999998</v>
      </c>
      <c r="N853" s="8">
        <f>Table_EnergyDemand_raw_data[[#This Row],[Demand]]*Table_EnergyDemand_raw_data[[#This Row],[RRP]]</f>
        <v>11413629.787867462</v>
      </c>
    </row>
    <row r="854" spans="1:14" x14ac:dyDescent="0.3">
      <c r="A854" s="10">
        <v>42857</v>
      </c>
      <c r="B854" s="5" t="str">
        <f>TEXT(Table_EnergyDemand_raw_data[[#This Row],[Date]], "DDDD")</f>
        <v>Tuesday</v>
      </c>
      <c r="C854" s="5" t="str">
        <f xml:space="preserve"> TEXT(Table_EnergyDemand_raw_data[[#This Row],[Date]], "MMMM")</f>
        <v>May</v>
      </c>
      <c r="D854" s="5" t="str">
        <f>TEXT(Table_EnergyDemand_raw_data[[#This Row],[Date]], "YYYY")</f>
        <v>2017</v>
      </c>
      <c r="E854" s="5">
        <f>_xlfn.ISOWEEKNUM(Table_EnergyDemand_raw_data[[#This Row],[Date]])</f>
        <v>18</v>
      </c>
      <c r="F854" s="6" t="str">
        <f>VLOOKUP(Table_EnergyDemand_raw_data[[#This Row],[Date]],Table_Sheet1[], 2, FALSE)</f>
        <v>Y</v>
      </c>
      <c r="G854" s="6" t="str">
        <f>VLOOKUP(Table_EnergyDemand_raw_data[[#This Row],[Date]],Table_Sheet1[], 3, FALSE)</f>
        <v>N</v>
      </c>
      <c r="H854" s="5">
        <v>10.4</v>
      </c>
      <c r="I854" s="5">
        <v>15.2</v>
      </c>
      <c r="J854" s="5">
        <v>9.4</v>
      </c>
      <c r="K854" s="5">
        <v>2.4</v>
      </c>
      <c r="L854" s="7">
        <v>120718.64</v>
      </c>
      <c r="M854" s="8">
        <v>109.9227693</v>
      </c>
      <c r="N854" s="8">
        <f>Table_EnergyDemand_raw_data[[#This Row],[Demand]]*Table_EnergyDemand_raw_data[[#This Row],[RRP]]</f>
        <v>13269727.214929752</v>
      </c>
    </row>
    <row r="855" spans="1:14" x14ac:dyDescent="0.3">
      <c r="A855" s="10">
        <v>42858</v>
      </c>
      <c r="B855" s="5" t="str">
        <f>TEXT(Table_EnergyDemand_raw_data[[#This Row],[Date]], "DDDD")</f>
        <v>Wednesday</v>
      </c>
      <c r="C855" s="5" t="str">
        <f xml:space="preserve"> TEXT(Table_EnergyDemand_raw_data[[#This Row],[Date]], "MMMM")</f>
        <v>May</v>
      </c>
      <c r="D855" s="5" t="str">
        <f>TEXT(Table_EnergyDemand_raw_data[[#This Row],[Date]], "YYYY")</f>
        <v>2017</v>
      </c>
      <c r="E855" s="5">
        <f>_xlfn.ISOWEEKNUM(Table_EnergyDemand_raw_data[[#This Row],[Date]])</f>
        <v>18</v>
      </c>
      <c r="F855" s="6" t="str">
        <f>VLOOKUP(Table_EnergyDemand_raw_data[[#This Row],[Date]],Table_Sheet1[], 2, FALSE)</f>
        <v>Y</v>
      </c>
      <c r="G855" s="6" t="str">
        <f>VLOOKUP(Table_EnergyDemand_raw_data[[#This Row],[Date]],Table_Sheet1[], 3, FALSE)</f>
        <v>N</v>
      </c>
      <c r="H855" s="5">
        <v>7.4</v>
      </c>
      <c r="I855" s="5">
        <v>15.3</v>
      </c>
      <c r="J855" s="5">
        <v>10.8</v>
      </c>
      <c r="K855" s="5">
        <v>0.8</v>
      </c>
      <c r="L855" s="7">
        <v>129196.44500000001</v>
      </c>
      <c r="M855" s="8">
        <v>128.63995560000001</v>
      </c>
      <c r="N855" s="8">
        <f>Table_EnergyDemand_raw_data[[#This Row],[Demand]]*Table_EnergyDemand_raw_data[[#This Row],[RRP]]</f>
        <v>16619824.948477844</v>
      </c>
    </row>
    <row r="856" spans="1:14" x14ac:dyDescent="0.3">
      <c r="A856" s="10">
        <v>42859</v>
      </c>
      <c r="B856" s="5" t="str">
        <f>TEXT(Table_EnergyDemand_raw_data[[#This Row],[Date]], "DDDD")</f>
        <v>Thursday</v>
      </c>
      <c r="C856" s="5" t="str">
        <f xml:space="preserve"> TEXT(Table_EnergyDemand_raw_data[[#This Row],[Date]], "MMMM")</f>
        <v>May</v>
      </c>
      <c r="D856" s="5" t="str">
        <f>TEXT(Table_EnergyDemand_raw_data[[#This Row],[Date]], "YYYY")</f>
        <v>2017</v>
      </c>
      <c r="E856" s="5">
        <f>_xlfn.ISOWEEKNUM(Table_EnergyDemand_raw_data[[#This Row],[Date]])</f>
        <v>18</v>
      </c>
      <c r="F856" s="6" t="str">
        <f>VLOOKUP(Table_EnergyDemand_raw_data[[#This Row],[Date]],Table_Sheet1[], 2, FALSE)</f>
        <v>Y</v>
      </c>
      <c r="G856" s="6" t="str">
        <f>VLOOKUP(Table_EnergyDemand_raw_data[[#This Row],[Date]],Table_Sheet1[], 3, FALSE)</f>
        <v>N</v>
      </c>
      <c r="H856" s="5">
        <v>5.8</v>
      </c>
      <c r="I856" s="5">
        <v>16.899999999999999</v>
      </c>
      <c r="J856" s="5">
        <v>12</v>
      </c>
      <c r="K856" s="5">
        <v>0</v>
      </c>
      <c r="L856" s="7">
        <v>127260.05</v>
      </c>
      <c r="M856" s="8">
        <v>123.4720662</v>
      </c>
      <c r="N856" s="8">
        <f>Table_EnergyDemand_raw_data[[#This Row],[Demand]]*Table_EnergyDemand_raw_data[[#This Row],[RRP]]</f>
        <v>15713061.318215311</v>
      </c>
    </row>
    <row r="857" spans="1:14" x14ac:dyDescent="0.3">
      <c r="A857" s="10">
        <v>42860</v>
      </c>
      <c r="B857" s="5" t="str">
        <f>TEXT(Table_EnergyDemand_raw_data[[#This Row],[Date]], "DDDD")</f>
        <v>Friday</v>
      </c>
      <c r="C857" s="5" t="str">
        <f xml:space="preserve"> TEXT(Table_EnergyDemand_raw_data[[#This Row],[Date]], "MMMM")</f>
        <v>May</v>
      </c>
      <c r="D857" s="5" t="str">
        <f>TEXT(Table_EnergyDemand_raw_data[[#This Row],[Date]], "YYYY")</f>
        <v>2017</v>
      </c>
      <c r="E857" s="5">
        <f>_xlfn.ISOWEEKNUM(Table_EnergyDemand_raw_data[[#This Row],[Date]])</f>
        <v>18</v>
      </c>
      <c r="F857" s="6" t="str">
        <f>VLOOKUP(Table_EnergyDemand_raw_data[[#This Row],[Date]],Table_Sheet1[], 2, FALSE)</f>
        <v>Y</v>
      </c>
      <c r="G857" s="6" t="str">
        <f>VLOOKUP(Table_EnergyDemand_raw_data[[#This Row],[Date]],Table_Sheet1[], 3, FALSE)</f>
        <v>N</v>
      </c>
      <c r="H857" s="5">
        <v>6.2</v>
      </c>
      <c r="I857" s="5">
        <v>20.5</v>
      </c>
      <c r="J857" s="5">
        <v>10.6</v>
      </c>
      <c r="K857" s="5">
        <v>0</v>
      </c>
      <c r="L857" s="7">
        <v>123150.38499999999</v>
      </c>
      <c r="M857" s="8">
        <v>108.2886014</v>
      </c>
      <c r="N857" s="8">
        <f>Table_EnergyDemand_raw_data[[#This Row],[Demand]]*Table_EnergyDemand_raw_data[[#This Row],[RRP]]</f>
        <v>13335782.953521539</v>
      </c>
    </row>
    <row r="858" spans="1:14" x14ac:dyDescent="0.3">
      <c r="A858" s="10">
        <v>42861</v>
      </c>
      <c r="B858" s="5" t="str">
        <f>TEXT(Table_EnergyDemand_raw_data[[#This Row],[Date]], "DDDD")</f>
        <v>Saturday</v>
      </c>
      <c r="C858" s="5" t="str">
        <f xml:space="preserve"> TEXT(Table_EnergyDemand_raw_data[[#This Row],[Date]], "MMMM")</f>
        <v>May</v>
      </c>
      <c r="D858" s="5" t="str">
        <f>TEXT(Table_EnergyDemand_raw_data[[#This Row],[Date]], "YYYY")</f>
        <v>2017</v>
      </c>
      <c r="E858" s="5">
        <f>_xlfn.ISOWEEKNUM(Table_EnergyDemand_raw_data[[#This Row],[Date]])</f>
        <v>18</v>
      </c>
      <c r="F858" s="6" t="str">
        <f>VLOOKUP(Table_EnergyDemand_raw_data[[#This Row],[Date]],Table_Sheet1[], 2, FALSE)</f>
        <v>Y</v>
      </c>
      <c r="G858" s="6" t="str">
        <f>VLOOKUP(Table_EnergyDemand_raw_data[[#This Row],[Date]],Table_Sheet1[], 3, FALSE)</f>
        <v>N</v>
      </c>
      <c r="H858" s="5">
        <v>9.6</v>
      </c>
      <c r="I858" s="5">
        <v>20</v>
      </c>
      <c r="J858" s="5">
        <v>6.1</v>
      </c>
      <c r="K858" s="5">
        <v>0.2</v>
      </c>
      <c r="L858" s="7">
        <v>105013.07</v>
      </c>
      <c r="M858" s="8">
        <v>81.778327349999998</v>
      </c>
      <c r="N858" s="8">
        <f>Table_EnergyDemand_raw_data[[#This Row],[Demand]]*Table_EnergyDemand_raw_data[[#This Row],[RRP]]</f>
        <v>8587793.2144884653</v>
      </c>
    </row>
    <row r="859" spans="1:14" x14ac:dyDescent="0.3">
      <c r="A859" s="10">
        <v>42862</v>
      </c>
      <c r="B859" s="5" t="str">
        <f>TEXT(Table_EnergyDemand_raw_data[[#This Row],[Date]], "DDDD")</f>
        <v>Sunday</v>
      </c>
      <c r="C859" s="5" t="str">
        <f xml:space="preserve"> TEXT(Table_EnergyDemand_raw_data[[#This Row],[Date]], "MMMM")</f>
        <v>May</v>
      </c>
      <c r="D859" s="5" t="str">
        <f>TEXT(Table_EnergyDemand_raw_data[[#This Row],[Date]], "YYYY")</f>
        <v>2017</v>
      </c>
      <c r="E859" s="5">
        <f>_xlfn.ISOWEEKNUM(Table_EnergyDemand_raw_data[[#This Row],[Date]])</f>
        <v>18</v>
      </c>
      <c r="F859" s="6" t="str">
        <f>VLOOKUP(Table_EnergyDemand_raw_data[[#This Row],[Date]],Table_Sheet1[], 2, FALSE)</f>
        <v>Y</v>
      </c>
      <c r="G859" s="6" t="str">
        <f>VLOOKUP(Table_EnergyDemand_raw_data[[#This Row],[Date]],Table_Sheet1[], 3, FALSE)</f>
        <v>N</v>
      </c>
      <c r="H859" s="5">
        <v>8.9</v>
      </c>
      <c r="I859" s="5">
        <v>14.8</v>
      </c>
      <c r="J859" s="5">
        <v>9.4</v>
      </c>
      <c r="K859" s="5">
        <v>1.4</v>
      </c>
      <c r="L859" s="7">
        <v>107424.07</v>
      </c>
      <c r="M859" s="8">
        <v>104.9084029</v>
      </c>
      <c r="N859" s="8">
        <f>Table_EnergyDemand_raw_data[[#This Row],[Demand]]*Table_EnergyDemand_raw_data[[#This Row],[RRP]]</f>
        <v>11269687.616717804</v>
      </c>
    </row>
    <row r="860" spans="1:14" x14ac:dyDescent="0.3">
      <c r="A860" s="10">
        <v>42863</v>
      </c>
      <c r="B860" s="5" t="str">
        <f>TEXT(Table_EnergyDemand_raw_data[[#This Row],[Date]], "DDDD")</f>
        <v>Monday</v>
      </c>
      <c r="C860" s="5" t="str">
        <f xml:space="preserve"> TEXT(Table_EnergyDemand_raw_data[[#This Row],[Date]], "MMMM")</f>
        <v>May</v>
      </c>
      <c r="D860" s="5" t="str">
        <f>TEXT(Table_EnergyDemand_raw_data[[#This Row],[Date]], "YYYY")</f>
        <v>2017</v>
      </c>
      <c r="E860" s="5">
        <f>_xlfn.ISOWEEKNUM(Table_EnergyDemand_raw_data[[#This Row],[Date]])</f>
        <v>19</v>
      </c>
      <c r="F860" s="6" t="str">
        <f>VLOOKUP(Table_EnergyDemand_raw_data[[#This Row],[Date]],Table_Sheet1[], 2, FALSE)</f>
        <v>Y</v>
      </c>
      <c r="G860" s="6" t="str">
        <f>VLOOKUP(Table_EnergyDemand_raw_data[[#This Row],[Date]],Table_Sheet1[], 3, FALSE)</f>
        <v>N</v>
      </c>
      <c r="H860" s="5">
        <v>10.1</v>
      </c>
      <c r="I860" s="5">
        <v>15.8</v>
      </c>
      <c r="J860" s="5">
        <v>7.2</v>
      </c>
      <c r="K860" s="5">
        <v>1.8</v>
      </c>
      <c r="L860" s="7">
        <v>125858.27</v>
      </c>
      <c r="M860" s="8">
        <v>132.9735336</v>
      </c>
      <c r="N860" s="8">
        <f>Table_EnergyDemand_raw_data[[#This Row],[Demand]]*Table_EnergyDemand_raw_data[[#This Row],[RRP]]</f>
        <v>16735818.894682871</v>
      </c>
    </row>
    <row r="861" spans="1:14" x14ac:dyDescent="0.3">
      <c r="A861" s="10">
        <v>42864</v>
      </c>
      <c r="B861" s="5" t="str">
        <f>TEXT(Table_EnergyDemand_raw_data[[#This Row],[Date]], "DDDD")</f>
        <v>Tuesday</v>
      </c>
      <c r="C861" s="5" t="str">
        <f xml:space="preserve"> TEXT(Table_EnergyDemand_raw_data[[#This Row],[Date]], "MMMM")</f>
        <v>May</v>
      </c>
      <c r="D861" s="5" t="str">
        <f>TEXT(Table_EnergyDemand_raw_data[[#This Row],[Date]], "YYYY")</f>
        <v>2017</v>
      </c>
      <c r="E861" s="5">
        <f>_xlfn.ISOWEEKNUM(Table_EnergyDemand_raw_data[[#This Row],[Date]])</f>
        <v>19</v>
      </c>
      <c r="F861" s="6" t="str">
        <f>VLOOKUP(Table_EnergyDemand_raw_data[[#This Row],[Date]],Table_Sheet1[], 2, FALSE)</f>
        <v>Y</v>
      </c>
      <c r="G861" s="6" t="str">
        <f>VLOOKUP(Table_EnergyDemand_raw_data[[#This Row],[Date]],Table_Sheet1[], 3, FALSE)</f>
        <v>N</v>
      </c>
      <c r="H861" s="5">
        <v>10.9</v>
      </c>
      <c r="I861" s="5">
        <v>15.9</v>
      </c>
      <c r="J861" s="5">
        <v>7.3</v>
      </c>
      <c r="K861" s="5">
        <v>1.6</v>
      </c>
      <c r="L861" s="7">
        <v>126760.71</v>
      </c>
      <c r="M861" s="8">
        <v>138.99141549999999</v>
      </c>
      <c r="N861" s="8">
        <f>Table_EnergyDemand_raw_data[[#This Row],[Demand]]*Table_EnergyDemand_raw_data[[#This Row],[RRP]]</f>
        <v>17618650.512685005</v>
      </c>
    </row>
    <row r="862" spans="1:14" x14ac:dyDescent="0.3">
      <c r="A862" s="10">
        <v>42865</v>
      </c>
      <c r="B862" s="5" t="str">
        <f>TEXT(Table_EnergyDemand_raw_data[[#This Row],[Date]], "DDDD")</f>
        <v>Wednesday</v>
      </c>
      <c r="C862" s="5" t="str">
        <f xml:space="preserve"> TEXT(Table_EnergyDemand_raw_data[[#This Row],[Date]], "MMMM")</f>
        <v>May</v>
      </c>
      <c r="D862" s="5" t="str">
        <f>TEXT(Table_EnergyDemand_raw_data[[#This Row],[Date]], "YYYY")</f>
        <v>2017</v>
      </c>
      <c r="E862" s="5">
        <f>_xlfn.ISOWEEKNUM(Table_EnergyDemand_raw_data[[#This Row],[Date]])</f>
        <v>19</v>
      </c>
      <c r="F862" s="6" t="str">
        <f>VLOOKUP(Table_EnergyDemand_raw_data[[#This Row],[Date]],Table_Sheet1[], 2, FALSE)</f>
        <v>Y</v>
      </c>
      <c r="G862" s="6" t="str">
        <f>VLOOKUP(Table_EnergyDemand_raw_data[[#This Row],[Date]],Table_Sheet1[], 3, FALSE)</f>
        <v>N</v>
      </c>
      <c r="H862" s="5">
        <v>8.1</v>
      </c>
      <c r="I862" s="5">
        <v>17.7</v>
      </c>
      <c r="J862" s="5">
        <v>11.3</v>
      </c>
      <c r="K862" s="5">
        <v>0</v>
      </c>
      <c r="L862" s="7">
        <v>125747.735</v>
      </c>
      <c r="M862" s="8">
        <v>149.62274859999999</v>
      </c>
      <c r="N862" s="8">
        <f>Table_EnergyDemand_raw_data[[#This Row],[Demand]]*Table_EnergyDemand_raw_data[[#This Row],[RRP]]</f>
        <v>18814721.740924422</v>
      </c>
    </row>
    <row r="863" spans="1:14" x14ac:dyDescent="0.3">
      <c r="A863" s="10">
        <v>42866</v>
      </c>
      <c r="B863" s="5" t="str">
        <f>TEXT(Table_EnergyDemand_raw_data[[#This Row],[Date]], "DDDD")</f>
        <v>Thursday</v>
      </c>
      <c r="C863" s="5" t="str">
        <f xml:space="preserve"> TEXT(Table_EnergyDemand_raw_data[[#This Row],[Date]], "MMMM")</f>
        <v>May</v>
      </c>
      <c r="D863" s="5" t="str">
        <f>TEXT(Table_EnergyDemand_raw_data[[#This Row],[Date]], "YYYY")</f>
        <v>2017</v>
      </c>
      <c r="E863" s="5">
        <f>_xlfn.ISOWEEKNUM(Table_EnergyDemand_raw_data[[#This Row],[Date]])</f>
        <v>19</v>
      </c>
      <c r="F863" s="6" t="str">
        <f>VLOOKUP(Table_EnergyDemand_raw_data[[#This Row],[Date]],Table_Sheet1[], 2, FALSE)</f>
        <v>Y</v>
      </c>
      <c r="G863" s="6" t="str">
        <f>VLOOKUP(Table_EnergyDemand_raw_data[[#This Row],[Date]],Table_Sheet1[], 3, FALSE)</f>
        <v>N</v>
      </c>
      <c r="H863" s="5">
        <v>6.1</v>
      </c>
      <c r="I863" s="5">
        <v>16.5</v>
      </c>
      <c r="J863" s="5">
        <v>8.6</v>
      </c>
      <c r="K863" s="5">
        <v>0</v>
      </c>
      <c r="L863" s="7">
        <v>128753.13</v>
      </c>
      <c r="M863" s="8">
        <v>170.29264480000001</v>
      </c>
      <c r="N863" s="8">
        <f>Table_EnergyDemand_raw_data[[#This Row],[Demand]]*Table_EnergyDemand_raw_data[[#This Row],[RRP]]</f>
        <v>21925711.033978224</v>
      </c>
    </row>
    <row r="864" spans="1:14" x14ac:dyDescent="0.3">
      <c r="A864" s="10">
        <v>42867</v>
      </c>
      <c r="B864" s="5" t="str">
        <f>TEXT(Table_EnergyDemand_raw_data[[#This Row],[Date]], "DDDD")</f>
        <v>Friday</v>
      </c>
      <c r="C864" s="5" t="str">
        <f xml:space="preserve"> TEXT(Table_EnergyDemand_raw_data[[#This Row],[Date]], "MMMM")</f>
        <v>May</v>
      </c>
      <c r="D864" s="5" t="str">
        <f>TEXT(Table_EnergyDemand_raw_data[[#This Row],[Date]], "YYYY")</f>
        <v>2017</v>
      </c>
      <c r="E864" s="5">
        <f>_xlfn.ISOWEEKNUM(Table_EnergyDemand_raw_data[[#This Row],[Date]])</f>
        <v>19</v>
      </c>
      <c r="F864" s="6" t="str">
        <f>VLOOKUP(Table_EnergyDemand_raw_data[[#This Row],[Date]],Table_Sheet1[], 2, FALSE)</f>
        <v>Y</v>
      </c>
      <c r="G864" s="6" t="str">
        <f>VLOOKUP(Table_EnergyDemand_raw_data[[#This Row],[Date]],Table_Sheet1[], 3, FALSE)</f>
        <v>N</v>
      </c>
      <c r="H864" s="5">
        <v>5.9</v>
      </c>
      <c r="I864" s="5">
        <v>19.5</v>
      </c>
      <c r="J864" s="5">
        <v>9.9</v>
      </c>
      <c r="K864" s="5">
        <v>0</v>
      </c>
      <c r="L864" s="7">
        <v>123523</v>
      </c>
      <c r="M864" s="8">
        <v>129.30937700000001</v>
      </c>
      <c r="N864" s="8">
        <f>Table_EnergyDemand_raw_data[[#This Row],[Demand]]*Table_EnergyDemand_raw_data[[#This Row],[RRP]]</f>
        <v>15972682.175171001</v>
      </c>
    </row>
    <row r="865" spans="1:14" x14ac:dyDescent="0.3">
      <c r="A865" s="10">
        <v>42868</v>
      </c>
      <c r="B865" s="5" t="str">
        <f>TEXT(Table_EnergyDemand_raw_data[[#This Row],[Date]], "DDDD")</f>
        <v>Saturday</v>
      </c>
      <c r="C865" s="5" t="str">
        <f xml:space="preserve"> TEXT(Table_EnergyDemand_raw_data[[#This Row],[Date]], "MMMM")</f>
        <v>May</v>
      </c>
      <c r="D865" s="5" t="str">
        <f>TEXT(Table_EnergyDemand_raw_data[[#This Row],[Date]], "YYYY")</f>
        <v>2017</v>
      </c>
      <c r="E865" s="5">
        <f>_xlfn.ISOWEEKNUM(Table_EnergyDemand_raw_data[[#This Row],[Date]])</f>
        <v>19</v>
      </c>
      <c r="F865" s="6" t="str">
        <f>VLOOKUP(Table_EnergyDemand_raw_data[[#This Row],[Date]],Table_Sheet1[], 2, FALSE)</f>
        <v>Y</v>
      </c>
      <c r="G865" s="6" t="str">
        <f>VLOOKUP(Table_EnergyDemand_raw_data[[#This Row],[Date]],Table_Sheet1[], 3, FALSE)</f>
        <v>N</v>
      </c>
      <c r="H865" s="5">
        <v>8.4</v>
      </c>
      <c r="I865" s="5">
        <v>15.6</v>
      </c>
      <c r="J865" s="5">
        <v>10.1</v>
      </c>
      <c r="K865" s="5">
        <v>0.2</v>
      </c>
      <c r="L865" s="7">
        <v>109477.42</v>
      </c>
      <c r="M865" s="8">
        <v>130.31682979999999</v>
      </c>
      <c r="N865" s="8">
        <f>Table_EnergyDemand_raw_data[[#This Row],[Demand]]*Table_EnergyDemand_raw_data[[#This Row],[RRP]]</f>
        <v>14266750.309083115</v>
      </c>
    </row>
    <row r="866" spans="1:14" x14ac:dyDescent="0.3">
      <c r="A866" s="10">
        <v>42869</v>
      </c>
      <c r="B866" s="5" t="str">
        <f>TEXT(Table_EnergyDemand_raw_data[[#This Row],[Date]], "DDDD")</f>
        <v>Sunday</v>
      </c>
      <c r="C866" s="5" t="str">
        <f xml:space="preserve"> TEXT(Table_EnergyDemand_raw_data[[#This Row],[Date]], "MMMM")</f>
        <v>May</v>
      </c>
      <c r="D866" s="5" t="str">
        <f>TEXT(Table_EnergyDemand_raw_data[[#This Row],[Date]], "YYYY")</f>
        <v>2017</v>
      </c>
      <c r="E866" s="5">
        <f>_xlfn.ISOWEEKNUM(Table_EnergyDemand_raw_data[[#This Row],[Date]])</f>
        <v>19</v>
      </c>
      <c r="F866" s="6" t="str">
        <f>VLOOKUP(Table_EnergyDemand_raw_data[[#This Row],[Date]],Table_Sheet1[], 2, FALSE)</f>
        <v>Y</v>
      </c>
      <c r="G866" s="6" t="str">
        <f>VLOOKUP(Table_EnergyDemand_raw_data[[#This Row],[Date]],Table_Sheet1[], 3, FALSE)</f>
        <v>N</v>
      </c>
      <c r="H866" s="5">
        <v>6.4</v>
      </c>
      <c r="I866" s="5">
        <v>15.1</v>
      </c>
      <c r="J866" s="5">
        <v>7.7</v>
      </c>
      <c r="K866" s="5">
        <v>0</v>
      </c>
      <c r="L866" s="7">
        <v>107497.03</v>
      </c>
      <c r="M866" s="8">
        <v>126.9174946</v>
      </c>
      <c r="N866" s="8">
        <f>Table_EnergyDemand_raw_data[[#This Row],[Demand]]*Table_EnergyDemand_raw_data[[#This Row],[RRP]]</f>
        <v>13643253.724541038</v>
      </c>
    </row>
    <row r="867" spans="1:14" x14ac:dyDescent="0.3">
      <c r="A867" s="10">
        <v>42870</v>
      </c>
      <c r="B867" s="5" t="str">
        <f>TEXT(Table_EnergyDemand_raw_data[[#This Row],[Date]], "DDDD")</f>
        <v>Monday</v>
      </c>
      <c r="C867" s="5" t="str">
        <f xml:space="preserve"> TEXT(Table_EnergyDemand_raw_data[[#This Row],[Date]], "MMMM")</f>
        <v>May</v>
      </c>
      <c r="D867" s="5" t="str">
        <f>TEXT(Table_EnergyDemand_raw_data[[#This Row],[Date]], "YYYY")</f>
        <v>2017</v>
      </c>
      <c r="E867" s="5">
        <f>_xlfn.ISOWEEKNUM(Table_EnergyDemand_raw_data[[#This Row],[Date]])</f>
        <v>20</v>
      </c>
      <c r="F867" s="6" t="str">
        <f>VLOOKUP(Table_EnergyDemand_raw_data[[#This Row],[Date]],Table_Sheet1[], 2, FALSE)</f>
        <v>Y</v>
      </c>
      <c r="G867" s="6" t="str">
        <f>VLOOKUP(Table_EnergyDemand_raw_data[[#This Row],[Date]],Table_Sheet1[], 3, FALSE)</f>
        <v>N</v>
      </c>
      <c r="H867" s="5">
        <v>6.3</v>
      </c>
      <c r="I867" s="5">
        <v>16.899999999999999</v>
      </c>
      <c r="J867" s="5">
        <v>8.1999999999999993</v>
      </c>
      <c r="K867" s="5">
        <v>0</v>
      </c>
      <c r="L867" s="7">
        <v>125871.91499999999</v>
      </c>
      <c r="M867" s="8">
        <v>134.64203240000001</v>
      </c>
      <c r="N867" s="8">
        <f>Table_EnergyDemand_raw_data[[#This Row],[Demand]]*Table_EnergyDemand_raw_data[[#This Row],[RRP]]</f>
        <v>16947650.457680047</v>
      </c>
    </row>
    <row r="868" spans="1:14" x14ac:dyDescent="0.3">
      <c r="A868" s="10">
        <v>42871</v>
      </c>
      <c r="B868" s="5" t="str">
        <f>TEXT(Table_EnergyDemand_raw_data[[#This Row],[Date]], "DDDD")</f>
        <v>Tuesday</v>
      </c>
      <c r="C868" s="5" t="str">
        <f xml:space="preserve"> TEXT(Table_EnergyDemand_raw_data[[#This Row],[Date]], "MMMM")</f>
        <v>May</v>
      </c>
      <c r="D868" s="5" t="str">
        <f>TEXT(Table_EnergyDemand_raw_data[[#This Row],[Date]], "YYYY")</f>
        <v>2017</v>
      </c>
      <c r="E868" s="5">
        <f>_xlfn.ISOWEEKNUM(Table_EnergyDemand_raw_data[[#This Row],[Date]])</f>
        <v>20</v>
      </c>
      <c r="F868" s="6" t="str">
        <f>VLOOKUP(Table_EnergyDemand_raw_data[[#This Row],[Date]],Table_Sheet1[], 2, FALSE)</f>
        <v>Y</v>
      </c>
      <c r="G868" s="6" t="str">
        <f>VLOOKUP(Table_EnergyDemand_raw_data[[#This Row],[Date]],Table_Sheet1[], 3, FALSE)</f>
        <v>N</v>
      </c>
      <c r="H868" s="5">
        <v>5.6</v>
      </c>
      <c r="I868" s="5">
        <v>18.2</v>
      </c>
      <c r="J868" s="5">
        <v>9</v>
      </c>
      <c r="K868" s="5">
        <v>0</v>
      </c>
      <c r="L868" s="7">
        <v>127820.715</v>
      </c>
      <c r="M868" s="8">
        <v>128.3149076</v>
      </c>
      <c r="N868" s="8">
        <f>Table_EnergyDemand_raw_data[[#This Row],[Demand]]*Table_EnergyDemand_raw_data[[#This Row],[RRP]]</f>
        <v>16401303.234590933</v>
      </c>
    </row>
    <row r="869" spans="1:14" x14ac:dyDescent="0.3">
      <c r="A869" s="10">
        <v>42872</v>
      </c>
      <c r="B869" s="5" t="str">
        <f>TEXT(Table_EnergyDemand_raw_data[[#This Row],[Date]], "DDDD")</f>
        <v>Wednesday</v>
      </c>
      <c r="C869" s="5" t="str">
        <f xml:space="preserve"> TEXT(Table_EnergyDemand_raw_data[[#This Row],[Date]], "MMMM")</f>
        <v>May</v>
      </c>
      <c r="D869" s="5" t="str">
        <f>TEXT(Table_EnergyDemand_raw_data[[#This Row],[Date]], "YYYY")</f>
        <v>2017</v>
      </c>
      <c r="E869" s="5">
        <f>_xlfn.ISOWEEKNUM(Table_EnergyDemand_raw_data[[#This Row],[Date]])</f>
        <v>20</v>
      </c>
      <c r="F869" s="6" t="str">
        <f>VLOOKUP(Table_EnergyDemand_raw_data[[#This Row],[Date]],Table_Sheet1[], 2, FALSE)</f>
        <v>Y</v>
      </c>
      <c r="G869" s="6" t="str">
        <f>VLOOKUP(Table_EnergyDemand_raw_data[[#This Row],[Date]],Table_Sheet1[], 3, FALSE)</f>
        <v>N</v>
      </c>
      <c r="H869" s="5">
        <v>7.6</v>
      </c>
      <c r="I869" s="5">
        <v>17</v>
      </c>
      <c r="J869" s="5">
        <v>3.8</v>
      </c>
      <c r="K869" s="5">
        <v>0</v>
      </c>
      <c r="L869" s="7">
        <v>125072.675</v>
      </c>
      <c r="M869" s="8">
        <v>123.8345994</v>
      </c>
      <c r="N869" s="8">
        <f>Table_EnergyDemand_raw_data[[#This Row],[Demand]]*Table_EnergyDemand_raw_data[[#This Row],[RRP]]</f>
        <v>15488324.604511395</v>
      </c>
    </row>
    <row r="870" spans="1:14" x14ac:dyDescent="0.3">
      <c r="A870" s="10">
        <v>42873</v>
      </c>
      <c r="B870" s="5" t="str">
        <f>TEXT(Table_EnergyDemand_raw_data[[#This Row],[Date]], "DDDD")</f>
        <v>Thursday</v>
      </c>
      <c r="C870" s="5" t="str">
        <f xml:space="preserve"> TEXT(Table_EnergyDemand_raw_data[[#This Row],[Date]], "MMMM")</f>
        <v>May</v>
      </c>
      <c r="D870" s="5" t="str">
        <f>TEXT(Table_EnergyDemand_raw_data[[#This Row],[Date]], "YYYY")</f>
        <v>2017</v>
      </c>
      <c r="E870" s="5">
        <f>_xlfn.ISOWEEKNUM(Table_EnergyDemand_raw_data[[#This Row],[Date]])</f>
        <v>20</v>
      </c>
      <c r="F870" s="6" t="str">
        <f>VLOOKUP(Table_EnergyDemand_raw_data[[#This Row],[Date]],Table_Sheet1[], 2, FALSE)</f>
        <v>Y</v>
      </c>
      <c r="G870" s="6" t="str">
        <f>VLOOKUP(Table_EnergyDemand_raw_data[[#This Row],[Date]],Table_Sheet1[], 3, FALSE)</f>
        <v>N</v>
      </c>
      <c r="H870" s="5">
        <v>10.7</v>
      </c>
      <c r="I870" s="5">
        <v>20.2</v>
      </c>
      <c r="J870" s="5">
        <v>9.8000000000000007</v>
      </c>
      <c r="K870" s="5">
        <v>0.8</v>
      </c>
      <c r="L870" s="7">
        <v>122910.48</v>
      </c>
      <c r="M870" s="8">
        <v>107.8423351</v>
      </c>
      <c r="N870" s="8">
        <f>Table_EnergyDemand_raw_data[[#This Row],[Demand]]*Table_EnergyDemand_raw_data[[#This Row],[RRP]]</f>
        <v>13254953.171461847</v>
      </c>
    </row>
    <row r="871" spans="1:14" x14ac:dyDescent="0.3">
      <c r="A871" s="10">
        <v>42874</v>
      </c>
      <c r="B871" s="5" t="str">
        <f>TEXT(Table_EnergyDemand_raw_data[[#This Row],[Date]], "DDDD")</f>
        <v>Friday</v>
      </c>
      <c r="C871" s="5" t="str">
        <f xml:space="preserve"> TEXT(Table_EnergyDemand_raw_data[[#This Row],[Date]], "MMMM")</f>
        <v>May</v>
      </c>
      <c r="D871" s="5" t="str">
        <f>TEXT(Table_EnergyDemand_raw_data[[#This Row],[Date]], "YYYY")</f>
        <v>2017</v>
      </c>
      <c r="E871" s="5">
        <f>_xlfn.ISOWEEKNUM(Table_EnergyDemand_raw_data[[#This Row],[Date]])</f>
        <v>20</v>
      </c>
      <c r="F871" s="6" t="str">
        <f>VLOOKUP(Table_EnergyDemand_raw_data[[#This Row],[Date]],Table_Sheet1[], 2, FALSE)</f>
        <v>Y</v>
      </c>
      <c r="G871" s="6" t="str">
        <f>VLOOKUP(Table_EnergyDemand_raw_data[[#This Row],[Date]],Table_Sheet1[], 3, FALSE)</f>
        <v>N</v>
      </c>
      <c r="H871" s="5">
        <v>10.199999999999999</v>
      </c>
      <c r="I871" s="5">
        <v>17.8</v>
      </c>
      <c r="J871" s="5">
        <v>2.5</v>
      </c>
      <c r="K871" s="5">
        <v>0</v>
      </c>
      <c r="L871" s="7">
        <v>123351.45</v>
      </c>
      <c r="M871" s="8">
        <v>96.440249769999994</v>
      </c>
      <c r="N871" s="8">
        <f>Table_EnergyDemand_raw_data[[#This Row],[Demand]]*Table_EnergyDemand_raw_data[[#This Row],[RRP]]</f>
        <v>11896044.647491666</v>
      </c>
    </row>
    <row r="872" spans="1:14" x14ac:dyDescent="0.3">
      <c r="A872" s="10">
        <v>42875</v>
      </c>
      <c r="B872" s="5" t="str">
        <f>TEXT(Table_EnergyDemand_raw_data[[#This Row],[Date]], "DDDD")</f>
        <v>Saturday</v>
      </c>
      <c r="C872" s="5" t="str">
        <f xml:space="preserve"> TEXT(Table_EnergyDemand_raw_data[[#This Row],[Date]], "MMMM")</f>
        <v>May</v>
      </c>
      <c r="D872" s="5" t="str">
        <f>TEXT(Table_EnergyDemand_raw_data[[#This Row],[Date]], "YYYY")</f>
        <v>2017</v>
      </c>
      <c r="E872" s="5">
        <f>_xlfn.ISOWEEKNUM(Table_EnergyDemand_raw_data[[#This Row],[Date]])</f>
        <v>20</v>
      </c>
      <c r="F872" s="6" t="str">
        <f>VLOOKUP(Table_EnergyDemand_raw_data[[#This Row],[Date]],Table_Sheet1[], 2, FALSE)</f>
        <v>Y</v>
      </c>
      <c r="G872" s="6" t="str">
        <f>VLOOKUP(Table_EnergyDemand_raw_data[[#This Row],[Date]],Table_Sheet1[], 3, FALSE)</f>
        <v>N</v>
      </c>
      <c r="H872" s="5">
        <v>10.199999999999999</v>
      </c>
      <c r="I872" s="5">
        <v>19.3</v>
      </c>
      <c r="J872" s="5">
        <v>9.8000000000000007</v>
      </c>
      <c r="K872" s="5">
        <v>0</v>
      </c>
      <c r="L872" s="7">
        <v>109111.61500000001</v>
      </c>
      <c r="M872" s="8">
        <v>88.135879099999997</v>
      </c>
      <c r="N872" s="8">
        <f>Table_EnergyDemand_raw_data[[#This Row],[Demand]]*Table_EnergyDemand_raw_data[[#This Row],[RRP]]</f>
        <v>9616648.1080457475</v>
      </c>
    </row>
    <row r="873" spans="1:14" x14ac:dyDescent="0.3">
      <c r="A873" s="10">
        <v>42876</v>
      </c>
      <c r="B873" s="5" t="str">
        <f>TEXT(Table_EnergyDemand_raw_data[[#This Row],[Date]], "DDDD")</f>
        <v>Sunday</v>
      </c>
      <c r="C873" s="5" t="str">
        <f xml:space="preserve"> TEXT(Table_EnergyDemand_raw_data[[#This Row],[Date]], "MMMM")</f>
        <v>May</v>
      </c>
      <c r="D873" s="5" t="str">
        <f>TEXT(Table_EnergyDemand_raw_data[[#This Row],[Date]], "YYYY")</f>
        <v>2017</v>
      </c>
      <c r="E873" s="5">
        <f>_xlfn.ISOWEEKNUM(Table_EnergyDemand_raw_data[[#This Row],[Date]])</f>
        <v>20</v>
      </c>
      <c r="F873" s="6" t="str">
        <f>VLOOKUP(Table_EnergyDemand_raw_data[[#This Row],[Date]],Table_Sheet1[], 2, FALSE)</f>
        <v>Y</v>
      </c>
      <c r="G873" s="6" t="str">
        <f>VLOOKUP(Table_EnergyDemand_raw_data[[#This Row],[Date]],Table_Sheet1[], 3, FALSE)</f>
        <v>N</v>
      </c>
      <c r="H873" s="5">
        <v>10.8</v>
      </c>
      <c r="I873" s="5">
        <v>18.7</v>
      </c>
      <c r="J873" s="5">
        <v>6.8</v>
      </c>
      <c r="K873" s="5">
        <v>0</v>
      </c>
      <c r="L873" s="7">
        <v>105912.16</v>
      </c>
      <c r="M873" s="8">
        <v>76.782179819999996</v>
      </c>
      <c r="N873" s="8">
        <f>Table_EnergyDemand_raw_data[[#This Row],[Demand]]*Table_EnergyDemand_raw_data[[#This Row],[RRP]]</f>
        <v>8132166.5142446114</v>
      </c>
    </row>
    <row r="874" spans="1:14" x14ac:dyDescent="0.3">
      <c r="A874" s="10">
        <v>42877</v>
      </c>
      <c r="B874" s="5" t="str">
        <f>TEXT(Table_EnergyDemand_raw_data[[#This Row],[Date]], "DDDD")</f>
        <v>Monday</v>
      </c>
      <c r="C874" s="5" t="str">
        <f xml:space="preserve"> TEXT(Table_EnergyDemand_raw_data[[#This Row],[Date]], "MMMM")</f>
        <v>May</v>
      </c>
      <c r="D874" s="5" t="str">
        <f>TEXT(Table_EnergyDemand_raw_data[[#This Row],[Date]], "YYYY")</f>
        <v>2017</v>
      </c>
      <c r="E874" s="5">
        <f>_xlfn.ISOWEEKNUM(Table_EnergyDemand_raw_data[[#This Row],[Date]])</f>
        <v>21</v>
      </c>
      <c r="F874" s="6" t="str">
        <f>VLOOKUP(Table_EnergyDemand_raw_data[[#This Row],[Date]],Table_Sheet1[], 2, FALSE)</f>
        <v>Y</v>
      </c>
      <c r="G874" s="6" t="str">
        <f>VLOOKUP(Table_EnergyDemand_raw_data[[#This Row],[Date]],Table_Sheet1[], 3, FALSE)</f>
        <v>N</v>
      </c>
      <c r="H874" s="5">
        <v>10.4</v>
      </c>
      <c r="I874" s="5">
        <v>20.3</v>
      </c>
      <c r="J874" s="5">
        <v>10.1</v>
      </c>
      <c r="K874" s="5">
        <v>0</v>
      </c>
      <c r="L874" s="7">
        <v>113551.03999999999</v>
      </c>
      <c r="M874" s="8">
        <v>72.931488029999997</v>
      </c>
      <c r="N874" s="8">
        <f>Table_EnergyDemand_raw_data[[#This Row],[Demand]]*Table_EnergyDemand_raw_data[[#This Row],[RRP]]</f>
        <v>8281446.3145540506</v>
      </c>
    </row>
    <row r="875" spans="1:14" x14ac:dyDescent="0.3">
      <c r="A875" s="10">
        <v>42878</v>
      </c>
      <c r="B875" s="5" t="str">
        <f>TEXT(Table_EnergyDemand_raw_data[[#This Row],[Date]], "DDDD")</f>
        <v>Tuesday</v>
      </c>
      <c r="C875" s="5" t="str">
        <f xml:space="preserve"> TEXT(Table_EnergyDemand_raw_data[[#This Row],[Date]], "MMMM")</f>
        <v>May</v>
      </c>
      <c r="D875" s="5" t="str">
        <f>TEXT(Table_EnergyDemand_raw_data[[#This Row],[Date]], "YYYY")</f>
        <v>2017</v>
      </c>
      <c r="E875" s="5">
        <f>_xlfn.ISOWEEKNUM(Table_EnergyDemand_raw_data[[#This Row],[Date]])</f>
        <v>21</v>
      </c>
      <c r="F875" s="6" t="str">
        <f>VLOOKUP(Table_EnergyDemand_raw_data[[#This Row],[Date]],Table_Sheet1[], 2, FALSE)</f>
        <v>Y</v>
      </c>
      <c r="G875" s="6" t="str">
        <f>VLOOKUP(Table_EnergyDemand_raw_data[[#This Row],[Date]],Table_Sheet1[], 3, FALSE)</f>
        <v>N</v>
      </c>
      <c r="H875" s="5">
        <v>12.8</v>
      </c>
      <c r="I875" s="5">
        <v>19.3</v>
      </c>
      <c r="J875" s="5">
        <v>7.4</v>
      </c>
      <c r="K875" s="5">
        <v>0</v>
      </c>
      <c r="L875" s="7">
        <v>119127.205</v>
      </c>
      <c r="M875" s="8">
        <v>96.837634640000005</v>
      </c>
      <c r="N875" s="8">
        <f>Table_EnergyDemand_raw_data[[#This Row],[Demand]]*Table_EnergyDemand_raw_data[[#This Row],[RRP]]</f>
        <v>11535996.753474383</v>
      </c>
    </row>
    <row r="876" spans="1:14" x14ac:dyDescent="0.3">
      <c r="A876" s="10">
        <v>42879</v>
      </c>
      <c r="B876" s="5" t="str">
        <f>TEXT(Table_EnergyDemand_raw_data[[#This Row],[Date]], "DDDD")</f>
        <v>Wednesday</v>
      </c>
      <c r="C876" s="5" t="str">
        <f xml:space="preserve"> TEXT(Table_EnergyDemand_raw_data[[#This Row],[Date]], "MMMM")</f>
        <v>May</v>
      </c>
      <c r="D876" s="5" t="str">
        <f>TEXT(Table_EnergyDemand_raw_data[[#This Row],[Date]], "YYYY")</f>
        <v>2017</v>
      </c>
      <c r="E876" s="5">
        <f>_xlfn.ISOWEEKNUM(Table_EnergyDemand_raw_data[[#This Row],[Date]])</f>
        <v>21</v>
      </c>
      <c r="F876" s="6" t="str">
        <f>VLOOKUP(Table_EnergyDemand_raw_data[[#This Row],[Date]],Table_Sheet1[], 2, FALSE)</f>
        <v>Y</v>
      </c>
      <c r="G876" s="6" t="str">
        <f>VLOOKUP(Table_EnergyDemand_raw_data[[#This Row],[Date]],Table_Sheet1[], 3, FALSE)</f>
        <v>N</v>
      </c>
      <c r="H876" s="5">
        <v>11.7</v>
      </c>
      <c r="I876" s="5">
        <v>17.100000000000001</v>
      </c>
      <c r="J876" s="5">
        <v>8</v>
      </c>
      <c r="K876" s="5">
        <v>0</v>
      </c>
      <c r="L876" s="7">
        <v>121571.97</v>
      </c>
      <c r="M876" s="8">
        <v>103.2410383</v>
      </c>
      <c r="N876" s="8">
        <f>Table_EnergyDemand_raw_data[[#This Row],[Demand]]*Table_EnergyDemand_raw_data[[#This Row],[RRP]]</f>
        <v>12551216.410976451</v>
      </c>
    </row>
    <row r="877" spans="1:14" x14ac:dyDescent="0.3">
      <c r="A877" s="10">
        <v>42880</v>
      </c>
      <c r="B877" s="5" t="str">
        <f>TEXT(Table_EnergyDemand_raw_data[[#This Row],[Date]], "DDDD")</f>
        <v>Thursday</v>
      </c>
      <c r="C877" s="5" t="str">
        <f xml:space="preserve"> TEXT(Table_EnergyDemand_raw_data[[#This Row],[Date]], "MMMM")</f>
        <v>May</v>
      </c>
      <c r="D877" s="5" t="str">
        <f>TEXT(Table_EnergyDemand_raw_data[[#This Row],[Date]], "YYYY")</f>
        <v>2017</v>
      </c>
      <c r="E877" s="5">
        <f>_xlfn.ISOWEEKNUM(Table_EnergyDemand_raw_data[[#This Row],[Date]])</f>
        <v>21</v>
      </c>
      <c r="F877" s="6" t="str">
        <f>VLOOKUP(Table_EnergyDemand_raw_data[[#This Row],[Date]],Table_Sheet1[], 2, FALSE)</f>
        <v>Y</v>
      </c>
      <c r="G877" s="6" t="str">
        <f>VLOOKUP(Table_EnergyDemand_raw_data[[#This Row],[Date]],Table_Sheet1[], 3, FALSE)</f>
        <v>N</v>
      </c>
      <c r="H877" s="5">
        <v>13.7</v>
      </c>
      <c r="I877" s="5">
        <v>18.5</v>
      </c>
      <c r="J877" s="5">
        <v>5.7</v>
      </c>
      <c r="K877" s="5">
        <v>0</v>
      </c>
      <c r="L877" s="7">
        <v>124010.03</v>
      </c>
      <c r="M877" s="8">
        <v>108.51901340000001</v>
      </c>
      <c r="N877" s="8">
        <f>Table_EnergyDemand_raw_data[[#This Row],[Demand]]*Table_EnergyDemand_raw_data[[#This Row],[RRP]]</f>
        <v>13457446.107304402</v>
      </c>
    </row>
    <row r="878" spans="1:14" x14ac:dyDescent="0.3">
      <c r="A878" s="10">
        <v>42881</v>
      </c>
      <c r="B878" s="5" t="str">
        <f>TEXT(Table_EnergyDemand_raw_data[[#This Row],[Date]], "DDDD")</f>
        <v>Friday</v>
      </c>
      <c r="C878" s="5" t="str">
        <f xml:space="preserve"> TEXT(Table_EnergyDemand_raw_data[[#This Row],[Date]], "MMMM")</f>
        <v>May</v>
      </c>
      <c r="D878" s="5" t="str">
        <f>TEXT(Table_EnergyDemand_raw_data[[#This Row],[Date]], "YYYY")</f>
        <v>2017</v>
      </c>
      <c r="E878" s="5">
        <f>_xlfn.ISOWEEKNUM(Table_EnergyDemand_raw_data[[#This Row],[Date]])</f>
        <v>21</v>
      </c>
      <c r="F878" s="6" t="str">
        <f>VLOOKUP(Table_EnergyDemand_raw_data[[#This Row],[Date]],Table_Sheet1[], 2, FALSE)</f>
        <v>Y</v>
      </c>
      <c r="G878" s="6" t="str">
        <f>VLOOKUP(Table_EnergyDemand_raw_data[[#This Row],[Date]],Table_Sheet1[], 3, FALSE)</f>
        <v>N</v>
      </c>
      <c r="H878" s="5">
        <v>13.1</v>
      </c>
      <c r="I878" s="5">
        <v>18</v>
      </c>
      <c r="J878" s="5">
        <v>8.1999999999999993</v>
      </c>
      <c r="K878" s="5">
        <v>0</v>
      </c>
      <c r="L878" s="7">
        <v>123130.6</v>
      </c>
      <c r="M878" s="8">
        <v>94.696229970000005</v>
      </c>
      <c r="N878" s="8">
        <f>Table_EnergyDemand_raw_data[[#This Row],[Demand]]*Table_EnergyDemand_raw_data[[#This Row],[RRP]]</f>
        <v>11660003.613944083</v>
      </c>
    </row>
    <row r="879" spans="1:14" x14ac:dyDescent="0.3">
      <c r="A879" s="10">
        <v>42882</v>
      </c>
      <c r="B879" s="5" t="str">
        <f>TEXT(Table_EnergyDemand_raw_data[[#This Row],[Date]], "DDDD")</f>
        <v>Saturday</v>
      </c>
      <c r="C879" s="5" t="str">
        <f xml:space="preserve"> TEXT(Table_EnergyDemand_raw_data[[#This Row],[Date]], "MMMM")</f>
        <v>May</v>
      </c>
      <c r="D879" s="5" t="str">
        <f>TEXT(Table_EnergyDemand_raw_data[[#This Row],[Date]], "YYYY")</f>
        <v>2017</v>
      </c>
      <c r="E879" s="5">
        <f>_xlfn.ISOWEEKNUM(Table_EnergyDemand_raw_data[[#This Row],[Date]])</f>
        <v>21</v>
      </c>
      <c r="F879" s="6" t="str">
        <f>VLOOKUP(Table_EnergyDemand_raw_data[[#This Row],[Date]],Table_Sheet1[], 2, FALSE)</f>
        <v>Y</v>
      </c>
      <c r="G879" s="6" t="str">
        <f>VLOOKUP(Table_EnergyDemand_raw_data[[#This Row],[Date]],Table_Sheet1[], 3, FALSE)</f>
        <v>N</v>
      </c>
      <c r="H879" s="5">
        <v>11.9</v>
      </c>
      <c r="I879" s="5">
        <v>17.8</v>
      </c>
      <c r="J879" s="5">
        <v>8.3000000000000007</v>
      </c>
      <c r="K879" s="5">
        <v>0</v>
      </c>
      <c r="L879" s="7">
        <v>104643.675</v>
      </c>
      <c r="M879" s="8">
        <v>60.860101950000001</v>
      </c>
      <c r="N879" s="8">
        <f>Table_EnergyDemand_raw_data[[#This Row],[Demand]]*Table_EnergyDemand_raw_data[[#This Row],[RRP]]</f>
        <v>6368624.7289226661</v>
      </c>
    </row>
    <row r="880" spans="1:14" x14ac:dyDescent="0.3">
      <c r="A880" s="10">
        <v>42883</v>
      </c>
      <c r="B880" s="5" t="str">
        <f>TEXT(Table_EnergyDemand_raw_data[[#This Row],[Date]], "DDDD")</f>
        <v>Sunday</v>
      </c>
      <c r="C880" s="5" t="str">
        <f xml:space="preserve"> TEXT(Table_EnergyDemand_raw_data[[#This Row],[Date]], "MMMM")</f>
        <v>May</v>
      </c>
      <c r="D880" s="5" t="str">
        <f>TEXT(Table_EnergyDemand_raw_data[[#This Row],[Date]], "YYYY")</f>
        <v>2017</v>
      </c>
      <c r="E880" s="5">
        <f>_xlfn.ISOWEEKNUM(Table_EnergyDemand_raw_data[[#This Row],[Date]])</f>
        <v>21</v>
      </c>
      <c r="F880" s="6" t="str">
        <f>VLOOKUP(Table_EnergyDemand_raw_data[[#This Row],[Date]],Table_Sheet1[], 2, FALSE)</f>
        <v>Y</v>
      </c>
      <c r="G880" s="6" t="str">
        <f>VLOOKUP(Table_EnergyDemand_raw_data[[#This Row],[Date]],Table_Sheet1[], 3, FALSE)</f>
        <v>N</v>
      </c>
      <c r="H880" s="5">
        <v>10.199999999999999</v>
      </c>
      <c r="I880" s="5">
        <v>15.3</v>
      </c>
      <c r="J880" s="5">
        <v>7.6</v>
      </c>
      <c r="K880" s="5">
        <v>6.8</v>
      </c>
      <c r="L880" s="7">
        <v>110029.55</v>
      </c>
      <c r="M880" s="8">
        <v>72.341641420000002</v>
      </c>
      <c r="N880" s="8">
        <f>Table_EnergyDemand_raw_data[[#This Row],[Demand]]*Table_EnergyDemand_raw_data[[#This Row],[RRP]]</f>
        <v>7959718.2517039618</v>
      </c>
    </row>
    <row r="881" spans="1:14" x14ac:dyDescent="0.3">
      <c r="A881" s="10">
        <v>42884</v>
      </c>
      <c r="B881" s="5" t="str">
        <f>TEXT(Table_EnergyDemand_raw_data[[#This Row],[Date]], "DDDD")</f>
        <v>Monday</v>
      </c>
      <c r="C881" s="5" t="str">
        <f xml:space="preserve"> TEXT(Table_EnergyDemand_raw_data[[#This Row],[Date]], "MMMM")</f>
        <v>May</v>
      </c>
      <c r="D881" s="5" t="str">
        <f>TEXT(Table_EnergyDemand_raw_data[[#This Row],[Date]], "YYYY")</f>
        <v>2017</v>
      </c>
      <c r="E881" s="5">
        <f>_xlfn.ISOWEEKNUM(Table_EnergyDemand_raw_data[[#This Row],[Date]])</f>
        <v>22</v>
      </c>
      <c r="F881" s="6" t="str">
        <f>VLOOKUP(Table_EnergyDemand_raw_data[[#This Row],[Date]],Table_Sheet1[], 2, FALSE)</f>
        <v>Y</v>
      </c>
      <c r="G881" s="6" t="str">
        <f>VLOOKUP(Table_EnergyDemand_raw_data[[#This Row],[Date]],Table_Sheet1[], 3, FALSE)</f>
        <v>N</v>
      </c>
      <c r="H881" s="5">
        <v>7.7</v>
      </c>
      <c r="I881" s="5">
        <v>14.8</v>
      </c>
      <c r="J881" s="5">
        <v>8</v>
      </c>
      <c r="K881" s="5">
        <v>1.4</v>
      </c>
      <c r="L881" s="7">
        <v>130516.1</v>
      </c>
      <c r="M881" s="8">
        <v>96.084781000000007</v>
      </c>
      <c r="N881" s="8">
        <f>Table_EnergyDemand_raw_data[[#This Row],[Demand]]*Table_EnergyDemand_raw_data[[#This Row],[RRP]]</f>
        <v>12540610.885474101</v>
      </c>
    </row>
    <row r="882" spans="1:14" x14ac:dyDescent="0.3">
      <c r="A882" s="10">
        <v>42885</v>
      </c>
      <c r="B882" s="5" t="str">
        <f>TEXT(Table_EnergyDemand_raw_data[[#This Row],[Date]], "DDDD")</f>
        <v>Tuesday</v>
      </c>
      <c r="C882" s="5" t="str">
        <f xml:space="preserve"> TEXT(Table_EnergyDemand_raw_data[[#This Row],[Date]], "MMMM")</f>
        <v>May</v>
      </c>
      <c r="D882" s="5" t="str">
        <f>TEXT(Table_EnergyDemand_raw_data[[#This Row],[Date]], "YYYY")</f>
        <v>2017</v>
      </c>
      <c r="E882" s="5">
        <f>_xlfn.ISOWEEKNUM(Table_EnergyDemand_raw_data[[#This Row],[Date]])</f>
        <v>22</v>
      </c>
      <c r="F882" s="6" t="str">
        <f>VLOOKUP(Table_EnergyDemand_raw_data[[#This Row],[Date]],Table_Sheet1[], 2, FALSE)</f>
        <v>Y</v>
      </c>
      <c r="G882" s="6" t="str">
        <f>VLOOKUP(Table_EnergyDemand_raw_data[[#This Row],[Date]],Table_Sheet1[], 3, FALSE)</f>
        <v>N</v>
      </c>
      <c r="H882" s="5">
        <v>9.3000000000000007</v>
      </c>
      <c r="I882" s="5">
        <v>13.1</v>
      </c>
      <c r="J882" s="5">
        <v>6.9</v>
      </c>
      <c r="K882" s="5">
        <v>2.2000000000000002</v>
      </c>
      <c r="L882" s="7">
        <v>132762.38</v>
      </c>
      <c r="M882" s="8">
        <v>95.714474339999995</v>
      </c>
      <c r="N882" s="8">
        <f>Table_EnergyDemand_raw_data[[#This Row],[Demand]]*Table_EnergyDemand_raw_data[[#This Row],[RRP]]</f>
        <v>12707281.41382733</v>
      </c>
    </row>
    <row r="883" spans="1:14" x14ac:dyDescent="0.3">
      <c r="A883" s="10">
        <v>42886</v>
      </c>
      <c r="B883" s="5" t="str">
        <f>TEXT(Table_EnergyDemand_raw_data[[#This Row],[Date]], "DDDD")</f>
        <v>Wednesday</v>
      </c>
      <c r="C883" s="5" t="str">
        <f xml:space="preserve"> TEXT(Table_EnergyDemand_raw_data[[#This Row],[Date]], "MMMM")</f>
        <v>May</v>
      </c>
      <c r="D883" s="5" t="str">
        <f>TEXT(Table_EnergyDemand_raw_data[[#This Row],[Date]], "YYYY")</f>
        <v>2017</v>
      </c>
      <c r="E883" s="5">
        <f>_xlfn.ISOWEEKNUM(Table_EnergyDemand_raw_data[[#This Row],[Date]])</f>
        <v>22</v>
      </c>
      <c r="F883" s="6" t="str">
        <f>VLOOKUP(Table_EnergyDemand_raw_data[[#This Row],[Date]],Table_Sheet1[], 2, FALSE)</f>
        <v>Y</v>
      </c>
      <c r="G883" s="6" t="str">
        <f>VLOOKUP(Table_EnergyDemand_raw_data[[#This Row],[Date]],Table_Sheet1[], 3, FALSE)</f>
        <v>N</v>
      </c>
      <c r="H883" s="5">
        <v>6.7</v>
      </c>
      <c r="I883" s="5">
        <v>13</v>
      </c>
      <c r="J883" s="5">
        <v>8.5</v>
      </c>
      <c r="K883" s="5">
        <v>5.4</v>
      </c>
      <c r="L883" s="7">
        <v>139030.79500000001</v>
      </c>
      <c r="M883" s="8">
        <v>120.64923159999999</v>
      </c>
      <c r="N883" s="8">
        <f>Table_EnergyDemand_raw_data[[#This Row],[Demand]]*Table_EnergyDemand_raw_data[[#This Row],[RRP]]</f>
        <v>16773958.585487122</v>
      </c>
    </row>
    <row r="884" spans="1:14" x14ac:dyDescent="0.3">
      <c r="A884" s="10">
        <v>42887</v>
      </c>
      <c r="B884" s="5" t="str">
        <f>TEXT(Table_EnergyDemand_raw_data[[#This Row],[Date]], "DDDD")</f>
        <v>Thursday</v>
      </c>
      <c r="C884" s="5" t="str">
        <f xml:space="preserve"> TEXT(Table_EnergyDemand_raw_data[[#This Row],[Date]], "MMMM")</f>
        <v>June</v>
      </c>
      <c r="D884" s="5" t="str">
        <f>TEXT(Table_EnergyDemand_raw_data[[#This Row],[Date]], "YYYY")</f>
        <v>2017</v>
      </c>
      <c r="E884" s="5">
        <f>_xlfn.ISOWEEKNUM(Table_EnergyDemand_raw_data[[#This Row],[Date]])</f>
        <v>22</v>
      </c>
      <c r="F884" s="6" t="str">
        <f>VLOOKUP(Table_EnergyDemand_raw_data[[#This Row],[Date]],Table_Sheet1[], 2, FALSE)</f>
        <v>Y</v>
      </c>
      <c r="G884" s="6" t="str">
        <f>VLOOKUP(Table_EnergyDemand_raw_data[[#This Row],[Date]],Table_Sheet1[], 3, FALSE)</f>
        <v>N</v>
      </c>
      <c r="H884" s="5">
        <v>7.9</v>
      </c>
      <c r="I884" s="5">
        <v>13.9</v>
      </c>
      <c r="J884" s="5">
        <v>4.7</v>
      </c>
      <c r="K884" s="5">
        <v>0.4</v>
      </c>
      <c r="L884" s="7">
        <v>140202.73499999999</v>
      </c>
      <c r="M884" s="8">
        <v>113.3116143</v>
      </c>
      <c r="N884" s="8">
        <f>Table_EnergyDemand_raw_data[[#This Row],[Demand]]*Table_EnergyDemand_raw_data[[#This Row],[RRP]]</f>
        <v>15886598.232125109</v>
      </c>
    </row>
    <row r="885" spans="1:14" x14ac:dyDescent="0.3">
      <c r="A885" s="10">
        <v>42888</v>
      </c>
      <c r="B885" s="5" t="str">
        <f>TEXT(Table_EnergyDemand_raw_data[[#This Row],[Date]], "DDDD")</f>
        <v>Friday</v>
      </c>
      <c r="C885" s="5" t="str">
        <f xml:space="preserve"> TEXT(Table_EnergyDemand_raw_data[[#This Row],[Date]], "MMMM")</f>
        <v>June</v>
      </c>
      <c r="D885" s="5" t="str">
        <f>TEXT(Table_EnergyDemand_raw_data[[#This Row],[Date]], "YYYY")</f>
        <v>2017</v>
      </c>
      <c r="E885" s="5">
        <f>_xlfn.ISOWEEKNUM(Table_EnergyDemand_raw_data[[#This Row],[Date]])</f>
        <v>22</v>
      </c>
      <c r="F885" s="6" t="str">
        <f>VLOOKUP(Table_EnergyDemand_raw_data[[#This Row],[Date]],Table_Sheet1[], 2, FALSE)</f>
        <v>Y</v>
      </c>
      <c r="G885" s="6" t="str">
        <f>VLOOKUP(Table_EnergyDemand_raw_data[[#This Row],[Date]],Table_Sheet1[], 3, FALSE)</f>
        <v>N</v>
      </c>
      <c r="H885" s="5">
        <v>8</v>
      </c>
      <c r="I885" s="5">
        <v>14.7</v>
      </c>
      <c r="J885" s="5">
        <v>7.3</v>
      </c>
      <c r="K885" s="5">
        <v>0</v>
      </c>
      <c r="L885" s="7">
        <v>136856.79999999999</v>
      </c>
      <c r="M885" s="8">
        <v>96.837747410000006</v>
      </c>
      <c r="N885" s="8">
        <f>Table_EnergyDemand_raw_data[[#This Row],[Demand]]*Table_EnergyDemand_raw_data[[#This Row],[RRP]]</f>
        <v>13252904.229740888</v>
      </c>
    </row>
    <row r="886" spans="1:14" x14ac:dyDescent="0.3">
      <c r="A886" s="10">
        <v>42889</v>
      </c>
      <c r="B886" s="5" t="str">
        <f>TEXT(Table_EnergyDemand_raw_data[[#This Row],[Date]], "DDDD")</f>
        <v>Saturday</v>
      </c>
      <c r="C886" s="5" t="str">
        <f xml:space="preserve"> TEXT(Table_EnergyDemand_raw_data[[#This Row],[Date]], "MMMM")</f>
        <v>June</v>
      </c>
      <c r="D886" s="5" t="str">
        <f>TEXT(Table_EnergyDemand_raw_data[[#This Row],[Date]], "YYYY")</f>
        <v>2017</v>
      </c>
      <c r="E886" s="5">
        <f>_xlfn.ISOWEEKNUM(Table_EnergyDemand_raw_data[[#This Row],[Date]])</f>
        <v>22</v>
      </c>
      <c r="F886" s="6" t="str">
        <f>VLOOKUP(Table_EnergyDemand_raw_data[[#This Row],[Date]],Table_Sheet1[], 2, FALSE)</f>
        <v>Y</v>
      </c>
      <c r="G886" s="6" t="str">
        <f>VLOOKUP(Table_EnergyDemand_raw_data[[#This Row],[Date]],Table_Sheet1[], 3, FALSE)</f>
        <v>N</v>
      </c>
      <c r="H886" s="5">
        <v>9.9</v>
      </c>
      <c r="I886" s="5">
        <v>14.3</v>
      </c>
      <c r="J886" s="5">
        <v>8.3000000000000007</v>
      </c>
      <c r="K886" s="5">
        <v>0</v>
      </c>
      <c r="L886" s="7">
        <v>122161.405</v>
      </c>
      <c r="M886" s="8">
        <v>107.24572980000001</v>
      </c>
      <c r="N886" s="8">
        <f>Table_EnergyDemand_raw_data[[#This Row],[Demand]]*Table_EnergyDemand_raw_data[[#This Row],[RRP]]</f>
        <v>13101289.03261837</v>
      </c>
    </row>
    <row r="887" spans="1:14" x14ac:dyDescent="0.3">
      <c r="A887" s="10">
        <v>42890</v>
      </c>
      <c r="B887" s="5" t="str">
        <f>TEXT(Table_EnergyDemand_raw_data[[#This Row],[Date]], "DDDD")</f>
        <v>Sunday</v>
      </c>
      <c r="C887" s="5" t="str">
        <f xml:space="preserve"> TEXT(Table_EnergyDemand_raw_data[[#This Row],[Date]], "MMMM")</f>
        <v>June</v>
      </c>
      <c r="D887" s="5" t="str">
        <f>TEXT(Table_EnergyDemand_raw_data[[#This Row],[Date]], "YYYY")</f>
        <v>2017</v>
      </c>
      <c r="E887" s="5">
        <f>_xlfn.ISOWEEKNUM(Table_EnergyDemand_raw_data[[#This Row],[Date]])</f>
        <v>22</v>
      </c>
      <c r="F887" s="6" t="str">
        <f>VLOOKUP(Table_EnergyDemand_raw_data[[#This Row],[Date]],Table_Sheet1[], 2, FALSE)</f>
        <v>Y</v>
      </c>
      <c r="G887" s="6" t="str">
        <f>VLOOKUP(Table_EnergyDemand_raw_data[[#This Row],[Date]],Table_Sheet1[], 3, FALSE)</f>
        <v>N</v>
      </c>
      <c r="H887" s="5">
        <v>4.4000000000000004</v>
      </c>
      <c r="I887" s="5">
        <v>15.8</v>
      </c>
      <c r="J887" s="5">
        <v>9.3000000000000007</v>
      </c>
      <c r="K887" s="5">
        <v>0</v>
      </c>
      <c r="L887" s="7">
        <v>118953.95</v>
      </c>
      <c r="M887" s="8">
        <v>109.7429759</v>
      </c>
      <c r="N887" s="8">
        <f>Table_EnergyDemand_raw_data[[#This Row],[Demand]]*Table_EnergyDemand_raw_data[[#This Row],[RRP]]</f>
        <v>13054360.468059806</v>
      </c>
    </row>
    <row r="888" spans="1:14" x14ac:dyDescent="0.3">
      <c r="A888" s="10">
        <v>42891</v>
      </c>
      <c r="B888" s="5" t="str">
        <f>TEXT(Table_EnergyDemand_raw_data[[#This Row],[Date]], "DDDD")</f>
        <v>Monday</v>
      </c>
      <c r="C888" s="5" t="str">
        <f xml:space="preserve"> TEXT(Table_EnergyDemand_raw_data[[#This Row],[Date]], "MMMM")</f>
        <v>June</v>
      </c>
      <c r="D888" s="5" t="str">
        <f>TEXT(Table_EnergyDemand_raw_data[[#This Row],[Date]], "YYYY")</f>
        <v>2017</v>
      </c>
      <c r="E888" s="5">
        <f>_xlfn.ISOWEEKNUM(Table_EnergyDemand_raw_data[[#This Row],[Date]])</f>
        <v>23</v>
      </c>
      <c r="F888" s="6" t="str">
        <f>VLOOKUP(Table_EnergyDemand_raw_data[[#This Row],[Date]],Table_Sheet1[], 2, FALSE)</f>
        <v>Y</v>
      </c>
      <c r="G888" s="6" t="str">
        <f>VLOOKUP(Table_EnergyDemand_raw_data[[#This Row],[Date]],Table_Sheet1[], 3, FALSE)</f>
        <v>N</v>
      </c>
      <c r="H888" s="5">
        <v>5.6</v>
      </c>
      <c r="I888" s="5">
        <v>17.5</v>
      </c>
      <c r="J888" s="5">
        <v>5</v>
      </c>
      <c r="K888" s="5">
        <v>0</v>
      </c>
      <c r="L888" s="7">
        <v>132877.45000000001</v>
      </c>
      <c r="M888" s="8">
        <v>101.13227740000001</v>
      </c>
      <c r="N888" s="8">
        <f>Table_EnergyDemand_raw_data[[#This Row],[Demand]]*Table_EnergyDemand_raw_data[[#This Row],[RRP]]</f>
        <v>13438199.133604633</v>
      </c>
    </row>
    <row r="889" spans="1:14" x14ac:dyDescent="0.3">
      <c r="A889" s="10">
        <v>42892</v>
      </c>
      <c r="B889" s="5" t="str">
        <f>TEXT(Table_EnergyDemand_raw_data[[#This Row],[Date]], "DDDD")</f>
        <v>Tuesday</v>
      </c>
      <c r="C889" s="5" t="str">
        <f xml:space="preserve"> TEXT(Table_EnergyDemand_raw_data[[#This Row],[Date]], "MMMM")</f>
        <v>June</v>
      </c>
      <c r="D889" s="5" t="str">
        <f>TEXT(Table_EnergyDemand_raw_data[[#This Row],[Date]], "YYYY")</f>
        <v>2017</v>
      </c>
      <c r="E889" s="5">
        <f>_xlfn.ISOWEEKNUM(Table_EnergyDemand_raw_data[[#This Row],[Date]])</f>
        <v>23</v>
      </c>
      <c r="F889" s="6" t="str">
        <f>VLOOKUP(Table_EnergyDemand_raw_data[[#This Row],[Date]],Table_Sheet1[], 2, FALSE)</f>
        <v>Y</v>
      </c>
      <c r="G889" s="6" t="str">
        <f>VLOOKUP(Table_EnergyDemand_raw_data[[#This Row],[Date]],Table_Sheet1[], 3, FALSE)</f>
        <v>N</v>
      </c>
      <c r="H889" s="5">
        <v>8.6999999999999993</v>
      </c>
      <c r="I889" s="5">
        <v>13.9</v>
      </c>
      <c r="J889" s="5">
        <v>6.3</v>
      </c>
      <c r="K889" s="5">
        <v>6.4</v>
      </c>
      <c r="L889" s="7">
        <v>133274.53</v>
      </c>
      <c r="M889" s="8">
        <v>97.892460380000003</v>
      </c>
      <c r="N889" s="8">
        <f>Table_EnergyDemand_raw_data[[#This Row],[Demand]]*Table_EnergyDemand_raw_data[[#This Row],[RRP]]</f>
        <v>13046571.647688122</v>
      </c>
    </row>
    <row r="890" spans="1:14" x14ac:dyDescent="0.3">
      <c r="A890" s="10">
        <v>42893</v>
      </c>
      <c r="B890" s="5" t="str">
        <f>TEXT(Table_EnergyDemand_raw_data[[#This Row],[Date]], "DDDD")</f>
        <v>Wednesday</v>
      </c>
      <c r="C890" s="5" t="str">
        <f xml:space="preserve"> TEXT(Table_EnergyDemand_raw_data[[#This Row],[Date]], "MMMM")</f>
        <v>June</v>
      </c>
      <c r="D890" s="5" t="str">
        <f>TEXT(Table_EnergyDemand_raw_data[[#This Row],[Date]], "YYYY")</f>
        <v>2017</v>
      </c>
      <c r="E890" s="5">
        <f>_xlfn.ISOWEEKNUM(Table_EnergyDemand_raw_data[[#This Row],[Date]])</f>
        <v>23</v>
      </c>
      <c r="F890" s="6" t="str">
        <f>VLOOKUP(Table_EnergyDemand_raw_data[[#This Row],[Date]],Table_Sheet1[], 2, FALSE)</f>
        <v>Y</v>
      </c>
      <c r="G890" s="6" t="str">
        <f>VLOOKUP(Table_EnergyDemand_raw_data[[#This Row],[Date]],Table_Sheet1[], 3, FALSE)</f>
        <v>N</v>
      </c>
      <c r="H890" s="5">
        <v>5.9</v>
      </c>
      <c r="I890" s="5">
        <v>14.3</v>
      </c>
      <c r="J890" s="5">
        <v>9.1999999999999993</v>
      </c>
      <c r="K890" s="5">
        <v>0</v>
      </c>
      <c r="L890" s="7">
        <v>136116.12</v>
      </c>
      <c r="M890" s="8">
        <v>105.69616809999999</v>
      </c>
      <c r="N890" s="8">
        <f>Table_EnergyDemand_raw_data[[#This Row],[Demand]]*Table_EnergyDemand_raw_data[[#This Row],[RRP]]</f>
        <v>14386952.300639771</v>
      </c>
    </row>
    <row r="891" spans="1:14" x14ac:dyDescent="0.3">
      <c r="A891" s="10">
        <v>42894</v>
      </c>
      <c r="B891" s="5" t="str">
        <f>TEXT(Table_EnergyDemand_raw_data[[#This Row],[Date]], "DDDD")</f>
        <v>Thursday</v>
      </c>
      <c r="C891" s="5" t="str">
        <f xml:space="preserve"> TEXT(Table_EnergyDemand_raw_data[[#This Row],[Date]], "MMMM")</f>
        <v>June</v>
      </c>
      <c r="D891" s="5" t="str">
        <f>TEXT(Table_EnergyDemand_raw_data[[#This Row],[Date]], "YYYY")</f>
        <v>2017</v>
      </c>
      <c r="E891" s="5">
        <f>_xlfn.ISOWEEKNUM(Table_EnergyDemand_raw_data[[#This Row],[Date]])</f>
        <v>23</v>
      </c>
      <c r="F891" s="6" t="str">
        <f>VLOOKUP(Table_EnergyDemand_raw_data[[#This Row],[Date]],Table_Sheet1[], 2, FALSE)</f>
        <v>Y</v>
      </c>
      <c r="G891" s="6" t="str">
        <f>VLOOKUP(Table_EnergyDemand_raw_data[[#This Row],[Date]],Table_Sheet1[], 3, FALSE)</f>
        <v>N</v>
      </c>
      <c r="H891" s="5">
        <v>3.6</v>
      </c>
      <c r="I891" s="5">
        <v>15</v>
      </c>
      <c r="J891" s="5">
        <v>7.2</v>
      </c>
      <c r="K891" s="5">
        <v>0</v>
      </c>
      <c r="L891" s="7">
        <v>139511.78</v>
      </c>
      <c r="M891" s="8">
        <v>110.1268719</v>
      </c>
      <c r="N891" s="8">
        <f>Table_EnergyDemand_raw_data[[#This Row],[Demand]]*Table_EnergyDemand_raw_data[[#This Row],[RRP]]</f>
        <v>15363995.924600981</v>
      </c>
    </row>
    <row r="892" spans="1:14" x14ac:dyDescent="0.3">
      <c r="A892" s="10">
        <v>42895</v>
      </c>
      <c r="B892" s="5" t="str">
        <f>TEXT(Table_EnergyDemand_raw_data[[#This Row],[Date]], "DDDD")</f>
        <v>Friday</v>
      </c>
      <c r="C892" s="5" t="str">
        <f xml:space="preserve"> TEXT(Table_EnergyDemand_raw_data[[#This Row],[Date]], "MMMM")</f>
        <v>June</v>
      </c>
      <c r="D892" s="5" t="str">
        <f>TEXT(Table_EnergyDemand_raw_data[[#This Row],[Date]], "YYYY")</f>
        <v>2017</v>
      </c>
      <c r="E892" s="5">
        <f>_xlfn.ISOWEEKNUM(Table_EnergyDemand_raw_data[[#This Row],[Date]])</f>
        <v>23</v>
      </c>
      <c r="F892" s="6" t="str">
        <f>VLOOKUP(Table_EnergyDemand_raw_data[[#This Row],[Date]],Table_Sheet1[], 2, FALSE)</f>
        <v>Y</v>
      </c>
      <c r="G892" s="6" t="str">
        <f>VLOOKUP(Table_EnergyDemand_raw_data[[#This Row],[Date]],Table_Sheet1[], 3, FALSE)</f>
        <v>N</v>
      </c>
      <c r="H892" s="5">
        <v>6.6</v>
      </c>
      <c r="I892" s="5">
        <v>15</v>
      </c>
      <c r="J892" s="5">
        <v>7.8</v>
      </c>
      <c r="K892" s="5">
        <v>1.8</v>
      </c>
      <c r="L892" s="7">
        <v>130994.54</v>
      </c>
      <c r="M892" s="8">
        <v>99.977135680000004</v>
      </c>
      <c r="N892" s="8">
        <f>Table_EnergyDemand_raw_data[[#This Row],[Demand]]*Table_EnergyDemand_raw_data[[#This Row],[RRP]]</f>
        <v>13096458.898919187</v>
      </c>
    </row>
    <row r="893" spans="1:14" x14ac:dyDescent="0.3">
      <c r="A893" s="10">
        <v>42896</v>
      </c>
      <c r="B893" s="5" t="str">
        <f>TEXT(Table_EnergyDemand_raw_data[[#This Row],[Date]], "DDDD")</f>
        <v>Saturday</v>
      </c>
      <c r="C893" s="5" t="str">
        <f xml:space="preserve"> TEXT(Table_EnergyDemand_raw_data[[#This Row],[Date]], "MMMM")</f>
        <v>June</v>
      </c>
      <c r="D893" s="5" t="str">
        <f>TEXT(Table_EnergyDemand_raw_data[[#This Row],[Date]], "YYYY")</f>
        <v>2017</v>
      </c>
      <c r="E893" s="5">
        <f>_xlfn.ISOWEEKNUM(Table_EnergyDemand_raw_data[[#This Row],[Date]])</f>
        <v>23</v>
      </c>
      <c r="F893" s="6" t="str">
        <f>VLOOKUP(Table_EnergyDemand_raw_data[[#This Row],[Date]],Table_Sheet1[], 2, FALSE)</f>
        <v>Y</v>
      </c>
      <c r="G893" s="6" t="str">
        <f>VLOOKUP(Table_EnergyDemand_raw_data[[#This Row],[Date]],Table_Sheet1[], 3, FALSE)</f>
        <v>N</v>
      </c>
      <c r="H893" s="5">
        <v>7</v>
      </c>
      <c r="I893" s="5">
        <v>15.8</v>
      </c>
      <c r="J893" s="5">
        <v>8.9</v>
      </c>
      <c r="K893" s="5">
        <v>0</v>
      </c>
      <c r="L893" s="7">
        <v>120698.91499999999</v>
      </c>
      <c r="M893" s="8">
        <v>97.622124130000003</v>
      </c>
      <c r="N893" s="8">
        <f>Table_EnergyDemand_raw_data[[#This Row],[Demand]]*Table_EnergyDemand_raw_data[[#This Row],[RRP]]</f>
        <v>11782884.462486319</v>
      </c>
    </row>
    <row r="894" spans="1:14" x14ac:dyDescent="0.3">
      <c r="A894" s="10">
        <v>42897</v>
      </c>
      <c r="B894" s="5" t="str">
        <f>TEXT(Table_EnergyDemand_raw_data[[#This Row],[Date]], "DDDD")</f>
        <v>Sunday</v>
      </c>
      <c r="C894" s="5" t="str">
        <f xml:space="preserve"> TEXT(Table_EnergyDemand_raw_data[[#This Row],[Date]], "MMMM")</f>
        <v>June</v>
      </c>
      <c r="D894" s="5" t="str">
        <f>TEXT(Table_EnergyDemand_raw_data[[#This Row],[Date]], "YYYY")</f>
        <v>2017</v>
      </c>
      <c r="E894" s="5">
        <f>_xlfn.ISOWEEKNUM(Table_EnergyDemand_raw_data[[#This Row],[Date]])</f>
        <v>23</v>
      </c>
      <c r="F894" s="6" t="str">
        <f>VLOOKUP(Table_EnergyDemand_raw_data[[#This Row],[Date]],Table_Sheet1[], 2, FALSE)</f>
        <v>Y</v>
      </c>
      <c r="G894" s="6" t="str">
        <f>VLOOKUP(Table_EnergyDemand_raw_data[[#This Row],[Date]],Table_Sheet1[], 3, FALSE)</f>
        <v>N</v>
      </c>
      <c r="H894" s="5">
        <v>3.4</v>
      </c>
      <c r="I894" s="5">
        <v>15.5</v>
      </c>
      <c r="J894" s="5">
        <v>8.6</v>
      </c>
      <c r="K894" s="5">
        <v>0.2</v>
      </c>
      <c r="L894" s="7">
        <v>113374.465</v>
      </c>
      <c r="M894" s="8">
        <v>87.883388569999994</v>
      </c>
      <c r="N894" s="8">
        <f>Table_EnergyDemand_raw_data[[#This Row],[Demand]]*Table_EnergyDemand_raw_data[[#This Row],[RRP]]</f>
        <v>9963732.1615108643</v>
      </c>
    </row>
    <row r="895" spans="1:14" x14ac:dyDescent="0.3">
      <c r="A895" s="10">
        <v>42898</v>
      </c>
      <c r="B895" s="5" t="str">
        <f>TEXT(Table_EnergyDemand_raw_data[[#This Row],[Date]], "DDDD")</f>
        <v>Monday</v>
      </c>
      <c r="C895" s="5" t="str">
        <f xml:space="preserve"> TEXT(Table_EnergyDemand_raw_data[[#This Row],[Date]], "MMMM")</f>
        <v>June</v>
      </c>
      <c r="D895" s="5" t="str">
        <f>TEXT(Table_EnergyDemand_raw_data[[#This Row],[Date]], "YYYY")</f>
        <v>2017</v>
      </c>
      <c r="E895" s="5">
        <f>_xlfn.ISOWEEKNUM(Table_EnergyDemand_raw_data[[#This Row],[Date]])</f>
        <v>24</v>
      </c>
      <c r="F895" s="6" t="str">
        <f>VLOOKUP(Table_EnergyDemand_raw_data[[#This Row],[Date]],Table_Sheet1[], 2, FALSE)</f>
        <v>Y</v>
      </c>
      <c r="G895" s="6" t="str">
        <f>VLOOKUP(Table_EnergyDemand_raw_data[[#This Row],[Date]],Table_Sheet1[], 3, FALSE)</f>
        <v>Y</v>
      </c>
      <c r="H895" s="5">
        <v>6</v>
      </c>
      <c r="I895" s="5">
        <v>15.9</v>
      </c>
      <c r="J895" s="5">
        <v>5.0999999999999996</v>
      </c>
      <c r="K895" s="5">
        <v>0</v>
      </c>
      <c r="L895" s="7">
        <v>117691.685</v>
      </c>
      <c r="M895" s="8">
        <v>101.70609880000001</v>
      </c>
      <c r="N895" s="8">
        <f>Table_EnergyDemand_raw_data[[#This Row],[Demand]]*Table_EnergyDemand_raw_data[[#This Row],[RRP]]</f>
        <v>11969962.142548479</v>
      </c>
    </row>
    <row r="896" spans="1:14" x14ac:dyDescent="0.3">
      <c r="A896" s="10">
        <v>42899</v>
      </c>
      <c r="B896" s="5" t="str">
        <f>TEXT(Table_EnergyDemand_raw_data[[#This Row],[Date]], "DDDD")</f>
        <v>Tuesday</v>
      </c>
      <c r="C896" s="5" t="str">
        <f xml:space="preserve"> TEXT(Table_EnergyDemand_raw_data[[#This Row],[Date]], "MMMM")</f>
        <v>June</v>
      </c>
      <c r="D896" s="5" t="str">
        <f>TEXT(Table_EnergyDemand_raw_data[[#This Row],[Date]], "YYYY")</f>
        <v>2017</v>
      </c>
      <c r="E896" s="5">
        <f>_xlfn.ISOWEEKNUM(Table_EnergyDemand_raw_data[[#This Row],[Date]])</f>
        <v>24</v>
      </c>
      <c r="F896" s="6" t="str">
        <f>VLOOKUP(Table_EnergyDemand_raw_data[[#This Row],[Date]],Table_Sheet1[], 2, FALSE)</f>
        <v>Y</v>
      </c>
      <c r="G896" s="6" t="str">
        <f>VLOOKUP(Table_EnergyDemand_raw_data[[#This Row],[Date]],Table_Sheet1[], 3, FALSE)</f>
        <v>N</v>
      </c>
      <c r="H896" s="5">
        <v>8.8000000000000007</v>
      </c>
      <c r="I896" s="5">
        <v>15.1</v>
      </c>
      <c r="J896" s="5">
        <v>6.6</v>
      </c>
      <c r="K896" s="5">
        <v>0</v>
      </c>
      <c r="L896" s="7">
        <v>135184.95000000001</v>
      </c>
      <c r="M896" s="8">
        <v>109.9512443</v>
      </c>
      <c r="N896" s="8">
        <f>Table_EnergyDemand_raw_data[[#This Row],[Demand]]*Table_EnergyDemand_raw_data[[#This Row],[RRP]]</f>
        <v>14863753.463133287</v>
      </c>
    </row>
    <row r="897" spans="1:14" x14ac:dyDescent="0.3">
      <c r="A897" s="10">
        <v>42900</v>
      </c>
      <c r="B897" s="5" t="str">
        <f>TEXT(Table_EnergyDemand_raw_data[[#This Row],[Date]], "DDDD")</f>
        <v>Wednesday</v>
      </c>
      <c r="C897" s="5" t="str">
        <f xml:space="preserve"> TEXT(Table_EnergyDemand_raw_data[[#This Row],[Date]], "MMMM")</f>
        <v>June</v>
      </c>
      <c r="D897" s="5" t="str">
        <f>TEXT(Table_EnergyDemand_raw_data[[#This Row],[Date]], "YYYY")</f>
        <v>2017</v>
      </c>
      <c r="E897" s="5">
        <f>_xlfn.ISOWEEKNUM(Table_EnergyDemand_raw_data[[#This Row],[Date]])</f>
        <v>24</v>
      </c>
      <c r="F897" s="6" t="str">
        <f>VLOOKUP(Table_EnergyDemand_raw_data[[#This Row],[Date]],Table_Sheet1[], 2, FALSE)</f>
        <v>Y</v>
      </c>
      <c r="G897" s="6" t="str">
        <f>VLOOKUP(Table_EnergyDemand_raw_data[[#This Row],[Date]],Table_Sheet1[], 3, FALSE)</f>
        <v>N</v>
      </c>
      <c r="H897" s="5">
        <v>4</v>
      </c>
      <c r="I897" s="5">
        <v>17.399999999999999</v>
      </c>
      <c r="J897" s="5">
        <v>8.9</v>
      </c>
      <c r="K897" s="5">
        <v>0</v>
      </c>
      <c r="L897" s="7">
        <v>136253.42000000001</v>
      </c>
      <c r="M897" s="8">
        <v>93.589782150000005</v>
      </c>
      <c r="N897" s="8">
        <f>Table_EnergyDemand_raw_data[[#This Row],[Demand]]*Table_EnergyDemand_raw_data[[#This Row],[RRP]]</f>
        <v>12751927.894992454</v>
      </c>
    </row>
    <row r="898" spans="1:14" x14ac:dyDescent="0.3">
      <c r="A898" s="10">
        <v>42901</v>
      </c>
      <c r="B898" s="5" t="str">
        <f>TEXT(Table_EnergyDemand_raw_data[[#This Row],[Date]], "DDDD")</f>
        <v>Thursday</v>
      </c>
      <c r="C898" s="5" t="str">
        <f xml:space="preserve"> TEXT(Table_EnergyDemand_raw_data[[#This Row],[Date]], "MMMM")</f>
        <v>June</v>
      </c>
      <c r="D898" s="5" t="str">
        <f>TEXT(Table_EnergyDemand_raw_data[[#This Row],[Date]], "YYYY")</f>
        <v>2017</v>
      </c>
      <c r="E898" s="5">
        <f>_xlfn.ISOWEEKNUM(Table_EnergyDemand_raw_data[[#This Row],[Date]])</f>
        <v>24</v>
      </c>
      <c r="F898" s="6" t="str">
        <f>VLOOKUP(Table_EnergyDemand_raw_data[[#This Row],[Date]],Table_Sheet1[], 2, FALSE)</f>
        <v>Y</v>
      </c>
      <c r="G898" s="6" t="str">
        <f>VLOOKUP(Table_EnergyDemand_raw_data[[#This Row],[Date]],Table_Sheet1[], 3, FALSE)</f>
        <v>N</v>
      </c>
      <c r="H898" s="5">
        <v>7.7</v>
      </c>
      <c r="I898" s="5">
        <v>19</v>
      </c>
      <c r="J898" s="5">
        <v>7.4</v>
      </c>
      <c r="K898" s="5">
        <v>0</v>
      </c>
      <c r="L898" s="7">
        <v>135303.255</v>
      </c>
      <c r="M898" s="8">
        <v>102.837272</v>
      </c>
      <c r="N898" s="8">
        <f>Table_EnergyDemand_raw_data[[#This Row],[Demand]]*Table_EnergyDemand_raw_data[[#This Row],[RRP]]</f>
        <v>13914217.636920361</v>
      </c>
    </row>
    <row r="899" spans="1:14" x14ac:dyDescent="0.3">
      <c r="A899" s="10">
        <v>42902</v>
      </c>
      <c r="B899" s="5" t="str">
        <f>TEXT(Table_EnergyDemand_raw_data[[#This Row],[Date]], "DDDD")</f>
        <v>Friday</v>
      </c>
      <c r="C899" s="5" t="str">
        <f xml:space="preserve"> TEXT(Table_EnergyDemand_raw_data[[#This Row],[Date]], "MMMM")</f>
        <v>June</v>
      </c>
      <c r="D899" s="5" t="str">
        <f>TEXT(Table_EnergyDemand_raw_data[[#This Row],[Date]], "YYYY")</f>
        <v>2017</v>
      </c>
      <c r="E899" s="5">
        <f>_xlfn.ISOWEEKNUM(Table_EnergyDemand_raw_data[[#This Row],[Date]])</f>
        <v>24</v>
      </c>
      <c r="F899" s="6" t="str">
        <f>VLOOKUP(Table_EnergyDemand_raw_data[[#This Row],[Date]],Table_Sheet1[], 2, FALSE)</f>
        <v>Y</v>
      </c>
      <c r="G899" s="6" t="str">
        <f>VLOOKUP(Table_EnergyDemand_raw_data[[#This Row],[Date]],Table_Sheet1[], 3, FALSE)</f>
        <v>N</v>
      </c>
      <c r="H899" s="5">
        <v>6.6</v>
      </c>
      <c r="I899" s="5">
        <v>17.100000000000001</v>
      </c>
      <c r="J899" s="5">
        <v>8.9</v>
      </c>
      <c r="K899" s="5">
        <v>0</v>
      </c>
      <c r="L899" s="7">
        <v>135269.63500000001</v>
      </c>
      <c r="M899" s="8">
        <v>107.362224</v>
      </c>
      <c r="N899" s="8">
        <f>Table_EnergyDemand_raw_data[[#This Row],[Demand]]*Table_EnergyDemand_raw_data[[#This Row],[RRP]]</f>
        <v>14522848.853268242</v>
      </c>
    </row>
    <row r="900" spans="1:14" x14ac:dyDescent="0.3">
      <c r="A900" s="10">
        <v>42903</v>
      </c>
      <c r="B900" s="5" t="str">
        <f>TEXT(Table_EnergyDemand_raw_data[[#This Row],[Date]], "DDDD")</f>
        <v>Saturday</v>
      </c>
      <c r="C900" s="5" t="str">
        <f xml:space="preserve"> TEXT(Table_EnergyDemand_raw_data[[#This Row],[Date]], "MMMM")</f>
        <v>June</v>
      </c>
      <c r="D900" s="5" t="str">
        <f>TEXT(Table_EnergyDemand_raw_data[[#This Row],[Date]], "YYYY")</f>
        <v>2017</v>
      </c>
      <c r="E900" s="5">
        <f>_xlfn.ISOWEEKNUM(Table_EnergyDemand_raw_data[[#This Row],[Date]])</f>
        <v>24</v>
      </c>
      <c r="F900" s="6" t="str">
        <f>VLOOKUP(Table_EnergyDemand_raw_data[[#This Row],[Date]],Table_Sheet1[], 2, FALSE)</f>
        <v>Y</v>
      </c>
      <c r="G900" s="6" t="str">
        <f>VLOOKUP(Table_EnergyDemand_raw_data[[#This Row],[Date]],Table_Sheet1[], 3, FALSE)</f>
        <v>N</v>
      </c>
      <c r="H900" s="5">
        <v>4.2</v>
      </c>
      <c r="I900" s="5">
        <v>15.5</v>
      </c>
      <c r="J900" s="5">
        <v>9.1999999999999993</v>
      </c>
      <c r="K900" s="5">
        <v>0</v>
      </c>
      <c r="L900" s="7">
        <v>121178.68</v>
      </c>
      <c r="M900" s="8">
        <v>104.2875868</v>
      </c>
      <c r="N900" s="8">
        <f>Table_EnergyDemand_raw_data[[#This Row],[Demand]]*Table_EnergyDemand_raw_data[[#This Row],[RRP]]</f>
        <v>12637432.108809423</v>
      </c>
    </row>
    <row r="901" spans="1:14" x14ac:dyDescent="0.3">
      <c r="A901" s="10">
        <v>42904</v>
      </c>
      <c r="B901" s="5" t="str">
        <f>TEXT(Table_EnergyDemand_raw_data[[#This Row],[Date]], "DDDD")</f>
        <v>Sunday</v>
      </c>
      <c r="C901" s="5" t="str">
        <f xml:space="preserve"> TEXT(Table_EnergyDemand_raw_data[[#This Row],[Date]], "MMMM")</f>
        <v>June</v>
      </c>
      <c r="D901" s="5" t="str">
        <f>TEXT(Table_EnergyDemand_raw_data[[#This Row],[Date]], "YYYY")</f>
        <v>2017</v>
      </c>
      <c r="E901" s="5">
        <f>_xlfn.ISOWEEKNUM(Table_EnergyDemand_raw_data[[#This Row],[Date]])</f>
        <v>24</v>
      </c>
      <c r="F901" s="6" t="str">
        <f>VLOOKUP(Table_EnergyDemand_raw_data[[#This Row],[Date]],Table_Sheet1[], 2, FALSE)</f>
        <v>Y</v>
      </c>
      <c r="G901" s="6" t="str">
        <f>VLOOKUP(Table_EnergyDemand_raw_data[[#This Row],[Date]],Table_Sheet1[], 3, FALSE)</f>
        <v>N</v>
      </c>
      <c r="H901" s="5">
        <v>5.4</v>
      </c>
      <c r="I901" s="5">
        <v>16.3</v>
      </c>
      <c r="J901" s="5">
        <v>7.9</v>
      </c>
      <c r="K901" s="5">
        <v>0</v>
      </c>
      <c r="L901" s="7">
        <v>116112.74</v>
      </c>
      <c r="M901" s="8">
        <v>93.616927630000006</v>
      </c>
      <c r="N901" s="8">
        <f>Table_EnergyDemand_raw_data[[#This Row],[Demand]]*Table_EnergyDemand_raw_data[[#This Row],[RRP]]</f>
        <v>10870117.977501007</v>
      </c>
    </row>
    <row r="902" spans="1:14" x14ac:dyDescent="0.3">
      <c r="A902" s="10">
        <v>42905</v>
      </c>
      <c r="B902" s="5" t="str">
        <f>TEXT(Table_EnergyDemand_raw_data[[#This Row],[Date]], "DDDD")</f>
        <v>Monday</v>
      </c>
      <c r="C902" s="5" t="str">
        <f xml:space="preserve"> TEXT(Table_EnergyDemand_raw_data[[#This Row],[Date]], "MMMM")</f>
        <v>June</v>
      </c>
      <c r="D902" s="5" t="str">
        <f>TEXT(Table_EnergyDemand_raw_data[[#This Row],[Date]], "YYYY")</f>
        <v>2017</v>
      </c>
      <c r="E902" s="5">
        <f>_xlfn.ISOWEEKNUM(Table_EnergyDemand_raw_data[[#This Row],[Date]])</f>
        <v>25</v>
      </c>
      <c r="F902" s="6" t="str">
        <f>VLOOKUP(Table_EnergyDemand_raw_data[[#This Row],[Date]],Table_Sheet1[], 2, FALSE)</f>
        <v>Y</v>
      </c>
      <c r="G902" s="6" t="str">
        <f>VLOOKUP(Table_EnergyDemand_raw_data[[#This Row],[Date]],Table_Sheet1[], 3, FALSE)</f>
        <v>N</v>
      </c>
      <c r="H902" s="5">
        <v>7.1</v>
      </c>
      <c r="I902" s="5">
        <v>16.100000000000001</v>
      </c>
      <c r="J902" s="5">
        <v>6</v>
      </c>
      <c r="K902" s="5">
        <v>0</v>
      </c>
      <c r="L902" s="7">
        <v>134925.74</v>
      </c>
      <c r="M902" s="8">
        <v>95.96949334</v>
      </c>
      <c r="N902" s="8">
        <f>Table_EnergyDemand_raw_data[[#This Row],[Demand]]*Table_EnergyDemand_raw_data[[#This Row],[RRP]]</f>
        <v>12948754.906324571</v>
      </c>
    </row>
    <row r="903" spans="1:14" x14ac:dyDescent="0.3">
      <c r="A903" s="10">
        <v>42906</v>
      </c>
      <c r="B903" s="5" t="str">
        <f>TEXT(Table_EnergyDemand_raw_data[[#This Row],[Date]], "DDDD")</f>
        <v>Tuesday</v>
      </c>
      <c r="C903" s="5" t="str">
        <f xml:space="preserve"> TEXT(Table_EnergyDemand_raw_data[[#This Row],[Date]], "MMMM")</f>
        <v>June</v>
      </c>
      <c r="D903" s="5" t="str">
        <f>TEXT(Table_EnergyDemand_raw_data[[#This Row],[Date]], "YYYY")</f>
        <v>2017</v>
      </c>
      <c r="E903" s="5">
        <f>_xlfn.ISOWEEKNUM(Table_EnergyDemand_raw_data[[#This Row],[Date]])</f>
        <v>25</v>
      </c>
      <c r="F903" s="6" t="str">
        <f>VLOOKUP(Table_EnergyDemand_raw_data[[#This Row],[Date]],Table_Sheet1[], 2, FALSE)</f>
        <v>Y</v>
      </c>
      <c r="G903" s="6" t="str">
        <f>VLOOKUP(Table_EnergyDemand_raw_data[[#This Row],[Date]],Table_Sheet1[], 3, FALSE)</f>
        <v>N</v>
      </c>
      <c r="H903" s="5">
        <v>6.4</v>
      </c>
      <c r="I903" s="5">
        <v>15.8</v>
      </c>
      <c r="J903" s="5">
        <v>9.1999999999999993</v>
      </c>
      <c r="K903" s="5">
        <v>0</v>
      </c>
      <c r="L903" s="7">
        <v>131996.97</v>
      </c>
      <c r="M903" s="8">
        <v>85.797832029999995</v>
      </c>
      <c r="N903" s="8">
        <f>Table_EnergyDemand_raw_data[[#This Row],[Demand]]*Table_EnergyDemand_raw_data[[#This Row],[RRP]]</f>
        <v>11325053.860528948</v>
      </c>
    </row>
    <row r="904" spans="1:14" x14ac:dyDescent="0.3">
      <c r="A904" s="10">
        <v>42907</v>
      </c>
      <c r="B904" s="5" t="str">
        <f>TEXT(Table_EnergyDemand_raw_data[[#This Row],[Date]], "DDDD")</f>
        <v>Wednesday</v>
      </c>
      <c r="C904" s="5" t="str">
        <f xml:space="preserve"> TEXT(Table_EnergyDemand_raw_data[[#This Row],[Date]], "MMMM")</f>
        <v>June</v>
      </c>
      <c r="D904" s="5" t="str">
        <f>TEXT(Table_EnergyDemand_raw_data[[#This Row],[Date]], "YYYY")</f>
        <v>2017</v>
      </c>
      <c r="E904" s="5">
        <f>_xlfn.ISOWEEKNUM(Table_EnergyDemand_raw_data[[#This Row],[Date]])</f>
        <v>25</v>
      </c>
      <c r="F904" s="6" t="str">
        <f>VLOOKUP(Table_EnergyDemand_raw_data[[#This Row],[Date]],Table_Sheet1[], 2, FALSE)</f>
        <v>Y</v>
      </c>
      <c r="G904" s="6" t="str">
        <f>VLOOKUP(Table_EnergyDemand_raw_data[[#This Row],[Date]],Table_Sheet1[], 3, FALSE)</f>
        <v>N</v>
      </c>
      <c r="H904" s="5">
        <v>7.8</v>
      </c>
      <c r="I904" s="5">
        <v>13.5</v>
      </c>
      <c r="J904" s="5">
        <v>5</v>
      </c>
      <c r="K904" s="5">
        <v>0.6</v>
      </c>
      <c r="L904" s="7">
        <v>139814.29999999999</v>
      </c>
      <c r="M904" s="8">
        <v>106.9667247</v>
      </c>
      <c r="N904" s="8">
        <f>Table_EnergyDemand_raw_data[[#This Row],[Demand]]*Table_EnergyDemand_raw_data[[#This Row],[RRP]]</f>
        <v>14955477.737223208</v>
      </c>
    </row>
    <row r="905" spans="1:14" x14ac:dyDescent="0.3">
      <c r="A905" s="10">
        <v>42908</v>
      </c>
      <c r="B905" s="5" t="str">
        <f>TEXT(Table_EnergyDemand_raw_data[[#This Row],[Date]], "DDDD")</f>
        <v>Thursday</v>
      </c>
      <c r="C905" s="5" t="str">
        <f xml:space="preserve"> TEXT(Table_EnergyDemand_raw_data[[#This Row],[Date]], "MMMM")</f>
        <v>June</v>
      </c>
      <c r="D905" s="5" t="str">
        <f>TEXT(Table_EnergyDemand_raw_data[[#This Row],[Date]], "YYYY")</f>
        <v>2017</v>
      </c>
      <c r="E905" s="5">
        <f>_xlfn.ISOWEEKNUM(Table_EnergyDemand_raw_data[[#This Row],[Date]])</f>
        <v>25</v>
      </c>
      <c r="F905" s="6" t="str">
        <f>VLOOKUP(Table_EnergyDemand_raw_data[[#This Row],[Date]],Table_Sheet1[], 2, FALSE)</f>
        <v>Y</v>
      </c>
      <c r="G905" s="6" t="str">
        <f>VLOOKUP(Table_EnergyDemand_raw_data[[#This Row],[Date]],Table_Sheet1[], 3, FALSE)</f>
        <v>N</v>
      </c>
      <c r="H905" s="5">
        <v>6.7</v>
      </c>
      <c r="I905" s="5">
        <v>14.1</v>
      </c>
      <c r="J905" s="5">
        <v>6.7</v>
      </c>
      <c r="K905" s="5">
        <v>0.2</v>
      </c>
      <c r="L905" s="7">
        <v>140348.57</v>
      </c>
      <c r="M905" s="8">
        <v>94.858967509999999</v>
      </c>
      <c r="N905" s="8">
        <f>Table_EnergyDemand_raw_data[[#This Row],[Demand]]*Table_EnergyDemand_raw_data[[#This Row],[RRP]]</f>
        <v>13313320.441704961</v>
      </c>
    </row>
    <row r="906" spans="1:14" x14ac:dyDescent="0.3">
      <c r="A906" s="10">
        <v>42909</v>
      </c>
      <c r="B906" s="5" t="str">
        <f>TEXT(Table_EnergyDemand_raw_data[[#This Row],[Date]], "DDDD")</f>
        <v>Friday</v>
      </c>
      <c r="C906" s="5" t="str">
        <f xml:space="preserve"> TEXT(Table_EnergyDemand_raw_data[[#This Row],[Date]], "MMMM")</f>
        <v>June</v>
      </c>
      <c r="D906" s="5" t="str">
        <f>TEXT(Table_EnergyDemand_raw_data[[#This Row],[Date]], "YYYY")</f>
        <v>2017</v>
      </c>
      <c r="E906" s="5">
        <f>_xlfn.ISOWEEKNUM(Table_EnergyDemand_raw_data[[#This Row],[Date]])</f>
        <v>25</v>
      </c>
      <c r="F906" s="6" t="str">
        <f>VLOOKUP(Table_EnergyDemand_raw_data[[#This Row],[Date]],Table_Sheet1[], 2, FALSE)</f>
        <v>Y</v>
      </c>
      <c r="G906" s="6" t="str">
        <f>VLOOKUP(Table_EnergyDemand_raw_data[[#This Row],[Date]],Table_Sheet1[], 3, FALSE)</f>
        <v>N</v>
      </c>
      <c r="H906" s="5">
        <v>7.4</v>
      </c>
      <c r="I906" s="5">
        <v>14.9</v>
      </c>
      <c r="J906" s="5">
        <v>8.1999999999999993</v>
      </c>
      <c r="K906" s="5">
        <v>0</v>
      </c>
      <c r="L906" s="7">
        <v>132029.57500000001</v>
      </c>
      <c r="M906" s="8">
        <v>80.269938710000005</v>
      </c>
      <c r="N906" s="8">
        <f>Table_EnergyDemand_raw_data[[#This Row],[Demand]]*Table_EnergyDemand_raw_data[[#This Row],[RRP]]</f>
        <v>10598005.89315735</v>
      </c>
    </row>
    <row r="907" spans="1:14" x14ac:dyDescent="0.3">
      <c r="A907" s="10">
        <v>42910</v>
      </c>
      <c r="B907" s="5" t="str">
        <f>TEXT(Table_EnergyDemand_raw_data[[#This Row],[Date]], "DDDD")</f>
        <v>Saturday</v>
      </c>
      <c r="C907" s="5" t="str">
        <f xml:space="preserve"> TEXT(Table_EnergyDemand_raw_data[[#This Row],[Date]], "MMMM")</f>
        <v>June</v>
      </c>
      <c r="D907" s="5" t="str">
        <f>TEXT(Table_EnergyDemand_raw_data[[#This Row],[Date]], "YYYY")</f>
        <v>2017</v>
      </c>
      <c r="E907" s="5">
        <f>_xlfn.ISOWEEKNUM(Table_EnergyDemand_raw_data[[#This Row],[Date]])</f>
        <v>25</v>
      </c>
      <c r="F907" s="6" t="str">
        <f>VLOOKUP(Table_EnergyDemand_raw_data[[#This Row],[Date]],Table_Sheet1[], 2, FALSE)</f>
        <v>Y</v>
      </c>
      <c r="G907" s="6" t="str">
        <f>VLOOKUP(Table_EnergyDemand_raw_data[[#This Row],[Date]],Table_Sheet1[], 3, FALSE)</f>
        <v>N</v>
      </c>
      <c r="H907" s="5">
        <v>8.3000000000000007</v>
      </c>
      <c r="I907" s="5">
        <v>12.3</v>
      </c>
      <c r="J907" s="5">
        <v>7.3</v>
      </c>
      <c r="K907" s="5">
        <v>1.4</v>
      </c>
      <c r="L907" s="7">
        <v>122393.325</v>
      </c>
      <c r="M907" s="8">
        <v>84.970944450000005</v>
      </c>
      <c r="N907" s="8">
        <f>Table_EnergyDemand_raw_data[[#This Row],[Demand]]*Table_EnergyDemand_raw_data[[#This Row],[RRP]]</f>
        <v>10399876.419625796</v>
      </c>
    </row>
    <row r="908" spans="1:14" x14ac:dyDescent="0.3">
      <c r="A908" s="10">
        <v>42911</v>
      </c>
      <c r="B908" s="5" t="str">
        <f>TEXT(Table_EnergyDemand_raw_data[[#This Row],[Date]], "DDDD")</f>
        <v>Sunday</v>
      </c>
      <c r="C908" s="5" t="str">
        <f xml:space="preserve"> TEXT(Table_EnergyDemand_raw_data[[#This Row],[Date]], "MMMM")</f>
        <v>June</v>
      </c>
      <c r="D908" s="5" t="str">
        <f>TEXT(Table_EnergyDemand_raw_data[[#This Row],[Date]], "YYYY")</f>
        <v>2017</v>
      </c>
      <c r="E908" s="5">
        <f>_xlfn.ISOWEEKNUM(Table_EnergyDemand_raw_data[[#This Row],[Date]])</f>
        <v>25</v>
      </c>
      <c r="F908" s="6" t="str">
        <f>VLOOKUP(Table_EnergyDemand_raw_data[[#This Row],[Date]],Table_Sheet1[], 2, FALSE)</f>
        <v>Y</v>
      </c>
      <c r="G908" s="6" t="str">
        <f>VLOOKUP(Table_EnergyDemand_raw_data[[#This Row],[Date]],Table_Sheet1[], 3, FALSE)</f>
        <v>N</v>
      </c>
      <c r="H908" s="5">
        <v>8.6</v>
      </c>
      <c r="I908" s="5">
        <v>14.3</v>
      </c>
      <c r="J908" s="5">
        <v>5.3</v>
      </c>
      <c r="K908" s="5">
        <v>0</v>
      </c>
      <c r="L908" s="7">
        <v>118103.86500000001</v>
      </c>
      <c r="M908" s="8">
        <v>72.870515380000001</v>
      </c>
      <c r="N908" s="8">
        <f>Table_EnergyDemand_raw_data[[#This Row],[Demand]]*Table_EnergyDemand_raw_data[[#This Row],[RRP]]</f>
        <v>8606289.5109199435</v>
      </c>
    </row>
    <row r="909" spans="1:14" x14ac:dyDescent="0.3">
      <c r="A909" s="10">
        <v>42912</v>
      </c>
      <c r="B909" s="5" t="str">
        <f>TEXT(Table_EnergyDemand_raw_data[[#This Row],[Date]], "DDDD")</f>
        <v>Monday</v>
      </c>
      <c r="C909" s="5" t="str">
        <f xml:space="preserve"> TEXT(Table_EnergyDemand_raw_data[[#This Row],[Date]], "MMMM")</f>
        <v>June</v>
      </c>
      <c r="D909" s="5" t="str">
        <f>TEXT(Table_EnergyDemand_raw_data[[#This Row],[Date]], "YYYY")</f>
        <v>2017</v>
      </c>
      <c r="E909" s="5">
        <f>_xlfn.ISOWEEKNUM(Table_EnergyDemand_raw_data[[#This Row],[Date]])</f>
        <v>26</v>
      </c>
      <c r="F909" s="6" t="str">
        <f>VLOOKUP(Table_EnergyDemand_raw_data[[#This Row],[Date]],Table_Sheet1[], 2, FALSE)</f>
        <v>Y</v>
      </c>
      <c r="G909" s="6" t="str">
        <f>VLOOKUP(Table_EnergyDemand_raw_data[[#This Row],[Date]],Table_Sheet1[], 3, FALSE)</f>
        <v>N</v>
      </c>
      <c r="H909" s="5">
        <v>8.8000000000000007</v>
      </c>
      <c r="I909" s="5">
        <v>12.6</v>
      </c>
      <c r="J909" s="5">
        <v>7.8</v>
      </c>
      <c r="K909" s="5">
        <v>1.4</v>
      </c>
      <c r="L909" s="7">
        <v>138040.38</v>
      </c>
      <c r="M909" s="8">
        <v>104.3154945</v>
      </c>
      <c r="N909" s="8">
        <f>Table_EnergyDemand_raw_data[[#This Row],[Demand]]*Table_EnergyDemand_raw_data[[#This Row],[RRP]]</f>
        <v>14399750.500667911</v>
      </c>
    </row>
    <row r="910" spans="1:14" x14ac:dyDescent="0.3">
      <c r="A910" s="10">
        <v>42913</v>
      </c>
      <c r="B910" s="5" t="str">
        <f>TEXT(Table_EnergyDemand_raw_data[[#This Row],[Date]], "DDDD")</f>
        <v>Tuesday</v>
      </c>
      <c r="C910" s="5" t="str">
        <f xml:space="preserve"> TEXT(Table_EnergyDemand_raw_data[[#This Row],[Date]], "MMMM")</f>
        <v>June</v>
      </c>
      <c r="D910" s="5" t="str">
        <f>TEXT(Table_EnergyDemand_raw_data[[#This Row],[Date]], "YYYY")</f>
        <v>2017</v>
      </c>
      <c r="E910" s="5">
        <f>_xlfn.ISOWEEKNUM(Table_EnergyDemand_raw_data[[#This Row],[Date]])</f>
        <v>26</v>
      </c>
      <c r="F910" s="6" t="str">
        <f>VLOOKUP(Table_EnergyDemand_raw_data[[#This Row],[Date]],Table_Sheet1[], 2, FALSE)</f>
        <v>Y</v>
      </c>
      <c r="G910" s="6" t="str">
        <f>VLOOKUP(Table_EnergyDemand_raw_data[[#This Row],[Date]],Table_Sheet1[], 3, FALSE)</f>
        <v>N</v>
      </c>
      <c r="H910" s="5">
        <v>6</v>
      </c>
      <c r="I910" s="5">
        <v>12.1</v>
      </c>
      <c r="J910" s="5">
        <v>4.4000000000000004</v>
      </c>
      <c r="K910" s="5">
        <v>0</v>
      </c>
      <c r="L910" s="7">
        <v>144526.63</v>
      </c>
      <c r="M910" s="8">
        <v>100.1993406</v>
      </c>
      <c r="N910" s="8">
        <f>Table_EnergyDemand_raw_data[[#This Row],[Demand]]*Table_EnergyDemand_raw_data[[#This Row],[RRP]]</f>
        <v>14481473.025140177</v>
      </c>
    </row>
    <row r="911" spans="1:14" x14ac:dyDescent="0.3">
      <c r="A911" s="10">
        <v>42914</v>
      </c>
      <c r="B911" s="5" t="str">
        <f>TEXT(Table_EnergyDemand_raw_data[[#This Row],[Date]], "DDDD")</f>
        <v>Wednesday</v>
      </c>
      <c r="C911" s="5" t="str">
        <f xml:space="preserve"> TEXT(Table_EnergyDemand_raw_data[[#This Row],[Date]], "MMMM")</f>
        <v>June</v>
      </c>
      <c r="D911" s="5" t="str">
        <f>TEXT(Table_EnergyDemand_raw_data[[#This Row],[Date]], "YYYY")</f>
        <v>2017</v>
      </c>
      <c r="E911" s="5">
        <f>_xlfn.ISOWEEKNUM(Table_EnergyDemand_raw_data[[#This Row],[Date]])</f>
        <v>26</v>
      </c>
      <c r="F911" s="6" t="str">
        <f>VLOOKUP(Table_EnergyDemand_raw_data[[#This Row],[Date]],Table_Sheet1[], 2, FALSE)</f>
        <v>Y</v>
      </c>
      <c r="G911" s="6" t="str">
        <f>VLOOKUP(Table_EnergyDemand_raw_data[[#This Row],[Date]],Table_Sheet1[], 3, FALSE)</f>
        <v>N</v>
      </c>
      <c r="H911" s="5">
        <v>6.8</v>
      </c>
      <c r="I911" s="5">
        <v>14.1</v>
      </c>
      <c r="J911" s="5">
        <v>5.4</v>
      </c>
      <c r="K911" s="5">
        <v>0</v>
      </c>
      <c r="L911" s="7">
        <v>141351.89499999999</v>
      </c>
      <c r="M911" s="8">
        <v>98.538103219999996</v>
      </c>
      <c r="N911" s="8">
        <f>Table_EnergyDemand_raw_data[[#This Row],[Demand]]*Table_EnergyDemand_raw_data[[#This Row],[RRP]]</f>
        <v>13928547.619852601</v>
      </c>
    </row>
    <row r="912" spans="1:14" x14ac:dyDescent="0.3">
      <c r="A912" s="10">
        <v>42915</v>
      </c>
      <c r="B912" s="5" t="str">
        <f>TEXT(Table_EnergyDemand_raw_data[[#This Row],[Date]], "DDDD")</f>
        <v>Thursday</v>
      </c>
      <c r="C912" s="5" t="str">
        <f xml:space="preserve"> TEXT(Table_EnergyDemand_raw_data[[#This Row],[Date]], "MMMM")</f>
        <v>June</v>
      </c>
      <c r="D912" s="5" t="str">
        <f>TEXT(Table_EnergyDemand_raw_data[[#This Row],[Date]], "YYYY")</f>
        <v>2017</v>
      </c>
      <c r="E912" s="5">
        <f>_xlfn.ISOWEEKNUM(Table_EnergyDemand_raw_data[[#This Row],[Date]])</f>
        <v>26</v>
      </c>
      <c r="F912" s="6" t="str">
        <f>VLOOKUP(Table_EnergyDemand_raw_data[[#This Row],[Date]],Table_Sheet1[], 2, FALSE)</f>
        <v>Y</v>
      </c>
      <c r="G912" s="6" t="str">
        <f>VLOOKUP(Table_EnergyDemand_raw_data[[#This Row],[Date]],Table_Sheet1[], 3, FALSE)</f>
        <v>N</v>
      </c>
      <c r="H912" s="5">
        <v>9.1999999999999993</v>
      </c>
      <c r="I912" s="5">
        <v>13.7</v>
      </c>
      <c r="J912" s="5">
        <v>5</v>
      </c>
      <c r="K912" s="5">
        <v>0</v>
      </c>
      <c r="L912" s="7">
        <v>138124.06</v>
      </c>
      <c r="M912" s="8">
        <v>102.52503950000001</v>
      </c>
      <c r="N912" s="8">
        <f>Table_EnergyDemand_raw_data[[#This Row],[Demand]]*Table_EnergyDemand_raw_data[[#This Row],[RRP]]</f>
        <v>14161174.70740037</v>
      </c>
    </row>
    <row r="913" spans="1:14" x14ac:dyDescent="0.3">
      <c r="A913" s="10">
        <v>42916</v>
      </c>
      <c r="B913" s="5" t="str">
        <f>TEXT(Table_EnergyDemand_raw_data[[#This Row],[Date]], "DDDD")</f>
        <v>Friday</v>
      </c>
      <c r="C913" s="5" t="str">
        <f xml:space="preserve"> TEXT(Table_EnergyDemand_raw_data[[#This Row],[Date]], "MMMM")</f>
        <v>June</v>
      </c>
      <c r="D913" s="5" t="str">
        <f>TEXT(Table_EnergyDemand_raw_data[[#This Row],[Date]], "YYYY")</f>
        <v>2017</v>
      </c>
      <c r="E913" s="5">
        <f>_xlfn.ISOWEEKNUM(Table_EnergyDemand_raw_data[[#This Row],[Date]])</f>
        <v>26</v>
      </c>
      <c r="F913" s="6" t="str">
        <f>VLOOKUP(Table_EnergyDemand_raw_data[[#This Row],[Date]],Table_Sheet1[], 2, FALSE)</f>
        <v>N</v>
      </c>
      <c r="G913" s="6" t="str">
        <f>VLOOKUP(Table_EnergyDemand_raw_data[[#This Row],[Date]],Table_Sheet1[], 3, FALSE)</f>
        <v>N</v>
      </c>
      <c r="H913" s="5">
        <v>7.1</v>
      </c>
      <c r="I913" s="5">
        <v>12.3</v>
      </c>
      <c r="J913" s="5">
        <v>8.4</v>
      </c>
      <c r="K913" s="5">
        <v>4.4000000000000004</v>
      </c>
      <c r="L913" s="7">
        <v>139275.77499999999</v>
      </c>
      <c r="M913" s="8">
        <v>124.6840444</v>
      </c>
      <c r="N913" s="8">
        <f>Table_EnergyDemand_raw_data[[#This Row],[Demand]]*Table_EnergyDemand_raw_data[[#This Row],[RRP]]</f>
        <v>17365466.913944408</v>
      </c>
    </row>
    <row r="914" spans="1:14" x14ac:dyDescent="0.3">
      <c r="A914" s="10">
        <v>42917</v>
      </c>
      <c r="B914" s="5" t="str">
        <f>TEXT(Table_EnergyDemand_raw_data[[#This Row],[Date]], "DDDD")</f>
        <v>Saturday</v>
      </c>
      <c r="C914" s="5" t="str">
        <f xml:space="preserve"> TEXT(Table_EnergyDemand_raw_data[[#This Row],[Date]], "MMMM")</f>
        <v>July</v>
      </c>
      <c r="D914" s="5" t="str">
        <f>TEXT(Table_EnergyDemand_raw_data[[#This Row],[Date]], "YYYY")</f>
        <v>2017</v>
      </c>
      <c r="E914" s="5">
        <f>_xlfn.ISOWEEKNUM(Table_EnergyDemand_raw_data[[#This Row],[Date]])</f>
        <v>26</v>
      </c>
      <c r="F914" s="6" t="str">
        <f>VLOOKUP(Table_EnergyDemand_raw_data[[#This Row],[Date]],Table_Sheet1[], 2, FALSE)</f>
        <v>N</v>
      </c>
      <c r="G914" s="6" t="str">
        <f>VLOOKUP(Table_EnergyDemand_raw_data[[#This Row],[Date]],Table_Sheet1[], 3, FALSE)</f>
        <v>N</v>
      </c>
      <c r="H914" s="5">
        <v>1.1000000000000001</v>
      </c>
      <c r="I914" s="5">
        <v>12.7</v>
      </c>
      <c r="J914" s="5">
        <v>9.3000000000000007</v>
      </c>
      <c r="K914" s="5">
        <v>0</v>
      </c>
      <c r="L914" s="7">
        <v>125949.5</v>
      </c>
      <c r="M914" s="8">
        <v>114.7570772</v>
      </c>
      <c r="N914" s="8">
        <f>Table_EnergyDemand_raw_data[[#This Row],[Demand]]*Table_EnergyDemand_raw_data[[#This Row],[RRP]]</f>
        <v>14453596.4948014</v>
      </c>
    </row>
    <row r="915" spans="1:14" x14ac:dyDescent="0.3">
      <c r="A915" s="10">
        <v>42918</v>
      </c>
      <c r="B915" s="5" t="str">
        <f>TEXT(Table_EnergyDemand_raw_data[[#This Row],[Date]], "DDDD")</f>
        <v>Sunday</v>
      </c>
      <c r="C915" s="5" t="str">
        <f xml:space="preserve"> TEXT(Table_EnergyDemand_raw_data[[#This Row],[Date]], "MMMM")</f>
        <v>July</v>
      </c>
      <c r="D915" s="5" t="str">
        <f>TEXT(Table_EnergyDemand_raw_data[[#This Row],[Date]], "YYYY")</f>
        <v>2017</v>
      </c>
      <c r="E915" s="5">
        <f>_xlfn.ISOWEEKNUM(Table_EnergyDemand_raw_data[[#This Row],[Date]])</f>
        <v>26</v>
      </c>
      <c r="F915" s="6" t="str">
        <f>VLOOKUP(Table_EnergyDemand_raw_data[[#This Row],[Date]],Table_Sheet1[], 2, FALSE)</f>
        <v>N</v>
      </c>
      <c r="G915" s="6" t="str">
        <f>VLOOKUP(Table_EnergyDemand_raw_data[[#This Row],[Date]],Table_Sheet1[], 3, FALSE)</f>
        <v>N</v>
      </c>
      <c r="H915" s="5">
        <v>0.8</v>
      </c>
      <c r="I915" s="5">
        <v>14.3</v>
      </c>
      <c r="J915" s="5">
        <v>9.1999999999999993</v>
      </c>
      <c r="K915" s="5">
        <v>0</v>
      </c>
      <c r="L915" s="7">
        <v>120137.45</v>
      </c>
      <c r="M915" s="8">
        <v>110.1092823</v>
      </c>
      <c r="N915" s="8">
        <f>Table_EnergyDemand_raw_data[[#This Row],[Demand]]*Table_EnergyDemand_raw_data[[#This Row],[RRP]]</f>
        <v>13228248.396852136</v>
      </c>
    </row>
    <row r="916" spans="1:14" x14ac:dyDescent="0.3">
      <c r="A916" s="10">
        <v>42919</v>
      </c>
      <c r="B916" s="5" t="str">
        <f>TEXT(Table_EnergyDemand_raw_data[[#This Row],[Date]], "DDDD")</f>
        <v>Monday</v>
      </c>
      <c r="C916" s="5" t="str">
        <f xml:space="preserve"> TEXT(Table_EnergyDemand_raw_data[[#This Row],[Date]], "MMMM")</f>
        <v>July</v>
      </c>
      <c r="D916" s="5" t="str">
        <f>TEXT(Table_EnergyDemand_raw_data[[#This Row],[Date]], "YYYY")</f>
        <v>2017</v>
      </c>
      <c r="E916" s="5">
        <f>_xlfn.ISOWEEKNUM(Table_EnergyDemand_raw_data[[#This Row],[Date]])</f>
        <v>27</v>
      </c>
      <c r="F916" s="6" t="str">
        <f>VLOOKUP(Table_EnergyDemand_raw_data[[#This Row],[Date]],Table_Sheet1[], 2, FALSE)</f>
        <v>N</v>
      </c>
      <c r="G916" s="6" t="str">
        <f>VLOOKUP(Table_EnergyDemand_raw_data[[#This Row],[Date]],Table_Sheet1[], 3, FALSE)</f>
        <v>N</v>
      </c>
      <c r="H916" s="5">
        <v>3.8</v>
      </c>
      <c r="I916" s="5">
        <v>13.9</v>
      </c>
      <c r="J916" s="5">
        <v>3.9</v>
      </c>
      <c r="K916" s="5">
        <v>0</v>
      </c>
      <c r="L916" s="7">
        <v>139765.32</v>
      </c>
      <c r="M916" s="8">
        <v>150.61276599999999</v>
      </c>
      <c r="N916" s="8">
        <f>Table_EnergyDemand_raw_data[[#This Row],[Demand]]*Table_EnergyDemand_raw_data[[#This Row],[RRP]]</f>
        <v>21050441.436075121</v>
      </c>
    </row>
    <row r="917" spans="1:14" x14ac:dyDescent="0.3">
      <c r="A917" s="10">
        <v>42920</v>
      </c>
      <c r="B917" s="5" t="str">
        <f>TEXT(Table_EnergyDemand_raw_data[[#This Row],[Date]], "DDDD")</f>
        <v>Tuesday</v>
      </c>
      <c r="C917" s="5" t="str">
        <f xml:space="preserve"> TEXT(Table_EnergyDemand_raw_data[[#This Row],[Date]], "MMMM")</f>
        <v>July</v>
      </c>
      <c r="D917" s="5" t="str">
        <f>TEXT(Table_EnergyDemand_raw_data[[#This Row],[Date]], "YYYY")</f>
        <v>2017</v>
      </c>
      <c r="E917" s="5">
        <f>_xlfn.ISOWEEKNUM(Table_EnergyDemand_raw_data[[#This Row],[Date]])</f>
        <v>27</v>
      </c>
      <c r="F917" s="6" t="str">
        <f>VLOOKUP(Table_EnergyDemand_raw_data[[#This Row],[Date]],Table_Sheet1[], 2, FALSE)</f>
        <v>N</v>
      </c>
      <c r="G917" s="6" t="str">
        <f>VLOOKUP(Table_EnergyDemand_raw_data[[#This Row],[Date]],Table_Sheet1[], 3, FALSE)</f>
        <v>N</v>
      </c>
      <c r="H917" s="5">
        <v>9</v>
      </c>
      <c r="I917" s="5">
        <v>16.2</v>
      </c>
      <c r="J917" s="5">
        <v>6.4</v>
      </c>
      <c r="K917" s="5">
        <v>3</v>
      </c>
      <c r="L917" s="7">
        <v>134029.80499999999</v>
      </c>
      <c r="M917" s="8">
        <v>132.54551810000001</v>
      </c>
      <c r="N917" s="8">
        <f>Table_EnergyDemand_raw_data[[#This Row],[Demand]]*Table_EnergyDemand_raw_data[[#This Row],[RRP]]</f>
        <v>17765049.944566973</v>
      </c>
    </row>
    <row r="918" spans="1:14" x14ac:dyDescent="0.3">
      <c r="A918" s="10">
        <v>42921</v>
      </c>
      <c r="B918" s="5" t="str">
        <f>TEXT(Table_EnergyDemand_raw_data[[#This Row],[Date]], "DDDD")</f>
        <v>Wednesday</v>
      </c>
      <c r="C918" s="5" t="str">
        <f xml:space="preserve"> TEXT(Table_EnergyDemand_raw_data[[#This Row],[Date]], "MMMM")</f>
        <v>July</v>
      </c>
      <c r="D918" s="5" t="str">
        <f>TEXT(Table_EnergyDemand_raw_data[[#This Row],[Date]], "YYYY")</f>
        <v>2017</v>
      </c>
      <c r="E918" s="5">
        <f>_xlfn.ISOWEEKNUM(Table_EnergyDemand_raw_data[[#This Row],[Date]])</f>
        <v>27</v>
      </c>
      <c r="F918" s="6" t="str">
        <f>VLOOKUP(Table_EnergyDemand_raw_data[[#This Row],[Date]],Table_Sheet1[], 2, FALSE)</f>
        <v>N</v>
      </c>
      <c r="G918" s="6" t="str">
        <f>VLOOKUP(Table_EnergyDemand_raw_data[[#This Row],[Date]],Table_Sheet1[], 3, FALSE)</f>
        <v>N</v>
      </c>
      <c r="H918" s="5">
        <v>10.1</v>
      </c>
      <c r="I918" s="5">
        <v>15.8</v>
      </c>
      <c r="J918" s="5">
        <v>6.5</v>
      </c>
      <c r="K918" s="5">
        <v>0</v>
      </c>
      <c r="L918" s="7">
        <v>134084.66500000001</v>
      </c>
      <c r="M918" s="8">
        <v>146.17612560000001</v>
      </c>
      <c r="N918" s="8">
        <f>Table_EnergyDemand_raw_data[[#This Row],[Demand]]*Table_EnergyDemand_raw_data[[#This Row],[RRP]]</f>
        <v>19599976.832073927</v>
      </c>
    </row>
    <row r="919" spans="1:14" x14ac:dyDescent="0.3">
      <c r="A919" s="10">
        <v>42922</v>
      </c>
      <c r="B919" s="5" t="str">
        <f>TEXT(Table_EnergyDemand_raw_data[[#This Row],[Date]], "DDDD")</f>
        <v>Thursday</v>
      </c>
      <c r="C919" s="5" t="str">
        <f xml:space="preserve"> TEXT(Table_EnergyDemand_raw_data[[#This Row],[Date]], "MMMM")</f>
        <v>July</v>
      </c>
      <c r="D919" s="5" t="str">
        <f>TEXT(Table_EnergyDemand_raw_data[[#This Row],[Date]], "YYYY")</f>
        <v>2017</v>
      </c>
      <c r="E919" s="5">
        <f>_xlfn.ISOWEEKNUM(Table_EnergyDemand_raw_data[[#This Row],[Date]])</f>
        <v>27</v>
      </c>
      <c r="F919" s="6" t="str">
        <f>VLOOKUP(Table_EnergyDemand_raw_data[[#This Row],[Date]],Table_Sheet1[], 2, FALSE)</f>
        <v>N</v>
      </c>
      <c r="G919" s="6" t="str">
        <f>VLOOKUP(Table_EnergyDemand_raw_data[[#This Row],[Date]],Table_Sheet1[], 3, FALSE)</f>
        <v>N</v>
      </c>
      <c r="H919" s="5">
        <v>4.8</v>
      </c>
      <c r="I919" s="5">
        <v>15</v>
      </c>
      <c r="J919" s="5">
        <v>8.6999999999999993</v>
      </c>
      <c r="K919" s="5">
        <v>0</v>
      </c>
      <c r="L919" s="7">
        <v>137899.715</v>
      </c>
      <c r="M919" s="8">
        <v>141.67937280000001</v>
      </c>
      <c r="N919" s="8">
        <f>Table_EnergyDemand_raw_data[[#This Row],[Demand]]*Table_EnergyDemand_raw_data[[#This Row],[RRP]]</f>
        <v>19537545.130498752</v>
      </c>
    </row>
    <row r="920" spans="1:14" x14ac:dyDescent="0.3">
      <c r="A920" s="10">
        <v>42923</v>
      </c>
      <c r="B920" s="5" t="str">
        <f>TEXT(Table_EnergyDemand_raw_data[[#This Row],[Date]], "DDDD")</f>
        <v>Friday</v>
      </c>
      <c r="C920" s="5" t="str">
        <f xml:space="preserve"> TEXT(Table_EnergyDemand_raw_data[[#This Row],[Date]], "MMMM")</f>
        <v>July</v>
      </c>
      <c r="D920" s="5" t="str">
        <f>TEXT(Table_EnergyDemand_raw_data[[#This Row],[Date]], "YYYY")</f>
        <v>2017</v>
      </c>
      <c r="E920" s="5">
        <f>_xlfn.ISOWEEKNUM(Table_EnergyDemand_raw_data[[#This Row],[Date]])</f>
        <v>27</v>
      </c>
      <c r="F920" s="6" t="str">
        <f>VLOOKUP(Table_EnergyDemand_raw_data[[#This Row],[Date]],Table_Sheet1[], 2, FALSE)</f>
        <v>N</v>
      </c>
      <c r="G920" s="6" t="str">
        <f>VLOOKUP(Table_EnergyDemand_raw_data[[#This Row],[Date]],Table_Sheet1[], 3, FALSE)</f>
        <v>N</v>
      </c>
      <c r="H920" s="5">
        <v>8</v>
      </c>
      <c r="I920" s="5">
        <v>14.2</v>
      </c>
      <c r="J920" s="5">
        <v>9.4</v>
      </c>
      <c r="K920" s="5">
        <v>0</v>
      </c>
      <c r="L920" s="7">
        <v>134078.07</v>
      </c>
      <c r="M920" s="8">
        <v>131.26538149999999</v>
      </c>
      <c r="N920" s="8">
        <f>Table_EnergyDemand_raw_data[[#This Row],[Demand]]*Table_EnergyDemand_raw_data[[#This Row],[RRP]]</f>
        <v>17599809.009333704</v>
      </c>
    </row>
    <row r="921" spans="1:14" x14ac:dyDescent="0.3">
      <c r="A921" s="10">
        <v>42924</v>
      </c>
      <c r="B921" s="5" t="str">
        <f>TEXT(Table_EnergyDemand_raw_data[[#This Row],[Date]], "DDDD")</f>
        <v>Saturday</v>
      </c>
      <c r="C921" s="5" t="str">
        <f xml:space="preserve"> TEXT(Table_EnergyDemand_raw_data[[#This Row],[Date]], "MMMM")</f>
        <v>July</v>
      </c>
      <c r="D921" s="5" t="str">
        <f>TEXT(Table_EnergyDemand_raw_data[[#This Row],[Date]], "YYYY")</f>
        <v>2017</v>
      </c>
      <c r="E921" s="5">
        <f>_xlfn.ISOWEEKNUM(Table_EnergyDemand_raw_data[[#This Row],[Date]])</f>
        <v>27</v>
      </c>
      <c r="F921" s="6" t="str">
        <f>VLOOKUP(Table_EnergyDemand_raw_data[[#This Row],[Date]],Table_Sheet1[], 2, FALSE)</f>
        <v>N</v>
      </c>
      <c r="G921" s="6" t="str">
        <f>VLOOKUP(Table_EnergyDemand_raw_data[[#This Row],[Date]],Table_Sheet1[], 3, FALSE)</f>
        <v>N</v>
      </c>
      <c r="H921" s="5">
        <v>5.3</v>
      </c>
      <c r="I921" s="5">
        <v>13.5</v>
      </c>
      <c r="J921" s="5">
        <v>5.0999999999999996</v>
      </c>
      <c r="K921" s="5">
        <v>0</v>
      </c>
      <c r="L921" s="7">
        <v>123687.97</v>
      </c>
      <c r="M921" s="8">
        <v>129.135411</v>
      </c>
      <c r="N921" s="8">
        <f>Table_EnergyDemand_raw_data[[#This Row],[Demand]]*Table_EnergyDemand_raw_data[[#This Row],[RRP]]</f>
        <v>15972496.841705671</v>
      </c>
    </row>
    <row r="922" spans="1:14" x14ac:dyDescent="0.3">
      <c r="A922" s="10">
        <v>42925</v>
      </c>
      <c r="B922" s="5" t="str">
        <f>TEXT(Table_EnergyDemand_raw_data[[#This Row],[Date]], "DDDD")</f>
        <v>Sunday</v>
      </c>
      <c r="C922" s="5" t="str">
        <f xml:space="preserve"> TEXT(Table_EnergyDemand_raw_data[[#This Row],[Date]], "MMMM")</f>
        <v>July</v>
      </c>
      <c r="D922" s="5" t="str">
        <f>TEXT(Table_EnergyDemand_raw_data[[#This Row],[Date]], "YYYY")</f>
        <v>2017</v>
      </c>
      <c r="E922" s="5">
        <f>_xlfn.ISOWEEKNUM(Table_EnergyDemand_raw_data[[#This Row],[Date]])</f>
        <v>27</v>
      </c>
      <c r="F922" s="6" t="str">
        <f>VLOOKUP(Table_EnergyDemand_raw_data[[#This Row],[Date]],Table_Sheet1[], 2, FALSE)</f>
        <v>N</v>
      </c>
      <c r="G922" s="6" t="str">
        <f>VLOOKUP(Table_EnergyDemand_raw_data[[#This Row],[Date]],Table_Sheet1[], 3, FALSE)</f>
        <v>N</v>
      </c>
      <c r="H922" s="5">
        <v>7.3</v>
      </c>
      <c r="I922" s="5">
        <v>14.6</v>
      </c>
      <c r="J922" s="5">
        <v>7.3</v>
      </c>
      <c r="K922" s="5">
        <v>0.8</v>
      </c>
      <c r="L922" s="7">
        <v>116064.03</v>
      </c>
      <c r="M922" s="8">
        <v>115.1296024</v>
      </c>
      <c r="N922" s="8">
        <f>Table_EnergyDemand_raw_data[[#This Row],[Demand]]*Table_EnergyDemand_raw_data[[#This Row],[RRP]]</f>
        <v>13362405.626841672</v>
      </c>
    </row>
    <row r="923" spans="1:14" x14ac:dyDescent="0.3">
      <c r="A923" s="10">
        <v>42926</v>
      </c>
      <c r="B923" s="5" t="str">
        <f>TEXT(Table_EnergyDemand_raw_data[[#This Row],[Date]], "DDDD")</f>
        <v>Monday</v>
      </c>
      <c r="C923" s="5" t="str">
        <f xml:space="preserve"> TEXT(Table_EnergyDemand_raw_data[[#This Row],[Date]], "MMMM")</f>
        <v>July</v>
      </c>
      <c r="D923" s="5" t="str">
        <f>TEXT(Table_EnergyDemand_raw_data[[#This Row],[Date]], "YYYY")</f>
        <v>2017</v>
      </c>
      <c r="E923" s="5">
        <f>_xlfn.ISOWEEKNUM(Table_EnergyDemand_raw_data[[#This Row],[Date]])</f>
        <v>28</v>
      </c>
      <c r="F923" s="6" t="str">
        <f>VLOOKUP(Table_EnergyDemand_raw_data[[#This Row],[Date]],Table_Sheet1[], 2, FALSE)</f>
        <v>N</v>
      </c>
      <c r="G923" s="6" t="str">
        <f>VLOOKUP(Table_EnergyDemand_raw_data[[#This Row],[Date]],Table_Sheet1[], 3, FALSE)</f>
        <v>N</v>
      </c>
      <c r="H923" s="5">
        <v>7</v>
      </c>
      <c r="I923" s="5">
        <v>16</v>
      </c>
      <c r="J923" s="5">
        <v>5.7</v>
      </c>
      <c r="K923" s="5">
        <v>0</v>
      </c>
      <c r="L923" s="7">
        <v>133132.32500000001</v>
      </c>
      <c r="M923" s="8">
        <v>123.9739271</v>
      </c>
      <c r="N923" s="8">
        <f>Table_EnergyDemand_raw_data[[#This Row],[Demand]]*Table_EnergyDemand_raw_data[[#This Row],[RRP]]</f>
        <v>16504937.154203508</v>
      </c>
    </row>
    <row r="924" spans="1:14" x14ac:dyDescent="0.3">
      <c r="A924" s="10">
        <v>42927</v>
      </c>
      <c r="B924" s="5" t="str">
        <f>TEXT(Table_EnergyDemand_raw_data[[#This Row],[Date]], "DDDD")</f>
        <v>Tuesday</v>
      </c>
      <c r="C924" s="5" t="str">
        <f xml:space="preserve"> TEXT(Table_EnergyDemand_raw_data[[#This Row],[Date]], "MMMM")</f>
        <v>July</v>
      </c>
      <c r="D924" s="5" t="str">
        <f>TEXT(Table_EnergyDemand_raw_data[[#This Row],[Date]], "YYYY")</f>
        <v>2017</v>
      </c>
      <c r="E924" s="5">
        <f>_xlfn.ISOWEEKNUM(Table_EnergyDemand_raw_data[[#This Row],[Date]])</f>
        <v>28</v>
      </c>
      <c r="F924" s="6" t="str">
        <f>VLOOKUP(Table_EnergyDemand_raw_data[[#This Row],[Date]],Table_Sheet1[], 2, FALSE)</f>
        <v>N</v>
      </c>
      <c r="G924" s="6" t="str">
        <f>VLOOKUP(Table_EnergyDemand_raw_data[[#This Row],[Date]],Table_Sheet1[], 3, FALSE)</f>
        <v>N</v>
      </c>
      <c r="H924" s="5">
        <v>6.9</v>
      </c>
      <c r="I924" s="5">
        <v>14.3</v>
      </c>
      <c r="J924" s="5">
        <v>9.6999999999999993</v>
      </c>
      <c r="K924" s="5">
        <v>0.4</v>
      </c>
      <c r="L924" s="7">
        <v>137352.78</v>
      </c>
      <c r="M924" s="8">
        <v>148.67949519999999</v>
      </c>
      <c r="N924" s="8">
        <f>Table_EnergyDemand_raw_data[[#This Row],[Demand]]*Table_EnergyDemand_raw_data[[#This Row],[RRP]]</f>
        <v>20421541.994716655</v>
      </c>
    </row>
    <row r="925" spans="1:14" x14ac:dyDescent="0.3">
      <c r="A925" s="10">
        <v>42928</v>
      </c>
      <c r="B925" s="5" t="str">
        <f>TEXT(Table_EnergyDemand_raw_data[[#This Row],[Date]], "DDDD")</f>
        <v>Wednesday</v>
      </c>
      <c r="C925" s="5" t="str">
        <f xml:space="preserve"> TEXT(Table_EnergyDemand_raw_data[[#This Row],[Date]], "MMMM")</f>
        <v>July</v>
      </c>
      <c r="D925" s="5" t="str">
        <f>TEXT(Table_EnergyDemand_raw_data[[#This Row],[Date]], "YYYY")</f>
        <v>2017</v>
      </c>
      <c r="E925" s="5">
        <f>_xlfn.ISOWEEKNUM(Table_EnergyDemand_raw_data[[#This Row],[Date]])</f>
        <v>28</v>
      </c>
      <c r="F925" s="6" t="str">
        <f>VLOOKUP(Table_EnergyDemand_raw_data[[#This Row],[Date]],Table_Sheet1[], 2, FALSE)</f>
        <v>N</v>
      </c>
      <c r="G925" s="6" t="str">
        <f>VLOOKUP(Table_EnergyDemand_raw_data[[#This Row],[Date]],Table_Sheet1[], 3, FALSE)</f>
        <v>N</v>
      </c>
      <c r="H925" s="5">
        <v>3.2</v>
      </c>
      <c r="I925" s="5">
        <v>15.1</v>
      </c>
      <c r="J925" s="5">
        <v>9.8000000000000007</v>
      </c>
      <c r="K925" s="5">
        <v>0</v>
      </c>
      <c r="L925" s="7">
        <v>138152.10500000001</v>
      </c>
      <c r="M925" s="8">
        <v>117.9532423</v>
      </c>
      <c r="N925" s="8">
        <f>Table_EnergyDemand_raw_data[[#This Row],[Demand]]*Table_EnergyDemand_raw_data[[#This Row],[RRP]]</f>
        <v>16295488.715320043</v>
      </c>
    </row>
    <row r="926" spans="1:14" x14ac:dyDescent="0.3">
      <c r="A926" s="10">
        <v>42929</v>
      </c>
      <c r="B926" s="5" t="str">
        <f>TEXT(Table_EnergyDemand_raw_data[[#This Row],[Date]], "DDDD")</f>
        <v>Thursday</v>
      </c>
      <c r="C926" s="5" t="str">
        <f xml:space="preserve"> TEXT(Table_EnergyDemand_raw_data[[#This Row],[Date]], "MMMM")</f>
        <v>July</v>
      </c>
      <c r="D926" s="5" t="str">
        <f>TEXT(Table_EnergyDemand_raw_data[[#This Row],[Date]], "YYYY")</f>
        <v>2017</v>
      </c>
      <c r="E926" s="5">
        <f>_xlfn.ISOWEEKNUM(Table_EnergyDemand_raw_data[[#This Row],[Date]])</f>
        <v>28</v>
      </c>
      <c r="F926" s="6" t="str">
        <f>VLOOKUP(Table_EnergyDemand_raw_data[[#This Row],[Date]],Table_Sheet1[], 2, FALSE)</f>
        <v>N</v>
      </c>
      <c r="G926" s="6" t="str">
        <f>VLOOKUP(Table_EnergyDemand_raw_data[[#This Row],[Date]],Table_Sheet1[], 3, FALSE)</f>
        <v>N</v>
      </c>
      <c r="H926" s="5">
        <v>4.8</v>
      </c>
      <c r="I926" s="5">
        <v>13.3</v>
      </c>
      <c r="J926" s="5">
        <v>5.5</v>
      </c>
      <c r="K926" s="5">
        <v>0</v>
      </c>
      <c r="L926" s="7">
        <v>134622.39000000001</v>
      </c>
      <c r="M926" s="8">
        <v>106.14876340000001</v>
      </c>
      <c r="N926" s="8">
        <f>Table_EnergyDemand_raw_data[[#This Row],[Demand]]*Table_EnergyDemand_raw_data[[#This Row],[RRP]]</f>
        <v>14290000.224452529</v>
      </c>
    </row>
    <row r="927" spans="1:14" x14ac:dyDescent="0.3">
      <c r="A927" s="10">
        <v>42930</v>
      </c>
      <c r="B927" s="5" t="str">
        <f>TEXT(Table_EnergyDemand_raw_data[[#This Row],[Date]], "DDDD")</f>
        <v>Friday</v>
      </c>
      <c r="C927" s="5" t="str">
        <f xml:space="preserve"> TEXT(Table_EnergyDemand_raw_data[[#This Row],[Date]], "MMMM")</f>
        <v>July</v>
      </c>
      <c r="D927" s="5" t="str">
        <f>TEXT(Table_EnergyDemand_raw_data[[#This Row],[Date]], "YYYY")</f>
        <v>2017</v>
      </c>
      <c r="E927" s="5">
        <f>_xlfn.ISOWEEKNUM(Table_EnergyDemand_raw_data[[#This Row],[Date]])</f>
        <v>28</v>
      </c>
      <c r="F927" s="6" t="str">
        <f>VLOOKUP(Table_EnergyDemand_raw_data[[#This Row],[Date]],Table_Sheet1[], 2, FALSE)</f>
        <v>N</v>
      </c>
      <c r="G927" s="6" t="str">
        <f>VLOOKUP(Table_EnergyDemand_raw_data[[#This Row],[Date]],Table_Sheet1[], 3, FALSE)</f>
        <v>N</v>
      </c>
      <c r="H927" s="5">
        <v>9.9</v>
      </c>
      <c r="I927" s="5">
        <v>15.9</v>
      </c>
      <c r="J927" s="5">
        <v>8.6</v>
      </c>
      <c r="K927" s="5">
        <v>2</v>
      </c>
      <c r="L927" s="7">
        <v>131387.745</v>
      </c>
      <c r="M927" s="8">
        <v>111.39498260000001</v>
      </c>
      <c r="N927" s="8">
        <f>Table_EnergyDemand_raw_data[[#This Row],[Demand]]*Table_EnergyDemand_raw_data[[#This Row],[RRP]]</f>
        <v>14635935.568128238</v>
      </c>
    </row>
    <row r="928" spans="1:14" x14ac:dyDescent="0.3">
      <c r="A928" s="10">
        <v>42931</v>
      </c>
      <c r="B928" s="5" t="str">
        <f>TEXT(Table_EnergyDemand_raw_data[[#This Row],[Date]], "DDDD")</f>
        <v>Saturday</v>
      </c>
      <c r="C928" s="5" t="str">
        <f xml:space="preserve"> TEXT(Table_EnergyDemand_raw_data[[#This Row],[Date]], "MMMM")</f>
        <v>July</v>
      </c>
      <c r="D928" s="5" t="str">
        <f>TEXT(Table_EnergyDemand_raw_data[[#This Row],[Date]], "YYYY")</f>
        <v>2017</v>
      </c>
      <c r="E928" s="5">
        <f>_xlfn.ISOWEEKNUM(Table_EnergyDemand_raw_data[[#This Row],[Date]])</f>
        <v>28</v>
      </c>
      <c r="F928" s="6" t="str">
        <f>VLOOKUP(Table_EnergyDemand_raw_data[[#This Row],[Date]],Table_Sheet1[], 2, FALSE)</f>
        <v>N</v>
      </c>
      <c r="G928" s="6" t="str">
        <f>VLOOKUP(Table_EnergyDemand_raw_data[[#This Row],[Date]],Table_Sheet1[], 3, FALSE)</f>
        <v>N</v>
      </c>
      <c r="H928" s="5">
        <v>4.5</v>
      </c>
      <c r="I928" s="5">
        <v>12</v>
      </c>
      <c r="J928" s="5">
        <v>9.4</v>
      </c>
      <c r="K928" s="5">
        <v>0</v>
      </c>
      <c r="L928" s="7">
        <v>124486.69500000001</v>
      </c>
      <c r="M928" s="8">
        <v>136.10655170000001</v>
      </c>
      <c r="N928" s="8">
        <f>Table_EnergyDemand_raw_data[[#This Row],[Demand]]*Table_EnergyDemand_raw_data[[#This Row],[RRP]]</f>
        <v>16943454.788979635</v>
      </c>
    </row>
    <row r="929" spans="1:14" x14ac:dyDescent="0.3">
      <c r="A929" s="10">
        <v>42932</v>
      </c>
      <c r="B929" s="5" t="str">
        <f>TEXT(Table_EnergyDemand_raw_data[[#This Row],[Date]], "DDDD")</f>
        <v>Sunday</v>
      </c>
      <c r="C929" s="5" t="str">
        <f xml:space="preserve"> TEXT(Table_EnergyDemand_raw_data[[#This Row],[Date]], "MMMM")</f>
        <v>July</v>
      </c>
      <c r="D929" s="5" t="str">
        <f>TEXT(Table_EnergyDemand_raw_data[[#This Row],[Date]], "YYYY")</f>
        <v>2017</v>
      </c>
      <c r="E929" s="5">
        <f>_xlfn.ISOWEEKNUM(Table_EnergyDemand_raw_data[[#This Row],[Date]])</f>
        <v>28</v>
      </c>
      <c r="F929" s="6" t="str">
        <f>VLOOKUP(Table_EnergyDemand_raw_data[[#This Row],[Date]],Table_Sheet1[], 2, FALSE)</f>
        <v>N</v>
      </c>
      <c r="G929" s="6" t="str">
        <f>VLOOKUP(Table_EnergyDemand_raw_data[[#This Row],[Date]],Table_Sheet1[], 3, FALSE)</f>
        <v>N</v>
      </c>
      <c r="H929" s="5">
        <v>3</v>
      </c>
      <c r="I929" s="5">
        <v>12.5</v>
      </c>
      <c r="J929" s="5">
        <v>7.8</v>
      </c>
      <c r="K929" s="5">
        <v>0</v>
      </c>
      <c r="L929" s="7">
        <v>119927.64</v>
      </c>
      <c r="M929" s="8">
        <v>102.14913730000001</v>
      </c>
      <c r="N929" s="8">
        <f>Table_EnergyDemand_raw_data[[#This Row],[Demand]]*Table_EnergyDemand_raw_data[[#This Row],[RRP]]</f>
        <v>12250504.964424973</v>
      </c>
    </row>
    <row r="930" spans="1:14" x14ac:dyDescent="0.3">
      <c r="A930" s="10">
        <v>42933</v>
      </c>
      <c r="B930" s="5" t="str">
        <f>TEXT(Table_EnergyDemand_raw_data[[#This Row],[Date]], "DDDD")</f>
        <v>Monday</v>
      </c>
      <c r="C930" s="5" t="str">
        <f xml:space="preserve"> TEXT(Table_EnergyDemand_raw_data[[#This Row],[Date]], "MMMM")</f>
        <v>July</v>
      </c>
      <c r="D930" s="5" t="str">
        <f>TEXT(Table_EnergyDemand_raw_data[[#This Row],[Date]], "YYYY")</f>
        <v>2017</v>
      </c>
      <c r="E930" s="5">
        <f>_xlfn.ISOWEEKNUM(Table_EnergyDemand_raw_data[[#This Row],[Date]])</f>
        <v>29</v>
      </c>
      <c r="F930" s="6" t="str">
        <f>VLOOKUP(Table_EnergyDemand_raw_data[[#This Row],[Date]],Table_Sheet1[], 2, FALSE)</f>
        <v>N</v>
      </c>
      <c r="G930" s="6" t="str">
        <f>VLOOKUP(Table_EnergyDemand_raw_data[[#This Row],[Date]],Table_Sheet1[], 3, FALSE)</f>
        <v>N</v>
      </c>
      <c r="H930" s="5">
        <v>5.7</v>
      </c>
      <c r="I930" s="5">
        <v>15.3</v>
      </c>
      <c r="J930" s="5">
        <v>6.3</v>
      </c>
      <c r="K930" s="5">
        <v>0</v>
      </c>
      <c r="L930" s="7">
        <v>131868.24</v>
      </c>
      <c r="M930" s="8">
        <v>99.851637530000005</v>
      </c>
      <c r="N930" s="8">
        <f>Table_EnergyDemand_raw_data[[#This Row],[Demand]]*Table_EnergyDemand_raw_data[[#This Row],[RRP]]</f>
        <v>13167259.702199047</v>
      </c>
    </row>
    <row r="931" spans="1:14" x14ac:dyDescent="0.3">
      <c r="A931" s="10">
        <v>42934</v>
      </c>
      <c r="B931" s="5" t="str">
        <f>TEXT(Table_EnergyDemand_raw_data[[#This Row],[Date]], "DDDD")</f>
        <v>Tuesday</v>
      </c>
      <c r="C931" s="5" t="str">
        <f xml:space="preserve"> TEXT(Table_EnergyDemand_raw_data[[#This Row],[Date]], "MMMM")</f>
        <v>July</v>
      </c>
      <c r="D931" s="5" t="str">
        <f>TEXT(Table_EnergyDemand_raw_data[[#This Row],[Date]], "YYYY")</f>
        <v>2017</v>
      </c>
      <c r="E931" s="5">
        <f>_xlfn.ISOWEEKNUM(Table_EnergyDemand_raw_data[[#This Row],[Date]])</f>
        <v>29</v>
      </c>
      <c r="F931" s="6" t="str">
        <f>VLOOKUP(Table_EnergyDemand_raw_data[[#This Row],[Date]],Table_Sheet1[], 2, FALSE)</f>
        <v>Y</v>
      </c>
      <c r="G931" s="6" t="str">
        <f>VLOOKUP(Table_EnergyDemand_raw_data[[#This Row],[Date]],Table_Sheet1[], 3, FALSE)</f>
        <v>N</v>
      </c>
      <c r="H931" s="5">
        <v>9.6999999999999993</v>
      </c>
      <c r="I931" s="5">
        <v>14.5</v>
      </c>
      <c r="J931" s="5">
        <v>5.8</v>
      </c>
      <c r="K931" s="5">
        <v>0.2</v>
      </c>
      <c r="L931" s="7">
        <v>136121.83499999999</v>
      </c>
      <c r="M931" s="8">
        <v>109.9969729</v>
      </c>
      <c r="N931" s="8">
        <f>Table_EnergyDemand_raw_data[[#This Row],[Demand]]*Table_EnergyDemand_raw_data[[#This Row],[RRP]]</f>
        <v>14972989.795593271</v>
      </c>
    </row>
    <row r="932" spans="1:14" x14ac:dyDescent="0.3">
      <c r="A932" s="10">
        <v>42935</v>
      </c>
      <c r="B932" s="5" t="str">
        <f>TEXT(Table_EnergyDemand_raw_data[[#This Row],[Date]], "DDDD")</f>
        <v>Wednesday</v>
      </c>
      <c r="C932" s="5" t="str">
        <f xml:space="preserve"> TEXT(Table_EnergyDemand_raw_data[[#This Row],[Date]], "MMMM")</f>
        <v>July</v>
      </c>
      <c r="D932" s="5" t="str">
        <f>TEXT(Table_EnergyDemand_raw_data[[#This Row],[Date]], "YYYY")</f>
        <v>2017</v>
      </c>
      <c r="E932" s="5">
        <f>_xlfn.ISOWEEKNUM(Table_EnergyDemand_raw_data[[#This Row],[Date]])</f>
        <v>29</v>
      </c>
      <c r="F932" s="6" t="str">
        <f>VLOOKUP(Table_EnergyDemand_raw_data[[#This Row],[Date]],Table_Sheet1[], 2, FALSE)</f>
        <v>Y</v>
      </c>
      <c r="G932" s="6" t="str">
        <f>VLOOKUP(Table_EnergyDemand_raw_data[[#This Row],[Date]],Table_Sheet1[], 3, FALSE)</f>
        <v>N</v>
      </c>
      <c r="H932" s="5">
        <v>8.9</v>
      </c>
      <c r="I932" s="5">
        <v>13.2</v>
      </c>
      <c r="J932" s="5">
        <v>7.7</v>
      </c>
      <c r="K932" s="5">
        <v>5</v>
      </c>
      <c r="L932" s="7">
        <v>133906.26</v>
      </c>
      <c r="M932" s="8">
        <v>109.5605504</v>
      </c>
      <c r="N932" s="8">
        <f>Table_EnergyDemand_raw_data[[#This Row],[Demand]]*Table_EnergyDemand_raw_data[[#This Row],[RRP]]</f>
        <v>14670843.547605505</v>
      </c>
    </row>
    <row r="933" spans="1:14" x14ac:dyDescent="0.3">
      <c r="A933" s="10">
        <v>42936</v>
      </c>
      <c r="B933" s="5" t="str">
        <f>TEXT(Table_EnergyDemand_raw_data[[#This Row],[Date]], "DDDD")</f>
        <v>Thursday</v>
      </c>
      <c r="C933" s="5" t="str">
        <f xml:space="preserve"> TEXT(Table_EnergyDemand_raw_data[[#This Row],[Date]], "MMMM")</f>
        <v>July</v>
      </c>
      <c r="D933" s="5" t="str">
        <f>TEXT(Table_EnergyDemand_raw_data[[#This Row],[Date]], "YYYY")</f>
        <v>2017</v>
      </c>
      <c r="E933" s="5">
        <f>_xlfn.ISOWEEKNUM(Table_EnergyDemand_raw_data[[#This Row],[Date]])</f>
        <v>29</v>
      </c>
      <c r="F933" s="6" t="str">
        <f>VLOOKUP(Table_EnergyDemand_raw_data[[#This Row],[Date]],Table_Sheet1[], 2, FALSE)</f>
        <v>Y</v>
      </c>
      <c r="G933" s="6" t="str">
        <f>VLOOKUP(Table_EnergyDemand_raw_data[[#This Row],[Date]],Table_Sheet1[], 3, FALSE)</f>
        <v>N</v>
      </c>
      <c r="H933" s="5">
        <v>7.9</v>
      </c>
      <c r="I933" s="5">
        <v>10.7</v>
      </c>
      <c r="J933" s="5">
        <v>5.9</v>
      </c>
      <c r="K933" s="5">
        <v>0.6</v>
      </c>
      <c r="L933" s="7">
        <v>139316.29</v>
      </c>
      <c r="M933" s="8">
        <v>133.736501</v>
      </c>
      <c r="N933" s="8">
        <f>Table_EnergyDemand_raw_data[[#This Row],[Demand]]*Table_EnergyDemand_raw_data[[#This Row],[RRP]]</f>
        <v>18631673.156901293</v>
      </c>
    </row>
    <row r="934" spans="1:14" x14ac:dyDescent="0.3">
      <c r="A934" s="10">
        <v>42937</v>
      </c>
      <c r="B934" s="5" t="str">
        <f>TEXT(Table_EnergyDemand_raw_data[[#This Row],[Date]], "DDDD")</f>
        <v>Friday</v>
      </c>
      <c r="C934" s="5" t="str">
        <f xml:space="preserve"> TEXT(Table_EnergyDemand_raw_data[[#This Row],[Date]], "MMMM")</f>
        <v>July</v>
      </c>
      <c r="D934" s="5" t="str">
        <f>TEXT(Table_EnergyDemand_raw_data[[#This Row],[Date]], "YYYY")</f>
        <v>2017</v>
      </c>
      <c r="E934" s="5">
        <f>_xlfn.ISOWEEKNUM(Table_EnergyDemand_raw_data[[#This Row],[Date]])</f>
        <v>29</v>
      </c>
      <c r="F934" s="6" t="str">
        <f>VLOOKUP(Table_EnergyDemand_raw_data[[#This Row],[Date]],Table_Sheet1[], 2, FALSE)</f>
        <v>Y</v>
      </c>
      <c r="G934" s="6" t="str">
        <f>VLOOKUP(Table_EnergyDemand_raw_data[[#This Row],[Date]],Table_Sheet1[], 3, FALSE)</f>
        <v>N</v>
      </c>
      <c r="H934" s="5">
        <v>3.3</v>
      </c>
      <c r="I934" s="5">
        <v>13.8</v>
      </c>
      <c r="J934" s="5">
        <v>10.3</v>
      </c>
      <c r="K934" s="5">
        <v>4.2</v>
      </c>
      <c r="L934" s="7">
        <v>140073.89499999999</v>
      </c>
      <c r="M934" s="8">
        <v>130.19271090000001</v>
      </c>
      <c r="N934" s="8">
        <f>Table_EnergyDemand_raw_data[[#This Row],[Demand]]*Table_EnergyDemand_raw_data[[#This Row],[RRP]]</f>
        <v>18236600.116371956</v>
      </c>
    </row>
    <row r="935" spans="1:14" x14ac:dyDescent="0.3">
      <c r="A935" s="10">
        <v>42938</v>
      </c>
      <c r="B935" s="5" t="str">
        <f>TEXT(Table_EnergyDemand_raw_data[[#This Row],[Date]], "DDDD")</f>
        <v>Saturday</v>
      </c>
      <c r="C935" s="5" t="str">
        <f xml:space="preserve"> TEXT(Table_EnergyDemand_raw_data[[#This Row],[Date]], "MMMM")</f>
        <v>July</v>
      </c>
      <c r="D935" s="5" t="str">
        <f>TEXT(Table_EnergyDemand_raw_data[[#This Row],[Date]], "YYYY")</f>
        <v>2017</v>
      </c>
      <c r="E935" s="5">
        <f>_xlfn.ISOWEEKNUM(Table_EnergyDemand_raw_data[[#This Row],[Date]])</f>
        <v>29</v>
      </c>
      <c r="F935" s="6" t="str">
        <f>VLOOKUP(Table_EnergyDemand_raw_data[[#This Row],[Date]],Table_Sheet1[], 2, FALSE)</f>
        <v>Y</v>
      </c>
      <c r="G935" s="6" t="str">
        <f>VLOOKUP(Table_EnergyDemand_raw_data[[#This Row],[Date]],Table_Sheet1[], 3, FALSE)</f>
        <v>N</v>
      </c>
      <c r="H935" s="5">
        <v>5.4</v>
      </c>
      <c r="I935" s="5">
        <v>12.4</v>
      </c>
      <c r="J935" s="5">
        <v>7</v>
      </c>
      <c r="K935" s="5">
        <v>0</v>
      </c>
      <c r="L935" s="7">
        <v>122397.13</v>
      </c>
      <c r="M935" s="8">
        <v>91.656080619999997</v>
      </c>
      <c r="N935" s="8">
        <f>Table_EnergyDemand_raw_data[[#This Row],[Demand]]*Table_EnergyDemand_raw_data[[#This Row],[RRP]]</f>
        <v>11218441.214936621</v>
      </c>
    </row>
    <row r="936" spans="1:14" x14ac:dyDescent="0.3">
      <c r="A936" s="10">
        <v>42939</v>
      </c>
      <c r="B936" s="5" t="str">
        <f>TEXT(Table_EnergyDemand_raw_data[[#This Row],[Date]], "DDDD")</f>
        <v>Sunday</v>
      </c>
      <c r="C936" s="5" t="str">
        <f xml:space="preserve"> TEXT(Table_EnergyDemand_raw_data[[#This Row],[Date]], "MMMM")</f>
        <v>July</v>
      </c>
      <c r="D936" s="5" t="str">
        <f>TEXT(Table_EnergyDemand_raw_data[[#This Row],[Date]], "YYYY")</f>
        <v>2017</v>
      </c>
      <c r="E936" s="5">
        <f>_xlfn.ISOWEEKNUM(Table_EnergyDemand_raw_data[[#This Row],[Date]])</f>
        <v>29</v>
      </c>
      <c r="F936" s="6" t="str">
        <f>VLOOKUP(Table_EnergyDemand_raw_data[[#This Row],[Date]],Table_Sheet1[], 2, FALSE)</f>
        <v>Y</v>
      </c>
      <c r="G936" s="6" t="str">
        <f>VLOOKUP(Table_EnergyDemand_raw_data[[#This Row],[Date]],Table_Sheet1[], 3, FALSE)</f>
        <v>N</v>
      </c>
      <c r="H936" s="5">
        <v>8.4</v>
      </c>
      <c r="I936" s="5">
        <v>14.1</v>
      </c>
      <c r="J936" s="5">
        <v>5.4</v>
      </c>
      <c r="K936" s="5">
        <v>0</v>
      </c>
      <c r="L936" s="7">
        <v>118007.66499999999</v>
      </c>
      <c r="M936" s="8">
        <v>107.89233230000001</v>
      </c>
      <c r="N936" s="8">
        <f>Table_EnergyDemand_raw_data[[#This Row],[Demand]]*Table_EnergyDemand_raw_data[[#This Row],[RRP]]</f>
        <v>12732122.206127079</v>
      </c>
    </row>
    <row r="937" spans="1:14" x14ac:dyDescent="0.3">
      <c r="A937" s="10">
        <v>42940</v>
      </c>
      <c r="B937" s="5" t="str">
        <f>TEXT(Table_EnergyDemand_raw_data[[#This Row],[Date]], "DDDD")</f>
        <v>Monday</v>
      </c>
      <c r="C937" s="5" t="str">
        <f xml:space="preserve"> TEXT(Table_EnergyDemand_raw_data[[#This Row],[Date]], "MMMM")</f>
        <v>July</v>
      </c>
      <c r="D937" s="5" t="str">
        <f>TEXT(Table_EnergyDemand_raw_data[[#This Row],[Date]], "YYYY")</f>
        <v>2017</v>
      </c>
      <c r="E937" s="5">
        <f>_xlfn.ISOWEEKNUM(Table_EnergyDemand_raw_data[[#This Row],[Date]])</f>
        <v>30</v>
      </c>
      <c r="F937" s="6" t="str">
        <f>VLOOKUP(Table_EnergyDemand_raw_data[[#This Row],[Date]],Table_Sheet1[], 2, FALSE)</f>
        <v>Y</v>
      </c>
      <c r="G937" s="6" t="str">
        <f>VLOOKUP(Table_EnergyDemand_raw_data[[#This Row],[Date]],Table_Sheet1[], 3, FALSE)</f>
        <v>N</v>
      </c>
      <c r="H937" s="5">
        <v>8.1</v>
      </c>
      <c r="I937" s="5">
        <v>16.100000000000001</v>
      </c>
      <c r="J937" s="5">
        <v>8.3000000000000007</v>
      </c>
      <c r="K937" s="5">
        <v>7</v>
      </c>
      <c r="L937" s="7">
        <v>136330.59</v>
      </c>
      <c r="M937" s="8">
        <v>122.6544774</v>
      </c>
      <c r="N937" s="8">
        <f>Table_EnergyDemand_raw_data[[#This Row],[Demand]]*Table_EnergyDemand_raw_data[[#This Row],[RRP]]</f>
        <v>16721557.270083666</v>
      </c>
    </row>
    <row r="938" spans="1:14" x14ac:dyDescent="0.3">
      <c r="A938" s="10">
        <v>42941</v>
      </c>
      <c r="B938" s="5" t="str">
        <f>TEXT(Table_EnergyDemand_raw_data[[#This Row],[Date]], "DDDD")</f>
        <v>Tuesday</v>
      </c>
      <c r="C938" s="5" t="str">
        <f xml:space="preserve"> TEXT(Table_EnergyDemand_raw_data[[#This Row],[Date]], "MMMM")</f>
        <v>July</v>
      </c>
      <c r="D938" s="5" t="str">
        <f>TEXT(Table_EnergyDemand_raw_data[[#This Row],[Date]], "YYYY")</f>
        <v>2017</v>
      </c>
      <c r="E938" s="5">
        <f>_xlfn.ISOWEEKNUM(Table_EnergyDemand_raw_data[[#This Row],[Date]])</f>
        <v>30</v>
      </c>
      <c r="F938" s="6" t="str">
        <f>VLOOKUP(Table_EnergyDemand_raw_data[[#This Row],[Date]],Table_Sheet1[], 2, FALSE)</f>
        <v>Y</v>
      </c>
      <c r="G938" s="6" t="str">
        <f>VLOOKUP(Table_EnergyDemand_raw_data[[#This Row],[Date]],Table_Sheet1[], 3, FALSE)</f>
        <v>N</v>
      </c>
      <c r="H938" s="5">
        <v>9.8000000000000007</v>
      </c>
      <c r="I938" s="5">
        <v>17.2</v>
      </c>
      <c r="J938" s="5">
        <v>9</v>
      </c>
      <c r="K938" s="5">
        <v>0</v>
      </c>
      <c r="L938" s="7">
        <v>129699.265</v>
      </c>
      <c r="M938" s="8">
        <v>113.0336114</v>
      </c>
      <c r="N938" s="8">
        <f>Table_EnergyDemand_raw_data[[#This Row],[Demand]]*Table_EnergyDemand_raw_data[[#This Row],[RRP]]</f>
        <v>14660376.31887562</v>
      </c>
    </row>
    <row r="939" spans="1:14" x14ac:dyDescent="0.3">
      <c r="A939" s="10">
        <v>42942</v>
      </c>
      <c r="B939" s="5" t="str">
        <f>TEXT(Table_EnergyDemand_raw_data[[#This Row],[Date]], "DDDD")</f>
        <v>Wednesday</v>
      </c>
      <c r="C939" s="5" t="str">
        <f xml:space="preserve"> TEXT(Table_EnergyDemand_raw_data[[#This Row],[Date]], "MMMM")</f>
        <v>July</v>
      </c>
      <c r="D939" s="5" t="str">
        <f>TEXT(Table_EnergyDemand_raw_data[[#This Row],[Date]], "YYYY")</f>
        <v>2017</v>
      </c>
      <c r="E939" s="5">
        <f>_xlfn.ISOWEEKNUM(Table_EnergyDemand_raw_data[[#This Row],[Date]])</f>
        <v>30</v>
      </c>
      <c r="F939" s="6" t="str">
        <f>VLOOKUP(Table_EnergyDemand_raw_data[[#This Row],[Date]],Table_Sheet1[], 2, FALSE)</f>
        <v>Y</v>
      </c>
      <c r="G939" s="6" t="str">
        <f>VLOOKUP(Table_EnergyDemand_raw_data[[#This Row],[Date]],Table_Sheet1[], 3, FALSE)</f>
        <v>N</v>
      </c>
      <c r="H939" s="5">
        <v>10.9</v>
      </c>
      <c r="I939" s="5">
        <v>15</v>
      </c>
      <c r="J939" s="5">
        <v>8.6999999999999993</v>
      </c>
      <c r="K939" s="5">
        <v>2.4</v>
      </c>
      <c r="L939" s="7">
        <v>133198.34</v>
      </c>
      <c r="M939" s="8">
        <v>117.2808433</v>
      </c>
      <c r="N939" s="8">
        <f>Table_EnergyDemand_raw_data[[#This Row],[Demand]]*Table_EnergyDemand_raw_data[[#This Row],[RRP]]</f>
        <v>15621613.641360121</v>
      </c>
    </row>
    <row r="940" spans="1:14" x14ac:dyDescent="0.3">
      <c r="A940" s="10">
        <v>42943</v>
      </c>
      <c r="B940" s="5" t="str">
        <f>TEXT(Table_EnergyDemand_raw_data[[#This Row],[Date]], "DDDD")</f>
        <v>Thursday</v>
      </c>
      <c r="C940" s="5" t="str">
        <f xml:space="preserve"> TEXT(Table_EnergyDemand_raw_data[[#This Row],[Date]], "MMMM")</f>
        <v>July</v>
      </c>
      <c r="D940" s="5" t="str">
        <f>TEXT(Table_EnergyDemand_raw_data[[#This Row],[Date]], "YYYY")</f>
        <v>2017</v>
      </c>
      <c r="E940" s="5">
        <f>_xlfn.ISOWEEKNUM(Table_EnergyDemand_raw_data[[#This Row],[Date]])</f>
        <v>30</v>
      </c>
      <c r="F940" s="6" t="str">
        <f>VLOOKUP(Table_EnergyDemand_raw_data[[#This Row],[Date]],Table_Sheet1[], 2, FALSE)</f>
        <v>Y</v>
      </c>
      <c r="G940" s="6" t="str">
        <f>VLOOKUP(Table_EnergyDemand_raw_data[[#This Row],[Date]],Table_Sheet1[], 3, FALSE)</f>
        <v>N</v>
      </c>
      <c r="H940" s="5">
        <v>4.4000000000000004</v>
      </c>
      <c r="I940" s="5">
        <v>14.2</v>
      </c>
      <c r="J940" s="5">
        <v>8.6999999999999993</v>
      </c>
      <c r="K940" s="5">
        <v>2</v>
      </c>
      <c r="L940" s="7">
        <v>136003.91500000001</v>
      </c>
      <c r="M940" s="8">
        <v>117.31547380000001</v>
      </c>
      <c r="N940" s="8">
        <f>Table_EnergyDemand_raw_data[[#This Row],[Demand]]*Table_EnergyDemand_raw_data[[#This Row],[RRP]]</f>
        <v>15955363.726879928</v>
      </c>
    </row>
    <row r="941" spans="1:14" x14ac:dyDescent="0.3">
      <c r="A941" s="10">
        <v>42944</v>
      </c>
      <c r="B941" s="5" t="str">
        <f>TEXT(Table_EnergyDemand_raw_data[[#This Row],[Date]], "DDDD")</f>
        <v>Friday</v>
      </c>
      <c r="C941" s="5" t="str">
        <f xml:space="preserve"> TEXT(Table_EnergyDemand_raw_data[[#This Row],[Date]], "MMMM")</f>
        <v>July</v>
      </c>
      <c r="D941" s="5" t="str">
        <f>TEXT(Table_EnergyDemand_raw_data[[#This Row],[Date]], "YYYY")</f>
        <v>2017</v>
      </c>
      <c r="E941" s="5">
        <f>_xlfn.ISOWEEKNUM(Table_EnergyDemand_raw_data[[#This Row],[Date]])</f>
        <v>30</v>
      </c>
      <c r="F941" s="6" t="str">
        <f>VLOOKUP(Table_EnergyDemand_raw_data[[#This Row],[Date]],Table_Sheet1[], 2, FALSE)</f>
        <v>Y</v>
      </c>
      <c r="G941" s="6" t="str">
        <f>VLOOKUP(Table_EnergyDemand_raw_data[[#This Row],[Date]],Table_Sheet1[], 3, FALSE)</f>
        <v>N</v>
      </c>
      <c r="H941" s="5">
        <v>6.2</v>
      </c>
      <c r="I941" s="5">
        <v>14.3</v>
      </c>
      <c r="J941" s="5">
        <v>9.8000000000000007</v>
      </c>
      <c r="K941" s="5">
        <v>2.8</v>
      </c>
      <c r="L941" s="7">
        <v>130432.05</v>
      </c>
      <c r="M941" s="8">
        <v>111.3069682</v>
      </c>
      <c r="N941" s="8">
        <f>Table_EnergyDemand_raw_data[[#This Row],[Demand]]*Table_EnergyDemand_raw_data[[#This Row],[RRP]]</f>
        <v>14517996.041610811</v>
      </c>
    </row>
    <row r="942" spans="1:14" x14ac:dyDescent="0.3">
      <c r="A942" s="10">
        <v>42945</v>
      </c>
      <c r="B942" s="5" t="str">
        <f>TEXT(Table_EnergyDemand_raw_data[[#This Row],[Date]], "DDDD")</f>
        <v>Saturday</v>
      </c>
      <c r="C942" s="5" t="str">
        <f xml:space="preserve"> TEXT(Table_EnergyDemand_raw_data[[#This Row],[Date]], "MMMM")</f>
        <v>July</v>
      </c>
      <c r="D942" s="5" t="str">
        <f>TEXT(Table_EnergyDemand_raw_data[[#This Row],[Date]], "YYYY")</f>
        <v>2017</v>
      </c>
      <c r="E942" s="5">
        <f>_xlfn.ISOWEEKNUM(Table_EnergyDemand_raw_data[[#This Row],[Date]])</f>
        <v>30</v>
      </c>
      <c r="F942" s="6" t="str">
        <f>VLOOKUP(Table_EnergyDemand_raw_data[[#This Row],[Date]],Table_Sheet1[], 2, FALSE)</f>
        <v>Y</v>
      </c>
      <c r="G942" s="6" t="str">
        <f>VLOOKUP(Table_EnergyDemand_raw_data[[#This Row],[Date]],Table_Sheet1[], 3, FALSE)</f>
        <v>N</v>
      </c>
      <c r="H942" s="5">
        <v>9.6999999999999993</v>
      </c>
      <c r="I942" s="5">
        <v>17.899999999999999</v>
      </c>
      <c r="J942" s="5">
        <v>10.1</v>
      </c>
      <c r="K942" s="5">
        <v>0</v>
      </c>
      <c r="L942" s="7">
        <v>111331.235</v>
      </c>
      <c r="M942" s="8">
        <v>93.453100860000006</v>
      </c>
      <c r="N942" s="8">
        <f>Table_EnergyDemand_raw_data[[#This Row],[Demand]]*Table_EnergyDemand_raw_data[[#This Row],[RRP]]</f>
        <v>10404249.133323362</v>
      </c>
    </row>
    <row r="943" spans="1:14" x14ac:dyDescent="0.3">
      <c r="A943" s="10">
        <v>42946</v>
      </c>
      <c r="B943" s="5" t="str">
        <f>TEXT(Table_EnergyDemand_raw_data[[#This Row],[Date]], "DDDD")</f>
        <v>Sunday</v>
      </c>
      <c r="C943" s="5" t="str">
        <f xml:space="preserve"> TEXT(Table_EnergyDemand_raw_data[[#This Row],[Date]], "MMMM")</f>
        <v>July</v>
      </c>
      <c r="D943" s="5" t="str">
        <f>TEXT(Table_EnergyDemand_raw_data[[#This Row],[Date]], "YYYY")</f>
        <v>2017</v>
      </c>
      <c r="E943" s="5">
        <f>_xlfn.ISOWEEKNUM(Table_EnergyDemand_raw_data[[#This Row],[Date]])</f>
        <v>30</v>
      </c>
      <c r="F943" s="6" t="str">
        <f>VLOOKUP(Table_EnergyDemand_raw_data[[#This Row],[Date]],Table_Sheet1[], 2, FALSE)</f>
        <v>Y</v>
      </c>
      <c r="G943" s="6" t="str">
        <f>VLOOKUP(Table_EnergyDemand_raw_data[[#This Row],[Date]],Table_Sheet1[], 3, FALSE)</f>
        <v>N</v>
      </c>
      <c r="H943" s="5">
        <v>11.3</v>
      </c>
      <c r="I943" s="5">
        <v>18.100000000000001</v>
      </c>
      <c r="J943" s="5">
        <v>8.3000000000000007</v>
      </c>
      <c r="K943" s="5">
        <v>0</v>
      </c>
      <c r="L943" s="7">
        <v>107580.495</v>
      </c>
      <c r="M943" s="8">
        <v>91.416166270000005</v>
      </c>
      <c r="N943" s="8">
        <f>Table_EnergyDemand_raw_data[[#This Row],[Demand]]*Table_EnergyDemand_raw_data[[#This Row],[RRP]]</f>
        <v>9834596.4183289036</v>
      </c>
    </row>
    <row r="944" spans="1:14" x14ac:dyDescent="0.3">
      <c r="A944" s="10">
        <v>42947</v>
      </c>
      <c r="B944" s="5" t="str">
        <f>TEXT(Table_EnergyDemand_raw_data[[#This Row],[Date]], "DDDD")</f>
        <v>Monday</v>
      </c>
      <c r="C944" s="5" t="str">
        <f xml:space="preserve"> TEXT(Table_EnergyDemand_raw_data[[#This Row],[Date]], "MMMM")</f>
        <v>July</v>
      </c>
      <c r="D944" s="5" t="str">
        <f>TEXT(Table_EnergyDemand_raw_data[[#This Row],[Date]], "YYYY")</f>
        <v>2017</v>
      </c>
      <c r="E944" s="5">
        <f>_xlfn.ISOWEEKNUM(Table_EnergyDemand_raw_data[[#This Row],[Date]])</f>
        <v>31</v>
      </c>
      <c r="F944" s="6" t="str">
        <f>VLOOKUP(Table_EnergyDemand_raw_data[[#This Row],[Date]],Table_Sheet1[], 2, FALSE)</f>
        <v>Y</v>
      </c>
      <c r="G944" s="6" t="str">
        <f>VLOOKUP(Table_EnergyDemand_raw_data[[#This Row],[Date]],Table_Sheet1[], 3, FALSE)</f>
        <v>N</v>
      </c>
      <c r="H944" s="5">
        <v>6.7</v>
      </c>
      <c r="I944" s="5">
        <v>14.8</v>
      </c>
      <c r="J944" s="5">
        <v>11.5</v>
      </c>
      <c r="K944" s="5">
        <v>0</v>
      </c>
      <c r="L944" s="7">
        <v>132276.88</v>
      </c>
      <c r="M944" s="8">
        <v>137.47669010000001</v>
      </c>
      <c r="N944" s="8">
        <f>Table_EnergyDemand_raw_data[[#This Row],[Demand]]*Table_EnergyDemand_raw_data[[#This Row],[RRP]]</f>
        <v>18184987.639154889</v>
      </c>
    </row>
    <row r="945" spans="1:14" x14ac:dyDescent="0.3">
      <c r="A945" s="10">
        <v>42948</v>
      </c>
      <c r="B945" s="5" t="str">
        <f>TEXT(Table_EnergyDemand_raw_data[[#This Row],[Date]], "DDDD")</f>
        <v>Tuesday</v>
      </c>
      <c r="C945" s="5" t="str">
        <f xml:space="preserve"> TEXT(Table_EnergyDemand_raw_data[[#This Row],[Date]], "MMMM")</f>
        <v>August</v>
      </c>
      <c r="D945" s="5" t="str">
        <f>TEXT(Table_EnergyDemand_raw_data[[#This Row],[Date]], "YYYY")</f>
        <v>2017</v>
      </c>
      <c r="E945" s="5">
        <f>_xlfn.ISOWEEKNUM(Table_EnergyDemand_raw_data[[#This Row],[Date]])</f>
        <v>31</v>
      </c>
      <c r="F945" s="6" t="str">
        <f>VLOOKUP(Table_EnergyDemand_raw_data[[#This Row],[Date]],Table_Sheet1[], 2, FALSE)</f>
        <v>Y</v>
      </c>
      <c r="G945" s="6" t="str">
        <f>VLOOKUP(Table_EnergyDemand_raw_data[[#This Row],[Date]],Table_Sheet1[], 3, FALSE)</f>
        <v>N</v>
      </c>
      <c r="H945" s="5">
        <v>3.5</v>
      </c>
      <c r="I945" s="5">
        <v>15.5</v>
      </c>
      <c r="J945" s="5">
        <v>11.5</v>
      </c>
      <c r="K945" s="5">
        <v>0</v>
      </c>
      <c r="L945" s="7">
        <v>137617.88</v>
      </c>
      <c r="M945" s="8">
        <v>137.9754246</v>
      </c>
      <c r="N945" s="8">
        <f>Table_EnergyDemand_raw_data[[#This Row],[Demand]]*Table_EnergyDemand_raw_data[[#This Row],[RRP]]</f>
        <v>18987885.425551847</v>
      </c>
    </row>
    <row r="946" spans="1:14" x14ac:dyDescent="0.3">
      <c r="A946" s="10">
        <v>42949</v>
      </c>
      <c r="B946" s="5" t="str">
        <f>TEXT(Table_EnergyDemand_raw_data[[#This Row],[Date]], "DDDD")</f>
        <v>Wednesday</v>
      </c>
      <c r="C946" s="5" t="str">
        <f xml:space="preserve"> TEXT(Table_EnergyDemand_raw_data[[#This Row],[Date]], "MMMM")</f>
        <v>August</v>
      </c>
      <c r="D946" s="5" t="str">
        <f>TEXT(Table_EnergyDemand_raw_data[[#This Row],[Date]], "YYYY")</f>
        <v>2017</v>
      </c>
      <c r="E946" s="5">
        <f>_xlfn.ISOWEEKNUM(Table_EnergyDemand_raw_data[[#This Row],[Date]])</f>
        <v>31</v>
      </c>
      <c r="F946" s="6" t="str">
        <f>VLOOKUP(Table_EnergyDemand_raw_data[[#This Row],[Date]],Table_Sheet1[], 2, FALSE)</f>
        <v>Y</v>
      </c>
      <c r="G946" s="6" t="str">
        <f>VLOOKUP(Table_EnergyDemand_raw_data[[#This Row],[Date]],Table_Sheet1[], 3, FALSE)</f>
        <v>N</v>
      </c>
      <c r="H946" s="5">
        <v>3.4</v>
      </c>
      <c r="I946" s="5">
        <v>12.9</v>
      </c>
      <c r="J946" s="5">
        <v>7.5</v>
      </c>
      <c r="K946" s="5">
        <v>0</v>
      </c>
      <c r="L946" s="7">
        <v>140729.185</v>
      </c>
      <c r="M946" s="8">
        <v>113.4923335</v>
      </c>
      <c r="N946" s="8">
        <f>Table_EnergyDemand_raw_data[[#This Row],[Demand]]*Table_EnergyDemand_raw_data[[#This Row],[RRP]]</f>
        <v>15971683.597203197</v>
      </c>
    </row>
    <row r="947" spans="1:14" x14ac:dyDescent="0.3">
      <c r="A947" s="10">
        <v>42950</v>
      </c>
      <c r="B947" s="5" t="str">
        <f>TEXT(Table_EnergyDemand_raw_data[[#This Row],[Date]], "DDDD")</f>
        <v>Thursday</v>
      </c>
      <c r="C947" s="5" t="str">
        <f xml:space="preserve"> TEXT(Table_EnergyDemand_raw_data[[#This Row],[Date]], "MMMM")</f>
        <v>August</v>
      </c>
      <c r="D947" s="5" t="str">
        <f>TEXT(Table_EnergyDemand_raw_data[[#This Row],[Date]], "YYYY")</f>
        <v>2017</v>
      </c>
      <c r="E947" s="5">
        <f>_xlfn.ISOWEEKNUM(Table_EnergyDemand_raw_data[[#This Row],[Date]])</f>
        <v>31</v>
      </c>
      <c r="F947" s="6" t="str">
        <f>VLOOKUP(Table_EnergyDemand_raw_data[[#This Row],[Date]],Table_Sheet1[], 2, FALSE)</f>
        <v>Y</v>
      </c>
      <c r="G947" s="6" t="str">
        <f>VLOOKUP(Table_EnergyDemand_raw_data[[#This Row],[Date]],Table_Sheet1[], 3, FALSE)</f>
        <v>N</v>
      </c>
      <c r="H947" s="5">
        <v>3.1</v>
      </c>
      <c r="I947" s="5">
        <v>9</v>
      </c>
      <c r="J947" s="5">
        <v>4.4000000000000004</v>
      </c>
      <c r="K947" s="5">
        <v>0</v>
      </c>
      <c r="L947" s="7">
        <v>151355.43</v>
      </c>
      <c r="M947" s="8">
        <v>169.23382710000001</v>
      </c>
      <c r="N947" s="8">
        <f>Table_EnergyDemand_raw_data[[#This Row],[Demand]]*Table_EnergyDemand_raw_data[[#This Row],[RRP]]</f>
        <v>25614458.671266153</v>
      </c>
    </row>
    <row r="948" spans="1:14" x14ac:dyDescent="0.3">
      <c r="A948" s="10">
        <v>42951</v>
      </c>
      <c r="B948" s="5" t="str">
        <f>TEXT(Table_EnergyDemand_raw_data[[#This Row],[Date]], "DDDD")</f>
        <v>Friday</v>
      </c>
      <c r="C948" s="5" t="str">
        <f xml:space="preserve"> TEXT(Table_EnergyDemand_raw_data[[#This Row],[Date]], "MMMM")</f>
        <v>August</v>
      </c>
      <c r="D948" s="5" t="str">
        <f>TEXT(Table_EnergyDemand_raw_data[[#This Row],[Date]], "YYYY")</f>
        <v>2017</v>
      </c>
      <c r="E948" s="5">
        <f>_xlfn.ISOWEEKNUM(Table_EnergyDemand_raw_data[[#This Row],[Date]])</f>
        <v>31</v>
      </c>
      <c r="F948" s="6" t="str">
        <f>VLOOKUP(Table_EnergyDemand_raw_data[[#This Row],[Date]],Table_Sheet1[], 2, FALSE)</f>
        <v>Y</v>
      </c>
      <c r="G948" s="6" t="str">
        <f>VLOOKUP(Table_EnergyDemand_raw_data[[#This Row],[Date]],Table_Sheet1[], 3, FALSE)</f>
        <v>N</v>
      </c>
      <c r="H948" s="5">
        <v>4.3</v>
      </c>
      <c r="I948" s="5">
        <v>12.1</v>
      </c>
      <c r="J948" s="5">
        <v>7.2</v>
      </c>
      <c r="K948" s="5">
        <v>6.6</v>
      </c>
      <c r="L948" s="7">
        <v>141647.89499999999</v>
      </c>
      <c r="M948" s="8">
        <v>110.3517269</v>
      </c>
      <c r="N948" s="8">
        <f>Table_EnergyDemand_raw_data[[#This Row],[Demand]]*Table_EnergyDemand_raw_data[[#This Row],[RRP]]</f>
        <v>15631089.824999874</v>
      </c>
    </row>
    <row r="949" spans="1:14" x14ac:dyDescent="0.3">
      <c r="A949" s="10">
        <v>42952</v>
      </c>
      <c r="B949" s="5" t="str">
        <f>TEXT(Table_EnergyDemand_raw_data[[#This Row],[Date]], "DDDD")</f>
        <v>Saturday</v>
      </c>
      <c r="C949" s="5" t="str">
        <f xml:space="preserve"> TEXT(Table_EnergyDemand_raw_data[[#This Row],[Date]], "MMMM")</f>
        <v>August</v>
      </c>
      <c r="D949" s="5" t="str">
        <f>TEXT(Table_EnergyDemand_raw_data[[#This Row],[Date]], "YYYY")</f>
        <v>2017</v>
      </c>
      <c r="E949" s="5">
        <f>_xlfn.ISOWEEKNUM(Table_EnergyDemand_raw_data[[#This Row],[Date]])</f>
        <v>31</v>
      </c>
      <c r="F949" s="6" t="str">
        <f>VLOOKUP(Table_EnergyDemand_raw_data[[#This Row],[Date]],Table_Sheet1[], 2, FALSE)</f>
        <v>Y</v>
      </c>
      <c r="G949" s="6" t="str">
        <f>VLOOKUP(Table_EnergyDemand_raw_data[[#This Row],[Date]],Table_Sheet1[], 3, FALSE)</f>
        <v>N</v>
      </c>
      <c r="H949" s="5">
        <v>8.8000000000000007</v>
      </c>
      <c r="I949" s="5">
        <v>14.2</v>
      </c>
      <c r="J949" s="5">
        <v>11.7</v>
      </c>
      <c r="K949" s="5">
        <v>0</v>
      </c>
      <c r="L949" s="7">
        <v>116696.455</v>
      </c>
      <c r="M949" s="8">
        <v>82.766673249999997</v>
      </c>
      <c r="N949" s="8">
        <f>Table_EnergyDemand_raw_data[[#This Row],[Demand]]*Table_EnergyDemand_raw_data[[#This Row],[RRP]]</f>
        <v>9658577.360418329</v>
      </c>
    </row>
    <row r="950" spans="1:14" x14ac:dyDescent="0.3">
      <c r="A950" s="10">
        <v>42953</v>
      </c>
      <c r="B950" s="5" t="str">
        <f>TEXT(Table_EnergyDemand_raw_data[[#This Row],[Date]], "DDDD")</f>
        <v>Sunday</v>
      </c>
      <c r="C950" s="5" t="str">
        <f xml:space="preserve"> TEXT(Table_EnergyDemand_raw_data[[#This Row],[Date]], "MMMM")</f>
        <v>August</v>
      </c>
      <c r="D950" s="5" t="str">
        <f>TEXT(Table_EnergyDemand_raw_data[[#This Row],[Date]], "YYYY")</f>
        <v>2017</v>
      </c>
      <c r="E950" s="5">
        <f>_xlfn.ISOWEEKNUM(Table_EnergyDemand_raw_data[[#This Row],[Date]])</f>
        <v>31</v>
      </c>
      <c r="F950" s="6" t="str">
        <f>VLOOKUP(Table_EnergyDemand_raw_data[[#This Row],[Date]],Table_Sheet1[], 2, FALSE)</f>
        <v>Y</v>
      </c>
      <c r="G950" s="6" t="str">
        <f>VLOOKUP(Table_EnergyDemand_raw_data[[#This Row],[Date]],Table_Sheet1[], 3, FALSE)</f>
        <v>N</v>
      </c>
      <c r="H950" s="5">
        <v>9</v>
      </c>
      <c r="I950" s="5">
        <v>13</v>
      </c>
      <c r="J950" s="5">
        <v>8.1999999999999993</v>
      </c>
      <c r="K950" s="5">
        <v>0</v>
      </c>
      <c r="L950" s="7">
        <v>117351.14</v>
      </c>
      <c r="M950" s="8">
        <v>86.202202409999998</v>
      </c>
      <c r="N950" s="8">
        <f>Table_EnergyDemand_raw_data[[#This Row],[Demand]]*Table_EnergyDemand_raw_data[[#This Row],[RRP]]</f>
        <v>10115926.723324247</v>
      </c>
    </row>
    <row r="951" spans="1:14" x14ac:dyDescent="0.3">
      <c r="A951" s="10">
        <v>42954</v>
      </c>
      <c r="B951" s="5" t="str">
        <f>TEXT(Table_EnergyDemand_raw_data[[#This Row],[Date]], "DDDD")</f>
        <v>Monday</v>
      </c>
      <c r="C951" s="5" t="str">
        <f xml:space="preserve"> TEXT(Table_EnergyDemand_raw_data[[#This Row],[Date]], "MMMM")</f>
        <v>August</v>
      </c>
      <c r="D951" s="5" t="str">
        <f>TEXT(Table_EnergyDemand_raw_data[[#This Row],[Date]], "YYYY")</f>
        <v>2017</v>
      </c>
      <c r="E951" s="5">
        <f>_xlfn.ISOWEEKNUM(Table_EnergyDemand_raw_data[[#This Row],[Date]])</f>
        <v>32</v>
      </c>
      <c r="F951" s="6" t="str">
        <f>VLOOKUP(Table_EnergyDemand_raw_data[[#This Row],[Date]],Table_Sheet1[], 2, FALSE)</f>
        <v>Y</v>
      </c>
      <c r="G951" s="6" t="str">
        <f>VLOOKUP(Table_EnergyDemand_raw_data[[#This Row],[Date]],Table_Sheet1[], 3, FALSE)</f>
        <v>N</v>
      </c>
      <c r="H951" s="5">
        <v>7.7</v>
      </c>
      <c r="I951" s="5">
        <v>12.3</v>
      </c>
      <c r="J951" s="5">
        <v>7.3</v>
      </c>
      <c r="K951" s="5">
        <v>4.2</v>
      </c>
      <c r="L951" s="7">
        <v>138963.17499999999</v>
      </c>
      <c r="M951" s="8">
        <v>111.4890145</v>
      </c>
      <c r="N951" s="8">
        <f>Table_EnergyDemand_raw_data[[#This Row],[Demand]]*Table_EnergyDemand_raw_data[[#This Row],[RRP]]</f>
        <v>15492867.432541035</v>
      </c>
    </row>
    <row r="952" spans="1:14" x14ac:dyDescent="0.3">
      <c r="A952" s="10">
        <v>42955</v>
      </c>
      <c r="B952" s="5" t="str">
        <f>TEXT(Table_EnergyDemand_raw_data[[#This Row],[Date]], "DDDD")</f>
        <v>Tuesday</v>
      </c>
      <c r="C952" s="5" t="str">
        <f xml:space="preserve"> TEXT(Table_EnergyDemand_raw_data[[#This Row],[Date]], "MMMM")</f>
        <v>August</v>
      </c>
      <c r="D952" s="5" t="str">
        <f>TEXT(Table_EnergyDemand_raw_data[[#This Row],[Date]], "YYYY")</f>
        <v>2017</v>
      </c>
      <c r="E952" s="5">
        <f>_xlfn.ISOWEEKNUM(Table_EnergyDemand_raw_data[[#This Row],[Date]])</f>
        <v>32</v>
      </c>
      <c r="F952" s="6" t="str">
        <f>VLOOKUP(Table_EnergyDemand_raw_data[[#This Row],[Date]],Table_Sheet1[], 2, FALSE)</f>
        <v>Y</v>
      </c>
      <c r="G952" s="6" t="str">
        <f>VLOOKUP(Table_EnergyDemand_raw_data[[#This Row],[Date]],Table_Sheet1[], 3, FALSE)</f>
        <v>N</v>
      </c>
      <c r="H952" s="5">
        <v>7.9</v>
      </c>
      <c r="I952" s="5">
        <v>15</v>
      </c>
      <c r="J952" s="5">
        <v>7.5</v>
      </c>
      <c r="K952" s="5">
        <v>2.2000000000000002</v>
      </c>
      <c r="L952" s="7">
        <v>139108.435</v>
      </c>
      <c r="M952" s="8">
        <v>111.5513751</v>
      </c>
      <c r="N952" s="8">
        <f>Table_EnergyDemand_raw_data[[#This Row],[Demand]]*Table_EnergyDemand_raw_data[[#This Row],[RRP]]</f>
        <v>15517737.212258969</v>
      </c>
    </row>
    <row r="953" spans="1:14" x14ac:dyDescent="0.3">
      <c r="A953" s="10">
        <v>42956</v>
      </c>
      <c r="B953" s="5" t="str">
        <f>TEXT(Table_EnergyDemand_raw_data[[#This Row],[Date]], "DDDD")</f>
        <v>Wednesday</v>
      </c>
      <c r="C953" s="5" t="str">
        <f xml:space="preserve"> TEXT(Table_EnergyDemand_raw_data[[#This Row],[Date]], "MMMM")</f>
        <v>August</v>
      </c>
      <c r="D953" s="5" t="str">
        <f>TEXT(Table_EnergyDemand_raw_data[[#This Row],[Date]], "YYYY")</f>
        <v>2017</v>
      </c>
      <c r="E953" s="5">
        <f>_xlfn.ISOWEEKNUM(Table_EnergyDemand_raw_data[[#This Row],[Date]])</f>
        <v>32</v>
      </c>
      <c r="F953" s="6" t="str">
        <f>VLOOKUP(Table_EnergyDemand_raw_data[[#This Row],[Date]],Table_Sheet1[], 2, FALSE)</f>
        <v>Y</v>
      </c>
      <c r="G953" s="6" t="str">
        <f>VLOOKUP(Table_EnergyDemand_raw_data[[#This Row],[Date]],Table_Sheet1[], 3, FALSE)</f>
        <v>N</v>
      </c>
      <c r="H953" s="5">
        <v>8.9</v>
      </c>
      <c r="I953" s="5">
        <v>16.8</v>
      </c>
      <c r="J953" s="5">
        <v>11.5</v>
      </c>
      <c r="K953" s="5">
        <v>0</v>
      </c>
      <c r="L953" s="7">
        <v>130044.375</v>
      </c>
      <c r="M953" s="8">
        <v>105.283102</v>
      </c>
      <c r="N953" s="8">
        <f>Table_EnergyDemand_raw_data[[#This Row],[Demand]]*Table_EnergyDemand_raw_data[[#This Row],[RRP]]</f>
        <v>13691475.19765125</v>
      </c>
    </row>
    <row r="954" spans="1:14" x14ac:dyDescent="0.3">
      <c r="A954" s="10">
        <v>42957</v>
      </c>
      <c r="B954" s="5" t="str">
        <f>TEXT(Table_EnergyDemand_raw_data[[#This Row],[Date]], "DDDD")</f>
        <v>Thursday</v>
      </c>
      <c r="C954" s="5" t="str">
        <f xml:space="preserve"> TEXT(Table_EnergyDemand_raw_data[[#This Row],[Date]], "MMMM")</f>
        <v>August</v>
      </c>
      <c r="D954" s="5" t="str">
        <f>TEXT(Table_EnergyDemand_raw_data[[#This Row],[Date]], "YYYY")</f>
        <v>2017</v>
      </c>
      <c r="E954" s="5">
        <f>_xlfn.ISOWEEKNUM(Table_EnergyDemand_raw_data[[#This Row],[Date]])</f>
        <v>32</v>
      </c>
      <c r="F954" s="6" t="str">
        <f>VLOOKUP(Table_EnergyDemand_raw_data[[#This Row],[Date]],Table_Sheet1[], 2, FALSE)</f>
        <v>Y</v>
      </c>
      <c r="G954" s="6" t="str">
        <f>VLOOKUP(Table_EnergyDemand_raw_data[[#This Row],[Date]],Table_Sheet1[], 3, FALSE)</f>
        <v>N</v>
      </c>
      <c r="H954" s="5">
        <v>11.4</v>
      </c>
      <c r="I954" s="5">
        <v>18.8</v>
      </c>
      <c r="J954" s="5">
        <v>8.4</v>
      </c>
      <c r="K954" s="5">
        <v>0</v>
      </c>
      <c r="L954" s="7">
        <v>122361.925</v>
      </c>
      <c r="M954" s="8">
        <v>86.916548329999998</v>
      </c>
      <c r="N954" s="8">
        <f>Table_EnergyDemand_raw_data[[#This Row],[Demand]]*Table_EnergyDemand_raw_data[[#This Row],[RRP]]</f>
        <v>10635276.168014335</v>
      </c>
    </row>
    <row r="955" spans="1:14" x14ac:dyDescent="0.3">
      <c r="A955" s="10">
        <v>42958</v>
      </c>
      <c r="B955" s="5" t="str">
        <f>TEXT(Table_EnergyDemand_raw_data[[#This Row],[Date]], "DDDD")</f>
        <v>Friday</v>
      </c>
      <c r="C955" s="5" t="str">
        <f xml:space="preserve"> TEXT(Table_EnergyDemand_raw_data[[#This Row],[Date]], "MMMM")</f>
        <v>August</v>
      </c>
      <c r="D955" s="5" t="str">
        <f>TEXT(Table_EnergyDemand_raw_data[[#This Row],[Date]], "YYYY")</f>
        <v>2017</v>
      </c>
      <c r="E955" s="5">
        <f>_xlfn.ISOWEEKNUM(Table_EnergyDemand_raw_data[[#This Row],[Date]])</f>
        <v>32</v>
      </c>
      <c r="F955" s="6" t="str">
        <f>VLOOKUP(Table_EnergyDemand_raw_data[[#This Row],[Date]],Table_Sheet1[], 2, FALSE)</f>
        <v>Y</v>
      </c>
      <c r="G955" s="6" t="str">
        <f>VLOOKUP(Table_EnergyDemand_raw_data[[#This Row],[Date]],Table_Sheet1[], 3, FALSE)</f>
        <v>N</v>
      </c>
      <c r="H955" s="5">
        <v>10.3</v>
      </c>
      <c r="I955" s="5">
        <v>16.399999999999999</v>
      </c>
      <c r="J955" s="5">
        <v>9.3000000000000007</v>
      </c>
      <c r="K955" s="5">
        <v>0</v>
      </c>
      <c r="L955" s="7">
        <v>122862.345</v>
      </c>
      <c r="M955" s="8">
        <v>78.92563543</v>
      </c>
      <c r="N955" s="8">
        <f>Table_EnergyDemand_raw_data[[#This Row],[Demand]]*Table_EnergyDemand_raw_data[[#This Row],[RRP]]</f>
        <v>9696988.6495448835</v>
      </c>
    </row>
    <row r="956" spans="1:14" x14ac:dyDescent="0.3">
      <c r="A956" s="10">
        <v>42959</v>
      </c>
      <c r="B956" s="5" t="str">
        <f>TEXT(Table_EnergyDemand_raw_data[[#This Row],[Date]], "DDDD")</f>
        <v>Saturday</v>
      </c>
      <c r="C956" s="5" t="str">
        <f xml:space="preserve"> TEXT(Table_EnergyDemand_raw_data[[#This Row],[Date]], "MMMM")</f>
        <v>August</v>
      </c>
      <c r="D956" s="5" t="str">
        <f>TEXT(Table_EnergyDemand_raw_data[[#This Row],[Date]], "YYYY")</f>
        <v>2017</v>
      </c>
      <c r="E956" s="5">
        <f>_xlfn.ISOWEEKNUM(Table_EnergyDemand_raw_data[[#This Row],[Date]])</f>
        <v>32</v>
      </c>
      <c r="F956" s="6" t="str">
        <f>VLOOKUP(Table_EnergyDemand_raw_data[[#This Row],[Date]],Table_Sheet1[], 2, FALSE)</f>
        <v>Y</v>
      </c>
      <c r="G956" s="6" t="str">
        <f>VLOOKUP(Table_EnergyDemand_raw_data[[#This Row],[Date]],Table_Sheet1[], 3, FALSE)</f>
        <v>N</v>
      </c>
      <c r="H956" s="5">
        <v>10.3</v>
      </c>
      <c r="I956" s="5">
        <v>17.899999999999999</v>
      </c>
      <c r="J956" s="5">
        <v>9.9</v>
      </c>
      <c r="K956" s="5">
        <v>2.8</v>
      </c>
      <c r="L956" s="7">
        <v>113669.45</v>
      </c>
      <c r="M956" s="8">
        <v>77.123590930000006</v>
      </c>
      <c r="N956" s="8">
        <f>Table_EnergyDemand_raw_data[[#This Row],[Demand]]*Table_EnergyDemand_raw_data[[#This Row],[RRP]]</f>
        <v>8766596.1630380899</v>
      </c>
    </row>
    <row r="957" spans="1:14" x14ac:dyDescent="0.3">
      <c r="A957" s="10">
        <v>42960</v>
      </c>
      <c r="B957" s="5" t="str">
        <f>TEXT(Table_EnergyDemand_raw_data[[#This Row],[Date]], "DDDD")</f>
        <v>Sunday</v>
      </c>
      <c r="C957" s="5" t="str">
        <f xml:space="preserve"> TEXT(Table_EnergyDemand_raw_data[[#This Row],[Date]], "MMMM")</f>
        <v>August</v>
      </c>
      <c r="D957" s="5" t="str">
        <f>TEXT(Table_EnergyDemand_raw_data[[#This Row],[Date]], "YYYY")</f>
        <v>2017</v>
      </c>
      <c r="E957" s="5">
        <f>_xlfn.ISOWEEKNUM(Table_EnergyDemand_raw_data[[#This Row],[Date]])</f>
        <v>32</v>
      </c>
      <c r="F957" s="6" t="str">
        <f>VLOOKUP(Table_EnergyDemand_raw_data[[#This Row],[Date]],Table_Sheet1[], 2, FALSE)</f>
        <v>Y</v>
      </c>
      <c r="G957" s="6" t="str">
        <f>VLOOKUP(Table_EnergyDemand_raw_data[[#This Row],[Date]],Table_Sheet1[], 3, FALSE)</f>
        <v>N</v>
      </c>
      <c r="H957" s="5">
        <v>9.4</v>
      </c>
      <c r="I957" s="5">
        <v>18.7</v>
      </c>
      <c r="J957" s="5">
        <v>11.1</v>
      </c>
      <c r="K957" s="5">
        <v>2</v>
      </c>
      <c r="L957" s="7">
        <v>106274.56</v>
      </c>
      <c r="M957" s="8">
        <v>68.294171739999996</v>
      </c>
      <c r="N957" s="8">
        <f>Table_EnergyDemand_raw_data[[#This Row],[Demand]]*Table_EnergyDemand_raw_data[[#This Row],[RRP]]</f>
        <v>7257933.0522329342</v>
      </c>
    </row>
    <row r="958" spans="1:14" x14ac:dyDescent="0.3">
      <c r="A958" s="10">
        <v>42961</v>
      </c>
      <c r="B958" s="5" t="str">
        <f>TEXT(Table_EnergyDemand_raw_data[[#This Row],[Date]], "DDDD")</f>
        <v>Monday</v>
      </c>
      <c r="C958" s="5" t="str">
        <f xml:space="preserve"> TEXT(Table_EnergyDemand_raw_data[[#This Row],[Date]], "MMMM")</f>
        <v>August</v>
      </c>
      <c r="D958" s="5" t="str">
        <f>TEXT(Table_EnergyDemand_raw_data[[#This Row],[Date]], "YYYY")</f>
        <v>2017</v>
      </c>
      <c r="E958" s="5">
        <f>_xlfn.ISOWEEKNUM(Table_EnergyDemand_raw_data[[#This Row],[Date]])</f>
        <v>33</v>
      </c>
      <c r="F958" s="6" t="str">
        <f>VLOOKUP(Table_EnergyDemand_raw_data[[#This Row],[Date]],Table_Sheet1[], 2, FALSE)</f>
        <v>Y</v>
      </c>
      <c r="G958" s="6" t="str">
        <f>VLOOKUP(Table_EnergyDemand_raw_data[[#This Row],[Date]],Table_Sheet1[], 3, FALSE)</f>
        <v>N</v>
      </c>
      <c r="H958" s="5">
        <v>12.3</v>
      </c>
      <c r="I958" s="5">
        <v>20.100000000000001</v>
      </c>
      <c r="J958" s="5">
        <v>12.6</v>
      </c>
      <c r="K958" s="5">
        <v>0</v>
      </c>
      <c r="L958" s="7">
        <v>121533.955</v>
      </c>
      <c r="M958" s="8">
        <v>101.399598</v>
      </c>
      <c r="N958" s="8">
        <f>Table_EnergyDemand_raw_data[[#This Row],[Demand]]*Table_EnergyDemand_raw_data[[#This Row],[RRP]]</f>
        <v>12323494.180350089</v>
      </c>
    </row>
    <row r="959" spans="1:14" x14ac:dyDescent="0.3">
      <c r="A959" s="10">
        <v>42962</v>
      </c>
      <c r="B959" s="5" t="str">
        <f>TEXT(Table_EnergyDemand_raw_data[[#This Row],[Date]], "DDDD")</f>
        <v>Tuesday</v>
      </c>
      <c r="C959" s="5" t="str">
        <f xml:space="preserve"> TEXT(Table_EnergyDemand_raw_data[[#This Row],[Date]], "MMMM")</f>
        <v>August</v>
      </c>
      <c r="D959" s="5" t="str">
        <f>TEXT(Table_EnergyDemand_raw_data[[#This Row],[Date]], "YYYY")</f>
        <v>2017</v>
      </c>
      <c r="E959" s="5">
        <f>_xlfn.ISOWEEKNUM(Table_EnergyDemand_raw_data[[#This Row],[Date]])</f>
        <v>33</v>
      </c>
      <c r="F959" s="6" t="str">
        <f>VLOOKUP(Table_EnergyDemand_raw_data[[#This Row],[Date]],Table_Sheet1[], 2, FALSE)</f>
        <v>Y</v>
      </c>
      <c r="G959" s="6" t="str">
        <f>VLOOKUP(Table_EnergyDemand_raw_data[[#This Row],[Date]],Table_Sheet1[], 3, FALSE)</f>
        <v>N</v>
      </c>
      <c r="H959" s="5">
        <v>10.4</v>
      </c>
      <c r="I959" s="5">
        <v>17.5</v>
      </c>
      <c r="J959" s="5">
        <v>3.2</v>
      </c>
      <c r="K959" s="5">
        <v>0.2</v>
      </c>
      <c r="L959" s="7">
        <v>127193.3</v>
      </c>
      <c r="M959" s="8">
        <v>99.086174200000002</v>
      </c>
      <c r="N959" s="8">
        <f>Table_EnergyDemand_raw_data[[#This Row],[Demand]]*Table_EnergyDemand_raw_data[[#This Row],[RRP]]</f>
        <v>12603097.48087286</v>
      </c>
    </row>
    <row r="960" spans="1:14" x14ac:dyDescent="0.3">
      <c r="A960" s="10">
        <v>42963</v>
      </c>
      <c r="B960" s="5" t="str">
        <f>TEXT(Table_EnergyDemand_raw_data[[#This Row],[Date]], "DDDD")</f>
        <v>Wednesday</v>
      </c>
      <c r="C960" s="5" t="str">
        <f xml:space="preserve"> TEXT(Table_EnergyDemand_raw_data[[#This Row],[Date]], "MMMM")</f>
        <v>August</v>
      </c>
      <c r="D960" s="5" t="str">
        <f>TEXT(Table_EnergyDemand_raw_data[[#This Row],[Date]], "YYYY")</f>
        <v>2017</v>
      </c>
      <c r="E960" s="5">
        <f>_xlfn.ISOWEEKNUM(Table_EnergyDemand_raw_data[[#This Row],[Date]])</f>
        <v>33</v>
      </c>
      <c r="F960" s="6" t="str">
        <f>VLOOKUP(Table_EnergyDemand_raw_data[[#This Row],[Date]],Table_Sheet1[], 2, FALSE)</f>
        <v>Y</v>
      </c>
      <c r="G960" s="6" t="str">
        <f>VLOOKUP(Table_EnergyDemand_raw_data[[#This Row],[Date]],Table_Sheet1[], 3, FALSE)</f>
        <v>N</v>
      </c>
      <c r="H960" s="5">
        <v>12.1</v>
      </c>
      <c r="I960" s="5">
        <v>18.100000000000001</v>
      </c>
      <c r="J960" s="5">
        <v>10.9</v>
      </c>
      <c r="K960" s="5">
        <v>0.8</v>
      </c>
      <c r="L960" s="7">
        <v>121445.38</v>
      </c>
      <c r="M960" s="8">
        <v>72.164817319999997</v>
      </c>
      <c r="N960" s="8">
        <f>Table_EnergyDemand_raw_data[[#This Row],[Demand]]*Table_EnergyDemand_raw_data[[#This Row],[RRP]]</f>
        <v>8764083.6620579809</v>
      </c>
    </row>
    <row r="961" spans="1:14" x14ac:dyDescent="0.3">
      <c r="A961" s="10">
        <v>42964</v>
      </c>
      <c r="B961" s="5" t="str">
        <f>TEXT(Table_EnergyDemand_raw_data[[#This Row],[Date]], "DDDD")</f>
        <v>Thursday</v>
      </c>
      <c r="C961" s="5" t="str">
        <f xml:space="preserve"> TEXT(Table_EnergyDemand_raw_data[[#This Row],[Date]], "MMMM")</f>
        <v>August</v>
      </c>
      <c r="D961" s="5" t="str">
        <f>TEXT(Table_EnergyDemand_raw_data[[#This Row],[Date]], "YYYY")</f>
        <v>2017</v>
      </c>
      <c r="E961" s="5">
        <f>_xlfn.ISOWEEKNUM(Table_EnergyDemand_raw_data[[#This Row],[Date]])</f>
        <v>33</v>
      </c>
      <c r="F961" s="6" t="str">
        <f>VLOOKUP(Table_EnergyDemand_raw_data[[#This Row],[Date]],Table_Sheet1[], 2, FALSE)</f>
        <v>Y</v>
      </c>
      <c r="G961" s="6" t="str">
        <f>VLOOKUP(Table_EnergyDemand_raw_data[[#This Row],[Date]],Table_Sheet1[], 3, FALSE)</f>
        <v>N</v>
      </c>
      <c r="H961" s="5">
        <v>9.3000000000000007</v>
      </c>
      <c r="I961" s="5">
        <v>15.6</v>
      </c>
      <c r="J961" s="5">
        <v>9.1</v>
      </c>
      <c r="K961" s="5">
        <v>1.8</v>
      </c>
      <c r="L961" s="7">
        <v>129223.80499999999</v>
      </c>
      <c r="M961" s="8">
        <v>73.714560050000003</v>
      </c>
      <c r="N961" s="8">
        <f>Table_EnergyDemand_raw_data[[#This Row],[Demand]]*Table_EnergyDemand_raw_data[[#This Row],[RRP]]</f>
        <v>9525675.93356199</v>
      </c>
    </row>
    <row r="962" spans="1:14" x14ac:dyDescent="0.3">
      <c r="A962" s="10">
        <v>42965</v>
      </c>
      <c r="B962" s="5" t="str">
        <f>TEXT(Table_EnergyDemand_raw_data[[#This Row],[Date]], "DDDD")</f>
        <v>Friday</v>
      </c>
      <c r="C962" s="5" t="str">
        <f xml:space="preserve"> TEXT(Table_EnergyDemand_raw_data[[#This Row],[Date]], "MMMM")</f>
        <v>August</v>
      </c>
      <c r="D962" s="5" t="str">
        <f>TEXT(Table_EnergyDemand_raw_data[[#This Row],[Date]], "YYYY")</f>
        <v>2017</v>
      </c>
      <c r="E962" s="5">
        <f>_xlfn.ISOWEEKNUM(Table_EnergyDemand_raw_data[[#This Row],[Date]])</f>
        <v>33</v>
      </c>
      <c r="F962" s="6" t="str">
        <f>VLOOKUP(Table_EnergyDemand_raw_data[[#This Row],[Date]],Table_Sheet1[], 2, FALSE)</f>
        <v>Y</v>
      </c>
      <c r="G962" s="6" t="str">
        <f>VLOOKUP(Table_EnergyDemand_raw_data[[#This Row],[Date]],Table_Sheet1[], 3, FALSE)</f>
        <v>N</v>
      </c>
      <c r="H962" s="5">
        <v>8</v>
      </c>
      <c r="I962" s="5">
        <v>12.2</v>
      </c>
      <c r="J962" s="5">
        <v>9.4</v>
      </c>
      <c r="K962" s="5">
        <v>2.8</v>
      </c>
      <c r="L962" s="7">
        <v>133562.98499999999</v>
      </c>
      <c r="M962" s="8">
        <v>92.107544930000003</v>
      </c>
      <c r="N962" s="8">
        <f>Table_EnergyDemand_raw_data[[#This Row],[Demand]]*Table_EnergyDemand_raw_data[[#This Row],[RRP]]</f>
        <v>12302158.641872415</v>
      </c>
    </row>
    <row r="963" spans="1:14" x14ac:dyDescent="0.3">
      <c r="A963" s="10">
        <v>42966</v>
      </c>
      <c r="B963" s="5" t="str">
        <f>TEXT(Table_EnergyDemand_raw_data[[#This Row],[Date]], "DDDD")</f>
        <v>Saturday</v>
      </c>
      <c r="C963" s="5" t="str">
        <f xml:space="preserve"> TEXT(Table_EnergyDemand_raw_data[[#This Row],[Date]], "MMMM")</f>
        <v>August</v>
      </c>
      <c r="D963" s="5" t="str">
        <f>TEXT(Table_EnergyDemand_raw_data[[#This Row],[Date]], "YYYY")</f>
        <v>2017</v>
      </c>
      <c r="E963" s="5">
        <f>_xlfn.ISOWEEKNUM(Table_EnergyDemand_raw_data[[#This Row],[Date]])</f>
        <v>33</v>
      </c>
      <c r="F963" s="6" t="str">
        <f>VLOOKUP(Table_EnergyDemand_raw_data[[#This Row],[Date]],Table_Sheet1[], 2, FALSE)</f>
        <v>Y</v>
      </c>
      <c r="G963" s="6" t="str">
        <f>VLOOKUP(Table_EnergyDemand_raw_data[[#This Row],[Date]],Table_Sheet1[], 3, FALSE)</f>
        <v>N</v>
      </c>
      <c r="H963" s="5">
        <v>5.9</v>
      </c>
      <c r="I963" s="5">
        <v>11.8</v>
      </c>
      <c r="J963" s="5">
        <v>11.6</v>
      </c>
      <c r="K963" s="5">
        <v>7.2</v>
      </c>
      <c r="L963" s="7">
        <v>124852.67</v>
      </c>
      <c r="M963" s="8">
        <v>97.968935160000001</v>
      </c>
      <c r="N963" s="8">
        <f>Table_EnergyDemand_raw_data[[#This Row],[Demand]]*Table_EnergyDemand_raw_data[[#This Row],[RRP]]</f>
        <v>12231683.131782876</v>
      </c>
    </row>
    <row r="964" spans="1:14" x14ac:dyDescent="0.3">
      <c r="A964" s="10">
        <v>42967</v>
      </c>
      <c r="B964" s="5" t="str">
        <f>TEXT(Table_EnergyDemand_raw_data[[#This Row],[Date]], "DDDD")</f>
        <v>Sunday</v>
      </c>
      <c r="C964" s="5" t="str">
        <f xml:space="preserve"> TEXT(Table_EnergyDemand_raw_data[[#This Row],[Date]], "MMMM")</f>
        <v>August</v>
      </c>
      <c r="D964" s="5" t="str">
        <f>TEXT(Table_EnergyDemand_raw_data[[#This Row],[Date]], "YYYY")</f>
        <v>2017</v>
      </c>
      <c r="E964" s="5">
        <f>_xlfn.ISOWEEKNUM(Table_EnergyDemand_raw_data[[#This Row],[Date]])</f>
        <v>33</v>
      </c>
      <c r="F964" s="6" t="str">
        <f>VLOOKUP(Table_EnergyDemand_raw_data[[#This Row],[Date]],Table_Sheet1[], 2, FALSE)</f>
        <v>Y</v>
      </c>
      <c r="G964" s="6" t="str">
        <f>VLOOKUP(Table_EnergyDemand_raw_data[[#This Row],[Date]],Table_Sheet1[], 3, FALSE)</f>
        <v>N</v>
      </c>
      <c r="H964" s="5">
        <v>5.0999999999999996</v>
      </c>
      <c r="I964" s="5">
        <v>13.3</v>
      </c>
      <c r="J964" s="5">
        <v>13.9</v>
      </c>
      <c r="K964" s="5">
        <v>2</v>
      </c>
      <c r="L964" s="7">
        <v>119798.995</v>
      </c>
      <c r="M964" s="8">
        <v>92.815878290000001</v>
      </c>
      <c r="N964" s="8">
        <f>Table_EnergyDemand_raw_data[[#This Row],[Demand]]*Table_EnergyDemand_raw_data[[#This Row],[RRP]]</f>
        <v>11119248.939184317</v>
      </c>
    </row>
    <row r="965" spans="1:14" x14ac:dyDescent="0.3">
      <c r="A965" s="10">
        <v>42968</v>
      </c>
      <c r="B965" s="5" t="str">
        <f>TEXT(Table_EnergyDemand_raw_data[[#This Row],[Date]], "DDDD")</f>
        <v>Monday</v>
      </c>
      <c r="C965" s="5" t="str">
        <f xml:space="preserve"> TEXT(Table_EnergyDemand_raw_data[[#This Row],[Date]], "MMMM")</f>
        <v>August</v>
      </c>
      <c r="D965" s="5" t="str">
        <f>TEXT(Table_EnergyDemand_raw_data[[#This Row],[Date]], "YYYY")</f>
        <v>2017</v>
      </c>
      <c r="E965" s="5">
        <f>_xlfn.ISOWEEKNUM(Table_EnergyDemand_raw_data[[#This Row],[Date]])</f>
        <v>34</v>
      </c>
      <c r="F965" s="6" t="str">
        <f>VLOOKUP(Table_EnergyDemand_raw_data[[#This Row],[Date]],Table_Sheet1[], 2, FALSE)</f>
        <v>Y</v>
      </c>
      <c r="G965" s="6" t="str">
        <f>VLOOKUP(Table_EnergyDemand_raw_data[[#This Row],[Date]],Table_Sheet1[], 3, FALSE)</f>
        <v>N</v>
      </c>
      <c r="H965" s="5">
        <v>6.8</v>
      </c>
      <c r="I965" s="5">
        <v>12.7</v>
      </c>
      <c r="J965" s="5">
        <v>7.9</v>
      </c>
      <c r="K965" s="5">
        <v>0.6</v>
      </c>
      <c r="L965" s="7">
        <v>140410.29500000001</v>
      </c>
      <c r="M965" s="8">
        <v>108.906684</v>
      </c>
      <c r="N965" s="8">
        <f>Table_EnergyDemand_raw_data[[#This Row],[Demand]]*Table_EnergyDemand_raw_data[[#This Row],[RRP]]</f>
        <v>15291619.627911782</v>
      </c>
    </row>
    <row r="966" spans="1:14" x14ac:dyDescent="0.3">
      <c r="A966" s="10">
        <v>42969</v>
      </c>
      <c r="B966" s="5" t="str">
        <f>TEXT(Table_EnergyDemand_raw_data[[#This Row],[Date]], "DDDD")</f>
        <v>Tuesday</v>
      </c>
      <c r="C966" s="5" t="str">
        <f xml:space="preserve"> TEXT(Table_EnergyDemand_raw_data[[#This Row],[Date]], "MMMM")</f>
        <v>August</v>
      </c>
      <c r="D966" s="5" t="str">
        <f>TEXT(Table_EnergyDemand_raw_data[[#This Row],[Date]], "YYYY")</f>
        <v>2017</v>
      </c>
      <c r="E966" s="5">
        <f>_xlfn.ISOWEEKNUM(Table_EnergyDemand_raw_data[[#This Row],[Date]])</f>
        <v>34</v>
      </c>
      <c r="F966" s="6" t="str">
        <f>VLOOKUP(Table_EnergyDemand_raw_data[[#This Row],[Date]],Table_Sheet1[], 2, FALSE)</f>
        <v>Y</v>
      </c>
      <c r="G966" s="6" t="str">
        <f>VLOOKUP(Table_EnergyDemand_raw_data[[#This Row],[Date]],Table_Sheet1[], 3, FALSE)</f>
        <v>N</v>
      </c>
      <c r="H966" s="5">
        <v>5.7</v>
      </c>
      <c r="I966" s="5">
        <v>16.8</v>
      </c>
      <c r="J966" s="5">
        <v>11.1</v>
      </c>
      <c r="K966" s="5">
        <v>1.6</v>
      </c>
      <c r="L966" s="7">
        <v>133809.45499999999</v>
      </c>
      <c r="M966" s="8">
        <v>107.9380963</v>
      </c>
      <c r="N966" s="8">
        <f>Table_EnergyDemand_raw_data[[#This Row],[Demand]]*Table_EnergyDemand_raw_data[[#This Row],[RRP]]</f>
        <v>14443137.839640515</v>
      </c>
    </row>
    <row r="967" spans="1:14" x14ac:dyDescent="0.3">
      <c r="A967" s="10">
        <v>42970</v>
      </c>
      <c r="B967" s="5" t="str">
        <f>TEXT(Table_EnergyDemand_raw_data[[#This Row],[Date]], "DDDD")</f>
        <v>Wednesday</v>
      </c>
      <c r="C967" s="5" t="str">
        <f xml:space="preserve"> TEXT(Table_EnergyDemand_raw_data[[#This Row],[Date]], "MMMM")</f>
        <v>August</v>
      </c>
      <c r="D967" s="5" t="str">
        <f>TEXT(Table_EnergyDemand_raw_data[[#This Row],[Date]], "YYYY")</f>
        <v>2017</v>
      </c>
      <c r="E967" s="5">
        <f>_xlfn.ISOWEEKNUM(Table_EnergyDemand_raw_data[[#This Row],[Date]])</f>
        <v>34</v>
      </c>
      <c r="F967" s="6" t="str">
        <f>VLOOKUP(Table_EnergyDemand_raw_data[[#This Row],[Date]],Table_Sheet1[], 2, FALSE)</f>
        <v>Y</v>
      </c>
      <c r="G967" s="6" t="str">
        <f>VLOOKUP(Table_EnergyDemand_raw_data[[#This Row],[Date]],Table_Sheet1[], 3, FALSE)</f>
        <v>N</v>
      </c>
      <c r="H967" s="5">
        <v>8.3000000000000007</v>
      </c>
      <c r="I967" s="5">
        <v>18.100000000000001</v>
      </c>
      <c r="J967" s="5">
        <v>9.6999999999999993</v>
      </c>
      <c r="K967" s="5">
        <v>0</v>
      </c>
      <c r="L967" s="7">
        <v>133056.82</v>
      </c>
      <c r="M967" s="8">
        <v>106.6475104</v>
      </c>
      <c r="N967" s="8">
        <f>Table_EnergyDemand_raw_data[[#This Row],[Demand]]*Table_EnergyDemand_raw_data[[#This Row],[RRP]]</f>
        <v>14190178.594740929</v>
      </c>
    </row>
    <row r="968" spans="1:14" x14ac:dyDescent="0.3">
      <c r="A968" s="10">
        <v>42971</v>
      </c>
      <c r="B968" s="5" t="str">
        <f>TEXT(Table_EnergyDemand_raw_data[[#This Row],[Date]], "DDDD")</f>
        <v>Thursday</v>
      </c>
      <c r="C968" s="5" t="str">
        <f xml:space="preserve"> TEXT(Table_EnergyDemand_raw_data[[#This Row],[Date]], "MMMM")</f>
        <v>August</v>
      </c>
      <c r="D968" s="5" t="str">
        <f>TEXT(Table_EnergyDemand_raw_data[[#This Row],[Date]], "YYYY")</f>
        <v>2017</v>
      </c>
      <c r="E968" s="5">
        <f>_xlfn.ISOWEEKNUM(Table_EnergyDemand_raw_data[[#This Row],[Date]])</f>
        <v>34</v>
      </c>
      <c r="F968" s="6" t="str">
        <f>VLOOKUP(Table_EnergyDemand_raw_data[[#This Row],[Date]],Table_Sheet1[], 2, FALSE)</f>
        <v>Y</v>
      </c>
      <c r="G968" s="6" t="str">
        <f>VLOOKUP(Table_EnergyDemand_raw_data[[#This Row],[Date]],Table_Sheet1[], 3, FALSE)</f>
        <v>N</v>
      </c>
      <c r="H968" s="5">
        <v>5.2</v>
      </c>
      <c r="I968" s="5">
        <v>13.3</v>
      </c>
      <c r="J968" s="5">
        <v>13</v>
      </c>
      <c r="K968" s="5">
        <v>9.1999999999999993</v>
      </c>
      <c r="L968" s="7">
        <v>135619.94</v>
      </c>
      <c r="M968" s="8">
        <v>118.9186938</v>
      </c>
      <c r="N968" s="8">
        <f>Table_EnergyDemand_raw_data[[#This Row],[Demand]]*Table_EnergyDemand_raw_data[[#This Row],[RRP]]</f>
        <v>16127746.118034372</v>
      </c>
    </row>
    <row r="969" spans="1:14" x14ac:dyDescent="0.3">
      <c r="A969" s="10">
        <v>42972</v>
      </c>
      <c r="B969" s="5" t="str">
        <f>TEXT(Table_EnergyDemand_raw_data[[#This Row],[Date]], "DDDD")</f>
        <v>Friday</v>
      </c>
      <c r="C969" s="5" t="str">
        <f xml:space="preserve"> TEXT(Table_EnergyDemand_raw_data[[#This Row],[Date]], "MMMM")</f>
        <v>August</v>
      </c>
      <c r="D969" s="5" t="str">
        <f>TEXT(Table_EnergyDemand_raw_data[[#This Row],[Date]], "YYYY")</f>
        <v>2017</v>
      </c>
      <c r="E969" s="5">
        <f>_xlfn.ISOWEEKNUM(Table_EnergyDemand_raw_data[[#This Row],[Date]])</f>
        <v>34</v>
      </c>
      <c r="F969" s="6" t="str">
        <f>VLOOKUP(Table_EnergyDemand_raw_data[[#This Row],[Date]],Table_Sheet1[], 2, FALSE)</f>
        <v>Y</v>
      </c>
      <c r="G969" s="6" t="str">
        <f>VLOOKUP(Table_EnergyDemand_raw_data[[#This Row],[Date]],Table_Sheet1[], 3, FALSE)</f>
        <v>N</v>
      </c>
      <c r="H969" s="5">
        <v>4.9000000000000004</v>
      </c>
      <c r="I969" s="5">
        <v>15</v>
      </c>
      <c r="J969" s="5">
        <v>13.3</v>
      </c>
      <c r="K969" s="5">
        <v>0.6</v>
      </c>
      <c r="L969" s="7">
        <v>133666.57500000001</v>
      </c>
      <c r="M969" s="8">
        <v>120.1723289</v>
      </c>
      <c r="N969" s="8">
        <f>Table_EnergyDemand_raw_data[[#This Row],[Demand]]*Table_EnergyDemand_raw_data[[#This Row],[RRP]]</f>
        <v>16063023.613836518</v>
      </c>
    </row>
    <row r="970" spans="1:14" x14ac:dyDescent="0.3">
      <c r="A970" s="10">
        <v>42973</v>
      </c>
      <c r="B970" s="5" t="str">
        <f>TEXT(Table_EnergyDemand_raw_data[[#This Row],[Date]], "DDDD")</f>
        <v>Saturday</v>
      </c>
      <c r="C970" s="5" t="str">
        <f xml:space="preserve"> TEXT(Table_EnergyDemand_raw_data[[#This Row],[Date]], "MMMM")</f>
        <v>August</v>
      </c>
      <c r="D970" s="5" t="str">
        <f>TEXT(Table_EnergyDemand_raw_data[[#This Row],[Date]], "YYYY")</f>
        <v>2017</v>
      </c>
      <c r="E970" s="5">
        <f>_xlfn.ISOWEEKNUM(Table_EnergyDemand_raw_data[[#This Row],[Date]])</f>
        <v>34</v>
      </c>
      <c r="F970" s="6" t="str">
        <f>VLOOKUP(Table_EnergyDemand_raw_data[[#This Row],[Date]],Table_Sheet1[], 2, FALSE)</f>
        <v>Y</v>
      </c>
      <c r="G970" s="6" t="str">
        <f>VLOOKUP(Table_EnergyDemand_raw_data[[#This Row],[Date]],Table_Sheet1[], 3, FALSE)</f>
        <v>N</v>
      </c>
      <c r="H970" s="5">
        <v>9.9</v>
      </c>
      <c r="I970" s="5">
        <v>15.3</v>
      </c>
      <c r="J970" s="5">
        <v>8.5</v>
      </c>
      <c r="K970" s="5">
        <v>0</v>
      </c>
      <c r="L970" s="7">
        <v>117444.1</v>
      </c>
      <c r="M970" s="8">
        <v>93.657541890000005</v>
      </c>
      <c r="N970" s="8">
        <f>Table_EnergyDemand_raw_data[[#This Row],[Demand]]*Table_EnergyDemand_raw_data[[#This Row],[RRP]]</f>
        <v>10999525.715483351</v>
      </c>
    </row>
    <row r="971" spans="1:14" x14ac:dyDescent="0.3">
      <c r="A971" s="10">
        <v>42974</v>
      </c>
      <c r="B971" s="5" t="str">
        <f>TEXT(Table_EnergyDemand_raw_data[[#This Row],[Date]], "DDDD")</f>
        <v>Sunday</v>
      </c>
      <c r="C971" s="5" t="str">
        <f xml:space="preserve"> TEXT(Table_EnergyDemand_raw_data[[#This Row],[Date]], "MMMM")</f>
        <v>August</v>
      </c>
      <c r="D971" s="5" t="str">
        <f>TEXT(Table_EnergyDemand_raw_data[[#This Row],[Date]], "YYYY")</f>
        <v>2017</v>
      </c>
      <c r="E971" s="5">
        <f>_xlfn.ISOWEEKNUM(Table_EnergyDemand_raw_data[[#This Row],[Date]])</f>
        <v>34</v>
      </c>
      <c r="F971" s="6" t="str">
        <f>VLOOKUP(Table_EnergyDemand_raw_data[[#This Row],[Date]],Table_Sheet1[], 2, FALSE)</f>
        <v>Y</v>
      </c>
      <c r="G971" s="6" t="str">
        <f>VLOOKUP(Table_EnergyDemand_raw_data[[#This Row],[Date]],Table_Sheet1[], 3, FALSE)</f>
        <v>N</v>
      </c>
      <c r="H971" s="5">
        <v>5.8</v>
      </c>
      <c r="I971" s="5">
        <v>10.7</v>
      </c>
      <c r="J971" s="5">
        <v>11.8</v>
      </c>
      <c r="K971" s="5">
        <v>7.8</v>
      </c>
      <c r="L971" s="7">
        <v>115177.935</v>
      </c>
      <c r="M971" s="8">
        <v>93.117477789999995</v>
      </c>
      <c r="N971" s="8">
        <f>Table_EnergyDemand_raw_data[[#This Row],[Demand]]*Table_EnergyDemand_raw_data[[#This Row],[RRP]]</f>
        <v>10725078.804260563</v>
      </c>
    </row>
    <row r="972" spans="1:14" x14ac:dyDescent="0.3">
      <c r="A972" s="10">
        <v>42975</v>
      </c>
      <c r="B972" s="5" t="str">
        <f>TEXT(Table_EnergyDemand_raw_data[[#This Row],[Date]], "DDDD")</f>
        <v>Monday</v>
      </c>
      <c r="C972" s="5" t="str">
        <f xml:space="preserve"> TEXT(Table_EnergyDemand_raw_data[[#This Row],[Date]], "MMMM")</f>
        <v>August</v>
      </c>
      <c r="D972" s="5" t="str">
        <f>TEXT(Table_EnergyDemand_raw_data[[#This Row],[Date]], "YYYY")</f>
        <v>2017</v>
      </c>
      <c r="E972" s="5">
        <f>_xlfn.ISOWEEKNUM(Table_EnergyDemand_raw_data[[#This Row],[Date]])</f>
        <v>35</v>
      </c>
      <c r="F972" s="6" t="str">
        <f>VLOOKUP(Table_EnergyDemand_raw_data[[#This Row],[Date]],Table_Sheet1[], 2, FALSE)</f>
        <v>Y</v>
      </c>
      <c r="G972" s="6" t="str">
        <f>VLOOKUP(Table_EnergyDemand_raw_data[[#This Row],[Date]],Table_Sheet1[], 3, FALSE)</f>
        <v>N</v>
      </c>
      <c r="H972" s="5">
        <v>5.8</v>
      </c>
      <c r="I972" s="5">
        <v>11.8</v>
      </c>
      <c r="J972" s="5">
        <v>14.6</v>
      </c>
      <c r="K972" s="5">
        <v>0.6</v>
      </c>
      <c r="L972" s="7">
        <v>139414.495</v>
      </c>
      <c r="M972" s="8">
        <v>163.40926049999999</v>
      </c>
      <c r="N972" s="8">
        <f>Table_EnergyDemand_raw_data[[#This Row],[Demand]]*Table_EnergyDemand_raw_data[[#This Row],[RRP]]</f>
        <v>22781619.530930944</v>
      </c>
    </row>
    <row r="973" spans="1:14" x14ac:dyDescent="0.3">
      <c r="A973" s="10">
        <v>42976</v>
      </c>
      <c r="B973" s="5" t="str">
        <f>TEXT(Table_EnergyDemand_raw_data[[#This Row],[Date]], "DDDD")</f>
        <v>Tuesday</v>
      </c>
      <c r="C973" s="5" t="str">
        <f xml:space="preserve"> TEXT(Table_EnergyDemand_raw_data[[#This Row],[Date]], "MMMM")</f>
        <v>August</v>
      </c>
      <c r="D973" s="5" t="str">
        <f>TEXT(Table_EnergyDemand_raw_data[[#This Row],[Date]], "YYYY")</f>
        <v>2017</v>
      </c>
      <c r="E973" s="5">
        <f>_xlfn.ISOWEEKNUM(Table_EnergyDemand_raw_data[[#This Row],[Date]])</f>
        <v>35</v>
      </c>
      <c r="F973" s="6" t="str">
        <f>VLOOKUP(Table_EnergyDemand_raw_data[[#This Row],[Date]],Table_Sheet1[], 2, FALSE)</f>
        <v>Y</v>
      </c>
      <c r="G973" s="6" t="str">
        <f>VLOOKUP(Table_EnergyDemand_raw_data[[#This Row],[Date]],Table_Sheet1[], 3, FALSE)</f>
        <v>N</v>
      </c>
      <c r="H973" s="5">
        <v>5.4</v>
      </c>
      <c r="I973" s="5">
        <v>12.9</v>
      </c>
      <c r="J973" s="5">
        <v>9.1</v>
      </c>
      <c r="K973" s="5">
        <v>0</v>
      </c>
      <c r="L973" s="7">
        <v>139814.04</v>
      </c>
      <c r="M973" s="8">
        <v>143.84804</v>
      </c>
      <c r="N973" s="8">
        <f>Table_EnergyDemand_raw_data[[#This Row],[Demand]]*Table_EnergyDemand_raw_data[[#This Row],[RRP]]</f>
        <v>20111975.618481603</v>
      </c>
    </row>
    <row r="974" spans="1:14" x14ac:dyDescent="0.3">
      <c r="A974" s="10">
        <v>42977</v>
      </c>
      <c r="B974" s="5" t="str">
        <f>TEXT(Table_EnergyDemand_raw_data[[#This Row],[Date]], "DDDD")</f>
        <v>Wednesday</v>
      </c>
      <c r="C974" s="5" t="str">
        <f xml:space="preserve"> TEXT(Table_EnergyDemand_raw_data[[#This Row],[Date]], "MMMM")</f>
        <v>August</v>
      </c>
      <c r="D974" s="5" t="str">
        <f>TEXT(Table_EnergyDemand_raw_data[[#This Row],[Date]], "YYYY")</f>
        <v>2017</v>
      </c>
      <c r="E974" s="5">
        <f>_xlfn.ISOWEEKNUM(Table_EnergyDemand_raw_data[[#This Row],[Date]])</f>
        <v>35</v>
      </c>
      <c r="F974" s="6" t="str">
        <f>VLOOKUP(Table_EnergyDemand_raw_data[[#This Row],[Date]],Table_Sheet1[], 2, FALSE)</f>
        <v>Y</v>
      </c>
      <c r="G974" s="6" t="str">
        <f>VLOOKUP(Table_EnergyDemand_raw_data[[#This Row],[Date]],Table_Sheet1[], 3, FALSE)</f>
        <v>N</v>
      </c>
      <c r="H974" s="5">
        <v>7.7</v>
      </c>
      <c r="I974" s="5">
        <v>13.8</v>
      </c>
      <c r="J974" s="5">
        <v>12.3</v>
      </c>
      <c r="K974" s="5">
        <v>0.6</v>
      </c>
      <c r="L974" s="7">
        <v>137513.465</v>
      </c>
      <c r="M974" s="8">
        <v>118.29507649999999</v>
      </c>
      <c r="N974" s="8">
        <f>Table_EnergyDemand_raw_data[[#This Row],[Demand]]*Table_EnergyDemand_raw_data[[#This Row],[RRP]]</f>
        <v>16267165.861955071</v>
      </c>
    </row>
    <row r="975" spans="1:14" x14ac:dyDescent="0.3">
      <c r="A975" s="10">
        <v>42978</v>
      </c>
      <c r="B975" s="5" t="str">
        <f>TEXT(Table_EnergyDemand_raw_data[[#This Row],[Date]], "DDDD")</f>
        <v>Thursday</v>
      </c>
      <c r="C975" s="5" t="str">
        <f xml:space="preserve"> TEXT(Table_EnergyDemand_raw_data[[#This Row],[Date]], "MMMM")</f>
        <v>August</v>
      </c>
      <c r="D975" s="5" t="str">
        <f>TEXT(Table_EnergyDemand_raw_data[[#This Row],[Date]], "YYYY")</f>
        <v>2017</v>
      </c>
      <c r="E975" s="5">
        <f>_xlfn.ISOWEEKNUM(Table_EnergyDemand_raw_data[[#This Row],[Date]])</f>
        <v>35</v>
      </c>
      <c r="F975" s="6" t="str">
        <f>VLOOKUP(Table_EnergyDemand_raw_data[[#This Row],[Date]],Table_Sheet1[], 2, FALSE)</f>
        <v>Y</v>
      </c>
      <c r="G975" s="6" t="str">
        <f>VLOOKUP(Table_EnergyDemand_raw_data[[#This Row],[Date]],Table_Sheet1[], 3, FALSE)</f>
        <v>N</v>
      </c>
      <c r="H975" s="5">
        <v>4</v>
      </c>
      <c r="I975" s="5">
        <v>16.7</v>
      </c>
      <c r="J975" s="5">
        <v>15.9</v>
      </c>
      <c r="K975" s="5">
        <v>0.2</v>
      </c>
      <c r="L975" s="7">
        <v>133982.255</v>
      </c>
      <c r="M975" s="8">
        <v>115.4257008</v>
      </c>
      <c r="N975" s="8">
        <f>Table_EnergyDemand_raw_data[[#This Row],[Demand]]*Table_EnergyDemand_raw_data[[#This Row],[RRP]]</f>
        <v>15464995.678139305</v>
      </c>
    </row>
    <row r="976" spans="1:14" x14ac:dyDescent="0.3">
      <c r="A976" s="10">
        <v>42979</v>
      </c>
      <c r="B976" s="5" t="str">
        <f>TEXT(Table_EnergyDemand_raw_data[[#This Row],[Date]], "DDDD")</f>
        <v>Friday</v>
      </c>
      <c r="C976" s="5" t="str">
        <f xml:space="preserve"> TEXT(Table_EnergyDemand_raw_data[[#This Row],[Date]], "MMMM")</f>
        <v>September</v>
      </c>
      <c r="D976" s="5" t="str">
        <f>TEXT(Table_EnergyDemand_raw_data[[#This Row],[Date]], "YYYY")</f>
        <v>2017</v>
      </c>
      <c r="E976" s="5">
        <f>_xlfn.ISOWEEKNUM(Table_EnergyDemand_raw_data[[#This Row],[Date]])</f>
        <v>35</v>
      </c>
      <c r="F976" s="6" t="str">
        <f>VLOOKUP(Table_EnergyDemand_raw_data[[#This Row],[Date]],Table_Sheet1[], 2, FALSE)</f>
        <v>Y</v>
      </c>
      <c r="G976" s="6" t="str">
        <f>VLOOKUP(Table_EnergyDemand_raw_data[[#This Row],[Date]],Table_Sheet1[], 3, FALSE)</f>
        <v>N</v>
      </c>
      <c r="H976" s="5">
        <v>3.7</v>
      </c>
      <c r="I976" s="5">
        <v>17</v>
      </c>
      <c r="J976" s="5">
        <v>14.4</v>
      </c>
      <c r="K976" s="5">
        <v>0</v>
      </c>
      <c r="L976" s="7">
        <v>128707.425</v>
      </c>
      <c r="M976" s="8">
        <v>102.27816319999999</v>
      </c>
      <c r="N976" s="8">
        <f>Table_EnergyDemand_raw_data[[#This Row],[Demand]]*Table_EnergyDemand_raw_data[[#This Row],[RRP]]</f>
        <v>13163959.019201759</v>
      </c>
    </row>
    <row r="977" spans="1:14" x14ac:dyDescent="0.3">
      <c r="A977" s="10">
        <v>42980</v>
      </c>
      <c r="B977" s="5" t="str">
        <f>TEXT(Table_EnergyDemand_raw_data[[#This Row],[Date]], "DDDD")</f>
        <v>Saturday</v>
      </c>
      <c r="C977" s="5" t="str">
        <f xml:space="preserve"> TEXT(Table_EnergyDemand_raw_data[[#This Row],[Date]], "MMMM")</f>
        <v>September</v>
      </c>
      <c r="D977" s="5" t="str">
        <f>TEXT(Table_EnergyDemand_raw_data[[#This Row],[Date]], "YYYY")</f>
        <v>2017</v>
      </c>
      <c r="E977" s="5">
        <f>_xlfn.ISOWEEKNUM(Table_EnergyDemand_raw_data[[#This Row],[Date]])</f>
        <v>35</v>
      </c>
      <c r="F977" s="6" t="str">
        <f>VLOOKUP(Table_EnergyDemand_raw_data[[#This Row],[Date]],Table_Sheet1[], 2, FALSE)</f>
        <v>Y</v>
      </c>
      <c r="G977" s="6" t="str">
        <f>VLOOKUP(Table_EnergyDemand_raw_data[[#This Row],[Date]],Table_Sheet1[], 3, FALSE)</f>
        <v>N</v>
      </c>
      <c r="H977" s="5">
        <v>7.3</v>
      </c>
      <c r="I977" s="5">
        <v>18.399999999999999</v>
      </c>
      <c r="J977" s="5">
        <v>6.3</v>
      </c>
      <c r="K977" s="5">
        <v>0</v>
      </c>
      <c r="L977" s="7">
        <v>114098.11500000001</v>
      </c>
      <c r="M977" s="8">
        <v>89.329916780000005</v>
      </c>
      <c r="N977" s="8">
        <f>Table_EnergyDemand_raw_data[[#This Row],[Demand]]*Table_EnergyDemand_raw_data[[#This Row],[RRP]]</f>
        <v>10192375.11770487</v>
      </c>
    </row>
    <row r="978" spans="1:14" x14ac:dyDescent="0.3">
      <c r="A978" s="10">
        <v>42981</v>
      </c>
      <c r="B978" s="5" t="str">
        <f>TEXT(Table_EnergyDemand_raw_data[[#This Row],[Date]], "DDDD")</f>
        <v>Sunday</v>
      </c>
      <c r="C978" s="5" t="str">
        <f xml:space="preserve"> TEXT(Table_EnergyDemand_raw_data[[#This Row],[Date]], "MMMM")</f>
        <v>September</v>
      </c>
      <c r="D978" s="5" t="str">
        <f>TEXT(Table_EnergyDemand_raw_data[[#This Row],[Date]], "YYYY")</f>
        <v>2017</v>
      </c>
      <c r="E978" s="5">
        <f>_xlfn.ISOWEEKNUM(Table_EnergyDemand_raw_data[[#This Row],[Date]])</f>
        <v>35</v>
      </c>
      <c r="F978" s="6" t="str">
        <f>VLOOKUP(Table_EnergyDemand_raw_data[[#This Row],[Date]],Table_Sheet1[], 2, FALSE)</f>
        <v>Y</v>
      </c>
      <c r="G978" s="6" t="str">
        <f>VLOOKUP(Table_EnergyDemand_raw_data[[#This Row],[Date]],Table_Sheet1[], 3, FALSE)</f>
        <v>N</v>
      </c>
      <c r="H978" s="5">
        <v>13.4</v>
      </c>
      <c r="I978" s="5">
        <v>17.2</v>
      </c>
      <c r="J978" s="5">
        <v>6.3</v>
      </c>
      <c r="K978" s="5">
        <v>0</v>
      </c>
      <c r="L978" s="7">
        <v>103964.33</v>
      </c>
      <c r="M978" s="8">
        <v>67.073127529999994</v>
      </c>
      <c r="N978" s="8">
        <f>Table_EnergyDemand_raw_data[[#This Row],[Demand]]*Table_EnergyDemand_raw_data[[#This Row],[RRP]]</f>
        <v>6973212.7646610048</v>
      </c>
    </row>
    <row r="979" spans="1:14" x14ac:dyDescent="0.3">
      <c r="A979" s="10">
        <v>42982</v>
      </c>
      <c r="B979" s="5" t="str">
        <f>TEXT(Table_EnergyDemand_raw_data[[#This Row],[Date]], "DDDD")</f>
        <v>Monday</v>
      </c>
      <c r="C979" s="5" t="str">
        <f xml:space="preserve"> TEXT(Table_EnergyDemand_raw_data[[#This Row],[Date]], "MMMM")</f>
        <v>September</v>
      </c>
      <c r="D979" s="5" t="str">
        <f>TEXT(Table_EnergyDemand_raw_data[[#This Row],[Date]], "YYYY")</f>
        <v>2017</v>
      </c>
      <c r="E979" s="5">
        <f>_xlfn.ISOWEEKNUM(Table_EnergyDemand_raw_data[[#This Row],[Date]])</f>
        <v>36</v>
      </c>
      <c r="F979" s="6" t="str">
        <f>VLOOKUP(Table_EnergyDemand_raw_data[[#This Row],[Date]],Table_Sheet1[], 2, FALSE)</f>
        <v>Y</v>
      </c>
      <c r="G979" s="6" t="str">
        <f>VLOOKUP(Table_EnergyDemand_raw_data[[#This Row],[Date]],Table_Sheet1[], 3, FALSE)</f>
        <v>N</v>
      </c>
      <c r="H979" s="5">
        <v>8.8000000000000007</v>
      </c>
      <c r="I979" s="5">
        <v>13.7</v>
      </c>
      <c r="J979" s="5">
        <v>13.4</v>
      </c>
      <c r="K979" s="5">
        <v>0.4</v>
      </c>
      <c r="L979" s="7">
        <v>128001.05499999999</v>
      </c>
      <c r="M979" s="8">
        <v>93.826620980000001</v>
      </c>
      <c r="N979" s="8">
        <f>Table_EnergyDemand_raw_data[[#This Row],[Demand]]*Table_EnergyDemand_raw_data[[#This Row],[RRP]]</f>
        <v>12009906.472525133</v>
      </c>
    </row>
    <row r="980" spans="1:14" x14ac:dyDescent="0.3">
      <c r="A980" s="10">
        <v>42983</v>
      </c>
      <c r="B980" s="5" t="str">
        <f>TEXT(Table_EnergyDemand_raw_data[[#This Row],[Date]], "DDDD")</f>
        <v>Tuesday</v>
      </c>
      <c r="C980" s="5" t="str">
        <f xml:space="preserve"> TEXT(Table_EnergyDemand_raw_data[[#This Row],[Date]], "MMMM")</f>
        <v>September</v>
      </c>
      <c r="D980" s="5" t="str">
        <f>TEXT(Table_EnergyDemand_raw_data[[#This Row],[Date]], "YYYY")</f>
        <v>2017</v>
      </c>
      <c r="E980" s="5">
        <f>_xlfn.ISOWEEKNUM(Table_EnergyDemand_raw_data[[#This Row],[Date]])</f>
        <v>36</v>
      </c>
      <c r="F980" s="6" t="str">
        <f>VLOOKUP(Table_EnergyDemand_raw_data[[#This Row],[Date]],Table_Sheet1[], 2, FALSE)</f>
        <v>Y</v>
      </c>
      <c r="G980" s="6" t="str">
        <f>VLOOKUP(Table_EnergyDemand_raw_data[[#This Row],[Date]],Table_Sheet1[], 3, FALSE)</f>
        <v>N</v>
      </c>
      <c r="H980" s="5">
        <v>6.5</v>
      </c>
      <c r="I980" s="5">
        <v>13.3</v>
      </c>
      <c r="J980" s="5">
        <v>11</v>
      </c>
      <c r="K980" s="5">
        <v>0.2</v>
      </c>
      <c r="L980" s="7">
        <v>137696.67000000001</v>
      </c>
      <c r="M980" s="8">
        <v>95.602018139999998</v>
      </c>
      <c r="N980" s="8">
        <f>Table_EnergyDemand_raw_data[[#This Row],[Demand]]*Table_EnergyDemand_raw_data[[#This Row],[RRP]]</f>
        <v>13164079.543157594</v>
      </c>
    </row>
    <row r="981" spans="1:14" x14ac:dyDescent="0.3">
      <c r="A981" s="10">
        <v>42984</v>
      </c>
      <c r="B981" s="5" t="str">
        <f>TEXT(Table_EnergyDemand_raw_data[[#This Row],[Date]], "DDDD")</f>
        <v>Wednesday</v>
      </c>
      <c r="C981" s="5" t="str">
        <f xml:space="preserve"> TEXT(Table_EnergyDemand_raw_data[[#This Row],[Date]], "MMMM")</f>
        <v>September</v>
      </c>
      <c r="D981" s="5" t="str">
        <f>TEXT(Table_EnergyDemand_raw_data[[#This Row],[Date]], "YYYY")</f>
        <v>2017</v>
      </c>
      <c r="E981" s="5">
        <f>_xlfn.ISOWEEKNUM(Table_EnergyDemand_raw_data[[#This Row],[Date]])</f>
        <v>36</v>
      </c>
      <c r="F981" s="6" t="str">
        <f>VLOOKUP(Table_EnergyDemand_raw_data[[#This Row],[Date]],Table_Sheet1[], 2, FALSE)</f>
        <v>Y</v>
      </c>
      <c r="G981" s="6" t="str">
        <f>VLOOKUP(Table_EnergyDemand_raw_data[[#This Row],[Date]],Table_Sheet1[], 3, FALSE)</f>
        <v>N</v>
      </c>
      <c r="H981" s="5">
        <v>6.7</v>
      </c>
      <c r="I981" s="5">
        <v>15.1</v>
      </c>
      <c r="J981" s="5">
        <v>11</v>
      </c>
      <c r="K981" s="5">
        <v>4.8</v>
      </c>
      <c r="L981" s="7">
        <v>134819.94500000001</v>
      </c>
      <c r="M981" s="8">
        <v>101.0173763</v>
      </c>
      <c r="N981" s="8">
        <f>Table_EnergyDemand_raw_data[[#This Row],[Demand]]*Table_EnergyDemand_raw_data[[#This Row],[RRP]]</f>
        <v>13619157.116810303</v>
      </c>
    </row>
    <row r="982" spans="1:14" x14ac:dyDescent="0.3">
      <c r="A982" s="10">
        <v>42985</v>
      </c>
      <c r="B982" s="5" t="str">
        <f>TEXT(Table_EnergyDemand_raw_data[[#This Row],[Date]], "DDDD")</f>
        <v>Thursday</v>
      </c>
      <c r="C982" s="5" t="str">
        <f xml:space="preserve"> TEXT(Table_EnergyDemand_raw_data[[#This Row],[Date]], "MMMM")</f>
        <v>September</v>
      </c>
      <c r="D982" s="5" t="str">
        <f>TEXT(Table_EnergyDemand_raw_data[[#This Row],[Date]], "YYYY")</f>
        <v>2017</v>
      </c>
      <c r="E982" s="5">
        <f>_xlfn.ISOWEEKNUM(Table_EnergyDemand_raw_data[[#This Row],[Date]])</f>
        <v>36</v>
      </c>
      <c r="F982" s="6" t="str">
        <f>VLOOKUP(Table_EnergyDemand_raw_data[[#This Row],[Date]],Table_Sheet1[], 2, FALSE)</f>
        <v>Y</v>
      </c>
      <c r="G982" s="6" t="str">
        <f>VLOOKUP(Table_EnergyDemand_raw_data[[#This Row],[Date]],Table_Sheet1[], 3, FALSE)</f>
        <v>N</v>
      </c>
      <c r="H982" s="5">
        <v>7.9</v>
      </c>
      <c r="I982" s="5">
        <v>15.2</v>
      </c>
      <c r="J982" s="5">
        <v>9.5</v>
      </c>
      <c r="K982" s="5">
        <v>0.8</v>
      </c>
      <c r="L982" s="7">
        <v>133405.72</v>
      </c>
      <c r="M982" s="8">
        <v>93.025254910000001</v>
      </c>
      <c r="N982" s="8">
        <f>Table_EnergyDemand_raw_data[[#This Row],[Demand]]*Table_EnergyDemand_raw_data[[#This Row],[RRP]]</f>
        <v>12410101.109452086</v>
      </c>
    </row>
    <row r="983" spans="1:14" x14ac:dyDescent="0.3">
      <c r="A983" s="10">
        <v>42986</v>
      </c>
      <c r="B983" s="5" t="str">
        <f>TEXT(Table_EnergyDemand_raw_data[[#This Row],[Date]], "DDDD")</f>
        <v>Friday</v>
      </c>
      <c r="C983" s="5" t="str">
        <f xml:space="preserve"> TEXT(Table_EnergyDemand_raw_data[[#This Row],[Date]], "MMMM")</f>
        <v>September</v>
      </c>
      <c r="D983" s="5" t="str">
        <f>TEXT(Table_EnergyDemand_raw_data[[#This Row],[Date]], "YYYY")</f>
        <v>2017</v>
      </c>
      <c r="E983" s="5">
        <f>_xlfn.ISOWEEKNUM(Table_EnergyDemand_raw_data[[#This Row],[Date]])</f>
        <v>36</v>
      </c>
      <c r="F983" s="6" t="str">
        <f>VLOOKUP(Table_EnergyDemand_raw_data[[#This Row],[Date]],Table_Sheet1[], 2, FALSE)</f>
        <v>Y</v>
      </c>
      <c r="G983" s="6" t="str">
        <f>VLOOKUP(Table_EnergyDemand_raw_data[[#This Row],[Date]],Table_Sheet1[], 3, FALSE)</f>
        <v>N</v>
      </c>
      <c r="H983" s="5">
        <v>8</v>
      </c>
      <c r="I983" s="5">
        <v>13.5</v>
      </c>
      <c r="J983" s="5">
        <v>13.1</v>
      </c>
      <c r="K983" s="5">
        <v>3.2</v>
      </c>
      <c r="L983" s="7">
        <v>132543.1</v>
      </c>
      <c r="M983" s="8">
        <v>102.4160808</v>
      </c>
      <c r="N983" s="8">
        <f>Table_EnergyDemand_raw_data[[#This Row],[Demand]]*Table_EnergyDemand_raw_data[[#This Row],[RRP]]</f>
        <v>13574544.839082481</v>
      </c>
    </row>
    <row r="984" spans="1:14" x14ac:dyDescent="0.3">
      <c r="A984" s="10">
        <v>42987</v>
      </c>
      <c r="B984" s="5" t="str">
        <f>TEXT(Table_EnergyDemand_raw_data[[#This Row],[Date]], "DDDD")</f>
        <v>Saturday</v>
      </c>
      <c r="C984" s="5" t="str">
        <f xml:space="preserve"> TEXT(Table_EnergyDemand_raw_data[[#This Row],[Date]], "MMMM")</f>
        <v>September</v>
      </c>
      <c r="D984" s="5" t="str">
        <f>TEXT(Table_EnergyDemand_raw_data[[#This Row],[Date]], "YYYY")</f>
        <v>2017</v>
      </c>
      <c r="E984" s="5">
        <f>_xlfn.ISOWEEKNUM(Table_EnergyDemand_raw_data[[#This Row],[Date]])</f>
        <v>36</v>
      </c>
      <c r="F984" s="6" t="str">
        <f>VLOOKUP(Table_EnergyDemand_raw_data[[#This Row],[Date]],Table_Sheet1[], 2, FALSE)</f>
        <v>Y</v>
      </c>
      <c r="G984" s="6" t="str">
        <f>VLOOKUP(Table_EnergyDemand_raw_data[[#This Row],[Date]],Table_Sheet1[], 3, FALSE)</f>
        <v>N</v>
      </c>
      <c r="H984" s="5">
        <v>7.1</v>
      </c>
      <c r="I984" s="5">
        <v>14.9</v>
      </c>
      <c r="J984" s="5">
        <v>15.9</v>
      </c>
      <c r="K984" s="5">
        <v>1.2</v>
      </c>
      <c r="L984" s="7">
        <v>120454.01</v>
      </c>
      <c r="M984" s="8">
        <v>96.910244129999995</v>
      </c>
      <c r="N984" s="8">
        <f>Table_EnergyDemand_raw_data[[#This Row],[Demand]]*Table_EnergyDemand_raw_data[[#This Row],[RRP]]</f>
        <v>11673227.515537459</v>
      </c>
    </row>
    <row r="985" spans="1:14" x14ac:dyDescent="0.3">
      <c r="A985" s="10">
        <v>42988</v>
      </c>
      <c r="B985" s="5" t="str">
        <f>TEXT(Table_EnergyDemand_raw_data[[#This Row],[Date]], "DDDD")</f>
        <v>Sunday</v>
      </c>
      <c r="C985" s="5" t="str">
        <f xml:space="preserve"> TEXT(Table_EnergyDemand_raw_data[[#This Row],[Date]], "MMMM")</f>
        <v>September</v>
      </c>
      <c r="D985" s="5" t="str">
        <f>TEXT(Table_EnergyDemand_raw_data[[#This Row],[Date]], "YYYY")</f>
        <v>2017</v>
      </c>
      <c r="E985" s="5">
        <f>_xlfn.ISOWEEKNUM(Table_EnergyDemand_raw_data[[#This Row],[Date]])</f>
        <v>36</v>
      </c>
      <c r="F985" s="6" t="str">
        <f>VLOOKUP(Table_EnergyDemand_raw_data[[#This Row],[Date]],Table_Sheet1[], 2, FALSE)</f>
        <v>Y</v>
      </c>
      <c r="G985" s="6" t="str">
        <f>VLOOKUP(Table_EnergyDemand_raw_data[[#This Row],[Date]],Table_Sheet1[], 3, FALSE)</f>
        <v>N</v>
      </c>
      <c r="H985" s="5">
        <v>5.3</v>
      </c>
      <c r="I985" s="5">
        <v>16.100000000000001</v>
      </c>
      <c r="J985" s="5">
        <v>12.3</v>
      </c>
      <c r="K985" s="5">
        <v>0.2</v>
      </c>
      <c r="L985" s="7">
        <v>114584.065</v>
      </c>
      <c r="M985" s="8">
        <v>91.883909369999998</v>
      </c>
      <c r="N985" s="8">
        <f>Table_EnergyDemand_raw_data[[#This Row],[Demand]]*Table_EnergyDemand_raw_data[[#This Row],[RRP]]</f>
        <v>10528431.843706189</v>
      </c>
    </row>
    <row r="986" spans="1:14" x14ac:dyDescent="0.3">
      <c r="A986" s="10">
        <v>42989</v>
      </c>
      <c r="B986" s="5" t="str">
        <f>TEXT(Table_EnergyDemand_raw_data[[#This Row],[Date]], "DDDD")</f>
        <v>Monday</v>
      </c>
      <c r="C986" s="5" t="str">
        <f xml:space="preserve"> TEXT(Table_EnergyDemand_raw_data[[#This Row],[Date]], "MMMM")</f>
        <v>September</v>
      </c>
      <c r="D986" s="5" t="str">
        <f>TEXT(Table_EnergyDemand_raw_data[[#This Row],[Date]], "YYYY")</f>
        <v>2017</v>
      </c>
      <c r="E986" s="5">
        <f>_xlfn.ISOWEEKNUM(Table_EnergyDemand_raw_data[[#This Row],[Date]])</f>
        <v>37</v>
      </c>
      <c r="F986" s="6" t="str">
        <f>VLOOKUP(Table_EnergyDemand_raw_data[[#This Row],[Date]],Table_Sheet1[], 2, FALSE)</f>
        <v>Y</v>
      </c>
      <c r="G986" s="6" t="str">
        <f>VLOOKUP(Table_EnergyDemand_raw_data[[#This Row],[Date]],Table_Sheet1[], 3, FALSE)</f>
        <v>N</v>
      </c>
      <c r="H986" s="5">
        <v>8.1</v>
      </c>
      <c r="I986" s="5">
        <v>18.100000000000001</v>
      </c>
      <c r="J986" s="5">
        <v>7</v>
      </c>
      <c r="K986" s="5">
        <v>0</v>
      </c>
      <c r="L986" s="7">
        <v>127169.03</v>
      </c>
      <c r="M986" s="8">
        <v>86.68557783</v>
      </c>
      <c r="N986" s="8">
        <f>Table_EnergyDemand_raw_data[[#This Row],[Demand]]*Table_EnergyDemand_raw_data[[#This Row],[RRP]]</f>
        <v>11023720.847630605</v>
      </c>
    </row>
    <row r="987" spans="1:14" x14ac:dyDescent="0.3">
      <c r="A987" s="10">
        <v>42990</v>
      </c>
      <c r="B987" s="5" t="str">
        <f>TEXT(Table_EnergyDemand_raw_data[[#This Row],[Date]], "DDDD")</f>
        <v>Tuesday</v>
      </c>
      <c r="C987" s="5" t="str">
        <f xml:space="preserve"> TEXT(Table_EnergyDemand_raw_data[[#This Row],[Date]], "MMMM")</f>
        <v>September</v>
      </c>
      <c r="D987" s="5" t="str">
        <f>TEXT(Table_EnergyDemand_raw_data[[#This Row],[Date]], "YYYY")</f>
        <v>2017</v>
      </c>
      <c r="E987" s="5">
        <f>_xlfn.ISOWEEKNUM(Table_EnergyDemand_raw_data[[#This Row],[Date]])</f>
        <v>37</v>
      </c>
      <c r="F987" s="6" t="str">
        <f>VLOOKUP(Table_EnergyDemand_raw_data[[#This Row],[Date]],Table_Sheet1[], 2, FALSE)</f>
        <v>Y</v>
      </c>
      <c r="G987" s="6" t="str">
        <f>VLOOKUP(Table_EnergyDemand_raw_data[[#This Row],[Date]],Table_Sheet1[], 3, FALSE)</f>
        <v>N</v>
      </c>
      <c r="H987" s="5">
        <v>12.2</v>
      </c>
      <c r="I987" s="5">
        <v>19.899999999999999</v>
      </c>
      <c r="J987" s="5">
        <v>3.5</v>
      </c>
      <c r="K987" s="5">
        <v>0.2</v>
      </c>
      <c r="L987" s="7">
        <v>130906.89</v>
      </c>
      <c r="M987" s="8">
        <v>94.772968660000004</v>
      </c>
      <c r="N987" s="8">
        <f>Table_EnergyDemand_raw_data[[#This Row],[Demand]]*Table_EnergyDemand_raw_data[[#This Row],[RRP]]</f>
        <v>12406434.583348067</v>
      </c>
    </row>
    <row r="988" spans="1:14" x14ac:dyDescent="0.3">
      <c r="A988" s="10">
        <v>42991</v>
      </c>
      <c r="B988" s="5" t="str">
        <f>TEXT(Table_EnergyDemand_raw_data[[#This Row],[Date]], "DDDD")</f>
        <v>Wednesday</v>
      </c>
      <c r="C988" s="5" t="str">
        <f xml:space="preserve"> TEXT(Table_EnergyDemand_raw_data[[#This Row],[Date]], "MMMM")</f>
        <v>September</v>
      </c>
      <c r="D988" s="5" t="str">
        <f>TEXT(Table_EnergyDemand_raw_data[[#This Row],[Date]], "YYYY")</f>
        <v>2017</v>
      </c>
      <c r="E988" s="5">
        <f>_xlfn.ISOWEEKNUM(Table_EnergyDemand_raw_data[[#This Row],[Date]])</f>
        <v>37</v>
      </c>
      <c r="F988" s="6" t="str">
        <f>VLOOKUP(Table_EnergyDemand_raw_data[[#This Row],[Date]],Table_Sheet1[], 2, FALSE)</f>
        <v>Y</v>
      </c>
      <c r="G988" s="6" t="str">
        <f>VLOOKUP(Table_EnergyDemand_raw_data[[#This Row],[Date]],Table_Sheet1[], 3, FALSE)</f>
        <v>N</v>
      </c>
      <c r="H988" s="5">
        <v>13.3</v>
      </c>
      <c r="I988" s="5">
        <v>16.399999999999999</v>
      </c>
      <c r="J988" s="5">
        <v>8.1999999999999993</v>
      </c>
      <c r="K988" s="5">
        <v>2</v>
      </c>
      <c r="L988" s="7">
        <v>127192.315</v>
      </c>
      <c r="M988" s="8">
        <v>88.361935939999995</v>
      </c>
      <c r="N988" s="8">
        <f>Table_EnergyDemand_raw_data[[#This Row],[Demand]]*Table_EnergyDemand_raw_data[[#This Row],[RRP]]</f>
        <v>11238959.190090301</v>
      </c>
    </row>
    <row r="989" spans="1:14" x14ac:dyDescent="0.3">
      <c r="A989" s="10">
        <v>42992</v>
      </c>
      <c r="B989" s="5" t="str">
        <f>TEXT(Table_EnergyDemand_raw_data[[#This Row],[Date]], "DDDD")</f>
        <v>Thursday</v>
      </c>
      <c r="C989" s="5" t="str">
        <f xml:space="preserve"> TEXT(Table_EnergyDemand_raw_data[[#This Row],[Date]], "MMMM")</f>
        <v>September</v>
      </c>
      <c r="D989" s="5" t="str">
        <f>TEXT(Table_EnergyDemand_raw_data[[#This Row],[Date]], "YYYY")</f>
        <v>2017</v>
      </c>
      <c r="E989" s="5">
        <f>_xlfn.ISOWEEKNUM(Table_EnergyDemand_raw_data[[#This Row],[Date]])</f>
        <v>37</v>
      </c>
      <c r="F989" s="6" t="str">
        <f>VLOOKUP(Table_EnergyDemand_raw_data[[#This Row],[Date]],Table_Sheet1[], 2, FALSE)</f>
        <v>Y</v>
      </c>
      <c r="G989" s="6" t="str">
        <f>VLOOKUP(Table_EnergyDemand_raw_data[[#This Row],[Date]],Table_Sheet1[], 3, FALSE)</f>
        <v>N</v>
      </c>
      <c r="H989" s="5">
        <v>5.8</v>
      </c>
      <c r="I989" s="5">
        <v>15.3</v>
      </c>
      <c r="J989" s="5">
        <v>10.8</v>
      </c>
      <c r="K989" s="5">
        <v>1.4</v>
      </c>
      <c r="L989" s="7">
        <v>131986.80499999999</v>
      </c>
      <c r="M989" s="8">
        <v>89.57361118</v>
      </c>
      <c r="N989" s="8">
        <f>Table_EnergyDemand_raw_data[[#This Row],[Demand]]*Table_EnergyDemand_raw_data[[#This Row],[RRP]]</f>
        <v>11822534.751960479</v>
      </c>
    </row>
    <row r="990" spans="1:14" x14ac:dyDescent="0.3">
      <c r="A990" s="10">
        <v>42993</v>
      </c>
      <c r="B990" s="5" t="str">
        <f>TEXT(Table_EnergyDemand_raw_data[[#This Row],[Date]], "DDDD")</f>
        <v>Friday</v>
      </c>
      <c r="C990" s="5" t="str">
        <f xml:space="preserve"> TEXT(Table_EnergyDemand_raw_data[[#This Row],[Date]], "MMMM")</f>
        <v>September</v>
      </c>
      <c r="D990" s="5" t="str">
        <f>TEXT(Table_EnergyDemand_raw_data[[#This Row],[Date]], "YYYY")</f>
        <v>2017</v>
      </c>
      <c r="E990" s="5">
        <f>_xlfn.ISOWEEKNUM(Table_EnergyDemand_raw_data[[#This Row],[Date]])</f>
        <v>37</v>
      </c>
      <c r="F990" s="6" t="str">
        <f>VLOOKUP(Table_EnergyDemand_raw_data[[#This Row],[Date]],Table_Sheet1[], 2, FALSE)</f>
        <v>Y</v>
      </c>
      <c r="G990" s="6" t="str">
        <f>VLOOKUP(Table_EnergyDemand_raw_data[[#This Row],[Date]],Table_Sheet1[], 3, FALSE)</f>
        <v>N</v>
      </c>
      <c r="H990" s="5">
        <v>9.6</v>
      </c>
      <c r="I990" s="5">
        <v>16.7</v>
      </c>
      <c r="J990" s="5">
        <v>7</v>
      </c>
      <c r="K990" s="5">
        <v>0</v>
      </c>
      <c r="L990" s="7">
        <v>128761.605</v>
      </c>
      <c r="M990" s="8">
        <v>89.236201120000004</v>
      </c>
      <c r="N990" s="8">
        <f>Table_EnergyDemand_raw_data[[#This Row],[Demand]]*Table_EnergyDemand_raw_data[[#This Row],[RRP]]</f>
        <v>11490196.480313998</v>
      </c>
    </row>
    <row r="991" spans="1:14" x14ac:dyDescent="0.3">
      <c r="A991" s="10">
        <v>42994</v>
      </c>
      <c r="B991" s="5" t="str">
        <f>TEXT(Table_EnergyDemand_raw_data[[#This Row],[Date]], "DDDD")</f>
        <v>Saturday</v>
      </c>
      <c r="C991" s="5" t="str">
        <f xml:space="preserve"> TEXT(Table_EnergyDemand_raw_data[[#This Row],[Date]], "MMMM")</f>
        <v>September</v>
      </c>
      <c r="D991" s="5" t="str">
        <f>TEXT(Table_EnergyDemand_raw_data[[#This Row],[Date]], "YYYY")</f>
        <v>2017</v>
      </c>
      <c r="E991" s="5">
        <f>_xlfn.ISOWEEKNUM(Table_EnergyDemand_raw_data[[#This Row],[Date]])</f>
        <v>37</v>
      </c>
      <c r="F991" s="6" t="str">
        <f>VLOOKUP(Table_EnergyDemand_raw_data[[#This Row],[Date]],Table_Sheet1[], 2, FALSE)</f>
        <v>Y</v>
      </c>
      <c r="G991" s="6" t="str">
        <f>VLOOKUP(Table_EnergyDemand_raw_data[[#This Row],[Date]],Table_Sheet1[], 3, FALSE)</f>
        <v>N</v>
      </c>
      <c r="H991" s="5">
        <v>7.4</v>
      </c>
      <c r="I991" s="5">
        <v>13.3</v>
      </c>
      <c r="J991" s="5">
        <v>16.7</v>
      </c>
      <c r="K991" s="5">
        <v>21.4</v>
      </c>
      <c r="L991" s="7">
        <v>111301.56</v>
      </c>
      <c r="M991" s="8">
        <v>89.607587129999999</v>
      </c>
      <c r="N991" s="8">
        <f>Table_EnergyDemand_raw_data[[#This Row],[Demand]]*Table_EnergyDemand_raw_data[[#This Row],[RRP]]</f>
        <v>9973464.2354049217</v>
      </c>
    </row>
    <row r="992" spans="1:14" x14ac:dyDescent="0.3">
      <c r="A992" s="10">
        <v>42995</v>
      </c>
      <c r="B992" s="5" t="str">
        <f>TEXT(Table_EnergyDemand_raw_data[[#This Row],[Date]], "DDDD")</f>
        <v>Sunday</v>
      </c>
      <c r="C992" s="5" t="str">
        <f xml:space="preserve"> TEXT(Table_EnergyDemand_raw_data[[#This Row],[Date]], "MMMM")</f>
        <v>September</v>
      </c>
      <c r="D992" s="5" t="str">
        <f>TEXT(Table_EnergyDemand_raw_data[[#This Row],[Date]], "YYYY")</f>
        <v>2017</v>
      </c>
      <c r="E992" s="5">
        <f>_xlfn.ISOWEEKNUM(Table_EnergyDemand_raw_data[[#This Row],[Date]])</f>
        <v>37</v>
      </c>
      <c r="F992" s="6" t="str">
        <f>VLOOKUP(Table_EnergyDemand_raw_data[[#This Row],[Date]],Table_Sheet1[], 2, FALSE)</f>
        <v>Y</v>
      </c>
      <c r="G992" s="6" t="str">
        <f>VLOOKUP(Table_EnergyDemand_raw_data[[#This Row],[Date]],Table_Sheet1[], 3, FALSE)</f>
        <v>N</v>
      </c>
      <c r="H992" s="5">
        <v>4</v>
      </c>
      <c r="I992" s="5">
        <v>18.100000000000001</v>
      </c>
      <c r="J992" s="5">
        <v>19</v>
      </c>
      <c r="K992" s="5">
        <v>0.2</v>
      </c>
      <c r="L992" s="7">
        <v>104766</v>
      </c>
      <c r="M992" s="8">
        <v>75.509598890000007</v>
      </c>
      <c r="N992" s="8">
        <f>Table_EnergyDemand_raw_data[[#This Row],[Demand]]*Table_EnergyDemand_raw_data[[#This Row],[RRP]]</f>
        <v>7910838.6373097403</v>
      </c>
    </row>
    <row r="993" spans="1:14" x14ac:dyDescent="0.3">
      <c r="A993" s="10">
        <v>42996</v>
      </c>
      <c r="B993" s="5" t="str">
        <f>TEXT(Table_EnergyDemand_raw_data[[#This Row],[Date]], "DDDD")</f>
        <v>Monday</v>
      </c>
      <c r="C993" s="5" t="str">
        <f xml:space="preserve"> TEXT(Table_EnergyDemand_raw_data[[#This Row],[Date]], "MMMM")</f>
        <v>September</v>
      </c>
      <c r="D993" s="5" t="str">
        <f>TEXT(Table_EnergyDemand_raw_data[[#This Row],[Date]], "YYYY")</f>
        <v>2017</v>
      </c>
      <c r="E993" s="5">
        <f>_xlfn.ISOWEEKNUM(Table_EnergyDemand_raw_data[[#This Row],[Date]])</f>
        <v>38</v>
      </c>
      <c r="F993" s="6" t="str">
        <f>VLOOKUP(Table_EnergyDemand_raw_data[[#This Row],[Date]],Table_Sheet1[], 2, FALSE)</f>
        <v>Y</v>
      </c>
      <c r="G993" s="6" t="str">
        <f>VLOOKUP(Table_EnergyDemand_raw_data[[#This Row],[Date]],Table_Sheet1[], 3, FALSE)</f>
        <v>N</v>
      </c>
      <c r="H993" s="5">
        <v>10.5</v>
      </c>
      <c r="I993" s="5">
        <v>22</v>
      </c>
      <c r="J993" s="5">
        <v>15.7</v>
      </c>
      <c r="K993" s="5">
        <v>0</v>
      </c>
      <c r="L993" s="7">
        <v>115123.54</v>
      </c>
      <c r="M993" s="8">
        <v>79.783447899999999</v>
      </c>
      <c r="N993" s="8">
        <f>Table_EnergyDemand_raw_data[[#This Row],[Demand]]*Table_EnergyDemand_raw_data[[#This Row],[RRP]]</f>
        <v>9184952.955653565</v>
      </c>
    </row>
    <row r="994" spans="1:14" x14ac:dyDescent="0.3">
      <c r="A994" s="10">
        <v>42997</v>
      </c>
      <c r="B994" s="5" t="str">
        <f>TEXT(Table_EnergyDemand_raw_data[[#This Row],[Date]], "DDDD")</f>
        <v>Tuesday</v>
      </c>
      <c r="C994" s="5" t="str">
        <f xml:space="preserve"> TEXT(Table_EnergyDemand_raw_data[[#This Row],[Date]], "MMMM")</f>
        <v>September</v>
      </c>
      <c r="D994" s="5" t="str">
        <f>TEXT(Table_EnergyDemand_raw_data[[#This Row],[Date]], "YYYY")</f>
        <v>2017</v>
      </c>
      <c r="E994" s="5">
        <f>_xlfn.ISOWEEKNUM(Table_EnergyDemand_raw_data[[#This Row],[Date]])</f>
        <v>38</v>
      </c>
      <c r="F994" s="6" t="str">
        <f>VLOOKUP(Table_EnergyDemand_raw_data[[#This Row],[Date]],Table_Sheet1[], 2, FALSE)</f>
        <v>Y</v>
      </c>
      <c r="G994" s="6" t="str">
        <f>VLOOKUP(Table_EnergyDemand_raw_data[[#This Row],[Date]],Table_Sheet1[], 3, FALSE)</f>
        <v>N</v>
      </c>
      <c r="H994" s="5">
        <v>9</v>
      </c>
      <c r="I994" s="5">
        <v>13.9</v>
      </c>
      <c r="J994" s="5">
        <v>16.600000000000001</v>
      </c>
      <c r="K994" s="5">
        <v>0.2</v>
      </c>
      <c r="L994" s="7">
        <v>124033.955</v>
      </c>
      <c r="M994" s="8">
        <v>92.372768620000002</v>
      </c>
      <c r="N994" s="8">
        <f>Table_EnergyDemand_raw_data[[#This Row],[Demand]]*Table_EnergyDemand_raw_data[[#This Row],[RRP]]</f>
        <v>11457359.826238493</v>
      </c>
    </row>
    <row r="995" spans="1:14" x14ac:dyDescent="0.3">
      <c r="A995" s="10">
        <v>42998</v>
      </c>
      <c r="B995" s="5" t="str">
        <f>TEXT(Table_EnergyDemand_raw_data[[#This Row],[Date]], "DDDD")</f>
        <v>Wednesday</v>
      </c>
      <c r="C995" s="5" t="str">
        <f xml:space="preserve"> TEXT(Table_EnergyDemand_raw_data[[#This Row],[Date]], "MMMM")</f>
        <v>September</v>
      </c>
      <c r="D995" s="5" t="str">
        <f>TEXT(Table_EnergyDemand_raw_data[[#This Row],[Date]], "YYYY")</f>
        <v>2017</v>
      </c>
      <c r="E995" s="5">
        <f>_xlfn.ISOWEEKNUM(Table_EnergyDemand_raw_data[[#This Row],[Date]])</f>
        <v>38</v>
      </c>
      <c r="F995" s="6" t="str">
        <f>VLOOKUP(Table_EnergyDemand_raw_data[[#This Row],[Date]],Table_Sheet1[], 2, FALSE)</f>
        <v>Y</v>
      </c>
      <c r="G995" s="6" t="str">
        <f>VLOOKUP(Table_EnergyDemand_raw_data[[#This Row],[Date]],Table_Sheet1[], 3, FALSE)</f>
        <v>N</v>
      </c>
      <c r="H995" s="5">
        <v>6</v>
      </c>
      <c r="I995" s="5">
        <v>19.2</v>
      </c>
      <c r="J995" s="5">
        <v>17.3</v>
      </c>
      <c r="K995" s="5">
        <v>0</v>
      </c>
      <c r="L995" s="7">
        <v>123461.38</v>
      </c>
      <c r="M995" s="8">
        <v>82.595610879999995</v>
      </c>
      <c r="N995" s="8">
        <f>Table_EnergyDemand_raw_data[[#This Row],[Demand]]*Table_EnergyDemand_raw_data[[#This Row],[RRP]]</f>
        <v>10197368.101187814</v>
      </c>
    </row>
    <row r="996" spans="1:14" x14ac:dyDescent="0.3">
      <c r="A996" s="10">
        <v>42999</v>
      </c>
      <c r="B996" s="5" t="str">
        <f>TEXT(Table_EnergyDemand_raw_data[[#This Row],[Date]], "DDDD")</f>
        <v>Thursday</v>
      </c>
      <c r="C996" s="5" t="str">
        <f xml:space="preserve"> TEXT(Table_EnergyDemand_raw_data[[#This Row],[Date]], "MMMM")</f>
        <v>September</v>
      </c>
      <c r="D996" s="5" t="str">
        <f>TEXT(Table_EnergyDemand_raw_data[[#This Row],[Date]], "YYYY")</f>
        <v>2017</v>
      </c>
      <c r="E996" s="5">
        <f>_xlfn.ISOWEEKNUM(Table_EnergyDemand_raw_data[[#This Row],[Date]])</f>
        <v>38</v>
      </c>
      <c r="F996" s="6" t="str">
        <f>VLOOKUP(Table_EnergyDemand_raw_data[[#This Row],[Date]],Table_Sheet1[], 2, FALSE)</f>
        <v>Y</v>
      </c>
      <c r="G996" s="6" t="str">
        <f>VLOOKUP(Table_EnergyDemand_raw_data[[#This Row],[Date]],Table_Sheet1[], 3, FALSE)</f>
        <v>N</v>
      </c>
      <c r="H996" s="5">
        <v>11.6</v>
      </c>
      <c r="I996" s="5">
        <v>23.6</v>
      </c>
      <c r="J996" s="5">
        <v>13</v>
      </c>
      <c r="K996" s="5">
        <v>0</v>
      </c>
      <c r="L996" s="7">
        <v>119309.93</v>
      </c>
      <c r="M996" s="8">
        <v>74.957769020000001</v>
      </c>
      <c r="N996" s="8">
        <f>Table_EnergyDemand_raw_data[[#This Row],[Demand]]*Table_EnergyDemand_raw_data[[#This Row],[RRP]]</f>
        <v>8943206.1747323684</v>
      </c>
    </row>
    <row r="997" spans="1:14" x14ac:dyDescent="0.3">
      <c r="A997" s="10">
        <v>43000</v>
      </c>
      <c r="B997" s="5" t="str">
        <f>TEXT(Table_EnergyDemand_raw_data[[#This Row],[Date]], "DDDD")</f>
        <v>Friday</v>
      </c>
      <c r="C997" s="5" t="str">
        <f xml:space="preserve"> TEXT(Table_EnergyDemand_raw_data[[#This Row],[Date]], "MMMM")</f>
        <v>September</v>
      </c>
      <c r="D997" s="5" t="str">
        <f>TEXT(Table_EnergyDemand_raw_data[[#This Row],[Date]], "YYYY")</f>
        <v>2017</v>
      </c>
      <c r="E997" s="5">
        <f>_xlfn.ISOWEEKNUM(Table_EnergyDemand_raw_data[[#This Row],[Date]])</f>
        <v>38</v>
      </c>
      <c r="F997" s="6" t="str">
        <f>VLOOKUP(Table_EnergyDemand_raw_data[[#This Row],[Date]],Table_Sheet1[], 2, FALSE)</f>
        <v>N</v>
      </c>
      <c r="G997" s="6" t="str">
        <f>VLOOKUP(Table_EnergyDemand_raw_data[[#This Row],[Date]],Table_Sheet1[], 3, FALSE)</f>
        <v>N</v>
      </c>
      <c r="H997" s="5">
        <v>12.8</v>
      </c>
      <c r="I997" s="5">
        <v>25.6</v>
      </c>
      <c r="J997" s="5">
        <v>15.6</v>
      </c>
      <c r="K997" s="5">
        <v>0</v>
      </c>
      <c r="L997" s="7">
        <v>116611.25</v>
      </c>
      <c r="M997" s="8">
        <v>75.289119159999998</v>
      </c>
      <c r="N997" s="8">
        <f>Table_EnergyDemand_raw_data[[#This Row],[Demand]]*Table_EnergyDemand_raw_data[[#This Row],[RRP]]</f>
        <v>8779558.2966465503</v>
      </c>
    </row>
    <row r="998" spans="1:14" x14ac:dyDescent="0.3">
      <c r="A998" s="10">
        <v>43001</v>
      </c>
      <c r="B998" s="5" t="str">
        <f>TEXT(Table_EnergyDemand_raw_data[[#This Row],[Date]], "DDDD")</f>
        <v>Saturday</v>
      </c>
      <c r="C998" s="5" t="str">
        <f xml:space="preserve"> TEXT(Table_EnergyDemand_raw_data[[#This Row],[Date]], "MMMM")</f>
        <v>September</v>
      </c>
      <c r="D998" s="5" t="str">
        <f>TEXT(Table_EnergyDemand_raw_data[[#This Row],[Date]], "YYYY")</f>
        <v>2017</v>
      </c>
      <c r="E998" s="5">
        <f>_xlfn.ISOWEEKNUM(Table_EnergyDemand_raw_data[[#This Row],[Date]])</f>
        <v>38</v>
      </c>
      <c r="F998" s="6" t="str">
        <f>VLOOKUP(Table_EnergyDemand_raw_data[[#This Row],[Date]],Table_Sheet1[], 2, FALSE)</f>
        <v>N</v>
      </c>
      <c r="G998" s="6" t="str">
        <f>VLOOKUP(Table_EnergyDemand_raw_data[[#This Row],[Date]],Table_Sheet1[], 3, FALSE)</f>
        <v>N</v>
      </c>
      <c r="H998" s="5">
        <v>14.8</v>
      </c>
      <c r="I998" s="5">
        <v>30.6</v>
      </c>
      <c r="J998" s="5">
        <v>17.3</v>
      </c>
      <c r="K998" s="5">
        <v>0</v>
      </c>
      <c r="L998" s="7">
        <v>101012.29</v>
      </c>
      <c r="M998" s="8">
        <v>63.0173962</v>
      </c>
      <c r="N998" s="8">
        <f>Table_EnergyDemand_raw_data[[#This Row],[Demand]]*Table_EnergyDemand_raw_data[[#This Row],[RRP]]</f>
        <v>6365531.4999992978</v>
      </c>
    </row>
    <row r="999" spans="1:14" x14ac:dyDescent="0.3">
      <c r="A999" s="10">
        <v>43002</v>
      </c>
      <c r="B999" s="5" t="str">
        <f>TEXT(Table_EnergyDemand_raw_data[[#This Row],[Date]], "DDDD")</f>
        <v>Sunday</v>
      </c>
      <c r="C999" s="5" t="str">
        <f xml:space="preserve"> TEXT(Table_EnergyDemand_raw_data[[#This Row],[Date]], "MMMM")</f>
        <v>September</v>
      </c>
      <c r="D999" s="5" t="str">
        <f>TEXT(Table_EnergyDemand_raw_data[[#This Row],[Date]], "YYYY")</f>
        <v>2017</v>
      </c>
      <c r="E999" s="5">
        <f>_xlfn.ISOWEEKNUM(Table_EnergyDemand_raw_data[[#This Row],[Date]])</f>
        <v>38</v>
      </c>
      <c r="F999" s="6" t="str">
        <f>VLOOKUP(Table_EnergyDemand_raw_data[[#This Row],[Date]],Table_Sheet1[], 2, FALSE)</f>
        <v>N</v>
      </c>
      <c r="G999" s="6" t="str">
        <f>VLOOKUP(Table_EnergyDemand_raw_data[[#This Row],[Date]],Table_Sheet1[], 3, FALSE)</f>
        <v>N</v>
      </c>
      <c r="H999" s="5">
        <v>12.9</v>
      </c>
      <c r="I999" s="5">
        <v>19.899999999999999</v>
      </c>
      <c r="J999" s="5">
        <v>12</v>
      </c>
      <c r="K999" s="5">
        <v>0.4</v>
      </c>
      <c r="L999" s="7">
        <v>92608.24</v>
      </c>
      <c r="M999" s="8">
        <v>43.197347600000001</v>
      </c>
      <c r="N999" s="8">
        <f>Table_EnergyDemand_raw_data[[#This Row],[Demand]]*Table_EnergyDemand_raw_data[[#This Row],[RRP]]</f>
        <v>4000430.3339042244</v>
      </c>
    </row>
    <row r="1000" spans="1:14" x14ac:dyDescent="0.3">
      <c r="A1000" s="10">
        <v>43003</v>
      </c>
      <c r="B1000" s="5" t="str">
        <f>TEXT(Table_EnergyDemand_raw_data[[#This Row],[Date]], "DDDD")</f>
        <v>Monday</v>
      </c>
      <c r="C1000" s="5" t="str">
        <f xml:space="preserve"> TEXT(Table_EnergyDemand_raw_data[[#This Row],[Date]], "MMMM")</f>
        <v>September</v>
      </c>
      <c r="D1000" s="5" t="str">
        <f>TEXT(Table_EnergyDemand_raw_data[[#This Row],[Date]], "YYYY")</f>
        <v>2017</v>
      </c>
      <c r="E1000" s="5">
        <f>_xlfn.ISOWEEKNUM(Table_EnergyDemand_raw_data[[#This Row],[Date]])</f>
        <v>39</v>
      </c>
      <c r="F1000" s="6" t="str">
        <f>VLOOKUP(Table_EnergyDemand_raw_data[[#This Row],[Date]],Table_Sheet1[], 2, FALSE)</f>
        <v>N</v>
      </c>
      <c r="G1000" s="6" t="str">
        <f>VLOOKUP(Table_EnergyDemand_raw_data[[#This Row],[Date]],Table_Sheet1[], 3, FALSE)</f>
        <v>N</v>
      </c>
      <c r="H1000" s="5">
        <v>10.3</v>
      </c>
      <c r="I1000" s="5">
        <v>14.2</v>
      </c>
      <c r="J1000" s="5">
        <v>10.9</v>
      </c>
      <c r="K1000" s="5">
        <v>1.6</v>
      </c>
      <c r="L1000" s="7">
        <v>119126.485</v>
      </c>
      <c r="M1000" s="8">
        <v>71.241065710000001</v>
      </c>
      <c r="N1000" s="8">
        <f>Table_EnergyDemand_raw_data[[#This Row],[Demand]]*Table_EnergyDemand_raw_data[[#This Row],[RRP]]</f>
        <v>8486697.7456863299</v>
      </c>
    </row>
    <row r="1001" spans="1:14" x14ac:dyDescent="0.3">
      <c r="A1001" s="10">
        <v>43004</v>
      </c>
      <c r="B1001" s="5" t="str">
        <f>TEXT(Table_EnergyDemand_raw_data[[#This Row],[Date]], "DDDD")</f>
        <v>Tuesday</v>
      </c>
      <c r="C1001" s="5" t="str">
        <f xml:space="preserve"> TEXT(Table_EnergyDemand_raw_data[[#This Row],[Date]], "MMMM")</f>
        <v>September</v>
      </c>
      <c r="D1001" s="5" t="str">
        <f>TEXT(Table_EnergyDemand_raw_data[[#This Row],[Date]], "YYYY")</f>
        <v>2017</v>
      </c>
      <c r="E1001" s="5">
        <f>_xlfn.ISOWEEKNUM(Table_EnergyDemand_raw_data[[#This Row],[Date]])</f>
        <v>39</v>
      </c>
      <c r="F1001" s="6" t="str">
        <f>VLOOKUP(Table_EnergyDemand_raw_data[[#This Row],[Date]],Table_Sheet1[], 2, FALSE)</f>
        <v>N</v>
      </c>
      <c r="G1001" s="6" t="str">
        <f>VLOOKUP(Table_EnergyDemand_raw_data[[#This Row],[Date]],Table_Sheet1[], 3, FALSE)</f>
        <v>N</v>
      </c>
      <c r="H1001" s="5">
        <v>5</v>
      </c>
      <c r="I1001" s="5">
        <v>15.1</v>
      </c>
      <c r="J1001" s="5">
        <v>20.399999999999999</v>
      </c>
      <c r="K1001" s="5">
        <v>0.4</v>
      </c>
      <c r="L1001" s="7">
        <v>124452.94</v>
      </c>
      <c r="M1001" s="8">
        <v>79.800225260000005</v>
      </c>
      <c r="N1001" s="8">
        <f>Table_EnergyDemand_raw_data[[#This Row],[Demand]]*Table_EnergyDemand_raw_data[[#This Row],[RRP]]</f>
        <v>9931372.6462692656</v>
      </c>
    </row>
    <row r="1002" spans="1:14" x14ac:dyDescent="0.3">
      <c r="A1002" s="10">
        <v>43005</v>
      </c>
      <c r="B1002" s="5" t="str">
        <f>TEXT(Table_EnergyDemand_raw_data[[#This Row],[Date]], "DDDD")</f>
        <v>Wednesday</v>
      </c>
      <c r="C1002" s="5" t="str">
        <f xml:space="preserve"> TEXT(Table_EnergyDemand_raw_data[[#This Row],[Date]], "MMMM")</f>
        <v>September</v>
      </c>
      <c r="D1002" s="5" t="str">
        <f>TEXT(Table_EnergyDemand_raw_data[[#This Row],[Date]], "YYYY")</f>
        <v>2017</v>
      </c>
      <c r="E1002" s="5">
        <f>_xlfn.ISOWEEKNUM(Table_EnergyDemand_raw_data[[#This Row],[Date]])</f>
        <v>39</v>
      </c>
      <c r="F1002" s="6" t="str">
        <f>VLOOKUP(Table_EnergyDemand_raw_data[[#This Row],[Date]],Table_Sheet1[], 2, FALSE)</f>
        <v>N</v>
      </c>
      <c r="G1002" s="6" t="str">
        <f>VLOOKUP(Table_EnergyDemand_raw_data[[#This Row],[Date]],Table_Sheet1[], 3, FALSE)</f>
        <v>N</v>
      </c>
      <c r="H1002" s="5">
        <v>9.6</v>
      </c>
      <c r="I1002" s="5">
        <v>24.6</v>
      </c>
      <c r="J1002" s="5">
        <v>11.7</v>
      </c>
      <c r="K1002" s="5">
        <v>0</v>
      </c>
      <c r="L1002" s="7">
        <v>119028.07</v>
      </c>
      <c r="M1002" s="8">
        <v>72.545509100000004</v>
      </c>
      <c r="N1002" s="8">
        <f>Table_EnergyDemand_raw_data[[#This Row],[Demand]]*Table_EnergyDemand_raw_data[[#This Row],[RRP]]</f>
        <v>8634951.935340438</v>
      </c>
    </row>
    <row r="1003" spans="1:14" x14ac:dyDescent="0.3">
      <c r="A1003" s="10">
        <v>43006</v>
      </c>
      <c r="B1003" s="5" t="str">
        <f>TEXT(Table_EnergyDemand_raw_data[[#This Row],[Date]], "DDDD")</f>
        <v>Thursday</v>
      </c>
      <c r="C1003" s="5" t="str">
        <f xml:space="preserve"> TEXT(Table_EnergyDemand_raw_data[[#This Row],[Date]], "MMMM")</f>
        <v>September</v>
      </c>
      <c r="D1003" s="5" t="str">
        <f>TEXT(Table_EnergyDemand_raw_data[[#This Row],[Date]], "YYYY")</f>
        <v>2017</v>
      </c>
      <c r="E1003" s="5">
        <f>_xlfn.ISOWEEKNUM(Table_EnergyDemand_raw_data[[#This Row],[Date]])</f>
        <v>39</v>
      </c>
      <c r="F1003" s="6" t="str">
        <f>VLOOKUP(Table_EnergyDemand_raw_data[[#This Row],[Date]],Table_Sheet1[], 2, FALSE)</f>
        <v>N</v>
      </c>
      <c r="G1003" s="6" t="str">
        <f>VLOOKUP(Table_EnergyDemand_raw_data[[#This Row],[Date]],Table_Sheet1[], 3, FALSE)</f>
        <v>N</v>
      </c>
      <c r="H1003" s="5">
        <v>10.4</v>
      </c>
      <c r="I1003" s="5">
        <v>18.5</v>
      </c>
      <c r="J1003" s="5">
        <v>12.8</v>
      </c>
      <c r="K1003" s="5">
        <v>0</v>
      </c>
      <c r="L1003" s="7">
        <v>116655.855</v>
      </c>
      <c r="M1003" s="8">
        <v>61.649556580000002</v>
      </c>
      <c r="N1003" s="8">
        <f>Table_EnergyDemand_raw_data[[#This Row],[Demand]]*Table_EnergyDemand_raw_data[[#This Row],[RRP]]</f>
        <v>7191781.733210776</v>
      </c>
    </row>
    <row r="1004" spans="1:14" x14ac:dyDescent="0.3">
      <c r="A1004" s="10">
        <v>43007</v>
      </c>
      <c r="B1004" s="5" t="str">
        <f>TEXT(Table_EnergyDemand_raw_data[[#This Row],[Date]], "DDDD")</f>
        <v>Friday</v>
      </c>
      <c r="C1004" s="5" t="str">
        <f xml:space="preserve"> TEXT(Table_EnergyDemand_raw_data[[#This Row],[Date]], "MMMM")</f>
        <v>September</v>
      </c>
      <c r="D1004" s="5" t="str">
        <f>TEXT(Table_EnergyDemand_raw_data[[#This Row],[Date]], "YYYY")</f>
        <v>2017</v>
      </c>
      <c r="E1004" s="5">
        <f>_xlfn.ISOWEEKNUM(Table_EnergyDemand_raw_data[[#This Row],[Date]])</f>
        <v>39</v>
      </c>
      <c r="F1004" s="6" t="str">
        <f>VLOOKUP(Table_EnergyDemand_raw_data[[#This Row],[Date]],Table_Sheet1[], 2, FALSE)</f>
        <v>N</v>
      </c>
      <c r="G1004" s="6" t="str">
        <f>VLOOKUP(Table_EnergyDemand_raw_data[[#This Row],[Date]],Table_Sheet1[], 3, FALSE)</f>
        <v>Y</v>
      </c>
      <c r="H1004" s="5">
        <v>10.6</v>
      </c>
      <c r="I1004" s="5">
        <v>18.399999999999999</v>
      </c>
      <c r="J1004" s="5">
        <v>14.5</v>
      </c>
      <c r="K1004" s="5">
        <v>0</v>
      </c>
      <c r="L1004" s="7">
        <v>102847.255</v>
      </c>
      <c r="M1004" s="8">
        <v>42.634675649999998</v>
      </c>
      <c r="N1004" s="8">
        <f>Table_EnergyDemand_raw_data[[#This Row],[Demand]]*Table_EnergyDemand_raw_data[[#This Row],[RRP]]</f>
        <v>4384859.3584178407</v>
      </c>
    </row>
    <row r="1005" spans="1:14" x14ac:dyDescent="0.3">
      <c r="A1005" s="10">
        <v>43008</v>
      </c>
      <c r="B1005" s="5" t="str">
        <f>TEXT(Table_EnergyDemand_raw_data[[#This Row],[Date]], "DDDD")</f>
        <v>Saturday</v>
      </c>
      <c r="C1005" s="5" t="str">
        <f xml:space="preserve"> TEXT(Table_EnergyDemand_raw_data[[#This Row],[Date]], "MMMM")</f>
        <v>September</v>
      </c>
      <c r="D1005" s="5" t="str">
        <f>TEXT(Table_EnergyDemand_raw_data[[#This Row],[Date]], "YYYY")</f>
        <v>2017</v>
      </c>
      <c r="E1005" s="5">
        <f>_xlfn.ISOWEEKNUM(Table_EnergyDemand_raw_data[[#This Row],[Date]])</f>
        <v>39</v>
      </c>
      <c r="F1005" s="6" t="str">
        <f>VLOOKUP(Table_EnergyDemand_raw_data[[#This Row],[Date]],Table_Sheet1[], 2, FALSE)</f>
        <v>N</v>
      </c>
      <c r="G1005" s="6" t="str">
        <f>VLOOKUP(Table_EnergyDemand_raw_data[[#This Row],[Date]],Table_Sheet1[], 3, FALSE)</f>
        <v>N</v>
      </c>
      <c r="H1005" s="5">
        <v>11</v>
      </c>
      <c r="I1005" s="5">
        <v>15.4</v>
      </c>
      <c r="J1005" s="5">
        <v>16.100000000000001</v>
      </c>
      <c r="K1005" s="5">
        <v>1</v>
      </c>
      <c r="L1005" s="7">
        <v>100701.82</v>
      </c>
      <c r="M1005" s="8">
        <v>47.309943529999998</v>
      </c>
      <c r="N1005" s="8">
        <f>Table_EnergyDemand_raw_data[[#This Row],[Demand]]*Table_EnergyDemand_raw_data[[#This Row],[RRP]]</f>
        <v>4764197.4175682245</v>
      </c>
    </row>
    <row r="1006" spans="1:14" x14ac:dyDescent="0.3">
      <c r="A1006" s="10">
        <v>43009</v>
      </c>
      <c r="B1006" s="5" t="str">
        <f>TEXT(Table_EnergyDemand_raw_data[[#This Row],[Date]], "DDDD")</f>
        <v>Sunday</v>
      </c>
      <c r="C1006" s="5" t="str">
        <f xml:space="preserve"> TEXT(Table_EnergyDemand_raw_data[[#This Row],[Date]], "MMMM")</f>
        <v>October</v>
      </c>
      <c r="D1006" s="5" t="str">
        <f>TEXT(Table_EnergyDemand_raw_data[[#This Row],[Date]], "YYYY")</f>
        <v>2017</v>
      </c>
      <c r="E1006" s="5">
        <f>_xlfn.ISOWEEKNUM(Table_EnergyDemand_raw_data[[#This Row],[Date]])</f>
        <v>39</v>
      </c>
      <c r="F1006" s="6" t="str">
        <f>VLOOKUP(Table_EnergyDemand_raw_data[[#This Row],[Date]],Table_Sheet1[], 2, FALSE)</f>
        <v>N</v>
      </c>
      <c r="G1006" s="6" t="str">
        <f>VLOOKUP(Table_EnergyDemand_raw_data[[#This Row],[Date]],Table_Sheet1[], 3, FALSE)</f>
        <v>N</v>
      </c>
      <c r="H1006" s="5">
        <v>9.6999999999999993</v>
      </c>
      <c r="I1006" s="5">
        <v>17.2</v>
      </c>
      <c r="J1006" s="5">
        <v>9.1999999999999993</v>
      </c>
      <c r="K1006" s="5">
        <v>0</v>
      </c>
      <c r="L1006" s="7">
        <v>103556.74</v>
      </c>
      <c r="M1006" s="8">
        <v>58.989627579999997</v>
      </c>
      <c r="N1006" s="8">
        <f>Table_EnergyDemand_raw_data[[#This Row],[Demand]]*Table_EnergyDemand_raw_data[[#This Row],[RRP]]</f>
        <v>6108773.5259988895</v>
      </c>
    </row>
    <row r="1007" spans="1:14" x14ac:dyDescent="0.3">
      <c r="A1007" s="10">
        <v>43010</v>
      </c>
      <c r="B1007" s="5" t="str">
        <f>TEXT(Table_EnergyDemand_raw_data[[#This Row],[Date]], "DDDD")</f>
        <v>Monday</v>
      </c>
      <c r="C1007" s="5" t="str">
        <f xml:space="preserve"> TEXT(Table_EnergyDemand_raw_data[[#This Row],[Date]], "MMMM")</f>
        <v>October</v>
      </c>
      <c r="D1007" s="5" t="str">
        <f>TEXT(Table_EnergyDemand_raw_data[[#This Row],[Date]], "YYYY")</f>
        <v>2017</v>
      </c>
      <c r="E1007" s="5">
        <f>_xlfn.ISOWEEKNUM(Table_EnergyDemand_raw_data[[#This Row],[Date]])</f>
        <v>40</v>
      </c>
      <c r="F1007" s="6" t="str">
        <f>VLOOKUP(Table_EnergyDemand_raw_data[[#This Row],[Date]],Table_Sheet1[], 2, FALSE)</f>
        <v>N</v>
      </c>
      <c r="G1007" s="6" t="str">
        <f>VLOOKUP(Table_EnergyDemand_raw_data[[#This Row],[Date]],Table_Sheet1[], 3, FALSE)</f>
        <v>N</v>
      </c>
      <c r="H1007" s="5">
        <v>9.5</v>
      </c>
      <c r="I1007" s="5">
        <v>16.399999999999999</v>
      </c>
      <c r="J1007" s="5">
        <v>16.399999999999999</v>
      </c>
      <c r="K1007" s="5">
        <v>0</v>
      </c>
      <c r="L1007" s="7">
        <v>119226.42</v>
      </c>
      <c r="M1007" s="8">
        <v>74.497158290000002</v>
      </c>
      <c r="N1007" s="8">
        <f>Table_EnergyDemand_raw_data[[#This Row],[Demand]]*Table_EnergyDemand_raw_data[[#This Row],[RRP]]</f>
        <v>8882029.4830900226</v>
      </c>
    </row>
    <row r="1008" spans="1:14" x14ac:dyDescent="0.3">
      <c r="A1008" s="10">
        <v>43011</v>
      </c>
      <c r="B1008" s="5" t="str">
        <f>TEXT(Table_EnergyDemand_raw_data[[#This Row],[Date]], "DDDD")</f>
        <v>Tuesday</v>
      </c>
      <c r="C1008" s="5" t="str">
        <f xml:space="preserve"> TEXT(Table_EnergyDemand_raw_data[[#This Row],[Date]], "MMMM")</f>
        <v>October</v>
      </c>
      <c r="D1008" s="5" t="str">
        <f>TEXT(Table_EnergyDemand_raw_data[[#This Row],[Date]], "YYYY")</f>
        <v>2017</v>
      </c>
      <c r="E1008" s="5">
        <f>_xlfn.ISOWEEKNUM(Table_EnergyDemand_raw_data[[#This Row],[Date]])</f>
        <v>40</v>
      </c>
      <c r="F1008" s="6" t="str">
        <f>VLOOKUP(Table_EnergyDemand_raw_data[[#This Row],[Date]],Table_Sheet1[], 2, FALSE)</f>
        <v>N</v>
      </c>
      <c r="G1008" s="6" t="str">
        <f>VLOOKUP(Table_EnergyDemand_raw_data[[#This Row],[Date]],Table_Sheet1[], 3, FALSE)</f>
        <v>N</v>
      </c>
      <c r="H1008" s="5">
        <v>6.8</v>
      </c>
      <c r="I1008" s="5">
        <v>22.3</v>
      </c>
      <c r="J1008" s="5">
        <v>21.8</v>
      </c>
      <c r="K1008" s="5">
        <v>0</v>
      </c>
      <c r="L1008" s="7">
        <v>118856.41499999999</v>
      </c>
      <c r="M1008" s="8">
        <v>79.059146049999995</v>
      </c>
      <c r="N1008" s="8">
        <f>Table_EnergyDemand_raw_data[[#This Row],[Demand]]*Table_EnergyDemand_raw_data[[#This Row],[RRP]]</f>
        <v>9396686.6724644098</v>
      </c>
    </row>
    <row r="1009" spans="1:14" x14ac:dyDescent="0.3">
      <c r="A1009" s="10">
        <v>43012</v>
      </c>
      <c r="B1009" s="5" t="str">
        <f>TEXT(Table_EnergyDemand_raw_data[[#This Row],[Date]], "DDDD")</f>
        <v>Wednesday</v>
      </c>
      <c r="C1009" s="5" t="str">
        <f xml:space="preserve"> TEXT(Table_EnergyDemand_raw_data[[#This Row],[Date]], "MMMM")</f>
        <v>October</v>
      </c>
      <c r="D1009" s="5" t="str">
        <f>TEXT(Table_EnergyDemand_raw_data[[#This Row],[Date]], "YYYY")</f>
        <v>2017</v>
      </c>
      <c r="E1009" s="5">
        <f>_xlfn.ISOWEEKNUM(Table_EnergyDemand_raw_data[[#This Row],[Date]])</f>
        <v>40</v>
      </c>
      <c r="F1009" s="6" t="str">
        <f>VLOOKUP(Table_EnergyDemand_raw_data[[#This Row],[Date]],Table_Sheet1[], 2, FALSE)</f>
        <v>N</v>
      </c>
      <c r="G1009" s="6" t="str">
        <f>VLOOKUP(Table_EnergyDemand_raw_data[[#This Row],[Date]],Table_Sheet1[], 3, FALSE)</f>
        <v>N</v>
      </c>
      <c r="H1009" s="5">
        <v>8.5</v>
      </c>
      <c r="I1009" s="5">
        <v>20.8</v>
      </c>
      <c r="J1009" s="5">
        <v>21.6</v>
      </c>
      <c r="K1009" s="5">
        <v>0</v>
      </c>
      <c r="L1009" s="7">
        <v>114604.62</v>
      </c>
      <c r="M1009" s="8">
        <v>71.108733229999999</v>
      </c>
      <c r="N1009" s="8">
        <f>Table_EnergyDemand_raw_data[[#This Row],[Demand]]*Table_EnergyDemand_raw_data[[#This Row],[RRP]]</f>
        <v>8149389.3505055225</v>
      </c>
    </row>
    <row r="1010" spans="1:14" x14ac:dyDescent="0.3">
      <c r="A1010" s="10">
        <v>43013</v>
      </c>
      <c r="B1010" s="5" t="str">
        <f>TEXT(Table_EnergyDemand_raw_data[[#This Row],[Date]], "DDDD")</f>
        <v>Thursday</v>
      </c>
      <c r="C1010" s="5" t="str">
        <f xml:space="preserve"> TEXT(Table_EnergyDemand_raw_data[[#This Row],[Date]], "MMMM")</f>
        <v>October</v>
      </c>
      <c r="D1010" s="5" t="str">
        <f>TEXT(Table_EnergyDemand_raw_data[[#This Row],[Date]], "YYYY")</f>
        <v>2017</v>
      </c>
      <c r="E1010" s="5">
        <f>_xlfn.ISOWEEKNUM(Table_EnergyDemand_raw_data[[#This Row],[Date]])</f>
        <v>40</v>
      </c>
      <c r="F1010" s="6" t="str">
        <f>VLOOKUP(Table_EnergyDemand_raw_data[[#This Row],[Date]],Table_Sheet1[], 2, FALSE)</f>
        <v>N</v>
      </c>
      <c r="G1010" s="6" t="str">
        <f>VLOOKUP(Table_EnergyDemand_raw_data[[#This Row],[Date]],Table_Sheet1[], 3, FALSE)</f>
        <v>N</v>
      </c>
      <c r="H1010" s="5">
        <v>11.7</v>
      </c>
      <c r="I1010" s="5">
        <v>19.399999999999999</v>
      </c>
      <c r="J1010" s="5">
        <v>10.4</v>
      </c>
      <c r="K1010" s="5">
        <v>0</v>
      </c>
      <c r="L1010" s="7">
        <v>113134.58</v>
      </c>
      <c r="M1010" s="8">
        <v>65.315736259999994</v>
      </c>
      <c r="N1010" s="8">
        <f>Table_EnergyDemand_raw_data[[#This Row],[Demand]]*Table_EnergyDemand_raw_data[[#This Row],[RRP]]</f>
        <v>7389468.3891658699</v>
      </c>
    </row>
    <row r="1011" spans="1:14" x14ac:dyDescent="0.3">
      <c r="A1011" s="10">
        <v>43014</v>
      </c>
      <c r="B1011" s="5" t="str">
        <f>TEXT(Table_EnergyDemand_raw_data[[#This Row],[Date]], "DDDD")</f>
        <v>Friday</v>
      </c>
      <c r="C1011" s="5" t="str">
        <f xml:space="preserve"> TEXT(Table_EnergyDemand_raw_data[[#This Row],[Date]], "MMMM")</f>
        <v>October</v>
      </c>
      <c r="D1011" s="5" t="str">
        <f>TEXT(Table_EnergyDemand_raw_data[[#This Row],[Date]], "YYYY")</f>
        <v>2017</v>
      </c>
      <c r="E1011" s="5">
        <f>_xlfn.ISOWEEKNUM(Table_EnergyDemand_raw_data[[#This Row],[Date]])</f>
        <v>40</v>
      </c>
      <c r="F1011" s="6" t="str">
        <f>VLOOKUP(Table_EnergyDemand_raw_data[[#This Row],[Date]],Table_Sheet1[], 2, FALSE)</f>
        <v>N</v>
      </c>
      <c r="G1011" s="6" t="str">
        <f>VLOOKUP(Table_EnergyDemand_raw_data[[#This Row],[Date]],Table_Sheet1[], 3, FALSE)</f>
        <v>N</v>
      </c>
      <c r="H1011" s="5">
        <v>10.1</v>
      </c>
      <c r="I1011" s="5">
        <v>15</v>
      </c>
      <c r="J1011" s="5">
        <v>16.8</v>
      </c>
      <c r="K1011" s="5">
        <v>2.4</v>
      </c>
      <c r="L1011" s="7">
        <v>118359.28</v>
      </c>
      <c r="M1011" s="8">
        <v>53.429039449999998</v>
      </c>
      <c r="N1011" s="8">
        <f>Table_EnergyDemand_raw_data[[#This Row],[Demand]]*Table_EnergyDemand_raw_data[[#This Row],[RRP]]</f>
        <v>6323822.6403935952</v>
      </c>
    </row>
    <row r="1012" spans="1:14" x14ac:dyDescent="0.3">
      <c r="A1012" s="10">
        <v>43015</v>
      </c>
      <c r="B1012" s="5" t="str">
        <f>TEXT(Table_EnergyDemand_raw_data[[#This Row],[Date]], "DDDD")</f>
        <v>Saturday</v>
      </c>
      <c r="C1012" s="5" t="str">
        <f xml:space="preserve"> TEXT(Table_EnergyDemand_raw_data[[#This Row],[Date]], "MMMM")</f>
        <v>October</v>
      </c>
      <c r="D1012" s="5" t="str">
        <f>TEXT(Table_EnergyDemand_raw_data[[#This Row],[Date]], "YYYY")</f>
        <v>2017</v>
      </c>
      <c r="E1012" s="5">
        <f>_xlfn.ISOWEEKNUM(Table_EnergyDemand_raw_data[[#This Row],[Date]])</f>
        <v>40</v>
      </c>
      <c r="F1012" s="6" t="str">
        <f>VLOOKUP(Table_EnergyDemand_raw_data[[#This Row],[Date]],Table_Sheet1[], 2, FALSE)</f>
        <v>N</v>
      </c>
      <c r="G1012" s="6" t="str">
        <f>VLOOKUP(Table_EnergyDemand_raw_data[[#This Row],[Date]],Table_Sheet1[], 3, FALSE)</f>
        <v>N</v>
      </c>
      <c r="H1012" s="5">
        <v>7.2</v>
      </c>
      <c r="I1012" s="5">
        <v>23.7</v>
      </c>
      <c r="J1012" s="5">
        <v>17.3</v>
      </c>
      <c r="K1012" s="5">
        <v>0.2</v>
      </c>
      <c r="L1012" s="7">
        <v>101974.595</v>
      </c>
      <c r="M1012" s="8">
        <v>38.89411226</v>
      </c>
      <c r="N1012" s="8">
        <f>Table_EnergyDemand_raw_data[[#This Row],[Demand]]*Table_EnergyDemand_raw_data[[#This Row],[RRP]]</f>
        <v>3966211.3455980346</v>
      </c>
    </row>
    <row r="1013" spans="1:14" x14ac:dyDescent="0.3">
      <c r="A1013" s="10">
        <v>43016</v>
      </c>
      <c r="B1013" s="5" t="str">
        <f>TEXT(Table_EnergyDemand_raw_data[[#This Row],[Date]], "DDDD")</f>
        <v>Sunday</v>
      </c>
      <c r="C1013" s="5" t="str">
        <f xml:space="preserve"> TEXT(Table_EnergyDemand_raw_data[[#This Row],[Date]], "MMMM")</f>
        <v>October</v>
      </c>
      <c r="D1013" s="5" t="str">
        <f>TEXT(Table_EnergyDemand_raw_data[[#This Row],[Date]], "YYYY")</f>
        <v>2017</v>
      </c>
      <c r="E1013" s="5">
        <f>_xlfn.ISOWEEKNUM(Table_EnergyDemand_raw_data[[#This Row],[Date]])</f>
        <v>40</v>
      </c>
      <c r="F1013" s="6" t="str">
        <f>VLOOKUP(Table_EnergyDemand_raw_data[[#This Row],[Date]],Table_Sheet1[], 2, FALSE)</f>
        <v>N</v>
      </c>
      <c r="G1013" s="6" t="str">
        <f>VLOOKUP(Table_EnergyDemand_raw_data[[#This Row],[Date]],Table_Sheet1[], 3, FALSE)</f>
        <v>N</v>
      </c>
      <c r="H1013" s="5">
        <v>11.1</v>
      </c>
      <c r="I1013" s="5">
        <v>25.3</v>
      </c>
      <c r="J1013" s="5">
        <v>19.5</v>
      </c>
      <c r="K1013" s="5">
        <v>0</v>
      </c>
      <c r="L1013" s="7">
        <v>97053.544999999998</v>
      </c>
      <c r="M1013" s="8">
        <v>56.16035213</v>
      </c>
      <c r="N1013" s="8">
        <f>Table_EnergyDemand_raw_data[[#This Row],[Demand]]*Table_EnergyDemand_raw_data[[#This Row],[RRP]]</f>
        <v>5450561.2626648005</v>
      </c>
    </row>
    <row r="1014" spans="1:14" x14ac:dyDescent="0.3">
      <c r="A1014" s="10">
        <v>43017</v>
      </c>
      <c r="B1014" s="5" t="str">
        <f>TEXT(Table_EnergyDemand_raw_data[[#This Row],[Date]], "DDDD")</f>
        <v>Monday</v>
      </c>
      <c r="C1014" s="5" t="str">
        <f xml:space="preserve"> TEXT(Table_EnergyDemand_raw_data[[#This Row],[Date]], "MMMM")</f>
        <v>October</v>
      </c>
      <c r="D1014" s="5" t="str">
        <f>TEXT(Table_EnergyDemand_raw_data[[#This Row],[Date]], "YYYY")</f>
        <v>2017</v>
      </c>
      <c r="E1014" s="5">
        <f>_xlfn.ISOWEEKNUM(Table_EnergyDemand_raw_data[[#This Row],[Date]])</f>
        <v>41</v>
      </c>
      <c r="F1014" s="6" t="str">
        <f>VLOOKUP(Table_EnergyDemand_raw_data[[#This Row],[Date]],Table_Sheet1[], 2, FALSE)</f>
        <v>N</v>
      </c>
      <c r="G1014" s="6" t="str">
        <f>VLOOKUP(Table_EnergyDemand_raw_data[[#This Row],[Date]],Table_Sheet1[], 3, FALSE)</f>
        <v>N</v>
      </c>
      <c r="H1014" s="5">
        <v>14</v>
      </c>
      <c r="I1014" s="5">
        <v>18.7</v>
      </c>
      <c r="J1014" s="5">
        <v>16.7</v>
      </c>
      <c r="K1014" s="5">
        <v>2.4</v>
      </c>
      <c r="L1014" s="7">
        <v>111432.36500000001</v>
      </c>
      <c r="M1014" s="8">
        <v>68.87949682</v>
      </c>
      <c r="N1014" s="8">
        <f>Table_EnergyDemand_raw_data[[#This Row],[Demand]]*Table_EnergyDemand_raw_data[[#This Row],[RRP]]</f>
        <v>7675405.2306625796</v>
      </c>
    </row>
    <row r="1015" spans="1:14" x14ac:dyDescent="0.3">
      <c r="A1015" s="10">
        <v>43018</v>
      </c>
      <c r="B1015" s="5" t="str">
        <f>TEXT(Table_EnergyDemand_raw_data[[#This Row],[Date]], "DDDD")</f>
        <v>Tuesday</v>
      </c>
      <c r="C1015" s="5" t="str">
        <f xml:space="preserve"> TEXT(Table_EnergyDemand_raw_data[[#This Row],[Date]], "MMMM")</f>
        <v>October</v>
      </c>
      <c r="D1015" s="5" t="str">
        <f>TEXT(Table_EnergyDemand_raw_data[[#This Row],[Date]], "YYYY")</f>
        <v>2017</v>
      </c>
      <c r="E1015" s="5">
        <f>_xlfn.ISOWEEKNUM(Table_EnergyDemand_raw_data[[#This Row],[Date]])</f>
        <v>41</v>
      </c>
      <c r="F1015" s="6" t="str">
        <f>VLOOKUP(Table_EnergyDemand_raw_data[[#This Row],[Date]],Table_Sheet1[], 2, FALSE)</f>
        <v>Y</v>
      </c>
      <c r="G1015" s="6" t="str">
        <f>VLOOKUP(Table_EnergyDemand_raw_data[[#This Row],[Date]],Table_Sheet1[], 3, FALSE)</f>
        <v>N</v>
      </c>
      <c r="H1015" s="5">
        <v>8</v>
      </c>
      <c r="I1015" s="5">
        <v>18.8</v>
      </c>
      <c r="J1015" s="5">
        <v>23.6</v>
      </c>
      <c r="K1015" s="5">
        <v>0.2</v>
      </c>
      <c r="L1015" s="7">
        <v>116556.425</v>
      </c>
      <c r="M1015" s="8">
        <v>77.452308540000004</v>
      </c>
      <c r="N1015" s="8">
        <f>Table_EnergyDemand_raw_data[[#This Row],[Demand]]*Table_EnergyDemand_raw_data[[#This Row],[RRP]]</f>
        <v>9027564.1914193705</v>
      </c>
    </row>
    <row r="1016" spans="1:14" x14ac:dyDescent="0.3">
      <c r="A1016" s="10">
        <v>43019</v>
      </c>
      <c r="B1016" s="5" t="str">
        <f>TEXT(Table_EnergyDemand_raw_data[[#This Row],[Date]], "DDDD")</f>
        <v>Wednesday</v>
      </c>
      <c r="C1016" s="5" t="str">
        <f xml:space="preserve"> TEXT(Table_EnergyDemand_raw_data[[#This Row],[Date]], "MMMM")</f>
        <v>October</v>
      </c>
      <c r="D1016" s="5" t="str">
        <f>TEXT(Table_EnergyDemand_raw_data[[#This Row],[Date]], "YYYY")</f>
        <v>2017</v>
      </c>
      <c r="E1016" s="5">
        <f>_xlfn.ISOWEEKNUM(Table_EnergyDemand_raw_data[[#This Row],[Date]])</f>
        <v>41</v>
      </c>
      <c r="F1016" s="6" t="str">
        <f>VLOOKUP(Table_EnergyDemand_raw_data[[#This Row],[Date]],Table_Sheet1[], 2, FALSE)</f>
        <v>Y</v>
      </c>
      <c r="G1016" s="6" t="str">
        <f>VLOOKUP(Table_EnergyDemand_raw_data[[#This Row],[Date]],Table_Sheet1[], 3, FALSE)</f>
        <v>N</v>
      </c>
      <c r="H1016" s="5">
        <v>9.8000000000000007</v>
      </c>
      <c r="I1016" s="5">
        <v>25.6</v>
      </c>
      <c r="J1016" s="5">
        <v>7.5</v>
      </c>
      <c r="K1016" s="5">
        <v>0</v>
      </c>
      <c r="L1016" s="7">
        <v>114133.54</v>
      </c>
      <c r="M1016" s="8">
        <v>55.553221790000002</v>
      </c>
      <c r="N1016" s="8">
        <f>Table_EnergyDemand_raw_data[[#This Row],[Demand]]*Table_EnergyDemand_raw_data[[#This Row],[RRP]]</f>
        <v>6340485.8612978365</v>
      </c>
    </row>
    <row r="1017" spans="1:14" x14ac:dyDescent="0.3">
      <c r="A1017" s="10">
        <v>43020</v>
      </c>
      <c r="B1017" s="5" t="str">
        <f>TEXT(Table_EnergyDemand_raw_data[[#This Row],[Date]], "DDDD")</f>
        <v>Thursday</v>
      </c>
      <c r="C1017" s="5" t="str">
        <f xml:space="preserve"> TEXT(Table_EnergyDemand_raw_data[[#This Row],[Date]], "MMMM")</f>
        <v>October</v>
      </c>
      <c r="D1017" s="5" t="str">
        <f>TEXT(Table_EnergyDemand_raw_data[[#This Row],[Date]], "YYYY")</f>
        <v>2017</v>
      </c>
      <c r="E1017" s="5">
        <f>_xlfn.ISOWEEKNUM(Table_EnergyDemand_raw_data[[#This Row],[Date]])</f>
        <v>41</v>
      </c>
      <c r="F1017" s="6" t="str">
        <f>VLOOKUP(Table_EnergyDemand_raw_data[[#This Row],[Date]],Table_Sheet1[], 2, FALSE)</f>
        <v>Y</v>
      </c>
      <c r="G1017" s="6" t="str">
        <f>VLOOKUP(Table_EnergyDemand_raw_data[[#This Row],[Date]],Table_Sheet1[], 3, FALSE)</f>
        <v>N</v>
      </c>
      <c r="H1017" s="5">
        <v>10.5</v>
      </c>
      <c r="I1017" s="5">
        <v>19.2</v>
      </c>
      <c r="J1017" s="5">
        <v>15.6</v>
      </c>
      <c r="K1017" s="5">
        <v>10</v>
      </c>
      <c r="L1017" s="7">
        <v>113957.735</v>
      </c>
      <c r="M1017" s="8">
        <v>56.959277329999999</v>
      </c>
      <c r="N1017" s="8">
        <f>Table_EnergyDemand_raw_data[[#This Row],[Demand]]*Table_EnergyDemand_raw_data[[#This Row],[RRP]]</f>
        <v>6490950.2317636479</v>
      </c>
    </row>
    <row r="1018" spans="1:14" x14ac:dyDescent="0.3">
      <c r="A1018" s="10">
        <v>43021</v>
      </c>
      <c r="B1018" s="5" t="str">
        <f>TEXT(Table_EnergyDemand_raw_data[[#This Row],[Date]], "DDDD")</f>
        <v>Friday</v>
      </c>
      <c r="C1018" s="5" t="str">
        <f xml:space="preserve"> TEXT(Table_EnergyDemand_raw_data[[#This Row],[Date]], "MMMM")</f>
        <v>October</v>
      </c>
      <c r="D1018" s="5" t="str">
        <f>TEXT(Table_EnergyDemand_raw_data[[#This Row],[Date]], "YYYY")</f>
        <v>2017</v>
      </c>
      <c r="E1018" s="5">
        <f>_xlfn.ISOWEEKNUM(Table_EnergyDemand_raw_data[[#This Row],[Date]])</f>
        <v>41</v>
      </c>
      <c r="F1018" s="6" t="str">
        <f>VLOOKUP(Table_EnergyDemand_raw_data[[#This Row],[Date]],Table_Sheet1[], 2, FALSE)</f>
        <v>Y</v>
      </c>
      <c r="G1018" s="6" t="str">
        <f>VLOOKUP(Table_EnergyDemand_raw_data[[#This Row],[Date]],Table_Sheet1[], 3, FALSE)</f>
        <v>N</v>
      </c>
      <c r="H1018" s="5">
        <v>13.1</v>
      </c>
      <c r="I1018" s="5">
        <v>16.7</v>
      </c>
      <c r="J1018" s="5">
        <v>12.5</v>
      </c>
      <c r="K1018" s="5">
        <v>0</v>
      </c>
      <c r="L1018" s="7">
        <v>117048.72500000001</v>
      </c>
      <c r="M1018" s="8">
        <v>83.756746089999993</v>
      </c>
      <c r="N1018" s="8">
        <f>Table_EnergyDemand_raw_data[[#This Row],[Demand]]*Table_EnergyDemand_raw_data[[#This Row],[RRP]]</f>
        <v>9803620.3399832342</v>
      </c>
    </row>
    <row r="1019" spans="1:14" x14ac:dyDescent="0.3">
      <c r="A1019" s="10">
        <v>43022</v>
      </c>
      <c r="B1019" s="5" t="str">
        <f>TEXT(Table_EnergyDemand_raw_data[[#This Row],[Date]], "DDDD")</f>
        <v>Saturday</v>
      </c>
      <c r="C1019" s="5" t="str">
        <f xml:space="preserve"> TEXT(Table_EnergyDemand_raw_data[[#This Row],[Date]], "MMMM")</f>
        <v>October</v>
      </c>
      <c r="D1019" s="5" t="str">
        <f>TEXT(Table_EnergyDemand_raw_data[[#This Row],[Date]], "YYYY")</f>
        <v>2017</v>
      </c>
      <c r="E1019" s="5">
        <f>_xlfn.ISOWEEKNUM(Table_EnergyDemand_raw_data[[#This Row],[Date]])</f>
        <v>41</v>
      </c>
      <c r="F1019" s="6" t="str">
        <f>VLOOKUP(Table_EnergyDemand_raw_data[[#This Row],[Date]],Table_Sheet1[], 2, FALSE)</f>
        <v>Y</v>
      </c>
      <c r="G1019" s="6" t="str">
        <f>VLOOKUP(Table_EnergyDemand_raw_data[[#This Row],[Date]],Table_Sheet1[], 3, FALSE)</f>
        <v>N</v>
      </c>
      <c r="H1019" s="5">
        <v>8.1999999999999993</v>
      </c>
      <c r="I1019" s="5">
        <v>16.100000000000001</v>
      </c>
      <c r="J1019" s="5">
        <v>23.6</v>
      </c>
      <c r="K1019" s="5">
        <v>0</v>
      </c>
      <c r="L1019" s="7">
        <v>102037.16499999999</v>
      </c>
      <c r="M1019" s="8">
        <v>85.403883269999994</v>
      </c>
      <c r="N1019" s="8">
        <f>Table_EnergyDemand_raw_data[[#This Row],[Demand]]*Table_EnergyDemand_raw_data[[#This Row],[RRP]]</f>
        <v>8714370.1288617291</v>
      </c>
    </row>
    <row r="1020" spans="1:14" x14ac:dyDescent="0.3">
      <c r="A1020" s="10">
        <v>43023</v>
      </c>
      <c r="B1020" s="5" t="str">
        <f>TEXT(Table_EnergyDemand_raw_data[[#This Row],[Date]], "DDDD")</f>
        <v>Sunday</v>
      </c>
      <c r="C1020" s="5" t="str">
        <f xml:space="preserve"> TEXT(Table_EnergyDemand_raw_data[[#This Row],[Date]], "MMMM")</f>
        <v>October</v>
      </c>
      <c r="D1020" s="5" t="str">
        <f>TEXT(Table_EnergyDemand_raw_data[[#This Row],[Date]], "YYYY")</f>
        <v>2017</v>
      </c>
      <c r="E1020" s="5">
        <f>_xlfn.ISOWEEKNUM(Table_EnergyDemand_raw_data[[#This Row],[Date]])</f>
        <v>41</v>
      </c>
      <c r="F1020" s="6" t="str">
        <f>VLOOKUP(Table_EnergyDemand_raw_data[[#This Row],[Date]],Table_Sheet1[], 2, FALSE)</f>
        <v>Y</v>
      </c>
      <c r="G1020" s="6" t="str">
        <f>VLOOKUP(Table_EnergyDemand_raw_data[[#This Row],[Date]],Table_Sheet1[], 3, FALSE)</f>
        <v>N</v>
      </c>
      <c r="H1020" s="5">
        <v>6.8</v>
      </c>
      <c r="I1020" s="5">
        <v>17.600000000000001</v>
      </c>
      <c r="J1020" s="5">
        <v>24.5</v>
      </c>
      <c r="K1020" s="5">
        <v>0</v>
      </c>
      <c r="L1020" s="7">
        <v>98108.815000000002</v>
      </c>
      <c r="M1020" s="8">
        <v>71.602890579999993</v>
      </c>
      <c r="N1020" s="8">
        <f>Table_EnergyDemand_raw_data[[#This Row],[Demand]]*Table_EnergyDemand_raw_data[[#This Row],[RRP]]</f>
        <v>7024874.7453784626</v>
      </c>
    </row>
    <row r="1021" spans="1:14" x14ac:dyDescent="0.3">
      <c r="A1021" s="10">
        <v>43024</v>
      </c>
      <c r="B1021" s="5" t="str">
        <f>TEXT(Table_EnergyDemand_raw_data[[#This Row],[Date]], "DDDD")</f>
        <v>Monday</v>
      </c>
      <c r="C1021" s="5" t="str">
        <f xml:space="preserve"> TEXT(Table_EnergyDemand_raw_data[[#This Row],[Date]], "MMMM")</f>
        <v>October</v>
      </c>
      <c r="D1021" s="5" t="str">
        <f>TEXT(Table_EnergyDemand_raw_data[[#This Row],[Date]], "YYYY")</f>
        <v>2017</v>
      </c>
      <c r="E1021" s="5">
        <f>_xlfn.ISOWEEKNUM(Table_EnergyDemand_raw_data[[#This Row],[Date]])</f>
        <v>42</v>
      </c>
      <c r="F1021" s="6" t="str">
        <f>VLOOKUP(Table_EnergyDemand_raw_data[[#This Row],[Date]],Table_Sheet1[], 2, FALSE)</f>
        <v>Y</v>
      </c>
      <c r="G1021" s="6" t="str">
        <f>VLOOKUP(Table_EnergyDemand_raw_data[[#This Row],[Date]],Table_Sheet1[], 3, FALSE)</f>
        <v>N</v>
      </c>
      <c r="H1021" s="5">
        <v>11.3</v>
      </c>
      <c r="I1021" s="5">
        <v>28.6</v>
      </c>
      <c r="J1021" s="5">
        <v>23.8</v>
      </c>
      <c r="K1021" s="5">
        <v>0</v>
      </c>
      <c r="L1021" s="7">
        <v>115907.395</v>
      </c>
      <c r="M1021" s="8">
        <v>84.013226709999998</v>
      </c>
      <c r="N1021" s="8">
        <f>Table_EnergyDemand_raw_data[[#This Row],[Demand]]*Table_EnergyDemand_raw_data[[#This Row],[RRP]]</f>
        <v>9737754.2535005212</v>
      </c>
    </row>
    <row r="1022" spans="1:14" x14ac:dyDescent="0.3">
      <c r="A1022" s="10">
        <v>43025</v>
      </c>
      <c r="B1022" s="5" t="str">
        <f>TEXT(Table_EnergyDemand_raw_data[[#This Row],[Date]], "DDDD")</f>
        <v>Tuesday</v>
      </c>
      <c r="C1022" s="5" t="str">
        <f xml:space="preserve"> TEXT(Table_EnergyDemand_raw_data[[#This Row],[Date]], "MMMM")</f>
        <v>October</v>
      </c>
      <c r="D1022" s="5" t="str">
        <f>TEXT(Table_EnergyDemand_raw_data[[#This Row],[Date]], "YYYY")</f>
        <v>2017</v>
      </c>
      <c r="E1022" s="5">
        <f>_xlfn.ISOWEEKNUM(Table_EnergyDemand_raw_data[[#This Row],[Date]])</f>
        <v>42</v>
      </c>
      <c r="F1022" s="6" t="str">
        <f>VLOOKUP(Table_EnergyDemand_raw_data[[#This Row],[Date]],Table_Sheet1[], 2, FALSE)</f>
        <v>Y</v>
      </c>
      <c r="G1022" s="6" t="str">
        <f>VLOOKUP(Table_EnergyDemand_raw_data[[#This Row],[Date]],Table_Sheet1[], 3, FALSE)</f>
        <v>N</v>
      </c>
      <c r="H1022" s="5">
        <v>12.8</v>
      </c>
      <c r="I1022" s="5">
        <v>30.2</v>
      </c>
      <c r="J1022" s="5">
        <v>24.9</v>
      </c>
      <c r="K1022" s="5">
        <v>0</v>
      </c>
      <c r="L1022" s="7">
        <v>117470.22</v>
      </c>
      <c r="M1022" s="8">
        <v>76.51584579</v>
      </c>
      <c r="N1022" s="8">
        <f>Table_EnergyDemand_raw_data[[#This Row],[Demand]]*Table_EnergyDemand_raw_data[[#This Row],[RRP]]</f>
        <v>8988333.2384373732</v>
      </c>
    </row>
    <row r="1023" spans="1:14" x14ac:dyDescent="0.3">
      <c r="A1023" s="10">
        <v>43026</v>
      </c>
      <c r="B1023" s="5" t="str">
        <f>TEXT(Table_EnergyDemand_raw_data[[#This Row],[Date]], "DDDD")</f>
        <v>Wednesday</v>
      </c>
      <c r="C1023" s="5" t="str">
        <f xml:space="preserve"> TEXT(Table_EnergyDemand_raw_data[[#This Row],[Date]], "MMMM")</f>
        <v>October</v>
      </c>
      <c r="D1023" s="5" t="str">
        <f>TEXT(Table_EnergyDemand_raw_data[[#This Row],[Date]], "YYYY")</f>
        <v>2017</v>
      </c>
      <c r="E1023" s="5">
        <f>_xlfn.ISOWEEKNUM(Table_EnergyDemand_raw_data[[#This Row],[Date]])</f>
        <v>42</v>
      </c>
      <c r="F1023" s="6" t="str">
        <f>VLOOKUP(Table_EnergyDemand_raw_data[[#This Row],[Date]],Table_Sheet1[], 2, FALSE)</f>
        <v>Y</v>
      </c>
      <c r="G1023" s="6" t="str">
        <f>VLOOKUP(Table_EnergyDemand_raw_data[[#This Row],[Date]],Table_Sheet1[], 3, FALSE)</f>
        <v>N</v>
      </c>
      <c r="H1023" s="5">
        <v>14.5</v>
      </c>
      <c r="I1023" s="5">
        <v>30.9</v>
      </c>
      <c r="J1023" s="5">
        <v>25.1</v>
      </c>
      <c r="K1023" s="5">
        <v>0</v>
      </c>
      <c r="L1023" s="7">
        <v>121087.1</v>
      </c>
      <c r="M1023" s="8">
        <v>92.334121359999997</v>
      </c>
      <c r="N1023" s="8">
        <f>Table_EnergyDemand_raw_data[[#This Row],[Demand]]*Table_EnergyDemand_raw_data[[#This Row],[RRP]]</f>
        <v>11180470.986530457</v>
      </c>
    </row>
    <row r="1024" spans="1:14" x14ac:dyDescent="0.3">
      <c r="A1024" s="10">
        <v>43027</v>
      </c>
      <c r="B1024" s="5" t="str">
        <f>TEXT(Table_EnergyDemand_raw_data[[#This Row],[Date]], "DDDD")</f>
        <v>Thursday</v>
      </c>
      <c r="C1024" s="5" t="str">
        <f xml:space="preserve"> TEXT(Table_EnergyDemand_raw_data[[#This Row],[Date]], "MMMM")</f>
        <v>October</v>
      </c>
      <c r="D1024" s="5" t="str">
        <f>TEXT(Table_EnergyDemand_raw_data[[#This Row],[Date]], "YYYY")</f>
        <v>2017</v>
      </c>
      <c r="E1024" s="5">
        <f>_xlfn.ISOWEEKNUM(Table_EnergyDemand_raw_data[[#This Row],[Date]])</f>
        <v>42</v>
      </c>
      <c r="F1024" s="6" t="str">
        <f>VLOOKUP(Table_EnergyDemand_raw_data[[#This Row],[Date]],Table_Sheet1[], 2, FALSE)</f>
        <v>Y</v>
      </c>
      <c r="G1024" s="6" t="str">
        <f>VLOOKUP(Table_EnergyDemand_raw_data[[#This Row],[Date]],Table_Sheet1[], 3, FALSE)</f>
        <v>N</v>
      </c>
      <c r="H1024" s="5">
        <v>21.7</v>
      </c>
      <c r="I1024" s="5">
        <v>25.6</v>
      </c>
      <c r="J1024" s="5">
        <v>9.8000000000000007</v>
      </c>
      <c r="K1024" s="5">
        <v>0</v>
      </c>
      <c r="L1024" s="7">
        <v>118201.175</v>
      </c>
      <c r="M1024" s="8">
        <v>80.376717099999993</v>
      </c>
      <c r="N1024" s="8">
        <f>Table_EnergyDemand_raw_data[[#This Row],[Demand]]*Table_EnergyDemand_raw_data[[#This Row],[RRP]]</f>
        <v>9500622.4038625918</v>
      </c>
    </row>
    <row r="1025" spans="1:14" x14ac:dyDescent="0.3">
      <c r="A1025" s="10">
        <v>43028</v>
      </c>
      <c r="B1025" s="5" t="str">
        <f>TEXT(Table_EnergyDemand_raw_data[[#This Row],[Date]], "DDDD")</f>
        <v>Friday</v>
      </c>
      <c r="C1025" s="5" t="str">
        <f xml:space="preserve"> TEXT(Table_EnergyDemand_raw_data[[#This Row],[Date]], "MMMM")</f>
        <v>October</v>
      </c>
      <c r="D1025" s="5" t="str">
        <f>TEXT(Table_EnergyDemand_raw_data[[#This Row],[Date]], "YYYY")</f>
        <v>2017</v>
      </c>
      <c r="E1025" s="5">
        <f>_xlfn.ISOWEEKNUM(Table_EnergyDemand_raw_data[[#This Row],[Date]])</f>
        <v>42</v>
      </c>
      <c r="F1025" s="6" t="str">
        <f>VLOOKUP(Table_EnergyDemand_raw_data[[#This Row],[Date]],Table_Sheet1[], 2, FALSE)</f>
        <v>Y</v>
      </c>
      <c r="G1025" s="6" t="str">
        <f>VLOOKUP(Table_EnergyDemand_raw_data[[#This Row],[Date]],Table_Sheet1[], 3, FALSE)</f>
        <v>N</v>
      </c>
      <c r="H1025" s="5">
        <v>11.3</v>
      </c>
      <c r="I1025" s="5">
        <v>16.2</v>
      </c>
      <c r="J1025" s="5">
        <v>24</v>
      </c>
      <c r="K1025" s="5">
        <v>2.6</v>
      </c>
      <c r="L1025" s="7">
        <v>108412.66499999999</v>
      </c>
      <c r="M1025" s="8">
        <v>72.715846839999998</v>
      </c>
      <c r="N1025" s="8">
        <f>Table_EnergyDemand_raw_data[[#This Row],[Demand]]*Table_EnergyDemand_raw_data[[#This Row],[RRP]]</f>
        <v>7883318.7436562283</v>
      </c>
    </row>
    <row r="1026" spans="1:14" x14ac:dyDescent="0.3">
      <c r="A1026" s="10">
        <v>43029</v>
      </c>
      <c r="B1026" s="5" t="str">
        <f>TEXT(Table_EnergyDemand_raw_data[[#This Row],[Date]], "DDDD")</f>
        <v>Saturday</v>
      </c>
      <c r="C1026" s="5" t="str">
        <f xml:space="preserve"> TEXT(Table_EnergyDemand_raw_data[[#This Row],[Date]], "MMMM")</f>
        <v>October</v>
      </c>
      <c r="D1026" s="5" t="str">
        <f>TEXT(Table_EnergyDemand_raw_data[[#This Row],[Date]], "YYYY")</f>
        <v>2017</v>
      </c>
      <c r="E1026" s="5">
        <f>_xlfn.ISOWEEKNUM(Table_EnergyDemand_raw_data[[#This Row],[Date]])</f>
        <v>42</v>
      </c>
      <c r="F1026" s="6" t="str">
        <f>VLOOKUP(Table_EnergyDemand_raw_data[[#This Row],[Date]],Table_Sheet1[], 2, FALSE)</f>
        <v>Y</v>
      </c>
      <c r="G1026" s="6" t="str">
        <f>VLOOKUP(Table_EnergyDemand_raw_data[[#This Row],[Date]],Table_Sheet1[], 3, FALSE)</f>
        <v>N</v>
      </c>
      <c r="H1026" s="5">
        <v>11</v>
      </c>
      <c r="I1026" s="5">
        <v>15.4</v>
      </c>
      <c r="J1026" s="5">
        <v>12.8</v>
      </c>
      <c r="K1026" s="5">
        <v>0</v>
      </c>
      <c r="L1026" s="7">
        <v>102195.97500000001</v>
      </c>
      <c r="M1026" s="8">
        <v>73.108339409999999</v>
      </c>
      <c r="N1026" s="8">
        <f>Table_EnergyDemand_raw_data[[#This Row],[Demand]]*Table_EnergyDemand_raw_data[[#This Row],[RRP]]</f>
        <v>7471378.026635875</v>
      </c>
    </row>
    <row r="1027" spans="1:14" x14ac:dyDescent="0.3">
      <c r="A1027" s="10">
        <v>43030</v>
      </c>
      <c r="B1027" s="5" t="str">
        <f>TEXT(Table_EnergyDemand_raw_data[[#This Row],[Date]], "DDDD")</f>
        <v>Sunday</v>
      </c>
      <c r="C1027" s="5" t="str">
        <f xml:space="preserve"> TEXT(Table_EnergyDemand_raw_data[[#This Row],[Date]], "MMMM")</f>
        <v>October</v>
      </c>
      <c r="D1027" s="5" t="str">
        <f>TEXT(Table_EnergyDemand_raw_data[[#This Row],[Date]], "YYYY")</f>
        <v>2017</v>
      </c>
      <c r="E1027" s="5">
        <f>_xlfn.ISOWEEKNUM(Table_EnergyDemand_raw_data[[#This Row],[Date]])</f>
        <v>42</v>
      </c>
      <c r="F1027" s="6" t="str">
        <f>VLOOKUP(Table_EnergyDemand_raw_data[[#This Row],[Date]],Table_Sheet1[], 2, FALSE)</f>
        <v>Y</v>
      </c>
      <c r="G1027" s="6" t="str">
        <f>VLOOKUP(Table_EnergyDemand_raw_data[[#This Row],[Date]],Table_Sheet1[], 3, FALSE)</f>
        <v>N</v>
      </c>
      <c r="H1027" s="5">
        <v>11.1</v>
      </c>
      <c r="I1027" s="5">
        <v>16</v>
      </c>
      <c r="J1027" s="5">
        <v>13</v>
      </c>
      <c r="K1027" s="5">
        <v>0</v>
      </c>
      <c r="L1027" s="7">
        <v>100571.04</v>
      </c>
      <c r="M1027" s="8">
        <v>76.328222569999994</v>
      </c>
      <c r="N1027" s="8">
        <f>Table_EnergyDemand_raw_data[[#This Row],[Demand]]*Table_EnergyDemand_raw_data[[#This Row],[RRP]]</f>
        <v>7676408.7252163719</v>
      </c>
    </row>
    <row r="1028" spans="1:14" x14ac:dyDescent="0.3">
      <c r="A1028" s="10">
        <v>43031</v>
      </c>
      <c r="B1028" s="5" t="str">
        <f>TEXT(Table_EnergyDemand_raw_data[[#This Row],[Date]], "DDDD")</f>
        <v>Monday</v>
      </c>
      <c r="C1028" s="5" t="str">
        <f xml:space="preserve"> TEXT(Table_EnergyDemand_raw_data[[#This Row],[Date]], "MMMM")</f>
        <v>October</v>
      </c>
      <c r="D1028" s="5" t="str">
        <f>TEXT(Table_EnergyDemand_raw_data[[#This Row],[Date]], "YYYY")</f>
        <v>2017</v>
      </c>
      <c r="E1028" s="5">
        <f>_xlfn.ISOWEEKNUM(Table_EnergyDemand_raw_data[[#This Row],[Date]])</f>
        <v>43</v>
      </c>
      <c r="F1028" s="6" t="str">
        <f>VLOOKUP(Table_EnergyDemand_raw_data[[#This Row],[Date]],Table_Sheet1[], 2, FALSE)</f>
        <v>Y</v>
      </c>
      <c r="G1028" s="6" t="str">
        <f>VLOOKUP(Table_EnergyDemand_raw_data[[#This Row],[Date]],Table_Sheet1[], 3, FALSE)</f>
        <v>N</v>
      </c>
      <c r="H1028" s="5">
        <v>11.9</v>
      </c>
      <c r="I1028" s="5">
        <v>19</v>
      </c>
      <c r="J1028" s="5">
        <v>21.8</v>
      </c>
      <c r="K1028" s="5">
        <v>0</v>
      </c>
      <c r="L1028" s="7">
        <v>115549.435</v>
      </c>
      <c r="M1028" s="8">
        <v>90.675665039999998</v>
      </c>
      <c r="N1028" s="8">
        <f>Table_EnergyDemand_raw_data[[#This Row],[Demand]]*Table_EnergyDemand_raw_data[[#This Row],[RRP]]</f>
        <v>10477521.863621252</v>
      </c>
    </row>
    <row r="1029" spans="1:14" x14ac:dyDescent="0.3">
      <c r="A1029" s="10">
        <v>43032</v>
      </c>
      <c r="B1029" s="5" t="str">
        <f>TEXT(Table_EnergyDemand_raw_data[[#This Row],[Date]], "DDDD")</f>
        <v>Tuesday</v>
      </c>
      <c r="C1029" s="5" t="str">
        <f xml:space="preserve"> TEXT(Table_EnergyDemand_raw_data[[#This Row],[Date]], "MMMM")</f>
        <v>October</v>
      </c>
      <c r="D1029" s="5" t="str">
        <f>TEXT(Table_EnergyDemand_raw_data[[#This Row],[Date]], "YYYY")</f>
        <v>2017</v>
      </c>
      <c r="E1029" s="5">
        <f>_xlfn.ISOWEEKNUM(Table_EnergyDemand_raw_data[[#This Row],[Date]])</f>
        <v>43</v>
      </c>
      <c r="F1029" s="6" t="str">
        <f>VLOOKUP(Table_EnergyDemand_raw_data[[#This Row],[Date]],Table_Sheet1[], 2, FALSE)</f>
        <v>Y</v>
      </c>
      <c r="G1029" s="6" t="str">
        <f>VLOOKUP(Table_EnergyDemand_raw_data[[#This Row],[Date]],Table_Sheet1[], 3, FALSE)</f>
        <v>N</v>
      </c>
      <c r="H1029" s="5">
        <v>12.1</v>
      </c>
      <c r="I1029" s="5">
        <v>20.5</v>
      </c>
      <c r="J1029" s="5">
        <v>18.7</v>
      </c>
      <c r="K1029" s="5">
        <v>0.2</v>
      </c>
      <c r="L1029" s="7">
        <v>118010.31</v>
      </c>
      <c r="M1029" s="8">
        <v>91.93047541</v>
      </c>
      <c r="N1029" s="8">
        <f>Table_EnergyDemand_raw_data[[#This Row],[Demand]]*Table_EnergyDemand_raw_data[[#This Row],[RRP]]</f>
        <v>10848743.901581477</v>
      </c>
    </row>
    <row r="1030" spans="1:14" x14ac:dyDescent="0.3">
      <c r="A1030" s="10">
        <v>43033</v>
      </c>
      <c r="B1030" s="5" t="str">
        <f>TEXT(Table_EnergyDemand_raw_data[[#This Row],[Date]], "DDDD")</f>
        <v>Wednesday</v>
      </c>
      <c r="C1030" s="5" t="str">
        <f xml:space="preserve"> TEXT(Table_EnergyDemand_raw_data[[#This Row],[Date]], "MMMM")</f>
        <v>October</v>
      </c>
      <c r="D1030" s="5" t="str">
        <f>TEXT(Table_EnergyDemand_raw_data[[#This Row],[Date]], "YYYY")</f>
        <v>2017</v>
      </c>
      <c r="E1030" s="5">
        <f>_xlfn.ISOWEEKNUM(Table_EnergyDemand_raw_data[[#This Row],[Date]])</f>
        <v>43</v>
      </c>
      <c r="F1030" s="6" t="str">
        <f>VLOOKUP(Table_EnergyDemand_raw_data[[#This Row],[Date]],Table_Sheet1[], 2, FALSE)</f>
        <v>Y</v>
      </c>
      <c r="G1030" s="6" t="str">
        <f>VLOOKUP(Table_EnergyDemand_raw_data[[#This Row],[Date]],Table_Sheet1[], 3, FALSE)</f>
        <v>N</v>
      </c>
      <c r="H1030" s="5">
        <v>13.3</v>
      </c>
      <c r="I1030" s="5">
        <v>18.5</v>
      </c>
      <c r="J1030" s="5">
        <v>12.5</v>
      </c>
      <c r="K1030" s="5">
        <v>11.4</v>
      </c>
      <c r="L1030" s="7">
        <v>115813.03</v>
      </c>
      <c r="M1030" s="8">
        <v>98.042415309999996</v>
      </c>
      <c r="N1030" s="8">
        <f>Table_EnergyDemand_raw_data[[#This Row],[Demand]]*Table_EnergyDemand_raw_data[[#This Row],[RRP]]</f>
        <v>11354589.185569489</v>
      </c>
    </row>
    <row r="1031" spans="1:14" x14ac:dyDescent="0.3">
      <c r="A1031" s="10">
        <v>43034</v>
      </c>
      <c r="B1031" s="5" t="str">
        <f>TEXT(Table_EnergyDemand_raw_data[[#This Row],[Date]], "DDDD")</f>
        <v>Thursday</v>
      </c>
      <c r="C1031" s="5" t="str">
        <f xml:space="preserve"> TEXT(Table_EnergyDemand_raw_data[[#This Row],[Date]], "MMMM")</f>
        <v>October</v>
      </c>
      <c r="D1031" s="5" t="str">
        <f>TEXT(Table_EnergyDemand_raw_data[[#This Row],[Date]], "YYYY")</f>
        <v>2017</v>
      </c>
      <c r="E1031" s="5">
        <f>_xlfn.ISOWEEKNUM(Table_EnergyDemand_raw_data[[#This Row],[Date]])</f>
        <v>43</v>
      </c>
      <c r="F1031" s="6" t="str">
        <f>VLOOKUP(Table_EnergyDemand_raw_data[[#This Row],[Date]],Table_Sheet1[], 2, FALSE)</f>
        <v>Y</v>
      </c>
      <c r="G1031" s="6" t="str">
        <f>VLOOKUP(Table_EnergyDemand_raw_data[[#This Row],[Date]],Table_Sheet1[], 3, FALSE)</f>
        <v>N</v>
      </c>
      <c r="H1031" s="5">
        <v>12.9</v>
      </c>
      <c r="I1031" s="5">
        <v>16.8</v>
      </c>
      <c r="J1031" s="5">
        <v>12.2</v>
      </c>
      <c r="K1031" s="5">
        <v>0.2</v>
      </c>
      <c r="L1031" s="7">
        <v>117333.44500000001</v>
      </c>
      <c r="M1031" s="8">
        <v>89.911230680000003</v>
      </c>
      <c r="N1031" s="8">
        <f>Table_EnergyDemand_raw_data[[#This Row],[Demand]]*Table_EnergyDemand_raw_data[[#This Row],[RRP]]</f>
        <v>10549594.439874094</v>
      </c>
    </row>
    <row r="1032" spans="1:14" x14ac:dyDescent="0.3">
      <c r="A1032" s="10">
        <v>43035</v>
      </c>
      <c r="B1032" s="5" t="str">
        <f>TEXT(Table_EnergyDemand_raw_data[[#This Row],[Date]], "DDDD")</f>
        <v>Friday</v>
      </c>
      <c r="C1032" s="5" t="str">
        <f xml:space="preserve"> TEXT(Table_EnergyDemand_raw_data[[#This Row],[Date]], "MMMM")</f>
        <v>October</v>
      </c>
      <c r="D1032" s="5" t="str">
        <f>TEXT(Table_EnergyDemand_raw_data[[#This Row],[Date]], "YYYY")</f>
        <v>2017</v>
      </c>
      <c r="E1032" s="5">
        <f>_xlfn.ISOWEEKNUM(Table_EnergyDemand_raw_data[[#This Row],[Date]])</f>
        <v>43</v>
      </c>
      <c r="F1032" s="6" t="str">
        <f>VLOOKUP(Table_EnergyDemand_raw_data[[#This Row],[Date]],Table_Sheet1[], 2, FALSE)</f>
        <v>Y</v>
      </c>
      <c r="G1032" s="6" t="str">
        <f>VLOOKUP(Table_EnergyDemand_raw_data[[#This Row],[Date]],Table_Sheet1[], 3, FALSE)</f>
        <v>N</v>
      </c>
      <c r="H1032" s="5">
        <v>10.3</v>
      </c>
      <c r="I1032" s="5">
        <v>27.4</v>
      </c>
      <c r="J1032" s="5">
        <v>26.1</v>
      </c>
      <c r="K1032" s="5">
        <v>0</v>
      </c>
      <c r="L1032" s="7">
        <v>112633.265</v>
      </c>
      <c r="M1032" s="8">
        <v>78.660882360000002</v>
      </c>
      <c r="N1032" s="8">
        <f>Table_EnergyDemand_raw_data[[#This Row],[Demand]]*Table_EnergyDemand_raw_data[[#This Row],[RRP]]</f>
        <v>8859832.007987706</v>
      </c>
    </row>
    <row r="1033" spans="1:14" x14ac:dyDescent="0.3">
      <c r="A1033" s="10">
        <v>43036</v>
      </c>
      <c r="B1033" s="5" t="str">
        <f>TEXT(Table_EnergyDemand_raw_data[[#This Row],[Date]], "DDDD")</f>
        <v>Saturday</v>
      </c>
      <c r="C1033" s="5" t="str">
        <f xml:space="preserve"> TEXT(Table_EnergyDemand_raw_data[[#This Row],[Date]], "MMMM")</f>
        <v>October</v>
      </c>
      <c r="D1033" s="5" t="str">
        <f>TEXT(Table_EnergyDemand_raw_data[[#This Row],[Date]], "YYYY")</f>
        <v>2017</v>
      </c>
      <c r="E1033" s="5">
        <f>_xlfn.ISOWEEKNUM(Table_EnergyDemand_raw_data[[#This Row],[Date]])</f>
        <v>43</v>
      </c>
      <c r="F1033" s="6" t="str">
        <f>VLOOKUP(Table_EnergyDemand_raw_data[[#This Row],[Date]],Table_Sheet1[], 2, FALSE)</f>
        <v>Y</v>
      </c>
      <c r="G1033" s="6" t="str">
        <f>VLOOKUP(Table_EnergyDemand_raw_data[[#This Row],[Date]],Table_Sheet1[], 3, FALSE)</f>
        <v>N</v>
      </c>
      <c r="H1033" s="5">
        <v>15</v>
      </c>
      <c r="I1033" s="5">
        <v>21.4</v>
      </c>
      <c r="J1033" s="5">
        <v>16.8</v>
      </c>
      <c r="K1033" s="5">
        <v>0.4</v>
      </c>
      <c r="L1033" s="7">
        <v>100746.42</v>
      </c>
      <c r="M1033" s="8">
        <v>81.094467010000002</v>
      </c>
      <c r="N1033" s="8">
        <f>Table_EnergyDemand_raw_data[[#This Row],[Demand]]*Table_EnergyDemand_raw_data[[#This Row],[RRP]]</f>
        <v>8169977.2330656042</v>
      </c>
    </row>
    <row r="1034" spans="1:14" x14ac:dyDescent="0.3">
      <c r="A1034" s="10">
        <v>43037</v>
      </c>
      <c r="B1034" s="5" t="str">
        <f>TEXT(Table_EnergyDemand_raw_data[[#This Row],[Date]], "DDDD")</f>
        <v>Sunday</v>
      </c>
      <c r="C1034" s="5" t="str">
        <f xml:space="preserve"> TEXT(Table_EnergyDemand_raw_data[[#This Row],[Date]], "MMMM")</f>
        <v>October</v>
      </c>
      <c r="D1034" s="5" t="str">
        <f>TEXT(Table_EnergyDemand_raw_data[[#This Row],[Date]], "YYYY")</f>
        <v>2017</v>
      </c>
      <c r="E1034" s="5">
        <f>_xlfn.ISOWEEKNUM(Table_EnergyDemand_raw_data[[#This Row],[Date]])</f>
        <v>43</v>
      </c>
      <c r="F1034" s="6" t="str">
        <f>VLOOKUP(Table_EnergyDemand_raw_data[[#This Row],[Date]],Table_Sheet1[], 2, FALSE)</f>
        <v>Y</v>
      </c>
      <c r="G1034" s="6" t="str">
        <f>VLOOKUP(Table_EnergyDemand_raw_data[[#This Row],[Date]],Table_Sheet1[], 3, FALSE)</f>
        <v>N</v>
      </c>
      <c r="H1034" s="5">
        <v>11.5</v>
      </c>
      <c r="I1034" s="5">
        <v>28.6</v>
      </c>
      <c r="J1034" s="5">
        <v>27.1</v>
      </c>
      <c r="K1034" s="5">
        <v>0</v>
      </c>
      <c r="L1034" s="7">
        <v>92182.955000000002</v>
      </c>
      <c r="M1034" s="8">
        <v>61.462527489999999</v>
      </c>
      <c r="N1034" s="8">
        <f>Table_EnergyDemand_raw_data[[#This Row],[Demand]]*Table_EnergyDemand_raw_data[[#This Row],[RRP]]</f>
        <v>5665797.405796933</v>
      </c>
    </row>
    <row r="1035" spans="1:14" x14ac:dyDescent="0.3">
      <c r="A1035" s="10">
        <v>43038</v>
      </c>
      <c r="B1035" s="5" t="str">
        <f>TEXT(Table_EnergyDemand_raw_data[[#This Row],[Date]], "DDDD")</f>
        <v>Monday</v>
      </c>
      <c r="C1035" s="5" t="str">
        <f xml:space="preserve"> TEXT(Table_EnergyDemand_raw_data[[#This Row],[Date]], "MMMM")</f>
        <v>October</v>
      </c>
      <c r="D1035" s="5" t="str">
        <f>TEXT(Table_EnergyDemand_raw_data[[#This Row],[Date]], "YYYY")</f>
        <v>2017</v>
      </c>
      <c r="E1035" s="5">
        <f>_xlfn.ISOWEEKNUM(Table_EnergyDemand_raw_data[[#This Row],[Date]])</f>
        <v>44</v>
      </c>
      <c r="F1035" s="6" t="str">
        <f>VLOOKUP(Table_EnergyDemand_raw_data[[#This Row],[Date]],Table_Sheet1[], 2, FALSE)</f>
        <v>Y</v>
      </c>
      <c r="G1035" s="6" t="str">
        <f>VLOOKUP(Table_EnergyDemand_raw_data[[#This Row],[Date]],Table_Sheet1[], 3, FALSE)</f>
        <v>N</v>
      </c>
      <c r="H1035" s="5">
        <v>8.8000000000000007</v>
      </c>
      <c r="I1035" s="5">
        <v>17</v>
      </c>
      <c r="J1035" s="5">
        <v>17</v>
      </c>
      <c r="K1035" s="5">
        <v>4.4000000000000004</v>
      </c>
      <c r="L1035" s="7">
        <v>112227.65</v>
      </c>
      <c r="M1035" s="8">
        <v>77.42179007</v>
      </c>
      <c r="N1035" s="8">
        <f>Table_EnergyDemand_raw_data[[#This Row],[Demand]]*Table_EnergyDemand_raw_data[[#This Row],[RRP]]</f>
        <v>8688865.5583494343</v>
      </c>
    </row>
    <row r="1036" spans="1:14" x14ac:dyDescent="0.3">
      <c r="A1036" s="10">
        <v>43039</v>
      </c>
      <c r="B1036" s="5" t="str">
        <f>TEXT(Table_EnergyDemand_raw_data[[#This Row],[Date]], "DDDD")</f>
        <v>Tuesday</v>
      </c>
      <c r="C1036" s="5" t="str">
        <f xml:space="preserve"> TEXT(Table_EnergyDemand_raw_data[[#This Row],[Date]], "MMMM")</f>
        <v>October</v>
      </c>
      <c r="D1036" s="5" t="str">
        <f>TEXT(Table_EnergyDemand_raw_data[[#This Row],[Date]], "YYYY")</f>
        <v>2017</v>
      </c>
      <c r="E1036" s="5">
        <f>_xlfn.ISOWEEKNUM(Table_EnergyDemand_raw_data[[#This Row],[Date]])</f>
        <v>44</v>
      </c>
      <c r="F1036" s="6" t="str">
        <f>VLOOKUP(Table_EnergyDemand_raw_data[[#This Row],[Date]],Table_Sheet1[], 2, FALSE)</f>
        <v>Y</v>
      </c>
      <c r="G1036" s="6" t="str">
        <f>VLOOKUP(Table_EnergyDemand_raw_data[[#This Row],[Date]],Table_Sheet1[], 3, FALSE)</f>
        <v>N</v>
      </c>
      <c r="H1036" s="5">
        <v>8.1</v>
      </c>
      <c r="I1036" s="5">
        <v>16.399999999999999</v>
      </c>
      <c r="J1036" s="5">
        <v>24.8</v>
      </c>
      <c r="K1036" s="5">
        <v>6</v>
      </c>
      <c r="L1036" s="7">
        <v>116179.47</v>
      </c>
      <c r="M1036" s="8">
        <v>86.957257670000004</v>
      </c>
      <c r="N1036" s="8">
        <f>Table_EnergyDemand_raw_data[[#This Row],[Demand]]*Table_EnergyDemand_raw_data[[#This Row],[RRP]]</f>
        <v>10102648.108754035</v>
      </c>
    </row>
    <row r="1037" spans="1:14" x14ac:dyDescent="0.3">
      <c r="A1037" s="10">
        <v>43040</v>
      </c>
      <c r="B1037" s="5" t="str">
        <f>TEXT(Table_EnergyDemand_raw_data[[#This Row],[Date]], "DDDD")</f>
        <v>Wednesday</v>
      </c>
      <c r="C1037" s="5" t="str">
        <f xml:space="preserve"> TEXT(Table_EnergyDemand_raw_data[[#This Row],[Date]], "MMMM")</f>
        <v>November</v>
      </c>
      <c r="D1037" s="5" t="str">
        <f>TEXT(Table_EnergyDemand_raw_data[[#This Row],[Date]], "YYYY")</f>
        <v>2017</v>
      </c>
      <c r="E1037" s="5">
        <f>_xlfn.ISOWEEKNUM(Table_EnergyDemand_raw_data[[#This Row],[Date]])</f>
        <v>44</v>
      </c>
      <c r="F1037" s="6" t="str">
        <f>VLOOKUP(Table_EnergyDemand_raw_data[[#This Row],[Date]],Table_Sheet1[], 2, FALSE)</f>
        <v>Y</v>
      </c>
      <c r="G1037" s="6" t="str">
        <f>VLOOKUP(Table_EnergyDemand_raw_data[[#This Row],[Date]],Table_Sheet1[], 3, FALSE)</f>
        <v>N</v>
      </c>
      <c r="H1037" s="5">
        <v>11.9</v>
      </c>
      <c r="I1037" s="5">
        <v>18</v>
      </c>
      <c r="J1037" s="5">
        <v>14.2</v>
      </c>
      <c r="K1037" s="5">
        <v>0.4</v>
      </c>
      <c r="L1037" s="7">
        <v>116632.09</v>
      </c>
      <c r="M1037" s="8">
        <v>87.027542560000001</v>
      </c>
      <c r="N1037" s="8">
        <f>Table_EnergyDemand_raw_data[[#This Row],[Demand]]*Table_EnergyDemand_raw_data[[#This Row],[RRP]]</f>
        <v>10150204.17633675</v>
      </c>
    </row>
    <row r="1038" spans="1:14" x14ac:dyDescent="0.3">
      <c r="A1038" s="10">
        <v>43041</v>
      </c>
      <c r="B1038" s="5" t="str">
        <f>TEXT(Table_EnergyDemand_raw_data[[#This Row],[Date]], "DDDD")</f>
        <v>Thursday</v>
      </c>
      <c r="C1038" s="5" t="str">
        <f xml:space="preserve"> TEXT(Table_EnergyDemand_raw_data[[#This Row],[Date]], "MMMM")</f>
        <v>November</v>
      </c>
      <c r="D1038" s="5" t="str">
        <f>TEXT(Table_EnergyDemand_raw_data[[#This Row],[Date]], "YYYY")</f>
        <v>2017</v>
      </c>
      <c r="E1038" s="5">
        <f>_xlfn.ISOWEEKNUM(Table_EnergyDemand_raw_data[[#This Row],[Date]])</f>
        <v>44</v>
      </c>
      <c r="F1038" s="6" t="str">
        <f>VLOOKUP(Table_EnergyDemand_raw_data[[#This Row],[Date]],Table_Sheet1[], 2, FALSE)</f>
        <v>Y</v>
      </c>
      <c r="G1038" s="6" t="str">
        <f>VLOOKUP(Table_EnergyDemand_raw_data[[#This Row],[Date]],Table_Sheet1[], 3, FALSE)</f>
        <v>N</v>
      </c>
      <c r="H1038" s="5">
        <v>11.3</v>
      </c>
      <c r="I1038" s="5">
        <v>17.399999999999999</v>
      </c>
      <c r="J1038" s="5">
        <v>17</v>
      </c>
      <c r="K1038" s="5">
        <v>1.4</v>
      </c>
      <c r="L1038" s="7">
        <v>120470.785</v>
      </c>
      <c r="M1038" s="8">
        <v>87.510162679999993</v>
      </c>
      <c r="N1038" s="8">
        <f>Table_EnergyDemand_raw_data[[#This Row],[Demand]]*Table_EnergyDemand_raw_data[[#This Row],[RRP]]</f>
        <v>10542417.993537303</v>
      </c>
    </row>
    <row r="1039" spans="1:14" x14ac:dyDescent="0.3">
      <c r="A1039" s="10">
        <v>43042</v>
      </c>
      <c r="B1039" s="5" t="str">
        <f>TEXT(Table_EnergyDemand_raw_data[[#This Row],[Date]], "DDDD")</f>
        <v>Friday</v>
      </c>
      <c r="C1039" s="5" t="str">
        <f xml:space="preserve"> TEXT(Table_EnergyDemand_raw_data[[#This Row],[Date]], "MMMM")</f>
        <v>November</v>
      </c>
      <c r="D1039" s="5" t="str">
        <f>TEXT(Table_EnergyDemand_raw_data[[#This Row],[Date]], "YYYY")</f>
        <v>2017</v>
      </c>
      <c r="E1039" s="5">
        <f>_xlfn.ISOWEEKNUM(Table_EnergyDemand_raw_data[[#This Row],[Date]])</f>
        <v>44</v>
      </c>
      <c r="F1039" s="6" t="str">
        <f>VLOOKUP(Table_EnergyDemand_raw_data[[#This Row],[Date]],Table_Sheet1[], 2, FALSE)</f>
        <v>Y</v>
      </c>
      <c r="G1039" s="6" t="str">
        <f>VLOOKUP(Table_EnergyDemand_raw_data[[#This Row],[Date]],Table_Sheet1[], 3, FALSE)</f>
        <v>N</v>
      </c>
      <c r="H1039" s="5">
        <v>9.4</v>
      </c>
      <c r="I1039" s="5">
        <v>16.600000000000001</v>
      </c>
      <c r="J1039" s="5">
        <v>20.5</v>
      </c>
      <c r="K1039" s="5">
        <v>1.4</v>
      </c>
      <c r="L1039" s="7">
        <v>113451.995</v>
      </c>
      <c r="M1039" s="8">
        <v>76.925848950000002</v>
      </c>
      <c r="N1039" s="8">
        <f>Table_EnergyDemand_raw_data[[#This Row],[Demand]]*Table_EnergyDemand_raw_data[[#This Row],[RRP]]</f>
        <v>8727391.030446155</v>
      </c>
    </row>
    <row r="1040" spans="1:14" x14ac:dyDescent="0.3">
      <c r="A1040" s="10">
        <v>43043</v>
      </c>
      <c r="B1040" s="5" t="str">
        <f>TEXT(Table_EnergyDemand_raw_data[[#This Row],[Date]], "DDDD")</f>
        <v>Saturday</v>
      </c>
      <c r="C1040" s="5" t="str">
        <f xml:space="preserve"> TEXT(Table_EnergyDemand_raw_data[[#This Row],[Date]], "MMMM")</f>
        <v>November</v>
      </c>
      <c r="D1040" s="5" t="str">
        <f>TEXT(Table_EnergyDemand_raw_data[[#This Row],[Date]], "YYYY")</f>
        <v>2017</v>
      </c>
      <c r="E1040" s="5">
        <f>_xlfn.ISOWEEKNUM(Table_EnergyDemand_raw_data[[#This Row],[Date]])</f>
        <v>44</v>
      </c>
      <c r="F1040" s="6" t="str">
        <f>VLOOKUP(Table_EnergyDemand_raw_data[[#This Row],[Date]],Table_Sheet1[], 2, FALSE)</f>
        <v>Y</v>
      </c>
      <c r="G1040" s="6" t="str">
        <f>VLOOKUP(Table_EnergyDemand_raw_data[[#This Row],[Date]],Table_Sheet1[], 3, FALSE)</f>
        <v>N</v>
      </c>
      <c r="H1040" s="5">
        <v>8.3000000000000007</v>
      </c>
      <c r="I1040" s="5">
        <v>15.8</v>
      </c>
      <c r="J1040" s="5">
        <v>24.6</v>
      </c>
      <c r="K1040" s="5">
        <v>0.4</v>
      </c>
      <c r="L1040" s="7">
        <v>101610.815</v>
      </c>
      <c r="M1040" s="8">
        <v>78.734581890000001</v>
      </c>
      <c r="N1040" s="8">
        <f>Table_EnergyDemand_raw_data[[#This Row],[Demand]]*Table_EnergyDemand_raw_data[[#This Row],[RRP]]</f>
        <v>8000285.0345271407</v>
      </c>
    </row>
    <row r="1041" spans="1:14" x14ac:dyDescent="0.3">
      <c r="A1041" s="10">
        <v>43044</v>
      </c>
      <c r="B1041" s="5" t="str">
        <f>TEXT(Table_EnergyDemand_raw_data[[#This Row],[Date]], "DDDD")</f>
        <v>Sunday</v>
      </c>
      <c r="C1041" s="5" t="str">
        <f xml:space="preserve"> TEXT(Table_EnergyDemand_raw_data[[#This Row],[Date]], "MMMM")</f>
        <v>November</v>
      </c>
      <c r="D1041" s="5" t="str">
        <f>TEXT(Table_EnergyDemand_raw_data[[#This Row],[Date]], "YYYY")</f>
        <v>2017</v>
      </c>
      <c r="E1041" s="5">
        <f>_xlfn.ISOWEEKNUM(Table_EnergyDemand_raw_data[[#This Row],[Date]])</f>
        <v>44</v>
      </c>
      <c r="F1041" s="6" t="str">
        <f>VLOOKUP(Table_EnergyDemand_raw_data[[#This Row],[Date]],Table_Sheet1[], 2, FALSE)</f>
        <v>Y</v>
      </c>
      <c r="G1041" s="6" t="str">
        <f>VLOOKUP(Table_EnergyDemand_raw_data[[#This Row],[Date]],Table_Sheet1[], 3, FALSE)</f>
        <v>N</v>
      </c>
      <c r="H1041" s="5">
        <v>6.4</v>
      </c>
      <c r="I1041" s="5">
        <v>17.600000000000001</v>
      </c>
      <c r="J1041" s="5">
        <v>24.1</v>
      </c>
      <c r="K1041" s="5">
        <v>0</v>
      </c>
      <c r="L1041" s="7">
        <v>95368.164999999994</v>
      </c>
      <c r="M1041" s="8">
        <v>77.636602679999996</v>
      </c>
      <c r="N1041" s="8">
        <f>Table_EnergyDemand_raw_data[[#This Row],[Demand]]*Table_EnergyDemand_raw_data[[#This Row],[RRP]]</f>
        <v>7404060.3344256813</v>
      </c>
    </row>
    <row r="1042" spans="1:14" x14ac:dyDescent="0.3">
      <c r="A1042" s="10">
        <v>43045</v>
      </c>
      <c r="B1042" s="5" t="str">
        <f>TEXT(Table_EnergyDemand_raw_data[[#This Row],[Date]], "DDDD")</f>
        <v>Monday</v>
      </c>
      <c r="C1042" s="5" t="str">
        <f xml:space="preserve"> TEXT(Table_EnergyDemand_raw_data[[#This Row],[Date]], "MMMM")</f>
        <v>November</v>
      </c>
      <c r="D1042" s="5" t="str">
        <f>TEXT(Table_EnergyDemand_raw_data[[#This Row],[Date]], "YYYY")</f>
        <v>2017</v>
      </c>
      <c r="E1042" s="5">
        <f>_xlfn.ISOWEEKNUM(Table_EnergyDemand_raw_data[[#This Row],[Date]])</f>
        <v>45</v>
      </c>
      <c r="F1042" s="6" t="str">
        <f>VLOOKUP(Table_EnergyDemand_raw_data[[#This Row],[Date]],Table_Sheet1[], 2, FALSE)</f>
        <v>Y</v>
      </c>
      <c r="G1042" s="6" t="str">
        <f>VLOOKUP(Table_EnergyDemand_raw_data[[#This Row],[Date]],Table_Sheet1[], 3, FALSE)</f>
        <v>N</v>
      </c>
      <c r="H1042" s="5">
        <v>10.9</v>
      </c>
      <c r="I1042" s="5">
        <v>16.100000000000001</v>
      </c>
      <c r="J1042" s="5">
        <v>18.899999999999999</v>
      </c>
      <c r="K1042" s="5">
        <v>0</v>
      </c>
      <c r="L1042" s="7">
        <v>104632.79</v>
      </c>
      <c r="M1042" s="8">
        <v>80.934221030000003</v>
      </c>
      <c r="N1042" s="8">
        <f>Table_EnergyDemand_raw_data[[#This Row],[Demand]]*Table_EnergyDemand_raw_data[[#This Row],[RRP]]</f>
        <v>8468373.3528455738</v>
      </c>
    </row>
    <row r="1043" spans="1:14" x14ac:dyDescent="0.3">
      <c r="A1043" s="10">
        <v>43046</v>
      </c>
      <c r="B1043" s="5" t="str">
        <f>TEXT(Table_EnergyDemand_raw_data[[#This Row],[Date]], "DDDD")</f>
        <v>Tuesday</v>
      </c>
      <c r="C1043" s="5" t="str">
        <f xml:space="preserve"> TEXT(Table_EnergyDemand_raw_data[[#This Row],[Date]], "MMMM")</f>
        <v>November</v>
      </c>
      <c r="D1043" s="5" t="str">
        <f>TEXT(Table_EnergyDemand_raw_data[[#This Row],[Date]], "YYYY")</f>
        <v>2017</v>
      </c>
      <c r="E1043" s="5">
        <f>_xlfn.ISOWEEKNUM(Table_EnergyDemand_raw_data[[#This Row],[Date]])</f>
        <v>45</v>
      </c>
      <c r="F1043" s="6" t="str">
        <f>VLOOKUP(Table_EnergyDemand_raw_data[[#This Row],[Date]],Table_Sheet1[], 2, FALSE)</f>
        <v>Y</v>
      </c>
      <c r="G1043" s="6" t="str">
        <f>VLOOKUP(Table_EnergyDemand_raw_data[[#This Row],[Date]],Table_Sheet1[], 3, FALSE)</f>
        <v>Y</v>
      </c>
      <c r="H1043" s="5">
        <v>10</v>
      </c>
      <c r="I1043" s="5">
        <v>15.8</v>
      </c>
      <c r="J1043" s="5">
        <v>18.8</v>
      </c>
      <c r="K1043" s="5">
        <v>3.4</v>
      </c>
      <c r="L1043" s="7">
        <v>100592.295</v>
      </c>
      <c r="M1043" s="8">
        <v>78.317766300000002</v>
      </c>
      <c r="N1043" s="8">
        <f>Table_EnergyDemand_raw_data[[#This Row],[Demand]]*Table_EnergyDemand_raw_data[[#This Row],[RRP]]</f>
        <v>7878163.8513906589</v>
      </c>
    </row>
    <row r="1044" spans="1:14" x14ac:dyDescent="0.3">
      <c r="A1044" s="10">
        <v>43047</v>
      </c>
      <c r="B1044" s="5" t="str">
        <f>TEXT(Table_EnergyDemand_raw_data[[#This Row],[Date]], "DDDD")</f>
        <v>Wednesday</v>
      </c>
      <c r="C1044" s="5" t="str">
        <f xml:space="preserve"> TEXT(Table_EnergyDemand_raw_data[[#This Row],[Date]], "MMMM")</f>
        <v>November</v>
      </c>
      <c r="D1044" s="5" t="str">
        <f>TEXT(Table_EnergyDemand_raw_data[[#This Row],[Date]], "YYYY")</f>
        <v>2017</v>
      </c>
      <c r="E1044" s="5">
        <f>_xlfn.ISOWEEKNUM(Table_EnergyDemand_raw_data[[#This Row],[Date]])</f>
        <v>45</v>
      </c>
      <c r="F1044" s="6" t="str">
        <f>VLOOKUP(Table_EnergyDemand_raw_data[[#This Row],[Date]],Table_Sheet1[], 2, FALSE)</f>
        <v>Y</v>
      </c>
      <c r="G1044" s="6" t="str">
        <f>VLOOKUP(Table_EnergyDemand_raw_data[[#This Row],[Date]],Table_Sheet1[], 3, FALSE)</f>
        <v>N</v>
      </c>
      <c r="H1044" s="5">
        <v>12.1</v>
      </c>
      <c r="I1044" s="5">
        <v>16.899999999999999</v>
      </c>
      <c r="J1044" s="5">
        <v>25.4</v>
      </c>
      <c r="K1044" s="5">
        <v>0</v>
      </c>
      <c r="L1044" s="7">
        <v>111738.485</v>
      </c>
      <c r="M1044" s="8">
        <v>90.995755090000003</v>
      </c>
      <c r="N1044" s="8">
        <f>Table_EnergyDemand_raw_data[[#This Row],[Demand]]*Table_EnergyDemand_raw_data[[#This Row],[RRP]]</f>
        <v>10167727.815187639</v>
      </c>
    </row>
    <row r="1045" spans="1:14" x14ac:dyDescent="0.3">
      <c r="A1045" s="10">
        <v>43048</v>
      </c>
      <c r="B1045" s="5" t="str">
        <f>TEXT(Table_EnergyDemand_raw_data[[#This Row],[Date]], "DDDD")</f>
        <v>Thursday</v>
      </c>
      <c r="C1045" s="5" t="str">
        <f xml:space="preserve"> TEXT(Table_EnergyDemand_raw_data[[#This Row],[Date]], "MMMM")</f>
        <v>November</v>
      </c>
      <c r="D1045" s="5" t="str">
        <f>TEXT(Table_EnergyDemand_raw_data[[#This Row],[Date]], "YYYY")</f>
        <v>2017</v>
      </c>
      <c r="E1045" s="5">
        <f>_xlfn.ISOWEEKNUM(Table_EnergyDemand_raw_data[[#This Row],[Date]])</f>
        <v>45</v>
      </c>
      <c r="F1045" s="6" t="str">
        <f>VLOOKUP(Table_EnergyDemand_raw_data[[#This Row],[Date]],Table_Sheet1[], 2, FALSE)</f>
        <v>Y</v>
      </c>
      <c r="G1045" s="6" t="str">
        <f>VLOOKUP(Table_EnergyDemand_raw_data[[#This Row],[Date]],Table_Sheet1[], 3, FALSE)</f>
        <v>N</v>
      </c>
      <c r="H1045" s="5">
        <v>8.6999999999999993</v>
      </c>
      <c r="I1045" s="5">
        <v>21.8</v>
      </c>
      <c r="J1045" s="5">
        <v>28.8</v>
      </c>
      <c r="K1045" s="5">
        <v>0</v>
      </c>
      <c r="L1045" s="7">
        <v>113539.935</v>
      </c>
      <c r="M1045" s="8">
        <v>85.582594670000006</v>
      </c>
      <c r="N1045" s="8">
        <f>Table_EnergyDemand_raw_data[[#This Row],[Demand]]*Table_EnergyDemand_raw_data[[#This Row],[RRP]]</f>
        <v>9717042.2359631471</v>
      </c>
    </row>
    <row r="1046" spans="1:14" x14ac:dyDescent="0.3">
      <c r="A1046" s="10">
        <v>43049</v>
      </c>
      <c r="B1046" s="5" t="str">
        <f>TEXT(Table_EnergyDemand_raw_data[[#This Row],[Date]], "DDDD")</f>
        <v>Friday</v>
      </c>
      <c r="C1046" s="5" t="str">
        <f xml:space="preserve"> TEXT(Table_EnergyDemand_raw_data[[#This Row],[Date]], "MMMM")</f>
        <v>November</v>
      </c>
      <c r="D1046" s="5" t="str">
        <f>TEXT(Table_EnergyDemand_raw_data[[#This Row],[Date]], "YYYY")</f>
        <v>2017</v>
      </c>
      <c r="E1046" s="5">
        <f>_xlfn.ISOWEEKNUM(Table_EnergyDemand_raw_data[[#This Row],[Date]])</f>
        <v>45</v>
      </c>
      <c r="F1046" s="6" t="str">
        <f>VLOOKUP(Table_EnergyDemand_raw_data[[#This Row],[Date]],Table_Sheet1[], 2, FALSE)</f>
        <v>Y</v>
      </c>
      <c r="G1046" s="6" t="str">
        <f>VLOOKUP(Table_EnergyDemand_raw_data[[#This Row],[Date]],Table_Sheet1[], 3, FALSE)</f>
        <v>N</v>
      </c>
      <c r="H1046" s="5">
        <v>12.1</v>
      </c>
      <c r="I1046" s="5">
        <v>27.2</v>
      </c>
      <c r="J1046" s="5">
        <v>23.7</v>
      </c>
      <c r="K1046" s="5">
        <v>0</v>
      </c>
      <c r="L1046" s="7">
        <v>115156.44500000001</v>
      </c>
      <c r="M1046" s="8">
        <v>92.615536950000006</v>
      </c>
      <c r="N1046" s="8">
        <f>Table_EnergyDemand_raw_data[[#This Row],[Demand]]*Table_EnergyDemand_raw_data[[#This Row],[RRP]]</f>
        <v>10665275.986928144</v>
      </c>
    </row>
    <row r="1047" spans="1:14" x14ac:dyDescent="0.3">
      <c r="A1047" s="10">
        <v>43050</v>
      </c>
      <c r="B1047" s="5" t="str">
        <f>TEXT(Table_EnergyDemand_raw_data[[#This Row],[Date]], "DDDD")</f>
        <v>Saturday</v>
      </c>
      <c r="C1047" s="5" t="str">
        <f xml:space="preserve"> TEXT(Table_EnergyDemand_raw_data[[#This Row],[Date]], "MMMM")</f>
        <v>November</v>
      </c>
      <c r="D1047" s="5" t="str">
        <f>TEXT(Table_EnergyDemand_raw_data[[#This Row],[Date]], "YYYY")</f>
        <v>2017</v>
      </c>
      <c r="E1047" s="5">
        <f>_xlfn.ISOWEEKNUM(Table_EnergyDemand_raw_data[[#This Row],[Date]])</f>
        <v>45</v>
      </c>
      <c r="F1047" s="6" t="str">
        <f>VLOOKUP(Table_EnergyDemand_raw_data[[#This Row],[Date]],Table_Sheet1[], 2, FALSE)</f>
        <v>Y</v>
      </c>
      <c r="G1047" s="6" t="str">
        <f>VLOOKUP(Table_EnergyDemand_raw_data[[#This Row],[Date]],Table_Sheet1[], 3, FALSE)</f>
        <v>N</v>
      </c>
      <c r="H1047" s="5">
        <v>14.8</v>
      </c>
      <c r="I1047" s="5">
        <v>24.7</v>
      </c>
      <c r="J1047" s="5">
        <v>28.8</v>
      </c>
      <c r="K1047" s="5">
        <v>0</v>
      </c>
      <c r="L1047" s="7">
        <v>104194.345</v>
      </c>
      <c r="M1047" s="8">
        <v>83.494939239999994</v>
      </c>
      <c r="N1047" s="8">
        <f>Table_EnergyDemand_raw_data[[#This Row],[Demand]]*Table_EnergyDemand_raw_data[[#This Row],[RRP]]</f>
        <v>8699700.5049265977</v>
      </c>
    </row>
    <row r="1048" spans="1:14" x14ac:dyDescent="0.3">
      <c r="A1048" s="10">
        <v>43051</v>
      </c>
      <c r="B1048" s="5" t="str">
        <f>TEXT(Table_EnergyDemand_raw_data[[#This Row],[Date]], "DDDD")</f>
        <v>Sunday</v>
      </c>
      <c r="C1048" s="5" t="str">
        <f xml:space="preserve"> TEXT(Table_EnergyDemand_raw_data[[#This Row],[Date]], "MMMM")</f>
        <v>November</v>
      </c>
      <c r="D1048" s="5" t="str">
        <f>TEXT(Table_EnergyDemand_raw_data[[#This Row],[Date]], "YYYY")</f>
        <v>2017</v>
      </c>
      <c r="E1048" s="5">
        <f>_xlfn.ISOWEEKNUM(Table_EnergyDemand_raw_data[[#This Row],[Date]])</f>
        <v>45</v>
      </c>
      <c r="F1048" s="6" t="str">
        <f>VLOOKUP(Table_EnergyDemand_raw_data[[#This Row],[Date]],Table_Sheet1[], 2, FALSE)</f>
        <v>Y</v>
      </c>
      <c r="G1048" s="6" t="str">
        <f>VLOOKUP(Table_EnergyDemand_raw_data[[#This Row],[Date]],Table_Sheet1[], 3, FALSE)</f>
        <v>N</v>
      </c>
      <c r="H1048" s="5">
        <v>13.2</v>
      </c>
      <c r="I1048" s="5">
        <v>23.3</v>
      </c>
      <c r="J1048" s="5">
        <v>25</v>
      </c>
      <c r="K1048" s="5">
        <v>0</v>
      </c>
      <c r="L1048" s="7">
        <v>98774.235000000001</v>
      </c>
      <c r="M1048" s="8">
        <v>73.950064819999994</v>
      </c>
      <c r="N1048" s="8">
        <f>Table_EnergyDemand_raw_data[[#This Row],[Demand]]*Table_EnergyDemand_raw_data[[#This Row],[RRP]]</f>
        <v>7304361.0807959121</v>
      </c>
    </row>
    <row r="1049" spans="1:14" x14ac:dyDescent="0.3">
      <c r="A1049" s="10">
        <v>43052</v>
      </c>
      <c r="B1049" s="5" t="str">
        <f>TEXT(Table_EnergyDemand_raw_data[[#This Row],[Date]], "DDDD")</f>
        <v>Monday</v>
      </c>
      <c r="C1049" s="5" t="str">
        <f xml:space="preserve"> TEXT(Table_EnergyDemand_raw_data[[#This Row],[Date]], "MMMM")</f>
        <v>November</v>
      </c>
      <c r="D1049" s="5" t="str">
        <f>TEXT(Table_EnergyDemand_raw_data[[#This Row],[Date]], "YYYY")</f>
        <v>2017</v>
      </c>
      <c r="E1049" s="5">
        <f>_xlfn.ISOWEEKNUM(Table_EnergyDemand_raw_data[[#This Row],[Date]])</f>
        <v>46</v>
      </c>
      <c r="F1049" s="6" t="str">
        <f>VLOOKUP(Table_EnergyDemand_raw_data[[#This Row],[Date]],Table_Sheet1[], 2, FALSE)</f>
        <v>Y</v>
      </c>
      <c r="G1049" s="6" t="str">
        <f>VLOOKUP(Table_EnergyDemand_raw_data[[#This Row],[Date]],Table_Sheet1[], 3, FALSE)</f>
        <v>N</v>
      </c>
      <c r="H1049" s="5">
        <v>13.7</v>
      </c>
      <c r="I1049" s="5">
        <v>33</v>
      </c>
      <c r="J1049" s="5">
        <v>29.5</v>
      </c>
      <c r="K1049" s="5">
        <v>0</v>
      </c>
      <c r="L1049" s="7">
        <v>125795.84</v>
      </c>
      <c r="M1049" s="8">
        <v>102.5536814</v>
      </c>
      <c r="N1049" s="8">
        <f>Table_EnergyDemand_raw_data[[#This Row],[Demand]]*Table_EnergyDemand_raw_data[[#This Row],[RRP]]</f>
        <v>12900826.496805375</v>
      </c>
    </row>
    <row r="1050" spans="1:14" x14ac:dyDescent="0.3">
      <c r="A1050" s="10">
        <v>43053</v>
      </c>
      <c r="B1050" s="5" t="str">
        <f>TEXT(Table_EnergyDemand_raw_data[[#This Row],[Date]], "DDDD")</f>
        <v>Tuesday</v>
      </c>
      <c r="C1050" s="5" t="str">
        <f xml:space="preserve"> TEXT(Table_EnergyDemand_raw_data[[#This Row],[Date]], "MMMM")</f>
        <v>November</v>
      </c>
      <c r="D1050" s="5" t="str">
        <f>TEXT(Table_EnergyDemand_raw_data[[#This Row],[Date]], "YYYY")</f>
        <v>2017</v>
      </c>
      <c r="E1050" s="5">
        <f>_xlfn.ISOWEEKNUM(Table_EnergyDemand_raw_data[[#This Row],[Date]])</f>
        <v>46</v>
      </c>
      <c r="F1050" s="6" t="str">
        <f>VLOOKUP(Table_EnergyDemand_raw_data[[#This Row],[Date]],Table_Sheet1[], 2, FALSE)</f>
        <v>Y</v>
      </c>
      <c r="G1050" s="6" t="str">
        <f>VLOOKUP(Table_EnergyDemand_raw_data[[#This Row],[Date]],Table_Sheet1[], 3, FALSE)</f>
        <v>N</v>
      </c>
      <c r="H1050" s="5">
        <v>18.2</v>
      </c>
      <c r="I1050" s="5">
        <v>33.9</v>
      </c>
      <c r="J1050" s="5">
        <v>29.5</v>
      </c>
      <c r="K1050" s="5">
        <v>0</v>
      </c>
      <c r="L1050" s="7">
        <v>135420.82</v>
      </c>
      <c r="M1050" s="8">
        <v>94.731684869999995</v>
      </c>
      <c r="N1050" s="8">
        <f>Table_EnergyDemand_raw_data[[#This Row],[Demand]]*Table_EnergyDemand_raw_data[[#This Row],[RRP]]</f>
        <v>12828642.445076993</v>
      </c>
    </row>
    <row r="1051" spans="1:14" x14ac:dyDescent="0.3">
      <c r="A1051" s="10">
        <v>43054</v>
      </c>
      <c r="B1051" s="5" t="str">
        <f>TEXT(Table_EnergyDemand_raw_data[[#This Row],[Date]], "DDDD")</f>
        <v>Wednesday</v>
      </c>
      <c r="C1051" s="5" t="str">
        <f xml:space="preserve"> TEXT(Table_EnergyDemand_raw_data[[#This Row],[Date]], "MMMM")</f>
        <v>November</v>
      </c>
      <c r="D1051" s="5" t="str">
        <f>TEXT(Table_EnergyDemand_raw_data[[#This Row],[Date]], "YYYY")</f>
        <v>2017</v>
      </c>
      <c r="E1051" s="5">
        <f>_xlfn.ISOWEEKNUM(Table_EnergyDemand_raw_data[[#This Row],[Date]])</f>
        <v>46</v>
      </c>
      <c r="F1051" s="6" t="str">
        <f>VLOOKUP(Table_EnergyDemand_raw_data[[#This Row],[Date]],Table_Sheet1[], 2, FALSE)</f>
        <v>Y</v>
      </c>
      <c r="G1051" s="6" t="str">
        <f>VLOOKUP(Table_EnergyDemand_raw_data[[#This Row],[Date]],Table_Sheet1[], 3, FALSE)</f>
        <v>N</v>
      </c>
      <c r="H1051" s="5">
        <v>21.5</v>
      </c>
      <c r="I1051" s="5">
        <v>31.4</v>
      </c>
      <c r="J1051" s="5">
        <v>16.899999999999999</v>
      </c>
      <c r="K1051" s="5">
        <v>0</v>
      </c>
      <c r="L1051" s="7">
        <v>130385.05</v>
      </c>
      <c r="M1051" s="8">
        <v>90.97415977</v>
      </c>
      <c r="N1051" s="8">
        <f>Table_EnergyDemand_raw_data[[#This Row],[Demand]]*Table_EnergyDemand_raw_data[[#This Row],[RRP]]</f>
        <v>11861670.370319439</v>
      </c>
    </row>
    <row r="1052" spans="1:14" x14ac:dyDescent="0.3">
      <c r="A1052" s="10">
        <v>43055</v>
      </c>
      <c r="B1052" s="5" t="str">
        <f>TEXT(Table_EnergyDemand_raw_data[[#This Row],[Date]], "DDDD")</f>
        <v>Thursday</v>
      </c>
      <c r="C1052" s="5" t="str">
        <f xml:space="preserve"> TEXT(Table_EnergyDemand_raw_data[[#This Row],[Date]], "MMMM")</f>
        <v>November</v>
      </c>
      <c r="D1052" s="5" t="str">
        <f>TEXT(Table_EnergyDemand_raw_data[[#This Row],[Date]], "YYYY")</f>
        <v>2017</v>
      </c>
      <c r="E1052" s="5">
        <f>_xlfn.ISOWEEKNUM(Table_EnergyDemand_raw_data[[#This Row],[Date]])</f>
        <v>46</v>
      </c>
      <c r="F1052" s="6" t="str">
        <f>VLOOKUP(Table_EnergyDemand_raw_data[[#This Row],[Date]],Table_Sheet1[], 2, FALSE)</f>
        <v>Y</v>
      </c>
      <c r="G1052" s="6" t="str">
        <f>VLOOKUP(Table_EnergyDemand_raw_data[[#This Row],[Date]],Table_Sheet1[], 3, FALSE)</f>
        <v>N</v>
      </c>
      <c r="H1052" s="5">
        <v>18.100000000000001</v>
      </c>
      <c r="I1052" s="5">
        <v>21.3</v>
      </c>
      <c r="J1052" s="5">
        <v>4.8</v>
      </c>
      <c r="K1052" s="5">
        <v>3.6</v>
      </c>
      <c r="L1052" s="7">
        <v>116715.965</v>
      </c>
      <c r="M1052" s="8">
        <v>88.816107369999997</v>
      </c>
      <c r="N1052" s="8">
        <f>Table_EnergyDemand_raw_data[[#This Row],[Demand]]*Table_EnergyDemand_raw_data[[#This Row],[RRP]]</f>
        <v>10366257.679233162</v>
      </c>
    </row>
    <row r="1053" spans="1:14" x14ac:dyDescent="0.3">
      <c r="A1053" s="10">
        <v>43056</v>
      </c>
      <c r="B1053" s="5" t="str">
        <f>TEXT(Table_EnergyDemand_raw_data[[#This Row],[Date]], "DDDD")</f>
        <v>Friday</v>
      </c>
      <c r="C1053" s="5" t="str">
        <f xml:space="preserve"> TEXT(Table_EnergyDemand_raw_data[[#This Row],[Date]], "MMMM")</f>
        <v>November</v>
      </c>
      <c r="D1053" s="5" t="str">
        <f>TEXT(Table_EnergyDemand_raw_data[[#This Row],[Date]], "YYYY")</f>
        <v>2017</v>
      </c>
      <c r="E1053" s="5">
        <f>_xlfn.ISOWEEKNUM(Table_EnergyDemand_raw_data[[#This Row],[Date]])</f>
        <v>46</v>
      </c>
      <c r="F1053" s="6" t="str">
        <f>VLOOKUP(Table_EnergyDemand_raw_data[[#This Row],[Date]],Table_Sheet1[], 2, FALSE)</f>
        <v>Y</v>
      </c>
      <c r="G1053" s="6" t="str">
        <f>VLOOKUP(Table_EnergyDemand_raw_data[[#This Row],[Date]],Table_Sheet1[], 3, FALSE)</f>
        <v>N</v>
      </c>
      <c r="H1053" s="5">
        <v>16.399999999999999</v>
      </c>
      <c r="I1053" s="5">
        <v>26.8</v>
      </c>
      <c r="J1053" s="5">
        <v>22.9</v>
      </c>
      <c r="K1053" s="5">
        <v>4.2</v>
      </c>
      <c r="L1053" s="7">
        <v>117797.62</v>
      </c>
      <c r="M1053" s="8">
        <v>99.446276760000003</v>
      </c>
      <c r="N1053" s="8">
        <f>Table_EnergyDemand_raw_data[[#This Row],[Demand]]*Table_EnergyDemand_raw_data[[#This Row],[RRP]]</f>
        <v>11714534.720189311</v>
      </c>
    </row>
    <row r="1054" spans="1:14" x14ac:dyDescent="0.3">
      <c r="A1054" s="10">
        <v>43057</v>
      </c>
      <c r="B1054" s="5" t="str">
        <f>TEXT(Table_EnergyDemand_raw_data[[#This Row],[Date]], "DDDD")</f>
        <v>Saturday</v>
      </c>
      <c r="C1054" s="5" t="str">
        <f xml:space="preserve"> TEXT(Table_EnergyDemand_raw_data[[#This Row],[Date]], "MMMM")</f>
        <v>November</v>
      </c>
      <c r="D1054" s="5" t="str">
        <f>TEXT(Table_EnergyDemand_raw_data[[#This Row],[Date]], "YYYY")</f>
        <v>2017</v>
      </c>
      <c r="E1054" s="5">
        <f>_xlfn.ISOWEEKNUM(Table_EnergyDemand_raw_data[[#This Row],[Date]])</f>
        <v>46</v>
      </c>
      <c r="F1054" s="6" t="str">
        <f>VLOOKUP(Table_EnergyDemand_raw_data[[#This Row],[Date]],Table_Sheet1[], 2, FALSE)</f>
        <v>Y</v>
      </c>
      <c r="G1054" s="6" t="str">
        <f>VLOOKUP(Table_EnergyDemand_raw_data[[#This Row],[Date]],Table_Sheet1[], 3, FALSE)</f>
        <v>N</v>
      </c>
      <c r="H1054" s="5">
        <v>16.100000000000001</v>
      </c>
      <c r="I1054" s="5">
        <v>28.1</v>
      </c>
      <c r="J1054" s="5">
        <v>20.100000000000001</v>
      </c>
      <c r="K1054" s="5">
        <v>0</v>
      </c>
      <c r="L1054" s="7">
        <v>106730.21</v>
      </c>
      <c r="M1054" s="8">
        <v>89.770277660000005</v>
      </c>
      <c r="N1054" s="8">
        <f>Table_EnergyDemand_raw_data[[#This Row],[Demand]]*Table_EnergyDemand_raw_data[[#This Row],[RRP]]</f>
        <v>9581200.586410109</v>
      </c>
    </row>
    <row r="1055" spans="1:14" x14ac:dyDescent="0.3">
      <c r="A1055" s="10">
        <v>43058</v>
      </c>
      <c r="B1055" s="5" t="str">
        <f>TEXT(Table_EnergyDemand_raw_data[[#This Row],[Date]], "DDDD")</f>
        <v>Sunday</v>
      </c>
      <c r="C1055" s="5" t="str">
        <f xml:space="preserve"> TEXT(Table_EnergyDemand_raw_data[[#This Row],[Date]], "MMMM")</f>
        <v>November</v>
      </c>
      <c r="D1055" s="5" t="str">
        <f>TEXT(Table_EnergyDemand_raw_data[[#This Row],[Date]], "YYYY")</f>
        <v>2017</v>
      </c>
      <c r="E1055" s="5">
        <f>_xlfn.ISOWEEKNUM(Table_EnergyDemand_raw_data[[#This Row],[Date]])</f>
        <v>46</v>
      </c>
      <c r="F1055" s="6" t="str">
        <f>VLOOKUP(Table_EnergyDemand_raw_data[[#This Row],[Date]],Table_Sheet1[], 2, FALSE)</f>
        <v>Y</v>
      </c>
      <c r="G1055" s="6" t="str">
        <f>VLOOKUP(Table_EnergyDemand_raw_data[[#This Row],[Date]],Table_Sheet1[], 3, FALSE)</f>
        <v>N</v>
      </c>
      <c r="H1055" s="5">
        <v>15.1</v>
      </c>
      <c r="I1055" s="5">
        <v>29.3</v>
      </c>
      <c r="J1055" s="5">
        <v>27.5</v>
      </c>
      <c r="K1055" s="5">
        <v>24.8</v>
      </c>
      <c r="L1055" s="7">
        <v>101256.78</v>
      </c>
      <c r="M1055" s="8">
        <v>81.881314270000004</v>
      </c>
      <c r="N1055" s="8">
        <f>Table_EnergyDemand_raw_data[[#This Row],[Demand]]*Table_EnergyDemand_raw_data[[#This Row],[RRP]]</f>
        <v>8291038.2251482513</v>
      </c>
    </row>
    <row r="1056" spans="1:14" x14ac:dyDescent="0.3">
      <c r="A1056" s="10">
        <v>43059</v>
      </c>
      <c r="B1056" s="5" t="str">
        <f>TEXT(Table_EnergyDemand_raw_data[[#This Row],[Date]], "DDDD")</f>
        <v>Monday</v>
      </c>
      <c r="C1056" s="5" t="str">
        <f xml:space="preserve"> TEXT(Table_EnergyDemand_raw_data[[#This Row],[Date]], "MMMM")</f>
        <v>November</v>
      </c>
      <c r="D1056" s="5" t="str">
        <f>TEXT(Table_EnergyDemand_raw_data[[#This Row],[Date]], "YYYY")</f>
        <v>2017</v>
      </c>
      <c r="E1056" s="5">
        <f>_xlfn.ISOWEEKNUM(Table_EnergyDemand_raw_data[[#This Row],[Date]])</f>
        <v>47</v>
      </c>
      <c r="F1056" s="6" t="str">
        <f>VLOOKUP(Table_EnergyDemand_raw_data[[#This Row],[Date]],Table_Sheet1[], 2, FALSE)</f>
        <v>Y</v>
      </c>
      <c r="G1056" s="6" t="str">
        <f>VLOOKUP(Table_EnergyDemand_raw_data[[#This Row],[Date]],Table_Sheet1[], 3, FALSE)</f>
        <v>N</v>
      </c>
      <c r="H1056" s="5">
        <v>16.600000000000001</v>
      </c>
      <c r="I1056" s="5">
        <v>30.8</v>
      </c>
      <c r="J1056" s="5">
        <v>28.6</v>
      </c>
      <c r="K1056" s="5">
        <v>0</v>
      </c>
      <c r="L1056" s="7">
        <v>128658.27</v>
      </c>
      <c r="M1056" s="8">
        <v>131.30094130000001</v>
      </c>
      <c r="N1056" s="8">
        <f>Table_EnergyDemand_raw_data[[#This Row],[Demand]]*Table_EnergyDemand_raw_data[[#This Row],[RRP]]</f>
        <v>16892951.957029551</v>
      </c>
    </row>
    <row r="1057" spans="1:14" x14ac:dyDescent="0.3">
      <c r="A1057" s="10">
        <v>43060</v>
      </c>
      <c r="B1057" s="5" t="str">
        <f>TEXT(Table_EnergyDemand_raw_data[[#This Row],[Date]], "DDDD")</f>
        <v>Tuesday</v>
      </c>
      <c r="C1057" s="5" t="str">
        <f xml:space="preserve"> TEXT(Table_EnergyDemand_raw_data[[#This Row],[Date]], "MMMM")</f>
        <v>November</v>
      </c>
      <c r="D1057" s="5" t="str">
        <f>TEXT(Table_EnergyDemand_raw_data[[#This Row],[Date]], "YYYY")</f>
        <v>2017</v>
      </c>
      <c r="E1057" s="5">
        <f>_xlfn.ISOWEEKNUM(Table_EnergyDemand_raw_data[[#This Row],[Date]])</f>
        <v>47</v>
      </c>
      <c r="F1057" s="6" t="str">
        <f>VLOOKUP(Table_EnergyDemand_raw_data[[#This Row],[Date]],Table_Sheet1[], 2, FALSE)</f>
        <v>Y</v>
      </c>
      <c r="G1057" s="6" t="str">
        <f>VLOOKUP(Table_EnergyDemand_raw_data[[#This Row],[Date]],Table_Sheet1[], 3, FALSE)</f>
        <v>N</v>
      </c>
      <c r="H1057" s="5">
        <v>17.8</v>
      </c>
      <c r="I1057" s="5">
        <v>32.9</v>
      </c>
      <c r="J1057" s="5">
        <v>29.5</v>
      </c>
      <c r="K1057" s="5">
        <v>0</v>
      </c>
      <c r="L1057" s="7">
        <v>137151.495</v>
      </c>
      <c r="M1057" s="8">
        <v>152.7547663</v>
      </c>
      <c r="N1057" s="8">
        <f>Table_EnergyDemand_raw_data[[#This Row],[Demand]]*Table_EnergyDemand_raw_data[[#This Row],[RRP]]</f>
        <v>20950544.566420618</v>
      </c>
    </row>
    <row r="1058" spans="1:14" x14ac:dyDescent="0.3">
      <c r="A1058" s="10">
        <v>43061</v>
      </c>
      <c r="B1058" s="5" t="str">
        <f>TEXT(Table_EnergyDemand_raw_data[[#This Row],[Date]], "DDDD")</f>
        <v>Wednesday</v>
      </c>
      <c r="C1058" s="5" t="str">
        <f xml:space="preserve"> TEXT(Table_EnergyDemand_raw_data[[#This Row],[Date]], "MMMM")</f>
        <v>November</v>
      </c>
      <c r="D1058" s="5" t="str">
        <f>TEXT(Table_EnergyDemand_raw_data[[#This Row],[Date]], "YYYY")</f>
        <v>2017</v>
      </c>
      <c r="E1058" s="5">
        <f>_xlfn.ISOWEEKNUM(Table_EnergyDemand_raw_data[[#This Row],[Date]])</f>
        <v>47</v>
      </c>
      <c r="F1058" s="6" t="str">
        <f>VLOOKUP(Table_EnergyDemand_raw_data[[#This Row],[Date]],Table_Sheet1[], 2, FALSE)</f>
        <v>Y</v>
      </c>
      <c r="G1058" s="6" t="str">
        <f>VLOOKUP(Table_EnergyDemand_raw_data[[#This Row],[Date]],Table_Sheet1[], 3, FALSE)</f>
        <v>N</v>
      </c>
      <c r="H1058" s="5">
        <v>18.7</v>
      </c>
      <c r="I1058" s="5">
        <v>32.6</v>
      </c>
      <c r="J1058" s="5">
        <v>30.6</v>
      </c>
      <c r="K1058" s="5">
        <v>0</v>
      </c>
      <c r="L1058" s="7">
        <v>138882.25</v>
      </c>
      <c r="M1058" s="8">
        <v>116.8798367</v>
      </c>
      <c r="N1058" s="8">
        <f>Table_EnergyDemand_raw_data[[#This Row],[Demand]]*Table_EnergyDemand_raw_data[[#This Row],[RRP]]</f>
        <v>16232534.700528575</v>
      </c>
    </row>
    <row r="1059" spans="1:14" x14ac:dyDescent="0.3">
      <c r="A1059" s="10">
        <v>43062</v>
      </c>
      <c r="B1059" s="5" t="str">
        <f>TEXT(Table_EnergyDemand_raw_data[[#This Row],[Date]], "DDDD")</f>
        <v>Thursday</v>
      </c>
      <c r="C1059" s="5" t="str">
        <f xml:space="preserve"> TEXT(Table_EnergyDemand_raw_data[[#This Row],[Date]], "MMMM")</f>
        <v>November</v>
      </c>
      <c r="D1059" s="5" t="str">
        <f>TEXT(Table_EnergyDemand_raw_data[[#This Row],[Date]], "YYYY")</f>
        <v>2017</v>
      </c>
      <c r="E1059" s="5">
        <f>_xlfn.ISOWEEKNUM(Table_EnergyDemand_raw_data[[#This Row],[Date]])</f>
        <v>47</v>
      </c>
      <c r="F1059" s="6" t="str">
        <f>VLOOKUP(Table_EnergyDemand_raw_data[[#This Row],[Date]],Table_Sheet1[], 2, FALSE)</f>
        <v>Y</v>
      </c>
      <c r="G1059" s="6" t="str">
        <f>VLOOKUP(Table_EnergyDemand_raw_data[[#This Row],[Date]],Table_Sheet1[], 3, FALSE)</f>
        <v>N</v>
      </c>
      <c r="H1059" s="5">
        <v>16.2</v>
      </c>
      <c r="I1059" s="5">
        <v>31.9</v>
      </c>
      <c r="J1059" s="5">
        <v>18.899999999999999</v>
      </c>
      <c r="K1059" s="5">
        <v>0</v>
      </c>
      <c r="L1059" s="7">
        <v>135162.11499999999</v>
      </c>
      <c r="M1059" s="8">
        <v>105.2716657</v>
      </c>
      <c r="N1059" s="8">
        <f>Table_EnergyDemand_raw_data[[#This Row],[Demand]]*Table_EnergyDemand_raw_data[[#This Row],[RRP]]</f>
        <v>14228740.985584954</v>
      </c>
    </row>
    <row r="1060" spans="1:14" x14ac:dyDescent="0.3">
      <c r="A1060" s="10">
        <v>43063</v>
      </c>
      <c r="B1060" s="5" t="str">
        <f>TEXT(Table_EnergyDemand_raw_data[[#This Row],[Date]], "DDDD")</f>
        <v>Friday</v>
      </c>
      <c r="C1060" s="5" t="str">
        <f xml:space="preserve"> TEXT(Table_EnergyDemand_raw_data[[#This Row],[Date]], "MMMM")</f>
        <v>November</v>
      </c>
      <c r="D1060" s="5" t="str">
        <f>TEXT(Table_EnergyDemand_raw_data[[#This Row],[Date]], "YYYY")</f>
        <v>2017</v>
      </c>
      <c r="E1060" s="5">
        <f>_xlfn.ISOWEEKNUM(Table_EnergyDemand_raw_data[[#This Row],[Date]])</f>
        <v>47</v>
      </c>
      <c r="F1060" s="6" t="str">
        <f>VLOOKUP(Table_EnergyDemand_raw_data[[#This Row],[Date]],Table_Sheet1[], 2, FALSE)</f>
        <v>Y</v>
      </c>
      <c r="G1060" s="6" t="str">
        <f>VLOOKUP(Table_EnergyDemand_raw_data[[#This Row],[Date]],Table_Sheet1[], 3, FALSE)</f>
        <v>N</v>
      </c>
      <c r="H1060" s="5">
        <v>18.600000000000001</v>
      </c>
      <c r="I1060" s="5">
        <v>30.7</v>
      </c>
      <c r="J1060" s="5">
        <v>13.8</v>
      </c>
      <c r="K1060" s="5">
        <v>1</v>
      </c>
      <c r="L1060" s="7">
        <v>133951.29</v>
      </c>
      <c r="M1060" s="8">
        <v>116.56179090000001</v>
      </c>
      <c r="N1060" s="8">
        <f>Table_EnergyDemand_raw_data[[#This Row],[Demand]]*Table_EnergyDemand_raw_data[[#This Row],[RRP]]</f>
        <v>15613602.255765263</v>
      </c>
    </row>
    <row r="1061" spans="1:14" x14ac:dyDescent="0.3">
      <c r="A1061" s="10">
        <v>43064</v>
      </c>
      <c r="B1061" s="5" t="str">
        <f>TEXT(Table_EnergyDemand_raw_data[[#This Row],[Date]], "DDDD")</f>
        <v>Saturday</v>
      </c>
      <c r="C1061" s="5" t="str">
        <f xml:space="preserve"> TEXT(Table_EnergyDemand_raw_data[[#This Row],[Date]], "MMMM")</f>
        <v>November</v>
      </c>
      <c r="D1061" s="5" t="str">
        <f>TEXT(Table_EnergyDemand_raw_data[[#This Row],[Date]], "YYYY")</f>
        <v>2017</v>
      </c>
      <c r="E1061" s="5">
        <f>_xlfn.ISOWEEKNUM(Table_EnergyDemand_raw_data[[#This Row],[Date]])</f>
        <v>47</v>
      </c>
      <c r="F1061" s="6" t="str">
        <f>VLOOKUP(Table_EnergyDemand_raw_data[[#This Row],[Date]],Table_Sheet1[], 2, FALSE)</f>
        <v>Y</v>
      </c>
      <c r="G1061" s="6" t="str">
        <f>VLOOKUP(Table_EnergyDemand_raw_data[[#This Row],[Date]],Table_Sheet1[], 3, FALSE)</f>
        <v>N</v>
      </c>
      <c r="H1061" s="5">
        <v>19.3</v>
      </c>
      <c r="I1061" s="5">
        <v>32.5</v>
      </c>
      <c r="J1061" s="5">
        <v>17</v>
      </c>
      <c r="K1061" s="5">
        <v>0.4</v>
      </c>
      <c r="L1061" s="7">
        <v>121219.595</v>
      </c>
      <c r="M1061" s="8">
        <v>99.010420740000001</v>
      </c>
      <c r="N1061" s="8">
        <f>Table_EnergyDemand_raw_data[[#This Row],[Demand]]*Table_EnergyDemand_raw_data[[#This Row],[RRP]]</f>
        <v>12002003.1028824</v>
      </c>
    </row>
    <row r="1062" spans="1:14" x14ac:dyDescent="0.3">
      <c r="A1062" s="10">
        <v>43065</v>
      </c>
      <c r="B1062" s="5" t="str">
        <f>TEXT(Table_EnergyDemand_raw_data[[#This Row],[Date]], "DDDD")</f>
        <v>Sunday</v>
      </c>
      <c r="C1062" s="5" t="str">
        <f xml:space="preserve"> TEXT(Table_EnergyDemand_raw_data[[#This Row],[Date]], "MMMM")</f>
        <v>November</v>
      </c>
      <c r="D1062" s="5" t="str">
        <f>TEXT(Table_EnergyDemand_raw_data[[#This Row],[Date]], "YYYY")</f>
        <v>2017</v>
      </c>
      <c r="E1062" s="5">
        <f>_xlfn.ISOWEEKNUM(Table_EnergyDemand_raw_data[[#This Row],[Date]])</f>
        <v>47</v>
      </c>
      <c r="F1062" s="6" t="str">
        <f>VLOOKUP(Table_EnergyDemand_raw_data[[#This Row],[Date]],Table_Sheet1[], 2, FALSE)</f>
        <v>Y</v>
      </c>
      <c r="G1062" s="6" t="str">
        <f>VLOOKUP(Table_EnergyDemand_raw_data[[#This Row],[Date]],Table_Sheet1[], 3, FALSE)</f>
        <v>N</v>
      </c>
      <c r="H1062" s="5">
        <v>19.399999999999999</v>
      </c>
      <c r="I1062" s="5">
        <v>28.3</v>
      </c>
      <c r="K1062" s="5">
        <v>3.4</v>
      </c>
      <c r="L1062" s="7">
        <v>108717.875</v>
      </c>
      <c r="M1062" s="8">
        <v>83.114514119999996</v>
      </c>
      <c r="N1062" s="8">
        <f>Table_EnergyDemand_raw_data[[#This Row],[Demand]]*Table_EnergyDemand_raw_data[[#This Row],[RRP]]</f>
        <v>9036033.3567838948</v>
      </c>
    </row>
    <row r="1063" spans="1:14" x14ac:dyDescent="0.3">
      <c r="A1063" s="10">
        <v>43066</v>
      </c>
      <c r="B1063" s="5" t="str">
        <f>TEXT(Table_EnergyDemand_raw_data[[#This Row],[Date]], "DDDD")</f>
        <v>Monday</v>
      </c>
      <c r="C1063" s="5" t="str">
        <f xml:space="preserve"> TEXT(Table_EnergyDemand_raw_data[[#This Row],[Date]], "MMMM")</f>
        <v>November</v>
      </c>
      <c r="D1063" s="5" t="str">
        <f>TEXT(Table_EnergyDemand_raw_data[[#This Row],[Date]], "YYYY")</f>
        <v>2017</v>
      </c>
      <c r="E1063" s="5">
        <f>_xlfn.ISOWEEKNUM(Table_EnergyDemand_raw_data[[#This Row],[Date]])</f>
        <v>48</v>
      </c>
      <c r="F1063" s="6" t="str">
        <f>VLOOKUP(Table_EnergyDemand_raw_data[[#This Row],[Date]],Table_Sheet1[], 2, FALSE)</f>
        <v>Y</v>
      </c>
      <c r="G1063" s="6" t="str">
        <f>VLOOKUP(Table_EnergyDemand_raw_data[[#This Row],[Date]],Table_Sheet1[], 3, FALSE)</f>
        <v>N</v>
      </c>
      <c r="H1063" s="5">
        <v>16.5</v>
      </c>
      <c r="I1063" s="5">
        <v>21.2</v>
      </c>
      <c r="J1063" s="5">
        <v>20.5</v>
      </c>
      <c r="K1063" s="5">
        <v>1.4</v>
      </c>
      <c r="L1063" s="7">
        <v>115429.005</v>
      </c>
      <c r="M1063" s="8">
        <v>84.608923149999995</v>
      </c>
      <c r="N1063" s="8">
        <f>Table_EnergyDemand_raw_data[[#This Row],[Demand]]*Table_EnergyDemand_raw_data[[#This Row],[RRP]]</f>
        <v>9766323.8133259658</v>
      </c>
    </row>
    <row r="1064" spans="1:14" x14ac:dyDescent="0.3">
      <c r="A1064" s="10">
        <v>43067</v>
      </c>
      <c r="B1064" s="5" t="str">
        <f>TEXT(Table_EnergyDemand_raw_data[[#This Row],[Date]], "DDDD")</f>
        <v>Tuesday</v>
      </c>
      <c r="C1064" s="5" t="str">
        <f xml:space="preserve"> TEXT(Table_EnergyDemand_raw_data[[#This Row],[Date]], "MMMM")</f>
        <v>November</v>
      </c>
      <c r="D1064" s="5" t="str">
        <f>TEXT(Table_EnergyDemand_raw_data[[#This Row],[Date]], "YYYY")</f>
        <v>2017</v>
      </c>
      <c r="E1064" s="5">
        <f>_xlfn.ISOWEEKNUM(Table_EnergyDemand_raw_data[[#This Row],[Date]])</f>
        <v>48</v>
      </c>
      <c r="F1064" s="6" t="str">
        <f>VLOOKUP(Table_EnergyDemand_raw_data[[#This Row],[Date]],Table_Sheet1[], 2, FALSE)</f>
        <v>Y</v>
      </c>
      <c r="G1064" s="6" t="str">
        <f>VLOOKUP(Table_EnergyDemand_raw_data[[#This Row],[Date]],Table_Sheet1[], 3, FALSE)</f>
        <v>N</v>
      </c>
      <c r="H1064" s="5">
        <v>13.7</v>
      </c>
      <c r="I1064" s="5">
        <v>31</v>
      </c>
      <c r="J1064" s="5">
        <v>31.1</v>
      </c>
      <c r="K1064" s="5">
        <v>0.2</v>
      </c>
      <c r="L1064" s="7">
        <v>129798.47</v>
      </c>
      <c r="M1064" s="8">
        <v>130.50196869999999</v>
      </c>
      <c r="N1064" s="8">
        <f>Table_EnergyDemand_raw_data[[#This Row],[Demand]]*Table_EnergyDemand_raw_data[[#This Row],[RRP]]</f>
        <v>16938955.869247887</v>
      </c>
    </row>
    <row r="1065" spans="1:14" x14ac:dyDescent="0.3">
      <c r="A1065" s="10">
        <v>43068</v>
      </c>
      <c r="B1065" s="5" t="str">
        <f>TEXT(Table_EnergyDemand_raw_data[[#This Row],[Date]], "DDDD")</f>
        <v>Wednesday</v>
      </c>
      <c r="C1065" s="5" t="str">
        <f xml:space="preserve"> TEXT(Table_EnergyDemand_raw_data[[#This Row],[Date]], "MMMM")</f>
        <v>November</v>
      </c>
      <c r="D1065" s="5" t="str">
        <f>TEXT(Table_EnergyDemand_raw_data[[#This Row],[Date]], "YYYY")</f>
        <v>2017</v>
      </c>
      <c r="E1065" s="5">
        <f>_xlfn.ISOWEEKNUM(Table_EnergyDemand_raw_data[[#This Row],[Date]])</f>
        <v>48</v>
      </c>
      <c r="F1065" s="6" t="str">
        <f>VLOOKUP(Table_EnergyDemand_raw_data[[#This Row],[Date]],Table_Sheet1[], 2, FALSE)</f>
        <v>Y</v>
      </c>
      <c r="G1065" s="6" t="str">
        <f>VLOOKUP(Table_EnergyDemand_raw_data[[#This Row],[Date]],Table_Sheet1[], 3, FALSE)</f>
        <v>N</v>
      </c>
      <c r="H1065" s="5">
        <v>18.5</v>
      </c>
      <c r="I1065" s="5">
        <v>35.799999999999997</v>
      </c>
      <c r="J1065" s="5">
        <v>28.3</v>
      </c>
      <c r="K1065" s="5">
        <v>0</v>
      </c>
      <c r="L1065" s="7">
        <v>151730.95000000001</v>
      </c>
      <c r="M1065" s="8">
        <v>166.55264679999999</v>
      </c>
      <c r="N1065" s="8">
        <f>Table_EnergyDemand_raw_data[[#This Row],[Demand]]*Table_EnergyDemand_raw_data[[#This Row],[RRP]]</f>
        <v>25271191.323978461</v>
      </c>
    </row>
    <row r="1066" spans="1:14" x14ac:dyDescent="0.3">
      <c r="A1066" s="10">
        <v>43069</v>
      </c>
      <c r="B1066" s="5" t="str">
        <f>TEXT(Table_EnergyDemand_raw_data[[#This Row],[Date]], "DDDD")</f>
        <v>Thursday</v>
      </c>
      <c r="C1066" s="5" t="str">
        <f xml:space="preserve"> TEXT(Table_EnergyDemand_raw_data[[#This Row],[Date]], "MMMM")</f>
        <v>November</v>
      </c>
      <c r="D1066" s="5" t="str">
        <f>TEXT(Table_EnergyDemand_raw_data[[#This Row],[Date]], "YYYY")</f>
        <v>2017</v>
      </c>
      <c r="E1066" s="5">
        <f>_xlfn.ISOWEEKNUM(Table_EnergyDemand_raw_data[[#This Row],[Date]])</f>
        <v>48</v>
      </c>
      <c r="F1066" s="6" t="str">
        <f>VLOOKUP(Table_EnergyDemand_raw_data[[#This Row],[Date]],Table_Sheet1[], 2, FALSE)</f>
        <v>Y</v>
      </c>
      <c r="G1066" s="6" t="str">
        <f>VLOOKUP(Table_EnergyDemand_raw_data[[#This Row],[Date]],Table_Sheet1[], 3, FALSE)</f>
        <v>N</v>
      </c>
      <c r="H1066" s="5">
        <v>22.5</v>
      </c>
      <c r="I1066" s="5">
        <v>34.9</v>
      </c>
      <c r="J1066" s="5">
        <v>23.1</v>
      </c>
      <c r="K1066" s="5">
        <v>0</v>
      </c>
      <c r="L1066" s="7">
        <v>154632.33499999999</v>
      </c>
      <c r="M1066" s="8">
        <v>131.4914339</v>
      </c>
      <c r="N1066" s="8">
        <f>Table_EnergyDemand_raw_data[[#This Row],[Demand]]*Table_EnergyDemand_raw_data[[#This Row],[RRP]]</f>
        <v>20332827.456455156</v>
      </c>
    </row>
    <row r="1067" spans="1:14" x14ac:dyDescent="0.3">
      <c r="A1067" s="10">
        <v>43070</v>
      </c>
      <c r="B1067" s="5" t="str">
        <f>TEXT(Table_EnergyDemand_raw_data[[#This Row],[Date]], "DDDD")</f>
        <v>Friday</v>
      </c>
      <c r="C1067" s="5" t="str">
        <f xml:space="preserve"> TEXT(Table_EnergyDemand_raw_data[[#This Row],[Date]], "MMMM")</f>
        <v>December</v>
      </c>
      <c r="D1067" s="5" t="str">
        <f>TEXT(Table_EnergyDemand_raw_data[[#This Row],[Date]], "YYYY")</f>
        <v>2017</v>
      </c>
      <c r="E1067" s="5">
        <f>_xlfn.ISOWEEKNUM(Table_EnergyDemand_raw_data[[#This Row],[Date]])</f>
        <v>48</v>
      </c>
      <c r="F1067" s="6" t="str">
        <f>VLOOKUP(Table_EnergyDemand_raw_data[[#This Row],[Date]],Table_Sheet1[], 2, FALSE)</f>
        <v>Y</v>
      </c>
      <c r="G1067" s="6" t="str">
        <f>VLOOKUP(Table_EnergyDemand_raw_data[[#This Row],[Date]],Table_Sheet1[], 3, FALSE)</f>
        <v>N</v>
      </c>
      <c r="H1067" s="5">
        <v>21.5</v>
      </c>
      <c r="I1067" s="5">
        <v>23.5</v>
      </c>
      <c r="J1067" s="5">
        <v>1.6</v>
      </c>
      <c r="K1067" s="5">
        <v>1.8</v>
      </c>
      <c r="L1067" s="7">
        <v>125141.9</v>
      </c>
      <c r="M1067" s="8">
        <v>87.152295949999996</v>
      </c>
      <c r="N1067" s="8">
        <f>Table_EnergyDemand_raw_data[[#This Row],[Demand]]*Table_EnergyDemand_raw_data[[#This Row],[RRP]]</f>
        <v>10906403.904545303</v>
      </c>
    </row>
    <row r="1068" spans="1:14" x14ac:dyDescent="0.3">
      <c r="A1068" s="10">
        <v>43071</v>
      </c>
      <c r="B1068" s="5" t="str">
        <f>TEXT(Table_EnergyDemand_raw_data[[#This Row],[Date]], "DDDD")</f>
        <v>Saturday</v>
      </c>
      <c r="C1068" s="5" t="str">
        <f xml:space="preserve"> TEXT(Table_EnergyDemand_raw_data[[#This Row],[Date]], "MMMM")</f>
        <v>December</v>
      </c>
      <c r="D1068" s="5" t="str">
        <f>TEXT(Table_EnergyDemand_raw_data[[#This Row],[Date]], "YYYY")</f>
        <v>2017</v>
      </c>
      <c r="E1068" s="5">
        <f>_xlfn.ISOWEEKNUM(Table_EnergyDemand_raw_data[[#This Row],[Date]])</f>
        <v>48</v>
      </c>
      <c r="F1068" s="6" t="str">
        <f>VLOOKUP(Table_EnergyDemand_raw_data[[#This Row],[Date]],Table_Sheet1[], 2, FALSE)</f>
        <v>Y</v>
      </c>
      <c r="G1068" s="6" t="str">
        <f>VLOOKUP(Table_EnergyDemand_raw_data[[#This Row],[Date]],Table_Sheet1[], 3, FALSE)</f>
        <v>N</v>
      </c>
      <c r="H1068" s="5">
        <v>14.7</v>
      </c>
      <c r="I1068" s="5">
        <v>16.399999999999999</v>
      </c>
      <c r="J1068" s="5">
        <v>0.7</v>
      </c>
      <c r="K1068" s="5">
        <v>20.6</v>
      </c>
      <c r="L1068" s="7">
        <v>99234.22</v>
      </c>
      <c r="M1068" s="8">
        <v>66.255858649999993</v>
      </c>
      <c r="N1068" s="8">
        <f>Table_EnergyDemand_raw_data[[#This Row],[Demand]]*Table_EnergyDemand_raw_data[[#This Row],[RRP]]</f>
        <v>6574848.4535630029</v>
      </c>
    </row>
    <row r="1069" spans="1:14" x14ac:dyDescent="0.3">
      <c r="A1069" s="10">
        <v>43072</v>
      </c>
      <c r="B1069" s="5" t="str">
        <f>TEXT(Table_EnergyDemand_raw_data[[#This Row],[Date]], "DDDD")</f>
        <v>Sunday</v>
      </c>
      <c r="C1069" s="5" t="str">
        <f xml:space="preserve"> TEXT(Table_EnergyDemand_raw_data[[#This Row],[Date]], "MMMM")</f>
        <v>December</v>
      </c>
      <c r="D1069" s="5" t="str">
        <f>TEXT(Table_EnergyDemand_raw_data[[#This Row],[Date]], "YYYY")</f>
        <v>2017</v>
      </c>
      <c r="E1069" s="5">
        <f>_xlfn.ISOWEEKNUM(Table_EnergyDemand_raw_data[[#This Row],[Date]])</f>
        <v>48</v>
      </c>
      <c r="F1069" s="6" t="str">
        <f>VLOOKUP(Table_EnergyDemand_raw_data[[#This Row],[Date]],Table_Sheet1[], 2, FALSE)</f>
        <v>Y</v>
      </c>
      <c r="G1069" s="6" t="str">
        <f>VLOOKUP(Table_EnergyDemand_raw_data[[#This Row],[Date]],Table_Sheet1[], 3, FALSE)</f>
        <v>N</v>
      </c>
      <c r="H1069" s="5">
        <v>11.5</v>
      </c>
      <c r="I1069" s="5">
        <v>17.100000000000001</v>
      </c>
      <c r="J1069" s="5">
        <v>14.4</v>
      </c>
      <c r="K1069" s="5">
        <v>43.8</v>
      </c>
      <c r="L1069" s="7">
        <v>92487.705000000002</v>
      </c>
      <c r="M1069" s="8">
        <v>67.758066369999995</v>
      </c>
      <c r="N1069" s="8">
        <f>Table_EnergyDemand_raw_data[[#This Row],[Demand]]*Table_EnergyDemand_raw_data[[#This Row],[RRP]]</f>
        <v>6266788.0537989801</v>
      </c>
    </row>
    <row r="1070" spans="1:14" x14ac:dyDescent="0.3">
      <c r="A1070" s="10">
        <v>43073</v>
      </c>
      <c r="B1070" s="5" t="str">
        <f>TEXT(Table_EnergyDemand_raw_data[[#This Row],[Date]], "DDDD")</f>
        <v>Monday</v>
      </c>
      <c r="C1070" s="5" t="str">
        <f xml:space="preserve"> TEXT(Table_EnergyDemand_raw_data[[#This Row],[Date]], "MMMM")</f>
        <v>December</v>
      </c>
      <c r="D1070" s="5" t="str">
        <f>TEXT(Table_EnergyDemand_raw_data[[#This Row],[Date]], "YYYY")</f>
        <v>2017</v>
      </c>
      <c r="E1070" s="5">
        <f>_xlfn.ISOWEEKNUM(Table_EnergyDemand_raw_data[[#This Row],[Date]])</f>
        <v>49</v>
      </c>
      <c r="F1070" s="6" t="str">
        <f>VLOOKUP(Table_EnergyDemand_raw_data[[#This Row],[Date]],Table_Sheet1[], 2, FALSE)</f>
        <v>Y</v>
      </c>
      <c r="G1070" s="6" t="str">
        <f>VLOOKUP(Table_EnergyDemand_raw_data[[#This Row],[Date]],Table_Sheet1[], 3, FALSE)</f>
        <v>N</v>
      </c>
      <c r="H1070" s="5">
        <v>12.4</v>
      </c>
      <c r="I1070" s="5">
        <v>17.5</v>
      </c>
      <c r="J1070" s="5">
        <v>7.9</v>
      </c>
      <c r="K1070" s="5">
        <v>5.4</v>
      </c>
      <c r="L1070" s="7">
        <v>111625.98</v>
      </c>
      <c r="M1070" s="8">
        <v>84.041757820000001</v>
      </c>
      <c r="N1070" s="8">
        <f>Table_EnergyDemand_raw_data[[#This Row],[Demand]]*Table_EnergyDemand_raw_data[[#This Row],[RRP]]</f>
        <v>9381243.5775801633</v>
      </c>
    </row>
    <row r="1071" spans="1:14" x14ac:dyDescent="0.3">
      <c r="A1071" s="10">
        <v>43074</v>
      </c>
      <c r="B1071" s="5" t="str">
        <f>TEXT(Table_EnergyDemand_raw_data[[#This Row],[Date]], "DDDD")</f>
        <v>Tuesday</v>
      </c>
      <c r="C1071" s="5" t="str">
        <f xml:space="preserve"> TEXT(Table_EnergyDemand_raw_data[[#This Row],[Date]], "MMMM")</f>
        <v>December</v>
      </c>
      <c r="D1071" s="5" t="str">
        <f>TEXT(Table_EnergyDemand_raw_data[[#This Row],[Date]], "YYYY")</f>
        <v>2017</v>
      </c>
      <c r="E1071" s="5">
        <f>_xlfn.ISOWEEKNUM(Table_EnergyDemand_raw_data[[#This Row],[Date]])</f>
        <v>49</v>
      </c>
      <c r="F1071" s="6" t="str">
        <f>VLOOKUP(Table_EnergyDemand_raw_data[[#This Row],[Date]],Table_Sheet1[], 2, FALSE)</f>
        <v>Y</v>
      </c>
      <c r="G1071" s="6" t="str">
        <f>VLOOKUP(Table_EnergyDemand_raw_data[[#This Row],[Date]],Table_Sheet1[], 3, FALSE)</f>
        <v>N</v>
      </c>
      <c r="H1071" s="5">
        <v>10.8</v>
      </c>
      <c r="I1071" s="5">
        <v>22.8</v>
      </c>
      <c r="J1071" s="5">
        <v>22.9</v>
      </c>
      <c r="K1071" s="5">
        <v>1.8</v>
      </c>
      <c r="L1071" s="7">
        <v>113063.675</v>
      </c>
      <c r="M1071" s="8">
        <v>82.842057909999994</v>
      </c>
      <c r="N1071" s="8">
        <f>Table_EnergyDemand_raw_data[[#This Row],[Demand]]*Table_EnergyDemand_raw_data[[#This Row],[RRP]]</f>
        <v>9366427.5118674189</v>
      </c>
    </row>
    <row r="1072" spans="1:14" x14ac:dyDescent="0.3">
      <c r="A1072" s="10">
        <v>43075</v>
      </c>
      <c r="B1072" s="5" t="str">
        <f>TEXT(Table_EnergyDemand_raw_data[[#This Row],[Date]], "DDDD")</f>
        <v>Wednesday</v>
      </c>
      <c r="C1072" s="5" t="str">
        <f xml:space="preserve"> TEXT(Table_EnergyDemand_raw_data[[#This Row],[Date]], "MMMM")</f>
        <v>December</v>
      </c>
      <c r="D1072" s="5" t="str">
        <f>TEXT(Table_EnergyDemand_raw_data[[#This Row],[Date]], "YYYY")</f>
        <v>2017</v>
      </c>
      <c r="E1072" s="5">
        <f>_xlfn.ISOWEEKNUM(Table_EnergyDemand_raw_data[[#This Row],[Date]])</f>
        <v>49</v>
      </c>
      <c r="F1072" s="6" t="str">
        <f>VLOOKUP(Table_EnergyDemand_raw_data[[#This Row],[Date]],Table_Sheet1[], 2, FALSE)</f>
        <v>Y</v>
      </c>
      <c r="G1072" s="6" t="str">
        <f>VLOOKUP(Table_EnergyDemand_raw_data[[#This Row],[Date]],Table_Sheet1[], 3, FALSE)</f>
        <v>N</v>
      </c>
      <c r="H1072" s="5">
        <v>13.6</v>
      </c>
      <c r="I1072" s="5">
        <v>21.3</v>
      </c>
      <c r="J1072" s="5">
        <v>23.6</v>
      </c>
      <c r="K1072" s="5">
        <v>0</v>
      </c>
      <c r="L1072" s="7">
        <v>115383.13</v>
      </c>
      <c r="M1072" s="8">
        <v>89.564050550000005</v>
      </c>
      <c r="N1072" s="8">
        <f>Table_EnergyDemand_raw_data[[#This Row],[Demand]]*Table_EnergyDemand_raw_data[[#This Row],[RRP]]</f>
        <v>10334180.487937223</v>
      </c>
    </row>
    <row r="1073" spans="1:14" x14ac:dyDescent="0.3">
      <c r="A1073" s="10">
        <v>43076</v>
      </c>
      <c r="B1073" s="5" t="str">
        <f>TEXT(Table_EnergyDemand_raw_data[[#This Row],[Date]], "DDDD")</f>
        <v>Thursday</v>
      </c>
      <c r="C1073" s="5" t="str">
        <f xml:space="preserve"> TEXT(Table_EnergyDemand_raw_data[[#This Row],[Date]], "MMMM")</f>
        <v>December</v>
      </c>
      <c r="D1073" s="5" t="str">
        <f>TEXT(Table_EnergyDemand_raw_data[[#This Row],[Date]], "YYYY")</f>
        <v>2017</v>
      </c>
      <c r="E1073" s="5">
        <f>_xlfn.ISOWEEKNUM(Table_EnergyDemand_raw_data[[#This Row],[Date]])</f>
        <v>49</v>
      </c>
      <c r="F1073" s="6" t="str">
        <f>VLOOKUP(Table_EnergyDemand_raw_data[[#This Row],[Date]],Table_Sheet1[], 2, FALSE)</f>
        <v>Y</v>
      </c>
      <c r="G1073" s="6" t="str">
        <f>VLOOKUP(Table_EnergyDemand_raw_data[[#This Row],[Date]],Table_Sheet1[], 3, FALSE)</f>
        <v>N</v>
      </c>
      <c r="H1073" s="5">
        <v>11.6</v>
      </c>
      <c r="I1073" s="5">
        <v>21.9</v>
      </c>
      <c r="J1073" s="5">
        <v>19.8</v>
      </c>
      <c r="K1073" s="5">
        <v>0</v>
      </c>
      <c r="L1073" s="7">
        <v>115736.97</v>
      </c>
      <c r="M1073" s="8">
        <v>102.5919318</v>
      </c>
      <c r="N1073" s="8">
        <f>Table_EnergyDemand_raw_data[[#This Row],[Demand]]*Table_EnergyDemand_raw_data[[#This Row],[RRP]]</f>
        <v>11873679.332978645</v>
      </c>
    </row>
    <row r="1074" spans="1:14" x14ac:dyDescent="0.3">
      <c r="A1074" s="10">
        <v>43077</v>
      </c>
      <c r="B1074" s="5" t="str">
        <f>TEXT(Table_EnergyDemand_raw_data[[#This Row],[Date]], "DDDD")</f>
        <v>Friday</v>
      </c>
      <c r="C1074" s="5" t="str">
        <f xml:space="preserve"> TEXT(Table_EnergyDemand_raw_data[[#This Row],[Date]], "MMMM")</f>
        <v>December</v>
      </c>
      <c r="D1074" s="5" t="str">
        <f>TEXT(Table_EnergyDemand_raw_data[[#This Row],[Date]], "YYYY")</f>
        <v>2017</v>
      </c>
      <c r="E1074" s="5">
        <f>_xlfn.ISOWEEKNUM(Table_EnergyDemand_raw_data[[#This Row],[Date]])</f>
        <v>49</v>
      </c>
      <c r="F1074" s="6" t="str">
        <f>VLOOKUP(Table_EnergyDemand_raw_data[[#This Row],[Date]],Table_Sheet1[], 2, FALSE)</f>
        <v>Y</v>
      </c>
      <c r="G1074" s="6" t="str">
        <f>VLOOKUP(Table_EnergyDemand_raw_data[[#This Row],[Date]],Table_Sheet1[], 3, FALSE)</f>
        <v>N</v>
      </c>
      <c r="H1074" s="5">
        <v>11.4</v>
      </c>
      <c r="I1074" s="5">
        <v>18.7</v>
      </c>
      <c r="J1074" s="5">
        <v>28.5</v>
      </c>
      <c r="K1074" s="5">
        <v>25.2</v>
      </c>
      <c r="L1074" s="7">
        <v>109568.47</v>
      </c>
      <c r="M1074" s="8">
        <v>87.467721979999993</v>
      </c>
      <c r="N1074" s="8">
        <f>Table_EnergyDemand_raw_data[[#This Row],[Demand]]*Table_EnergyDemand_raw_data[[#This Row],[RRP]]</f>
        <v>9583704.4717339706</v>
      </c>
    </row>
    <row r="1075" spans="1:14" x14ac:dyDescent="0.3">
      <c r="A1075" s="10">
        <v>43078</v>
      </c>
      <c r="B1075" s="5" t="str">
        <f>TEXT(Table_EnergyDemand_raw_data[[#This Row],[Date]], "DDDD")</f>
        <v>Saturday</v>
      </c>
      <c r="C1075" s="5" t="str">
        <f xml:space="preserve"> TEXT(Table_EnergyDemand_raw_data[[#This Row],[Date]], "MMMM")</f>
        <v>December</v>
      </c>
      <c r="D1075" s="5" t="str">
        <f>TEXT(Table_EnergyDemand_raw_data[[#This Row],[Date]], "YYYY")</f>
        <v>2017</v>
      </c>
      <c r="E1075" s="5">
        <f>_xlfn.ISOWEEKNUM(Table_EnergyDemand_raw_data[[#This Row],[Date]])</f>
        <v>49</v>
      </c>
      <c r="F1075" s="6" t="str">
        <f>VLOOKUP(Table_EnergyDemand_raw_data[[#This Row],[Date]],Table_Sheet1[], 2, FALSE)</f>
        <v>Y</v>
      </c>
      <c r="G1075" s="6" t="str">
        <f>VLOOKUP(Table_EnergyDemand_raw_data[[#This Row],[Date]],Table_Sheet1[], 3, FALSE)</f>
        <v>N</v>
      </c>
      <c r="H1075" s="5">
        <v>12.7</v>
      </c>
      <c r="I1075" s="5">
        <v>23</v>
      </c>
      <c r="J1075" s="5">
        <v>19.2</v>
      </c>
      <c r="K1075" s="5">
        <v>0</v>
      </c>
      <c r="L1075" s="7">
        <v>99334.8</v>
      </c>
      <c r="M1075" s="8">
        <v>82.980837530000002</v>
      </c>
      <c r="N1075" s="8">
        <f>Table_EnergyDemand_raw_data[[#This Row],[Demand]]*Table_EnergyDemand_raw_data[[#This Row],[RRP]]</f>
        <v>8242884.8998750448</v>
      </c>
    </row>
    <row r="1076" spans="1:14" x14ac:dyDescent="0.3">
      <c r="A1076" s="10">
        <v>43079</v>
      </c>
      <c r="B1076" s="5" t="str">
        <f>TEXT(Table_EnergyDemand_raw_data[[#This Row],[Date]], "DDDD")</f>
        <v>Sunday</v>
      </c>
      <c r="C1076" s="5" t="str">
        <f xml:space="preserve"> TEXT(Table_EnergyDemand_raw_data[[#This Row],[Date]], "MMMM")</f>
        <v>December</v>
      </c>
      <c r="D1076" s="5" t="str">
        <f>TEXT(Table_EnergyDemand_raw_data[[#This Row],[Date]], "YYYY")</f>
        <v>2017</v>
      </c>
      <c r="E1076" s="5">
        <f>_xlfn.ISOWEEKNUM(Table_EnergyDemand_raw_data[[#This Row],[Date]])</f>
        <v>49</v>
      </c>
      <c r="F1076" s="6" t="str">
        <f>VLOOKUP(Table_EnergyDemand_raw_data[[#This Row],[Date]],Table_Sheet1[], 2, FALSE)</f>
        <v>Y</v>
      </c>
      <c r="G1076" s="6" t="str">
        <f>VLOOKUP(Table_EnergyDemand_raw_data[[#This Row],[Date]],Table_Sheet1[], 3, FALSE)</f>
        <v>N</v>
      </c>
      <c r="H1076" s="5">
        <v>14.5</v>
      </c>
      <c r="I1076" s="5">
        <v>22.2</v>
      </c>
      <c r="J1076" s="5">
        <v>31.4</v>
      </c>
      <c r="K1076" s="5">
        <v>0</v>
      </c>
      <c r="L1076" s="7">
        <v>97715.01</v>
      </c>
      <c r="M1076" s="8">
        <v>81.089163600000006</v>
      </c>
      <c r="N1076" s="8">
        <f>Table_EnergyDemand_raw_data[[#This Row],[Demand]]*Table_EnergyDemand_raw_data[[#This Row],[RRP]]</f>
        <v>7923628.4320656359</v>
      </c>
    </row>
    <row r="1077" spans="1:14" x14ac:dyDescent="0.3">
      <c r="A1077" s="10">
        <v>43080</v>
      </c>
      <c r="B1077" s="5" t="str">
        <f>TEXT(Table_EnergyDemand_raw_data[[#This Row],[Date]], "DDDD")</f>
        <v>Monday</v>
      </c>
      <c r="C1077" s="5" t="str">
        <f xml:space="preserve"> TEXT(Table_EnergyDemand_raw_data[[#This Row],[Date]], "MMMM")</f>
        <v>December</v>
      </c>
      <c r="D1077" s="5" t="str">
        <f>TEXT(Table_EnergyDemand_raw_data[[#This Row],[Date]], "YYYY")</f>
        <v>2017</v>
      </c>
      <c r="E1077" s="5">
        <f>_xlfn.ISOWEEKNUM(Table_EnergyDemand_raw_data[[#This Row],[Date]])</f>
        <v>50</v>
      </c>
      <c r="F1077" s="6" t="str">
        <f>VLOOKUP(Table_EnergyDemand_raw_data[[#This Row],[Date]],Table_Sheet1[], 2, FALSE)</f>
        <v>Y</v>
      </c>
      <c r="G1077" s="6" t="str">
        <f>VLOOKUP(Table_EnergyDemand_raw_data[[#This Row],[Date]],Table_Sheet1[], 3, FALSE)</f>
        <v>N</v>
      </c>
      <c r="H1077" s="5">
        <v>16.399999999999999</v>
      </c>
      <c r="I1077" s="5">
        <v>20.7</v>
      </c>
      <c r="J1077" s="5">
        <v>26.3</v>
      </c>
      <c r="K1077" s="5">
        <v>0</v>
      </c>
      <c r="L1077" s="7">
        <v>114680.185</v>
      </c>
      <c r="M1077" s="8">
        <v>97.605395759999993</v>
      </c>
      <c r="N1077" s="8">
        <f>Table_EnergyDemand_raw_data[[#This Row],[Demand]]*Table_EnergyDemand_raw_data[[#This Row],[RRP]]</f>
        <v>11193404.842755014</v>
      </c>
    </row>
    <row r="1078" spans="1:14" x14ac:dyDescent="0.3">
      <c r="A1078" s="10">
        <v>43081</v>
      </c>
      <c r="B1078" s="5" t="str">
        <f>TEXT(Table_EnergyDemand_raw_data[[#This Row],[Date]], "DDDD")</f>
        <v>Tuesday</v>
      </c>
      <c r="C1078" s="5" t="str">
        <f xml:space="preserve"> TEXT(Table_EnergyDemand_raw_data[[#This Row],[Date]], "MMMM")</f>
        <v>December</v>
      </c>
      <c r="D1078" s="5" t="str">
        <f>TEXT(Table_EnergyDemand_raw_data[[#This Row],[Date]], "YYYY")</f>
        <v>2017</v>
      </c>
      <c r="E1078" s="5">
        <f>_xlfn.ISOWEEKNUM(Table_EnergyDemand_raw_data[[#This Row],[Date]])</f>
        <v>50</v>
      </c>
      <c r="F1078" s="6" t="str">
        <f>VLOOKUP(Table_EnergyDemand_raw_data[[#This Row],[Date]],Table_Sheet1[], 2, FALSE)</f>
        <v>Y</v>
      </c>
      <c r="G1078" s="6" t="str">
        <f>VLOOKUP(Table_EnergyDemand_raw_data[[#This Row],[Date]],Table_Sheet1[], 3, FALSE)</f>
        <v>N</v>
      </c>
      <c r="H1078" s="5">
        <v>15.8</v>
      </c>
      <c r="I1078" s="5">
        <v>26.4</v>
      </c>
      <c r="J1078" s="5">
        <v>31.3</v>
      </c>
      <c r="K1078" s="5">
        <v>0</v>
      </c>
      <c r="L1078" s="7">
        <v>121945.175</v>
      </c>
      <c r="M1078" s="8">
        <v>104.9958379</v>
      </c>
      <c r="N1078" s="8">
        <f>Table_EnergyDemand_raw_data[[#This Row],[Demand]]*Table_EnergyDemand_raw_data[[#This Row],[RRP]]</f>
        <v>12803735.826987132</v>
      </c>
    </row>
    <row r="1079" spans="1:14" x14ac:dyDescent="0.3">
      <c r="A1079" s="10">
        <v>43082</v>
      </c>
      <c r="B1079" s="5" t="str">
        <f>TEXT(Table_EnergyDemand_raw_data[[#This Row],[Date]], "DDDD")</f>
        <v>Wednesday</v>
      </c>
      <c r="C1079" s="5" t="str">
        <f xml:space="preserve"> TEXT(Table_EnergyDemand_raw_data[[#This Row],[Date]], "MMMM")</f>
        <v>December</v>
      </c>
      <c r="D1079" s="5" t="str">
        <f>TEXT(Table_EnergyDemand_raw_data[[#This Row],[Date]], "YYYY")</f>
        <v>2017</v>
      </c>
      <c r="E1079" s="5">
        <f>_xlfn.ISOWEEKNUM(Table_EnergyDemand_raw_data[[#This Row],[Date]])</f>
        <v>50</v>
      </c>
      <c r="F1079" s="6" t="str">
        <f>VLOOKUP(Table_EnergyDemand_raw_data[[#This Row],[Date]],Table_Sheet1[], 2, FALSE)</f>
        <v>Y</v>
      </c>
      <c r="G1079" s="6" t="str">
        <f>VLOOKUP(Table_EnergyDemand_raw_data[[#This Row],[Date]],Table_Sheet1[], 3, FALSE)</f>
        <v>N</v>
      </c>
      <c r="H1079" s="5">
        <v>15.8</v>
      </c>
      <c r="I1079" s="5">
        <v>37.6</v>
      </c>
      <c r="J1079" s="5">
        <v>32</v>
      </c>
      <c r="K1079" s="5">
        <v>0</v>
      </c>
      <c r="L1079" s="7">
        <v>146933.095</v>
      </c>
      <c r="M1079" s="8">
        <v>94.498151980000003</v>
      </c>
      <c r="N1079" s="8">
        <f>Table_EnergyDemand_raw_data[[#This Row],[Demand]]*Table_EnergyDemand_raw_data[[#This Row],[RRP]]</f>
        <v>13884905.942201778</v>
      </c>
    </row>
    <row r="1080" spans="1:14" x14ac:dyDescent="0.3">
      <c r="A1080" s="10">
        <v>43083</v>
      </c>
      <c r="B1080" s="5" t="str">
        <f>TEXT(Table_EnergyDemand_raw_data[[#This Row],[Date]], "DDDD")</f>
        <v>Thursday</v>
      </c>
      <c r="C1080" s="5" t="str">
        <f xml:space="preserve"> TEXT(Table_EnergyDemand_raw_data[[#This Row],[Date]], "MMMM")</f>
        <v>December</v>
      </c>
      <c r="D1080" s="5" t="str">
        <f>TEXT(Table_EnergyDemand_raw_data[[#This Row],[Date]], "YYYY")</f>
        <v>2017</v>
      </c>
      <c r="E1080" s="5">
        <f>_xlfn.ISOWEEKNUM(Table_EnergyDemand_raw_data[[#This Row],[Date]])</f>
        <v>50</v>
      </c>
      <c r="F1080" s="6" t="str">
        <f>VLOOKUP(Table_EnergyDemand_raw_data[[#This Row],[Date]],Table_Sheet1[], 2, FALSE)</f>
        <v>Y</v>
      </c>
      <c r="G1080" s="6" t="str">
        <f>VLOOKUP(Table_EnergyDemand_raw_data[[#This Row],[Date]],Table_Sheet1[], 3, FALSE)</f>
        <v>N</v>
      </c>
      <c r="H1080" s="5">
        <v>20.5</v>
      </c>
      <c r="I1080" s="5">
        <v>23.1</v>
      </c>
      <c r="J1080" s="5">
        <v>21.7</v>
      </c>
      <c r="K1080" s="5">
        <v>0</v>
      </c>
      <c r="L1080" s="7">
        <v>129280.81</v>
      </c>
      <c r="M1080" s="8">
        <v>101.8652498</v>
      </c>
      <c r="N1080" s="8">
        <f>Table_EnergyDemand_raw_data[[#This Row],[Demand]]*Table_EnergyDemand_raw_data[[#This Row],[RRP]]</f>
        <v>13169222.004996337</v>
      </c>
    </row>
    <row r="1081" spans="1:14" x14ac:dyDescent="0.3">
      <c r="A1081" s="10">
        <v>43084</v>
      </c>
      <c r="B1081" s="5" t="str">
        <f>TEXT(Table_EnergyDemand_raw_data[[#This Row],[Date]], "DDDD")</f>
        <v>Friday</v>
      </c>
      <c r="C1081" s="5" t="str">
        <f xml:space="preserve"> TEXT(Table_EnergyDemand_raw_data[[#This Row],[Date]], "MMMM")</f>
        <v>December</v>
      </c>
      <c r="D1081" s="5" t="str">
        <f>TEXT(Table_EnergyDemand_raw_data[[#This Row],[Date]], "YYYY")</f>
        <v>2017</v>
      </c>
      <c r="E1081" s="5">
        <f>_xlfn.ISOWEEKNUM(Table_EnergyDemand_raw_data[[#This Row],[Date]])</f>
        <v>50</v>
      </c>
      <c r="F1081" s="6" t="str">
        <f>VLOOKUP(Table_EnergyDemand_raw_data[[#This Row],[Date]],Table_Sheet1[], 2, FALSE)</f>
        <v>Y</v>
      </c>
      <c r="G1081" s="6" t="str">
        <f>VLOOKUP(Table_EnergyDemand_raw_data[[#This Row],[Date]],Table_Sheet1[], 3, FALSE)</f>
        <v>N</v>
      </c>
      <c r="H1081" s="5">
        <v>14.1</v>
      </c>
      <c r="I1081" s="5">
        <v>26.4</v>
      </c>
      <c r="J1081" s="5">
        <v>32.1</v>
      </c>
      <c r="K1081" s="5">
        <v>0</v>
      </c>
      <c r="L1081" s="7">
        <v>120821.05499999999</v>
      </c>
      <c r="M1081" s="8">
        <v>105.4358596</v>
      </c>
      <c r="N1081" s="8">
        <f>Table_EnergyDemand_raw_data[[#This Row],[Demand]]*Table_EnergyDemand_raw_data[[#This Row],[RRP]]</f>
        <v>12738871.791703878</v>
      </c>
    </row>
    <row r="1082" spans="1:14" x14ac:dyDescent="0.3">
      <c r="A1082" s="10">
        <v>43085</v>
      </c>
      <c r="B1082" s="5" t="str">
        <f>TEXT(Table_EnergyDemand_raw_data[[#This Row],[Date]], "DDDD")</f>
        <v>Saturday</v>
      </c>
      <c r="C1082" s="5" t="str">
        <f xml:space="preserve"> TEXT(Table_EnergyDemand_raw_data[[#This Row],[Date]], "MMMM")</f>
        <v>December</v>
      </c>
      <c r="D1082" s="5" t="str">
        <f>TEXT(Table_EnergyDemand_raw_data[[#This Row],[Date]], "YYYY")</f>
        <v>2017</v>
      </c>
      <c r="E1082" s="5">
        <f>_xlfn.ISOWEEKNUM(Table_EnergyDemand_raw_data[[#This Row],[Date]])</f>
        <v>50</v>
      </c>
      <c r="F1082" s="6" t="str">
        <f>VLOOKUP(Table_EnergyDemand_raw_data[[#This Row],[Date]],Table_Sheet1[], 2, FALSE)</f>
        <v>Y</v>
      </c>
      <c r="G1082" s="6" t="str">
        <f>VLOOKUP(Table_EnergyDemand_raw_data[[#This Row],[Date]],Table_Sheet1[], 3, FALSE)</f>
        <v>N</v>
      </c>
      <c r="H1082" s="5">
        <v>13.8</v>
      </c>
      <c r="I1082" s="5">
        <v>24.6</v>
      </c>
      <c r="J1082" s="5">
        <v>31</v>
      </c>
      <c r="K1082" s="5">
        <v>0</v>
      </c>
      <c r="L1082" s="7">
        <v>110154.36</v>
      </c>
      <c r="M1082" s="8">
        <v>99.475416330000002</v>
      </c>
      <c r="N1082" s="8">
        <f>Table_EnergyDemand_raw_data[[#This Row],[Demand]]*Table_EnergyDemand_raw_data[[#This Row],[RRP]]</f>
        <v>10957650.821564699</v>
      </c>
    </row>
    <row r="1083" spans="1:14" x14ac:dyDescent="0.3">
      <c r="A1083" s="10">
        <v>43086</v>
      </c>
      <c r="B1083" s="5" t="str">
        <f>TEXT(Table_EnergyDemand_raw_data[[#This Row],[Date]], "DDDD")</f>
        <v>Sunday</v>
      </c>
      <c r="C1083" s="5" t="str">
        <f xml:space="preserve"> TEXT(Table_EnergyDemand_raw_data[[#This Row],[Date]], "MMMM")</f>
        <v>December</v>
      </c>
      <c r="D1083" s="5" t="str">
        <f>TEXT(Table_EnergyDemand_raw_data[[#This Row],[Date]], "YYYY")</f>
        <v>2017</v>
      </c>
      <c r="E1083" s="5">
        <f>_xlfn.ISOWEEKNUM(Table_EnergyDemand_raw_data[[#This Row],[Date]])</f>
        <v>50</v>
      </c>
      <c r="F1083" s="6" t="str">
        <f>VLOOKUP(Table_EnergyDemand_raw_data[[#This Row],[Date]],Table_Sheet1[], 2, FALSE)</f>
        <v>Y</v>
      </c>
      <c r="G1083" s="6" t="str">
        <f>VLOOKUP(Table_EnergyDemand_raw_data[[#This Row],[Date]],Table_Sheet1[], 3, FALSE)</f>
        <v>N</v>
      </c>
      <c r="H1083" s="5">
        <v>15.7</v>
      </c>
      <c r="I1083" s="5">
        <v>24.5</v>
      </c>
      <c r="J1083" s="5">
        <v>30.5</v>
      </c>
      <c r="K1083" s="5">
        <v>0</v>
      </c>
      <c r="L1083" s="7">
        <v>107212.84</v>
      </c>
      <c r="M1083" s="8">
        <v>82.049323279999996</v>
      </c>
      <c r="N1083" s="8">
        <f>Table_EnergyDemand_raw_data[[#This Row],[Demand]]*Table_EnergyDemand_raw_data[[#This Row],[RRP]]</f>
        <v>8796740.968926914</v>
      </c>
    </row>
    <row r="1084" spans="1:14" x14ac:dyDescent="0.3">
      <c r="A1084" s="10">
        <v>43087</v>
      </c>
      <c r="B1084" s="5" t="str">
        <f>TEXT(Table_EnergyDemand_raw_data[[#This Row],[Date]], "DDDD")</f>
        <v>Monday</v>
      </c>
      <c r="C1084" s="5" t="str">
        <f xml:space="preserve"> TEXT(Table_EnergyDemand_raw_data[[#This Row],[Date]], "MMMM")</f>
        <v>December</v>
      </c>
      <c r="D1084" s="5" t="str">
        <f>TEXT(Table_EnergyDemand_raw_data[[#This Row],[Date]], "YYYY")</f>
        <v>2017</v>
      </c>
      <c r="E1084" s="5">
        <f>_xlfn.ISOWEEKNUM(Table_EnergyDemand_raw_data[[#This Row],[Date]])</f>
        <v>51</v>
      </c>
      <c r="F1084" s="6" t="str">
        <f>VLOOKUP(Table_EnergyDemand_raw_data[[#This Row],[Date]],Table_Sheet1[], 2, FALSE)</f>
        <v>Y</v>
      </c>
      <c r="G1084" s="6" t="str">
        <f>VLOOKUP(Table_EnergyDemand_raw_data[[#This Row],[Date]],Table_Sheet1[], 3, FALSE)</f>
        <v>N</v>
      </c>
      <c r="H1084" s="5">
        <v>17.100000000000001</v>
      </c>
      <c r="I1084" s="5">
        <v>33</v>
      </c>
      <c r="J1084" s="5">
        <v>22.1</v>
      </c>
      <c r="K1084" s="5">
        <v>0</v>
      </c>
      <c r="L1084" s="7">
        <v>138949.67499999999</v>
      </c>
      <c r="M1084" s="8">
        <v>117.26538429999999</v>
      </c>
      <c r="N1084" s="8">
        <f>Table_EnergyDemand_raw_data[[#This Row],[Demand]]*Table_EnergyDemand_raw_data[[#This Row],[RRP]]</f>
        <v>16293987.0372351</v>
      </c>
    </row>
    <row r="1085" spans="1:14" x14ac:dyDescent="0.3">
      <c r="A1085" s="10">
        <v>43088</v>
      </c>
      <c r="B1085" s="5" t="str">
        <f>TEXT(Table_EnergyDemand_raw_data[[#This Row],[Date]], "DDDD")</f>
        <v>Tuesday</v>
      </c>
      <c r="C1085" s="5" t="str">
        <f xml:space="preserve"> TEXT(Table_EnergyDemand_raw_data[[#This Row],[Date]], "MMMM")</f>
        <v>December</v>
      </c>
      <c r="D1085" s="5" t="str">
        <f>TEXT(Table_EnergyDemand_raw_data[[#This Row],[Date]], "YYYY")</f>
        <v>2017</v>
      </c>
      <c r="E1085" s="5">
        <f>_xlfn.ISOWEEKNUM(Table_EnergyDemand_raw_data[[#This Row],[Date]])</f>
        <v>51</v>
      </c>
      <c r="F1085" s="6" t="str">
        <f>VLOOKUP(Table_EnergyDemand_raw_data[[#This Row],[Date]],Table_Sheet1[], 2, FALSE)</f>
        <v>Y</v>
      </c>
      <c r="G1085" s="6" t="str">
        <f>VLOOKUP(Table_EnergyDemand_raw_data[[#This Row],[Date]],Table_Sheet1[], 3, FALSE)</f>
        <v>N</v>
      </c>
      <c r="H1085" s="5">
        <v>19.7</v>
      </c>
      <c r="I1085" s="5">
        <v>37.4</v>
      </c>
      <c r="J1085" s="5">
        <v>12.1</v>
      </c>
      <c r="K1085" s="5">
        <v>0</v>
      </c>
      <c r="L1085" s="7">
        <v>142870.39499999999</v>
      </c>
      <c r="M1085" s="8">
        <v>106.4977263</v>
      </c>
      <c r="N1085" s="8">
        <f>Table_EnergyDemand_raw_data[[#This Row],[Demand]]*Table_EnergyDemand_raw_data[[#This Row],[RRP]]</f>
        <v>15215372.223082887</v>
      </c>
    </row>
    <row r="1086" spans="1:14" x14ac:dyDescent="0.3">
      <c r="A1086" s="10">
        <v>43089</v>
      </c>
      <c r="B1086" s="5" t="str">
        <f>TEXT(Table_EnergyDemand_raw_data[[#This Row],[Date]], "DDDD")</f>
        <v>Wednesday</v>
      </c>
      <c r="C1086" s="5" t="str">
        <f xml:space="preserve"> TEXT(Table_EnergyDemand_raw_data[[#This Row],[Date]], "MMMM")</f>
        <v>December</v>
      </c>
      <c r="D1086" s="5" t="str">
        <f>TEXT(Table_EnergyDemand_raw_data[[#This Row],[Date]], "YYYY")</f>
        <v>2017</v>
      </c>
      <c r="E1086" s="5">
        <f>_xlfn.ISOWEEKNUM(Table_EnergyDemand_raw_data[[#This Row],[Date]])</f>
        <v>51</v>
      </c>
      <c r="F1086" s="6" t="str">
        <f>VLOOKUP(Table_EnergyDemand_raw_data[[#This Row],[Date]],Table_Sheet1[], 2, FALSE)</f>
        <v>Y</v>
      </c>
      <c r="G1086" s="6" t="str">
        <f>VLOOKUP(Table_EnergyDemand_raw_data[[#This Row],[Date]],Table_Sheet1[], 3, FALSE)</f>
        <v>N</v>
      </c>
      <c r="H1086" s="5">
        <v>15.8</v>
      </c>
      <c r="I1086" s="5">
        <v>24.5</v>
      </c>
      <c r="J1086" s="5">
        <v>19</v>
      </c>
      <c r="K1086" s="5">
        <v>20.6</v>
      </c>
      <c r="L1086" s="7">
        <v>114916.99</v>
      </c>
      <c r="M1086" s="8">
        <v>78.737600779999994</v>
      </c>
      <c r="N1086" s="8">
        <f>Table_EnergyDemand_raw_data[[#This Row],[Demand]]*Table_EnergyDemand_raw_data[[#This Row],[RRP]]</f>
        <v>9048288.0814592522</v>
      </c>
    </row>
    <row r="1087" spans="1:14" x14ac:dyDescent="0.3">
      <c r="A1087" s="10">
        <v>43090</v>
      </c>
      <c r="B1087" s="5" t="str">
        <f>TEXT(Table_EnergyDemand_raw_data[[#This Row],[Date]], "DDDD")</f>
        <v>Thursday</v>
      </c>
      <c r="C1087" s="5" t="str">
        <f xml:space="preserve"> TEXT(Table_EnergyDemand_raw_data[[#This Row],[Date]], "MMMM")</f>
        <v>December</v>
      </c>
      <c r="D1087" s="5" t="str">
        <f>TEXT(Table_EnergyDemand_raw_data[[#This Row],[Date]], "YYYY")</f>
        <v>2017</v>
      </c>
      <c r="E1087" s="5">
        <f>_xlfn.ISOWEEKNUM(Table_EnergyDemand_raw_data[[#This Row],[Date]])</f>
        <v>51</v>
      </c>
      <c r="F1087" s="6" t="str">
        <f>VLOOKUP(Table_EnergyDemand_raw_data[[#This Row],[Date]],Table_Sheet1[], 2, FALSE)</f>
        <v>Y</v>
      </c>
      <c r="G1087" s="6" t="str">
        <f>VLOOKUP(Table_EnergyDemand_raw_data[[#This Row],[Date]],Table_Sheet1[], 3, FALSE)</f>
        <v>N</v>
      </c>
      <c r="H1087" s="5">
        <v>12.3</v>
      </c>
      <c r="I1087" s="5">
        <v>23.7</v>
      </c>
      <c r="J1087" s="5">
        <v>31.9</v>
      </c>
      <c r="K1087" s="5">
        <v>0</v>
      </c>
      <c r="L1087" s="7">
        <v>114462.53</v>
      </c>
      <c r="M1087" s="8">
        <v>85.775431650000002</v>
      </c>
      <c r="N1087" s="8">
        <f>Table_EnergyDemand_raw_data[[#This Row],[Demand]]*Table_EnergyDemand_raw_data[[#This Row],[RRP]]</f>
        <v>9818072.9185010754</v>
      </c>
    </row>
    <row r="1088" spans="1:14" x14ac:dyDescent="0.3">
      <c r="A1088" s="10">
        <v>43091</v>
      </c>
      <c r="B1088" s="5" t="str">
        <f>TEXT(Table_EnergyDemand_raw_data[[#This Row],[Date]], "DDDD")</f>
        <v>Friday</v>
      </c>
      <c r="C1088" s="5" t="str">
        <f xml:space="preserve"> TEXT(Table_EnergyDemand_raw_data[[#This Row],[Date]], "MMMM")</f>
        <v>December</v>
      </c>
      <c r="D1088" s="5" t="str">
        <f>TEXT(Table_EnergyDemand_raw_data[[#This Row],[Date]], "YYYY")</f>
        <v>2017</v>
      </c>
      <c r="E1088" s="5">
        <f>_xlfn.ISOWEEKNUM(Table_EnergyDemand_raw_data[[#This Row],[Date]])</f>
        <v>51</v>
      </c>
      <c r="F1088" s="6" t="str">
        <f>VLOOKUP(Table_EnergyDemand_raw_data[[#This Row],[Date]],Table_Sheet1[], 2, FALSE)</f>
        <v>N</v>
      </c>
      <c r="G1088" s="6" t="str">
        <f>VLOOKUP(Table_EnergyDemand_raw_data[[#This Row],[Date]],Table_Sheet1[], 3, FALSE)</f>
        <v>N</v>
      </c>
      <c r="H1088" s="5">
        <v>13.6</v>
      </c>
      <c r="I1088" s="5">
        <v>27.7</v>
      </c>
      <c r="J1088" s="5">
        <v>26.6</v>
      </c>
      <c r="K1088" s="5">
        <v>0</v>
      </c>
      <c r="L1088" s="7">
        <v>116428.79</v>
      </c>
      <c r="M1088" s="8">
        <v>81.598862999999994</v>
      </c>
      <c r="N1088" s="8">
        <f>Table_EnergyDemand_raw_data[[#This Row],[Demand]]*Table_EnergyDemand_raw_data[[#This Row],[RRP]]</f>
        <v>9500456.8844657689</v>
      </c>
    </row>
    <row r="1089" spans="1:14" x14ac:dyDescent="0.3">
      <c r="A1089" s="10">
        <v>43092</v>
      </c>
      <c r="B1089" s="5" t="str">
        <f>TEXT(Table_EnergyDemand_raw_data[[#This Row],[Date]], "DDDD")</f>
        <v>Saturday</v>
      </c>
      <c r="C1089" s="5" t="str">
        <f xml:space="preserve"> TEXT(Table_EnergyDemand_raw_data[[#This Row],[Date]], "MMMM")</f>
        <v>December</v>
      </c>
      <c r="D1089" s="5" t="str">
        <f>TEXT(Table_EnergyDemand_raw_data[[#This Row],[Date]], "YYYY")</f>
        <v>2017</v>
      </c>
      <c r="E1089" s="5">
        <f>_xlfn.ISOWEEKNUM(Table_EnergyDemand_raw_data[[#This Row],[Date]])</f>
        <v>51</v>
      </c>
      <c r="F1089" s="6" t="str">
        <f>VLOOKUP(Table_EnergyDemand_raw_data[[#This Row],[Date]],Table_Sheet1[], 2, FALSE)</f>
        <v>N</v>
      </c>
      <c r="G1089" s="6" t="str">
        <f>VLOOKUP(Table_EnergyDemand_raw_data[[#This Row],[Date]],Table_Sheet1[], 3, FALSE)</f>
        <v>N</v>
      </c>
      <c r="H1089" s="5">
        <v>14.7</v>
      </c>
      <c r="I1089" s="5">
        <v>30.2</v>
      </c>
      <c r="J1089" s="5">
        <v>21.2</v>
      </c>
      <c r="K1089" s="5">
        <v>0</v>
      </c>
      <c r="L1089" s="7">
        <v>109364.01</v>
      </c>
      <c r="M1089" s="8">
        <v>79.898848340000001</v>
      </c>
      <c r="N1089" s="8">
        <f>Table_EnergyDemand_raw_data[[#This Row],[Demand]]*Table_EnergyDemand_raw_data[[#This Row],[RRP]]</f>
        <v>8738058.4488442428</v>
      </c>
    </row>
    <row r="1090" spans="1:14" x14ac:dyDescent="0.3">
      <c r="A1090" s="10">
        <v>43093</v>
      </c>
      <c r="B1090" s="5" t="str">
        <f>TEXT(Table_EnergyDemand_raw_data[[#This Row],[Date]], "DDDD")</f>
        <v>Sunday</v>
      </c>
      <c r="C1090" s="5" t="str">
        <f xml:space="preserve"> TEXT(Table_EnergyDemand_raw_data[[#This Row],[Date]], "MMMM")</f>
        <v>December</v>
      </c>
      <c r="D1090" s="5" t="str">
        <f>TEXT(Table_EnergyDemand_raw_data[[#This Row],[Date]], "YYYY")</f>
        <v>2017</v>
      </c>
      <c r="E1090" s="5">
        <f>_xlfn.ISOWEEKNUM(Table_EnergyDemand_raw_data[[#This Row],[Date]])</f>
        <v>51</v>
      </c>
      <c r="F1090" s="6" t="str">
        <f>VLOOKUP(Table_EnergyDemand_raw_data[[#This Row],[Date]],Table_Sheet1[], 2, FALSE)</f>
        <v>N</v>
      </c>
      <c r="G1090" s="6" t="str">
        <f>VLOOKUP(Table_EnergyDemand_raw_data[[#This Row],[Date]],Table_Sheet1[], 3, FALSE)</f>
        <v>N</v>
      </c>
      <c r="H1090" s="5">
        <v>15.8</v>
      </c>
      <c r="I1090" s="5">
        <v>19.399999999999999</v>
      </c>
      <c r="J1090" s="5">
        <v>25.7</v>
      </c>
      <c r="K1090" s="5">
        <v>0.4</v>
      </c>
      <c r="L1090" s="7">
        <v>92856.23</v>
      </c>
      <c r="M1090" s="8">
        <v>58.939113859999999</v>
      </c>
      <c r="N1090" s="8">
        <f>Table_EnergyDemand_raw_data[[#This Row],[Demand]]*Table_EnergyDemand_raw_data[[#This Row],[RRP]]</f>
        <v>5472863.9125803476</v>
      </c>
    </row>
    <row r="1091" spans="1:14" x14ac:dyDescent="0.3">
      <c r="A1091" s="10">
        <v>43094</v>
      </c>
      <c r="B1091" s="5" t="str">
        <f>TEXT(Table_EnergyDemand_raw_data[[#This Row],[Date]], "DDDD")</f>
        <v>Monday</v>
      </c>
      <c r="C1091" s="5" t="str">
        <f xml:space="preserve"> TEXT(Table_EnergyDemand_raw_data[[#This Row],[Date]], "MMMM")</f>
        <v>December</v>
      </c>
      <c r="D1091" s="5" t="str">
        <f>TEXT(Table_EnergyDemand_raw_data[[#This Row],[Date]], "YYYY")</f>
        <v>2017</v>
      </c>
      <c r="E1091" s="5">
        <f>_xlfn.ISOWEEKNUM(Table_EnergyDemand_raw_data[[#This Row],[Date]])</f>
        <v>52</v>
      </c>
      <c r="F1091" s="6" t="str">
        <f>VLOOKUP(Table_EnergyDemand_raw_data[[#This Row],[Date]],Table_Sheet1[], 2, FALSE)</f>
        <v>N</v>
      </c>
      <c r="G1091" s="6" t="str">
        <f>VLOOKUP(Table_EnergyDemand_raw_data[[#This Row],[Date]],Table_Sheet1[], 3, FALSE)</f>
        <v>Y</v>
      </c>
      <c r="H1091" s="5">
        <v>15.1</v>
      </c>
      <c r="I1091" s="5">
        <v>21.4</v>
      </c>
      <c r="J1091" s="5">
        <v>29</v>
      </c>
      <c r="K1091" s="5">
        <v>0</v>
      </c>
      <c r="L1091" s="7">
        <v>85094.375</v>
      </c>
      <c r="M1091" s="8">
        <v>44.900300629999997</v>
      </c>
      <c r="N1091" s="8">
        <f>Table_EnergyDemand_raw_data[[#This Row],[Demand]]*Table_EnergyDemand_raw_data[[#This Row],[RRP]]</f>
        <v>3820763.019421956</v>
      </c>
    </row>
    <row r="1092" spans="1:14" x14ac:dyDescent="0.3">
      <c r="A1092" s="10">
        <v>43095</v>
      </c>
      <c r="B1092" s="5" t="str">
        <f>TEXT(Table_EnergyDemand_raw_data[[#This Row],[Date]], "DDDD")</f>
        <v>Tuesday</v>
      </c>
      <c r="C1092" s="5" t="str">
        <f xml:space="preserve"> TEXT(Table_EnergyDemand_raw_data[[#This Row],[Date]], "MMMM")</f>
        <v>December</v>
      </c>
      <c r="D1092" s="5" t="str">
        <f>TEXT(Table_EnergyDemand_raw_data[[#This Row],[Date]], "YYYY")</f>
        <v>2017</v>
      </c>
      <c r="E1092" s="5">
        <f>_xlfn.ISOWEEKNUM(Table_EnergyDemand_raw_data[[#This Row],[Date]])</f>
        <v>52</v>
      </c>
      <c r="F1092" s="6" t="str">
        <f>VLOOKUP(Table_EnergyDemand_raw_data[[#This Row],[Date]],Table_Sheet1[], 2, FALSE)</f>
        <v>N</v>
      </c>
      <c r="G1092" s="6" t="str">
        <f>VLOOKUP(Table_EnergyDemand_raw_data[[#This Row],[Date]],Table_Sheet1[], 3, FALSE)</f>
        <v>Y</v>
      </c>
      <c r="H1092" s="5">
        <v>12.5</v>
      </c>
      <c r="I1092" s="5">
        <v>30.5</v>
      </c>
      <c r="J1092" s="5">
        <v>31.9</v>
      </c>
      <c r="K1092" s="5">
        <v>0</v>
      </c>
      <c r="L1092" s="7">
        <v>98638.854999999996</v>
      </c>
      <c r="M1092" s="8">
        <v>72.845242119999995</v>
      </c>
      <c r="N1092" s="8">
        <f>Table_EnergyDemand_raw_data[[#This Row],[Demand]]*Table_EnergyDemand_raw_data[[#This Row],[RRP]]</f>
        <v>7185371.274914572</v>
      </c>
    </row>
    <row r="1093" spans="1:14" x14ac:dyDescent="0.3">
      <c r="A1093" s="10">
        <v>43096</v>
      </c>
      <c r="B1093" s="5" t="str">
        <f>TEXT(Table_EnergyDemand_raw_data[[#This Row],[Date]], "DDDD")</f>
        <v>Wednesday</v>
      </c>
      <c r="C1093" s="5" t="str">
        <f xml:space="preserve"> TEXT(Table_EnergyDemand_raw_data[[#This Row],[Date]], "MMMM")</f>
        <v>December</v>
      </c>
      <c r="D1093" s="5" t="str">
        <f>TEXT(Table_EnergyDemand_raw_data[[#This Row],[Date]], "YYYY")</f>
        <v>2017</v>
      </c>
      <c r="E1093" s="5">
        <f>_xlfn.ISOWEEKNUM(Table_EnergyDemand_raw_data[[#This Row],[Date]])</f>
        <v>52</v>
      </c>
      <c r="F1093" s="6" t="str">
        <f>VLOOKUP(Table_EnergyDemand_raw_data[[#This Row],[Date]],Table_Sheet1[], 2, FALSE)</f>
        <v>N</v>
      </c>
      <c r="G1093" s="6" t="str">
        <f>VLOOKUP(Table_EnergyDemand_raw_data[[#This Row],[Date]],Table_Sheet1[], 3, FALSE)</f>
        <v>N</v>
      </c>
      <c r="H1093" s="5">
        <v>17.3</v>
      </c>
      <c r="I1093" s="5">
        <v>34.5</v>
      </c>
      <c r="J1093" s="5">
        <v>30.6</v>
      </c>
      <c r="K1093" s="5">
        <v>0</v>
      </c>
      <c r="L1093" s="7">
        <v>128753.755</v>
      </c>
      <c r="M1093" s="8">
        <v>113.6548037</v>
      </c>
      <c r="N1093" s="8">
        <f>Table_EnergyDemand_raw_data[[#This Row],[Demand]]*Table_EnergyDemand_raw_data[[#This Row],[RRP]]</f>
        <v>14633482.750162894</v>
      </c>
    </row>
    <row r="1094" spans="1:14" x14ac:dyDescent="0.3">
      <c r="A1094" s="10">
        <v>43097</v>
      </c>
      <c r="B1094" s="5" t="str">
        <f>TEXT(Table_EnergyDemand_raw_data[[#This Row],[Date]], "DDDD")</f>
        <v>Thursday</v>
      </c>
      <c r="C1094" s="5" t="str">
        <f xml:space="preserve"> TEXT(Table_EnergyDemand_raw_data[[#This Row],[Date]], "MMMM")</f>
        <v>December</v>
      </c>
      <c r="D1094" s="5" t="str">
        <f>TEXT(Table_EnergyDemand_raw_data[[#This Row],[Date]], "YYYY")</f>
        <v>2017</v>
      </c>
      <c r="E1094" s="5">
        <f>_xlfn.ISOWEEKNUM(Table_EnergyDemand_raw_data[[#This Row],[Date]])</f>
        <v>52</v>
      </c>
      <c r="F1094" s="6" t="str">
        <f>VLOOKUP(Table_EnergyDemand_raw_data[[#This Row],[Date]],Table_Sheet1[], 2, FALSE)</f>
        <v>N</v>
      </c>
      <c r="G1094" s="6" t="str">
        <f>VLOOKUP(Table_EnergyDemand_raw_data[[#This Row],[Date]],Table_Sheet1[], 3, FALSE)</f>
        <v>N</v>
      </c>
      <c r="H1094" s="5">
        <v>24</v>
      </c>
      <c r="I1094" s="5">
        <v>32.799999999999997</v>
      </c>
      <c r="J1094" s="5">
        <v>13.5</v>
      </c>
      <c r="K1094" s="5">
        <v>0</v>
      </c>
      <c r="L1094" s="7">
        <v>130699.155</v>
      </c>
      <c r="M1094" s="8">
        <v>109.4926892</v>
      </c>
      <c r="N1094" s="8">
        <f>Table_EnergyDemand_raw_data[[#This Row],[Demand]]*Table_EnergyDemand_raw_data[[#This Row],[RRP]]</f>
        <v>14310601.957117626</v>
      </c>
    </row>
    <row r="1095" spans="1:14" x14ac:dyDescent="0.3">
      <c r="A1095" s="10">
        <v>43098</v>
      </c>
      <c r="B1095" s="5" t="str">
        <f>TEXT(Table_EnergyDemand_raw_data[[#This Row],[Date]], "DDDD")</f>
        <v>Friday</v>
      </c>
      <c r="C1095" s="5" t="str">
        <f xml:space="preserve"> TEXT(Table_EnergyDemand_raw_data[[#This Row],[Date]], "MMMM")</f>
        <v>December</v>
      </c>
      <c r="D1095" s="5" t="str">
        <f>TEXT(Table_EnergyDemand_raw_data[[#This Row],[Date]], "YYYY")</f>
        <v>2017</v>
      </c>
      <c r="E1095" s="5">
        <f>_xlfn.ISOWEEKNUM(Table_EnergyDemand_raw_data[[#This Row],[Date]])</f>
        <v>52</v>
      </c>
      <c r="F1095" s="6" t="str">
        <f>VLOOKUP(Table_EnergyDemand_raw_data[[#This Row],[Date]],Table_Sheet1[], 2, FALSE)</f>
        <v>N</v>
      </c>
      <c r="G1095" s="6" t="str">
        <f>VLOOKUP(Table_EnergyDemand_raw_data[[#This Row],[Date]],Table_Sheet1[], 3, FALSE)</f>
        <v>N</v>
      </c>
      <c r="H1095" s="5">
        <v>18.600000000000001</v>
      </c>
      <c r="I1095" s="5">
        <v>24.4</v>
      </c>
      <c r="J1095" s="5">
        <v>9.3000000000000007</v>
      </c>
      <c r="K1095" s="5">
        <v>0.2</v>
      </c>
      <c r="L1095" s="7">
        <v>115572.045</v>
      </c>
      <c r="M1095" s="8">
        <v>93.834088929999993</v>
      </c>
      <c r="N1095" s="8">
        <f>Table_EnergyDemand_raw_data[[#This Row],[Demand]]*Table_EnergyDemand_raw_data[[#This Row],[RRP]]</f>
        <v>10844597.54835196</v>
      </c>
    </row>
    <row r="1096" spans="1:14" x14ac:dyDescent="0.3">
      <c r="A1096" s="10">
        <v>43099</v>
      </c>
      <c r="B1096" s="5" t="str">
        <f>TEXT(Table_EnergyDemand_raw_data[[#This Row],[Date]], "DDDD")</f>
        <v>Saturday</v>
      </c>
      <c r="C1096" s="5" t="str">
        <f xml:space="preserve"> TEXT(Table_EnergyDemand_raw_data[[#This Row],[Date]], "MMMM")</f>
        <v>December</v>
      </c>
      <c r="D1096" s="5" t="str">
        <f>TEXT(Table_EnergyDemand_raw_data[[#This Row],[Date]], "YYYY")</f>
        <v>2017</v>
      </c>
      <c r="E1096" s="5">
        <f>_xlfn.ISOWEEKNUM(Table_EnergyDemand_raw_data[[#This Row],[Date]])</f>
        <v>52</v>
      </c>
      <c r="F1096" s="6" t="str">
        <f>VLOOKUP(Table_EnergyDemand_raw_data[[#This Row],[Date]],Table_Sheet1[], 2, FALSE)</f>
        <v>N</v>
      </c>
      <c r="G1096" s="6" t="str">
        <f>VLOOKUP(Table_EnergyDemand_raw_data[[#This Row],[Date]],Table_Sheet1[], 3, FALSE)</f>
        <v>N</v>
      </c>
      <c r="H1096" s="5">
        <v>15.6</v>
      </c>
      <c r="I1096" s="5">
        <v>21.3</v>
      </c>
      <c r="J1096" s="5">
        <v>13.6</v>
      </c>
      <c r="K1096" s="5">
        <v>8.4</v>
      </c>
      <c r="L1096" s="7">
        <v>96358.975000000006</v>
      </c>
      <c r="M1096" s="8">
        <v>59.475169020000003</v>
      </c>
      <c r="N1096" s="8">
        <f>Table_EnergyDemand_raw_data[[#This Row],[Demand]]*Table_EnergyDemand_raw_data[[#This Row],[RRP]]</f>
        <v>5730966.324718955</v>
      </c>
    </row>
    <row r="1097" spans="1:14" x14ac:dyDescent="0.3">
      <c r="A1097" s="10">
        <v>43100</v>
      </c>
      <c r="B1097" s="5" t="str">
        <f>TEXT(Table_EnergyDemand_raw_data[[#This Row],[Date]], "DDDD")</f>
        <v>Sunday</v>
      </c>
      <c r="C1097" s="5" t="str">
        <f xml:space="preserve"> TEXT(Table_EnergyDemand_raw_data[[#This Row],[Date]], "MMMM")</f>
        <v>December</v>
      </c>
      <c r="D1097" s="5" t="str">
        <f>TEXT(Table_EnergyDemand_raw_data[[#This Row],[Date]], "YYYY")</f>
        <v>2017</v>
      </c>
      <c r="E1097" s="5">
        <f>_xlfn.ISOWEEKNUM(Table_EnergyDemand_raw_data[[#This Row],[Date]])</f>
        <v>52</v>
      </c>
      <c r="F1097" s="6" t="str">
        <f>VLOOKUP(Table_EnergyDemand_raw_data[[#This Row],[Date]],Table_Sheet1[], 2, FALSE)</f>
        <v>N</v>
      </c>
      <c r="G1097" s="6" t="str">
        <f>VLOOKUP(Table_EnergyDemand_raw_data[[#This Row],[Date]],Table_Sheet1[], 3, FALSE)</f>
        <v>N</v>
      </c>
      <c r="H1097" s="5">
        <v>12</v>
      </c>
      <c r="I1097" s="5">
        <v>25.7</v>
      </c>
      <c r="J1097" s="5">
        <v>31.7</v>
      </c>
      <c r="K1097" s="5">
        <v>0.2</v>
      </c>
      <c r="L1097" s="7">
        <v>95700.479999999996</v>
      </c>
      <c r="M1097" s="8">
        <v>61.49347092</v>
      </c>
      <c r="N1097" s="8">
        <f>Table_EnergyDemand_raw_data[[#This Row],[Demand]]*Table_EnergyDemand_raw_data[[#This Row],[RRP]]</f>
        <v>5884954.6839100411</v>
      </c>
    </row>
    <row r="1098" spans="1:14" x14ac:dyDescent="0.3">
      <c r="A1098" s="10">
        <v>43101</v>
      </c>
      <c r="B1098" s="5" t="str">
        <f>TEXT(Table_EnergyDemand_raw_data[[#This Row],[Date]], "DDDD")</f>
        <v>Monday</v>
      </c>
      <c r="C1098" s="5" t="str">
        <f xml:space="preserve"> TEXT(Table_EnergyDemand_raw_data[[#This Row],[Date]], "MMMM")</f>
        <v>January</v>
      </c>
      <c r="D1098" s="5" t="str">
        <f>TEXT(Table_EnergyDemand_raw_data[[#This Row],[Date]], "YYYY")</f>
        <v>2018</v>
      </c>
      <c r="E1098" s="5">
        <f>_xlfn.ISOWEEKNUM(Table_EnergyDemand_raw_data[[#This Row],[Date]])</f>
        <v>1</v>
      </c>
      <c r="F1098" s="6" t="str">
        <f>VLOOKUP(Table_EnergyDemand_raw_data[[#This Row],[Date]],Table_Sheet1[], 2, FALSE)</f>
        <v>N</v>
      </c>
      <c r="G1098" s="6" t="str">
        <f>VLOOKUP(Table_EnergyDemand_raw_data[[#This Row],[Date]],Table_Sheet1[], 3, FALSE)</f>
        <v>Y</v>
      </c>
      <c r="H1098" s="5">
        <v>16.600000000000001</v>
      </c>
      <c r="I1098" s="5">
        <v>25.3</v>
      </c>
      <c r="J1098" s="5">
        <v>31.4</v>
      </c>
      <c r="K1098" s="5">
        <v>0</v>
      </c>
      <c r="L1098" s="7">
        <v>95959.684999999998</v>
      </c>
      <c r="M1098" s="8">
        <v>71.817747299999994</v>
      </c>
      <c r="N1098" s="8">
        <f>Table_EnergyDemand_raw_data[[#This Row],[Demand]]*Table_EnergyDemand_raw_data[[#This Row],[RRP]]</f>
        <v>6891608.4083175994</v>
      </c>
    </row>
    <row r="1099" spans="1:14" x14ac:dyDescent="0.3">
      <c r="A1099" s="10">
        <v>43102</v>
      </c>
      <c r="B1099" s="5" t="str">
        <f>TEXT(Table_EnergyDemand_raw_data[[#This Row],[Date]], "DDDD")</f>
        <v>Tuesday</v>
      </c>
      <c r="C1099" s="5" t="str">
        <f xml:space="preserve"> TEXT(Table_EnergyDemand_raw_data[[#This Row],[Date]], "MMMM")</f>
        <v>January</v>
      </c>
      <c r="D1099" s="5" t="str">
        <f>TEXT(Table_EnergyDemand_raw_data[[#This Row],[Date]], "YYYY")</f>
        <v>2018</v>
      </c>
      <c r="E1099" s="5">
        <f>_xlfn.ISOWEEKNUM(Table_EnergyDemand_raw_data[[#This Row],[Date]])</f>
        <v>1</v>
      </c>
      <c r="F1099" s="6" t="str">
        <f>VLOOKUP(Table_EnergyDemand_raw_data[[#This Row],[Date]],Table_Sheet1[], 2, FALSE)</f>
        <v>N</v>
      </c>
      <c r="G1099" s="6" t="str">
        <f>VLOOKUP(Table_EnergyDemand_raw_data[[#This Row],[Date]],Table_Sheet1[], 3, FALSE)</f>
        <v>N</v>
      </c>
      <c r="H1099" s="5">
        <v>16.399999999999999</v>
      </c>
      <c r="I1099" s="5">
        <v>21.8</v>
      </c>
      <c r="J1099" s="5">
        <v>29.7</v>
      </c>
      <c r="K1099" s="5">
        <v>0</v>
      </c>
      <c r="L1099" s="7">
        <v>105277.85</v>
      </c>
      <c r="M1099" s="8">
        <v>69.387729629999995</v>
      </c>
      <c r="N1099" s="8">
        <f>Table_EnergyDemand_raw_data[[#This Row],[Demand]]*Table_EnergyDemand_raw_data[[#This Row],[RRP]]</f>
        <v>7304990.9918276956</v>
      </c>
    </row>
    <row r="1100" spans="1:14" x14ac:dyDescent="0.3">
      <c r="A1100" s="10">
        <v>43103</v>
      </c>
      <c r="B1100" s="5" t="str">
        <f>TEXT(Table_EnergyDemand_raw_data[[#This Row],[Date]], "DDDD")</f>
        <v>Wednesday</v>
      </c>
      <c r="C1100" s="5" t="str">
        <f xml:space="preserve"> TEXT(Table_EnergyDemand_raw_data[[#This Row],[Date]], "MMMM")</f>
        <v>January</v>
      </c>
      <c r="D1100" s="5" t="str">
        <f>TEXT(Table_EnergyDemand_raw_data[[#This Row],[Date]], "YYYY")</f>
        <v>2018</v>
      </c>
      <c r="E1100" s="5">
        <f>_xlfn.ISOWEEKNUM(Table_EnergyDemand_raw_data[[#This Row],[Date]])</f>
        <v>1</v>
      </c>
      <c r="F1100" s="6" t="str">
        <f>VLOOKUP(Table_EnergyDemand_raw_data[[#This Row],[Date]],Table_Sheet1[], 2, FALSE)</f>
        <v>N</v>
      </c>
      <c r="G1100" s="6" t="str">
        <f>VLOOKUP(Table_EnergyDemand_raw_data[[#This Row],[Date]],Table_Sheet1[], 3, FALSE)</f>
        <v>N</v>
      </c>
      <c r="H1100" s="5">
        <v>14.6</v>
      </c>
      <c r="I1100" s="5">
        <v>21</v>
      </c>
      <c r="J1100" s="5">
        <v>27.2</v>
      </c>
      <c r="K1100" s="5">
        <v>0</v>
      </c>
      <c r="L1100" s="7">
        <v>106373.825</v>
      </c>
      <c r="M1100" s="8">
        <v>67.238116770000005</v>
      </c>
      <c r="N1100" s="8">
        <f>Table_EnergyDemand_raw_data[[#This Row],[Demand]]*Table_EnergyDemand_raw_data[[#This Row],[RRP]]</f>
        <v>7152375.6666215453</v>
      </c>
    </row>
    <row r="1101" spans="1:14" x14ac:dyDescent="0.3">
      <c r="A1101" s="10">
        <v>43104</v>
      </c>
      <c r="B1101" s="5" t="str">
        <f>TEXT(Table_EnergyDemand_raw_data[[#This Row],[Date]], "DDDD")</f>
        <v>Thursday</v>
      </c>
      <c r="C1101" s="5" t="str">
        <f xml:space="preserve"> TEXT(Table_EnergyDemand_raw_data[[#This Row],[Date]], "MMMM")</f>
        <v>January</v>
      </c>
      <c r="D1101" s="5" t="str">
        <f>TEXT(Table_EnergyDemand_raw_data[[#This Row],[Date]], "YYYY")</f>
        <v>2018</v>
      </c>
      <c r="E1101" s="5">
        <f>_xlfn.ISOWEEKNUM(Table_EnergyDemand_raw_data[[#This Row],[Date]])</f>
        <v>1</v>
      </c>
      <c r="F1101" s="6" t="str">
        <f>VLOOKUP(Table_EnergyDemand_raw_data[[#This Row],[Date]],Table_Sheet1[], 2, FALSE)</f>
        <v>N</v>
      </c>
      <c r="G1101" s="6" t="str">
        <f>VLOOKUP(Table_EnergyDemand_raw_data[[#This Row],[Date]],Table_Sheet1[], 3, FALSE)</f>
        <v>N</v>
      </c>
      <c r="H1101" s="5">
        <v>14.1</v>
      </c>
      <c r="I1101" s="5">
        <v>23.6</v>
      </c>
      <c r="J1101" s="5">
        <v>31.8</v>
      </c>
      <c r="K1101" s="5">
        <v>0.2</v>
      </c>
      <c r="L1101" s="7">
        <v>113337.685</v>
      </c>
      <c r="M1101" s="8">
        <v>78.738187400000001</v>
      </c>
      <c r="N1101" s="8">
        <f>Table_EnergyDemand_raw_data[[#This Row],[Demand]]*Table_EnergyDemand_raw_data[[#This Row],[RRP]]</f>
        <v>8924003.8810121696</v>
      </c>
    </row>
    <row r="1102" spans="1:14" x14ac:dyDescent="0.3">
      <c r="A1102" s="10">
        <v>43105</v>
      </c>
      <c r="B1102" s="5" t="str">
        <f>TEXT(Table_EnergyDemand_raw_data[[#This Row],[Date]], "DDDD")</f>
        <v>Friday</v>
      </c>
      <c r="C1102" s="5" t="str">
        <f xml:space="preserve"> TEXT(Table_EnergyDemand_raw_data[[#This Row],[Date]], "MMMM")</f>
        <v>January</v>
      </c>
      <c r="D1102" s="5" t="str">
        <f>TEXT(Table_EnergyDemand_raw_data[[#This Row],[Date]], "YYYY")</f>
        <v>2018</v>
      </c>
      <c r="E1102" s="5">
        <f>_xlfn.ISOWEEKNUM(Table_EnergyDemand_raw_data[[#This Row],[Date]])</f>
        <v>1</v>
      </c>
      <c r="F1102" s="6" t="str">
        <f>VLOOKUP(Table_EnergyDemand_raw_data[[#This Row],[Date]],Table_Sheet1[], 2, FALSE)</f>
        <v>N</v>
      </c>
      <c r="G1102" s="6" t="str">
        <f>VLOOKUP(Table_EnergyDemand_raw_data[[#This Row],[Date]],Table_Sheet1[], 3, FALSE)</f>
        <v>N</v>
      </c>
      <c r="H1102" s="5">
        <v>14.7</v>
      </c>
      <c r="I1102" s="5">
        <v>30.7</v>
      </c>
      <c r="J1102" s="5">
        <v>31.7</v>
      </c>
      <c r="K1102" s="5">
        <v>0</v>
      </c>
      <c r="L1102" s="7">
        <v>123247.735</v>
      </c>
      <c r="M1102" s="8">
        <v>90.82817034</v>
      </c>
      <c r="N1102" s="8">
        <f>Table_EnergyDemand_raw_data[[#This Row],[Demand]]*Table_EnergyDemand_raw_data[[#This Row],[RRP]]</f>
        <v>11194366.268599181</v>
      </c>
    </row>
    <row r="1103" spans="1:14" x14ac:dyDescent="0.3">
      <c r="A1103" s="10">
        <v>43106</v>
      </c>
      <c r="B1103" s="5" t="str">
        <f>TEXT(Table_EnergyDemand_raw_data[[#This Row],[Date]], "DDDD")</f>
        <v>Saturday</v>
      </c>
      <c r="C1103" s="5" t="str">
        <f xml:space="preserve"> TEXT(Table_EnergyDemand_raw_data[[#This Row],[Date]], "MMMM")</f>
        <v>January</v>
      </c>
      <c r="D1103" s="5" t="str">
        <f>TEXT(Table_EnergyDemand_raw_data[[#This Row],[Date]], "YYYY")</f>
        <v>2018</v>
      </c>
      <c r="E1103" s="5">
        <f>_xlfn.ISOWEEKNUM(Table_EnergyDemand_raw_data[[#This Row],[Date]])</f>
        <v>1</v>
      </c>
      <c r="F1103" s="6" t="str">
        <f>VLOOKUP(Table_EnergyDemand_raw_data[[#This Row],[Date]],Table_Sheet1[], 2, FALSE)</f>
        <v>N</v>
      </c>
      <c r="G1103" s="6" t="str">
        <f>VLOOKUP(Table_EnergyDemand_raw_data[[#This Row],[Date]],Table_Sheet1[], 3, FALSE)</f>
        <v>N</v>
      </c>
      <c r="H1103" s="5">
        <v>18.8</v>
      </c>
      <c r="I1103" s="5">
        <v>41.7</v>
      </c>
      <c r="J1103" s="5">
        <v>31.5</v>
      </c>
      <c r="K1103" s="5">
        <v>0</v>
      </c>
      <c r="L1103" s="7">
        <v>133705.845</v>
      </c>
      <c r="M1103" s="8">
        <v>75.591386209999996</v>
      </c>
      <c r="N1103" s="8">
        <f>Table_EnergyDemand_raw_data[[#This Row],[Demand]]*Table_EnergyDemand_raw_data[[#This Row],[RRP]]</f>
        <v>10107010.167929398</v>
      </c>
    </row>
    <row r="1104" spans="1:14" x14ac:dyDescent="0.3">
      <c r="A1104" s="10">
        <v>43107</v>
      </c>
      <c r="B1104" s="5" t="str">
        <f>TEXT(Table_EnergyDemand_raw_data[[#This Row],[Date]], "DDDD")</f>
        <v>Sunday</v>
      </c>
      <c r="C1104" s="5" t="str">
        <f xml:space="preserve"> TEXT(Table_EnergyDemand_raw_data[[#This Row],[Date]], "MMMM")</f>
        <v>January</v>
      </c>
      <c r="D1104" s="5" t="str">
        <f>TEXT(Table_EnergyDemand_raw_data[[#This Row],[Date]], "YYYY")</f>
        <v>2018</v>
      </c>
      <c r="E1104" s="5">
        <f>_xlfn.ISOWEEKNUM(Table_EnergyDemand_raw_data[[#This Row],[Date]])</f>
        <v>1</v>
      </c>
      <c r="F1104" s="6" t="str">
        <f>VLOOKUP(Table_EnergyDemand_raw_data[[#This Row],[Date]],Table_Sheet1[], 2, FALSE)</f>
        <v>N</v>
      </c>
      <c r="G1104" s="6" t="str">
        <f>VLOOKUP(Table_EnergyDemand_raw_data[[#This Row],[Date]],Table_Sheet1[], 3, FALSE)</f>
        <v>N</v>
      </c>
      <c r="H1104" s="5">
        <v>18.7</v>
      </c>
      <c r="I1104" s="5">
        <v>21.8</v>
      </c>
      <c r="J1104" s="5">
        <v>11</v>
      </c>
      <c r="K1104" s="5">
        <v>0</v>
      </c>
      <c r="L1104" s="7">
        <v>107142.815</v>
      </c>
      <c r="M1104" s="8">
        <v>80.976046170000004</v>
      </c>
      <c r="N1104" s="8">
        <f>Table_EnergyDemand_raw_data[[#This Row],[Demand]]*Table_EnergyDemand_raw_data[[#This Row],[RRP]]</f>
        <v>8676001.5342237689</v>
      </c>
    </row>
    <row r="1105" spans="1:14" x14ac:dyDescent="0.3">
      <c r="A1105" s="10">
        <v>43108</v>
      </c>
      <c r="B1105" s="5" t="str">
        <f>TEXT(Table_EnergyDemand_raw_data[[#This Row],[Date]], "DDDD")</f>
        <v>Monday</v>
      </c>
      <c r="C1105" s="5" t="str">
        <f xml:space="preserve"> TEXT(Table_EnergyDemand_raw_data[[#This Row],[Date]], "MMMM")</f>
        <v>January</v>
      </c>
      <c r="D1105" s="5" t="str">
        <f>TEXT(Table_EnergyDemand_raw_data[[#This Row],[Date]], "YYYY")</f>
        <v>2018</v>
      </c>
      <c r="E1105" s="5">
        <f>_xlfn.ISOWEEKNUM(Table_EnergyDemand_raw_data[[#This Row],[Date]])</f>
        <v>2</v>
      </c>
      <c r="F1105" s="6" t="str">
        <f>VLOOKUP(Table_EnergyDemand_raw_data[[#This Row],[Date]],Table_Sheet1[], 2, FALSE)</f>
        <v>N</v>
      </c>
      <c r="G1105" s="6" t="str">
        <f>VLOOKUP(Table_EnergyDemand_raw_data[[#This Row],[Date]],Table_Sheet1[], 3, FALSE)</f>
        <v>N</v>
      </c>
      <c r="H1105" s="5">
        <v>17.3</v>
      </c>
      <c r="I1105" s="5">
        <v>21.9</v>
      </c>
      <c r="J1105" s="5">
        <v>17.5</v>
      </c>
      <c r="K1105" s="5">
        <v>0</v>
      </c>
      <c r="L1105" s="7">
        <v>118832.07</v>
      </c>
      <c r="M1105" s="8">
        <v>87.931578639999998</v>
      </c>
      <c r="N1105" s="8">
        <f>Table_EnergyDemand_raw_data[[#This Row],[Demand]]*Table_EnergyDemand_raw_data[[#This Row],[RRP]]</f>
        <v>10449091.508158986</v>
      </c>
    </row>
    <row r="1106" spans="1:14" x14ac:dyDescent="0.3">
      <c r="A1106" s="10">
        <v>43109</v>
      </c>
      <c r="B1106" s="5" t="str">
        <f>TEXT(Table_EnergyDemand_raw_data[[#This Row],[Date]], "DDDD")</f>
        <v>Tuesday</v>
      </c>
      <c r="C1106" s="5" t="str">
        <f xml:space="preserve"> TEXT(Table_EnergyDemand_raw_data[[#This Row],[Date]], "MMMM")</f>
        <v>January</v>
      </c>
      <c r="D1106" s="5" t="str">
        <f>TEXT(Table_EnergyDemand_raw_data[[#This Row],[Date]], "YYYY")</f>
        <v>2018</v>
      </c>
      <c r="E1106" s="5">
        <f>_xlfn.ISOWEEKNUM(Table_EnergyDemand_raw_data[[#This Row],[Date]])</f>
        <v>2</v>
      </c>
      <c r="F1106" s="6" t="str">
        <f>VLOOKUP(Table_EnergyDemand_raw_data[[#This Row],[Date]],Table_Sheet1[], 2, FALSE)</f>
        <v>N</v>
      </c>
      <c r="G1106" s="6" t="str">
        <f>VLOOKUP(Table_EnergyDemand_raw_data[[#This Row],[Date]],Table_Sheet1[], 3, FALSE)</f>
        <v>N</v>
      </c>
      <c r="H1106" s="5">
        <v>15.7</v>
      </c>
      <c r="I1106" s="5">
        <v>22.5</v>
      </c>
      <c r="J1106" s="5">
        <v>30</v>
      </c>
      <c r="K1106" s="5">
        <v>0</v>
      </c>
      <c r="L1106" s="7">
        <v>111361.05</v>
      </c>
      <c r="M1106" s="8">
        <v>76.717394519999999</v>
      </c>
      <c r="N1106" s="8">
        <f>Table_EnergyDemand_raw_data[[#This Row],[Demand]]*Table_EnergyDemand_raw_data[[#This Row],[RRP]]</f>
        <v>8543329.6070114467</v>
      </c>
    </row>
    <row r="1107" spans="1:14" x14ac:dyDescent="0.3">
      <c r="A1107" s="10">
        <v>43110</v>
      </c>
      <c r="B1107" s="5" t="str">
        <f>TEXT(Table_EnergyDemand_raw_data[[#This Row],[Date]], "DDDD")</f>
        <v>Wednesday</v>
      </c>
      <c r="C1107" s="5" t="str">
        <f xml:space="preserve"> TEXT(Table_EnergyDemand_raw_data[[#This Row],[Date]], "MMMM")</f>
        <v>January</v>
      </c>
      <c r="D1107" s="5" t="str">
        <f>TEXT(Table_EnergyDemand_raw_data[[#This Row],[Date]], "YYYY")</f>
        <v>2018</v>
      </c>
      <c r="E1107" s="5">
        <f>_xlfn.ISOWEEKNUM(Table_EnergyDemand_raw_data[[#This Row],[Date]])</f>
        <v>2</v>
      </c>
      <c r="F1107" s="6" t="str">
        <f>VLOOKUP(Table_EnergyDemand_raw_data[[#This Row],[Date]],Table_Sheet1[], 2, FALSE)</f>
        <v>N</v>
      </c>
      <c r="G1107" s="6" t="str">
        <f>VLOOKUP(Table_EnergyDemand_raw_data[[#This Row],[Date]],Table_Sheet1[], 3, FALSE)</f>
        <v>N</v>
      </c>
      <c r="H1107" s="5">
        <v>13.6</v>
      </c>
      <c r="I1107" s="5">
        <v>25.6</v>
      </c>
      <c r="J1107" s="5">
        <v>23.5</v>
      </c>
      <c r="K1107" s="5">
        <v>0</v>
      </c>
      <c r="L1107" s="7">
        <v>116530.04</v>
      </c>
      <c r="M1107" s="8">
        <v>80.212274440000002</v>
      </c>
      <c r="N1107" s="8">
        <f>Table_EnergyDemand_raw_data[[#This Row],[Demand]]*Table_EnergyDemand_raw_data[[#This Row],[RRP]]</f>
        <v>9347139.5489841774</v>
      </c>
    </row>
    <row r="1108" spans="1:14" x14ac:dyDescent="0.3">
      <c r="A1108" s="10">
        <v>43111</v>
      </c>
      <c r="B1108" s="5" t="str">
        <f>TEXT(Table_EnergyDemand_raw_data[[#This Row],[Date]], "DDDD")</f>
        <v>Thursday</v>
      </c>
      <c r="C1108" s="5" t="str">
        <f xml:space="preserve"> TEXT(Table_EnergyDemand_raw_data[[#This Row],[Date]], "MMMM")</f>
        <v>January</v>
      </c>
      <c r="D1108" s="5" t="str">
        <f>TEXT(Table_EnergyDemand_raw_data[[#This Row],[Date]], "YYYY")</f>
        <v>2018</v>
      </c>
      <c r="E1108" s="5">
        <f>_xlfn.ISOWEEKNUM(Table_EnergyDemand_raw_data[[#This Row],[Date]])</f>
        <v>2</v>
      </c>
      <c r="F1108" s="6" t="str">
        <f>VLOOKUP(Table_EnergyDemand_raw_data[[#This Row],[Date]],Table_Sheet1[], 2, FALSE)</f>
        <v>N</v>
      </c>
      <c r="G1108" s="6" t="str">
        <f>VLOOKUP(Table_EnergyDemand_raw_data[[#This Row],[Date]],Table_Sheet1[], 3, FALSE)</f>
        <v>N</v>
      </c>
      <c r="H1108" s="5">
        <v>15.5</v>
      </c>
      <c r="I1108" s="5">
        <v>34.5</v>
      </c>
      <c r="J1108" s="5">
        <v>28.6</v>
      </c>
      <c r="K1108" s="5">
        <v>0</v>
      </c>
      <c r="L1108" s="7">
        <v>139607.905</v>
      </c>
      <c r="M1108" s="8">
        <v>87.802658050000005</v>
      </c>
      <c r="N1108" s="8">
        <f>Table_EnergyDemand_raw_data[[#This Row],[Demand]]*Table_EnergyDemand_raw_data[[#This Row],[RRP]]</f>
        <v>12257945.143791886</v>
      </c>
    </row>
    <row r="1109" spans="1:14" x14ac:dyDescent="0.3">
      <c r="A1109" s="10">
        <v>43112</v>
      </c>
      <c r="B1109" s="5" t="str">
        <f>TEXT(Table_EnergyDemand_raw_data[[#This Row],[Date]], "DDDD")</f>
        <v>Friday</v>
      </c>
      <c r="C1109" s="5" t="str">
        <f xml:space="preserve"> TEXT(Table_EnergyDemand_raw_data[[#This Row],[Date]], "MMMM")</f>
        <v>January</v>
      </c>
      <c r="D1109" s="5" t="str">
        <f>TEXT(Table_EnergyDemand_raw_data[[#This Row],[Date]], "YYYY")</f>
        <v>2018</v>
      </c>
      <c r="E1109" s="5">
        <f>_xlfn.ISOWEEKNUM(Table_EnergyDemand_raw_data[[#This Row],[Date]])</f>
        <v>2</v>
      </c>
      <c r="F1109" s="6" t="str">
        <f>VLOOKUP(Table_EnergyDemand_raw_data[[#This Row],[Date]],Table_Sheet1[], 2, FALSE)</f>
        <v>N</v>
      </c>
      <c r="G1109" s="6" t="str">
        <f>VLOOKUP(Table_EnergyDemand_raw_data[[#This Row],[Date]],Table_Sheet1[], 3, FALSE)</f>
        <v>N</v>
      </c>
      <c r="H1109" s="5">
        <v>20.399999999999999</v>
      </c>
      <c r="I1109" s="5">
        <v>30</v>
      </c>
      <c r="J1109" s="5">
        <v>1.7</v>
      </c>
      <c r="K1109" s="5">
        <v>1</v>
      </c>
      <c r="L1109" s="7">
        <v>132022.87</v>
      </c>
      <c r="M1109" s="8">
        <v>94.000719250000003</v>
      </c>
      <c r="N1109" s="8">
        <f>Table_EnergyDemand_raw_data[[#This Row],[Demand]]*Table_EnergyDemand_raw_data[[#This Row],[RRP]]</f>
        <v>12410244.737449247</v>
      </c>
    </row>
    <row r="1110" spans="1:14" x14ac:dyDescent="0.3">
      <c r="A1110" s="10">
        <v>43113</v>
      </c>
      <c r="B1110" s="5" t="str">
        <f>TEXT(Table_EnergyDemand_raw_data[[#This Row],[Date]], "DDDD")</f>
        <v>Saturday</v>
      </c>
      <c r="C1110" s="5" t="str">
        <f xml:space="preserve"> TEXT(Table_EnergyDemand_raw_data[[#This Row],[Date]], "MMMM")</f>
        <v>January</v>
      </c>
      <c r="D1110" s="5" t="str">
        <f>TEXT(Table_EnergyDemand_raw_data[[#This Row],[Date]], "YYYY")</f>
        <v>2018</v>
      </c>
      <c r="E1110" s="5">
        <f>_xlfn.ISOWEEKNUM(Table_EnergyDemand_raw_data[[#This Row],[Date]])</f>
        <v>2</v>
      </c>
      <c r="F1110" s="6" t="str">
        <f>VLOOKUP(Table_EnergyDemand_raw_data[[#This Row],[Date]],Table_Sheet1[], 2, FALSE)</f>
        <v>N</v>
      </c>
      <c r="G1110" s="6" t="str">
        <f>VLOOKUP(Table_EnergyDemand_raw_data[[#This Row],[Date]],Table_Sheet1[], 3, FALSE)</f>
        <v>N</v>
      </c>
      <c r="H1110" s="5">
        <v>16</v>
      </c>
      <c r="I1110" s="5">
        <v>20.9</v>
      </c>
      <c r="J1110" s="5">
        <v>10.7</v>
      </c>
      <c r="K1110" s="5">
        <v>7</v>
      </c>
      <c r="L1110" s="7">
        <v>98977.05</v>
      </c>
      <c r="M1110" s="8">
        <v>73.276545920000004</v>
      </c>
      <c r="N1110" s="8">
        <f>Table_EnergyDemand_raw_data[[#This Row],[Demand]]*Table_EnergyDemand_raw_data[[#This Row],[RRP]]</f>
        <v>7252696.3493511369</v>
      </c>
    </row>
    <row r="1111" spans="1:14" x14ac:dyDescent="0.3">
      <c r="A1111" s="10">
        <v>43114</v>
      </c>
      <c r="B1111" s="5" t="str">
        <f>TEXT(Table_EnergyDemand_raw_data[[#This Row],[Date]], "DDDD")</f>
        <v>Sunday</v>
      </c>
      <c r="C1111" s="5" t="str">
        <f xml:space="preserve"> TEXT(Table_EnergyDemand_raw_data[[#This Row],[Date]], "MMMM")</f>
        <v>January</v>
      </c>
      <c r="D1111" s="5" t="str">
        <f>TEXT(Table_EnergyDemand_raw_data[[#This Row],[Date]], "YYYY")</f>
        <v>2018</v>
      </c>
      <c r="E1111" s="5">
        <f>_xlfn.ISOWEEKNUM(Table_EnergyDemand_raw_data[[#This Row],[Date]])</f>
        <v>2</v>
      </c>
      <c r="F1111" s="6" t="str">
        <f>VLOOKUP(Table_EnergyDemand_raw_data[[#This Row],[Date]],Table_Sheet1[], 2, FALSE)</f>
        <v>N</v>
      </c>
      <c r="G1111" s="6" t="str">
        <f>VLOOKUP(Table_EnergyDemand_raw_data[[#This Row],[Date]],Table_Sheet1[], 3, FALSE)</f>
        <v>N</v>
      </c>
      <c r="H1111" s="5">
        <v>12.7</v>
      </c>
      <c r="I1111" s="5">
        <v>19.5</v>
      </c>
      <c r="J1111" s="5">
        <v>27.5</v>
      </c>
      <c r="K1111" s="5">
        <v>15</v>
      </c>
      <c r="L1111" s="7">
        <v>92021.68</v>
      </c>
      <c r="M1111" s="8">
        <v>66.65958191</v>
      </c>
      <c r="N1111" s="8">
        <f>Table_EnergyDemand_raw_data[[#This Row],[Demand]]*Table_EnergyDemand_raw_data[[#This Row],[RRP]]</f>
        <v>6134126.7154558087</v>
      </c>
    </row>
    <row r="1112" spans="1:14" x14ac:dyDescent="0.3">
      <c r="A1112" s="10">
        <v>43115</v>
      </c>
      <c r="B1112" s="5" t="str">
        <f>TEXT(Table_EnergyDemand_raw_data[[#This Row],[Date]], "DDDD")</f>
        <v>Monday</v>
      </c>
      <c r="C1112" s="5" t="str">
        <f xml:space="preserve"> TEXT(Table_EnergyDemand_raw_data[[#This Row],[Date]], "MMMM")</f>
        <v>January</v>
      </c>
      <c r="D1112" s="5" t="str">
        <f>TEXT(Table_EnergyDemand_raw_data[[#This Row],[Date]], "YYYY")</f>
        <v>2018</v>
      </c>
      <c r="E1112" s="5">
        <f>_xlfn.ISOWEEKNUM(Table_EnergyDemand_raw_data[[#This Row],[Date]])</f>
        <v>3</v>
      </c>
      <c r="F1112" s="6" t="str">
        <f>VLOOKUP(Table_EnergyDemand_raw_data[[#This Row],[Date]],Table_Sheet1[], 2, FALSE)</f>
        <v>N</v>
      </c>
      <c r="G1112" s="6" t="str">
        <f>VLOOKUP(Table_EnergyDemand_raw_data[[#This Row],[Date]],Table_Sheet1[], 3, FALSE)</f>
        <v>N</v>
      </c>
      <c r="H1112" s="5">
        <v>14.6</v>
      </c>
      <c r="I1112" s="5">
        <v>20.9</v>
      </c>
      <c r="J1112" s="5">
        <v>21.1</v>
      </c>
      <c r="K1112" s="5">
        <v>0</v>
      </c>
      <c r="L1112" s="7">
        <v>109389.095</v>
      </c>
      <c r="M1112" s="8">
        <v>86.378514550000006</v>
      </c>
      <c r="N1112" s="8">
        <f>Table_EnergyDemand_raw_data[[#This Row],[Demand]]*Table_EnergyDemand_raw_data[[#This Row],[RRP]]</f>
        <v>9448867.5340688322</v>
      </c>
    </row>
    <row r="1113" spans="1:14" x14ac:dyDescent="0.3">
      <c r="A1113" s="10">
        <v>43116</v>
      </c>
      <c r="B1113" s="5" t="str">
        <f>TEXT(Table_EnergyDemand_raw_data[[#This Row],[Date]], "DDDD")</f>
        <v>Tuesday</v>
      </c>
      <c r="C1113" s="5" t="str">
        <f xml:space="preserve"> TEXT(Table_EnergyDemand_raw_data[[#This Row],[Date]], "MMMM")</f>
        <v>January</v>
      </c>
      <c r="D1113" s="5" t="str">
        <f>TEXT(Table_EnergyDemand_raw_data[[#This Row],[Date]], "YYYY")</f>
        <v>2018</v>
      </c>
      <c r="E1113" s="5">
        <f>_xlfn.ISOWEEKNUM(Table_EnergyDemand_raw_data[[#This Row],[Date]])</f>
        <v>3</v>
      </c>
      <c r="F1113" s="6" t="str">
        <f>VLOOKUP(Table_EnergyDemand_raw_data[[#This Row],[Date]],Table_Sheet1[], 2, FALSE)</f>
        <v>N</v>
      </c>
      <c r="G1113" s="6" t="str">
        <f>VLOOKUP(Table_EnergyDemand_raw_data[[#This Row],[Date]],Table_Sheet1[], 3, FALSE)</f>
        <v>N</v>
      </c>
      <c r="H1113" s="5">
        <v>12.9</v>
      </c>
      <c r="I1113" s="5">
        <v>26.9</v>
      </c>
      <c r="J1113" s="5">
        <v>31.1</v>
      </c>
      <c r="K1113" s="5">
        <v>0</v>
      </c>
      <c r="L1113" s="7">
        <v>116074.03</v>
      </c>
      <c r="M1113" s="8">
        <v>92.836877680000001</v>
      </c>
      <c r="N1113" s="8">
        <f>Table_EnergyDemand_raw_data[[#This Row],[Demand]]*Table_EnergyDemand_raw_data[[#This Row],[RRP]]</f>
        <v>10775950.524934649</v>
      </c>
    </row>
    <row r="1114" spans="1:14" x14ac:dyDescent="0.3">
      <c r="A1114" s="10">
        <v>43117</v>
      </c>
      <c r="B1114" s="5" t="str">
        <f>TEXT(Table_EnergyDemand_raw_data[[#This Row],[Date]], "DDDD")</f>
        <v>Wednesday</v>
      </c>
      <c r="C1114" s="5" t="str">
        <f xml:space="preserve"> TEXT(Table_EnergyDemand_raw_data[[#This Row],[Date]], "MMMM")</f>
        <v>January</v>
      </c>
      <c r="D1114" s="5" t="str">
        <f>TEXT(Table_EnergyDemand_raw_data[[#This Row],[Date]], "YYYY")</f>
        <v>2018</v>
      </c>
      <c r="E1114" s="5">
        <f>_xlfn.ISOWEEKNUM(Table_EnergyDemand_raw_data[[#This Row],[Date]])</f>
        <v>3</v>
      </c>
      <c r="F1114" s="6" t="str">
        <f>VLOOKUP(Table_EnergyDemand_raw_data[[#This Row],[Date]],Table_Sheet1[], 2, FALSE)</f>
        <v>N</v>
      </c>
      <c r="G1114" s="6" t="str">
        <f>VLOOKUP(Table_EnergyDemand_raw_data[[#This Row],[Date]],Table_Sheet1[], 3, FALSE)</f>
        <v>N</v>
      </c>
      <c r="H1114" s="5">
        <v>12.4</v>
      </c>
      <c r="I1114" s="5">
        <v>30.3</v>
      </c>
      <c r="J1114" s="5">
        <v>30.9</v>
      </c>
      <c r="K1114" s="5">
        <v>0</v>
      </c>
      <c r="L1114" s="7">
        <v>129286.36500000001</v>
      </c>
      <c r="M1114" s="8">
        <v>100.2774263</v>
      </c>
      <c r="N1114" s="8">
        <f>Table_EnergyDemand_raw_data[[#This Row],[Demand]]*Table_EnergyDemand_raw_data[[#This Row],[RRP]]</f>
        <v>12964503.937882401</v>
      </c>
    </row>
    <row r="1115" spans="1:14" x14ac:dyDescent="0.3">
      <c r="A1115" s="10">
        <v>43118</v>
      </c>
      <c r="B1115" s="5" t="str">
        <f>TEXT(Table_EnergyDemand_raw_data[[#This Row],[Date]], "DDDD")</f>
        <v>Thursday</v>
      </c>
      <c r="C1115" s="5" t="str">
        <f xml:space="preserve"> TEXT(Table_EnergyDemand_raw_data[[#This Row],[Date]], "MMMM")</f>
        <v>January</v>
      </c>
      <c r="D1115" s="5" t="str">
        <f>TEXT(Table_EnergyDemand_raw_data[[#This Row],[Date]], "YYYY")</f>
        <v>2018</v>
      </c>
      <c r="E1115" s="5">
        <f>_xlfn.ISOWEEKNUM(Table_EnergyDemand_raw_data[[#This Row],[Date]])</f>
        <v>3</v>
      </c>
      <c r="F1115" s="6" t="str">
        <f>VLOOKUP(Table_EnergyDemand_raw_data[[#This Row],[Date]],Table_Sheet1[], 2, FALSE)</f>
        <v>N</v>
      </c>
      <c r="G1115" s="6" t="str">
        <f>VLOOKUP(Table_EnergyDemand_raw_data[[#This Row],[Date]],Table_Sheet1[], 3, FALSE)</f>
        <v>N</v>
      </c>
      <c r="H1115" s="5">
        <v>16.600000000000001</v>
      </c>
      <c r="I1115" s="5">
        <v>40</v>
      </c>
      <c r="J1115" s="5">
        <v>30.8</v>
      </c>
      <c r="K1115" s="5">
        <v>0</v>
      </c>
      <c r="L1115" s="7">
        <v>154648.065</v>
      </c>
      <c r="M1115" s="8">
        <v>1210.1379199999999</v>
      </c>
      <c r="N1115" s="8">
        <f>Table_EnergyDemand_raw_data[[#This Row],[Demand]]*Table_EnergyDemand_raw_data[[#This Row],[RRP]]</f>
        <v>187145487.71112478</v>
      </c>
    </row>
    <row r="1116" spans="1:14" x14ac:dyDescent="0.3">
      <c r="A1116" s="10">
        <v>43119</v>
      </c>
      <c r="B1116" s="5" t="str">
        <f>TEXT(Table_EnergyDemand_raw_data[[#This Row],[Date]], "DDDD")</f>
        <v>Friday</v>
      </c>
      <c r="C1116" s="5" t="str">
        <f xml:space="preserve"> TEXT(Table_EnergyDemand_raw_data[[#This Row],[Date]], "MMMM")</f>
        <v>January</v>
      </c>
      <c r="D1116" s="5" t="str">
        <f>TEXT(Table_EnergyDemand_raw_data[[#This Row],[Date]], "YYYY")</f>
        <v>2018</v>
      </c>
      <c r="E1116" s="5">
        <f>_xlfn.ISOWEEKNUM(Table_EnergyDemand_raw_data[[#This Row],[Date]])</f>
        <v>3</v>
      </c>
      <c r="F1116" s="6" t="str">
        <f>VLOOKUP(Table_EnergyDemand_raw_data[[#This Row],[Date]],Table_Sheet1[], 2, FALSE)</f>
        <v>N</v>
      </c>
      <c r="G1116" s="6" t="str">
        <f>VLOOKUP(Table_EnergyDemand_raw_data[[#This Row],[Date]],Table_Sheet1[], 3, FALSE)</f>
        <v>N</v>
      </c>
      <c r="H1116" s="5">
        <v>22.5</v>
      </c>
      <c r="I1116" s="5">
        <v>40.299999999999997</v>
      </c>
      <c r="J1116" s="5">
        <v>30.6</v>
      </c>
      <c r="K1116" s="5">
        <v>0</v>
      </c>
      <c r="L1116" s="7">
        <v>165070.595</v>
      </c>
      <c r="M1116" s="8">
        <v>647.57416339999997</v>
      </c>
      <c r="N1116" s="8">
        <f>Table_EnergyDemand_raw_data[[#This Row],[Demand]]*Table_EnergyDemand_raw_data[[#This Row],[RRP]]</f>
        <v>106895452.45906521</v>
      </c>
    </row>
    <row r="1117" spans="1:14" x14ac:dyDescent="0.3">
      <c r="A1117" s="10">
        <v>43120</v>
      </c>
      <c r="B1117" s="5" t="str">
        <f>TEXT(Table_EnergyDemand_raw_data[[#This Row],[Date]], "DDDD")</f>
        <v>Saturday</v>
      </c>
      <c r="C1117" s="5" t="str">
        <f xml:space="preserve"> TEXT(Table_EnergyDemand_raw_data[[#This Row],[Date]], "MMMM")</f>
        <v>January</v>
      </c>
      <c r="D1117" s="5" t="str">
        <f>TEXT(Table_EnergyDemand_raw_data[[#This Row],[Date]], "YYYY")</f>
        <v>2018</v>
      </c>
      <c r="E1117" s="5">
        <f>_xlfn.ISOWEEKNUM(Table_EnergyDemand_raw_data[[#This Row],[Date]])</f>
        <v>3</v>
      </c>
      <c r="F1117" s="6" t="str">
        <f>VLOOKUP(Table_EnergyDemand_raw_data[[#This Row],[Date]],Table_Sheet1[], 2, FALSE)</f>
        <v>N</v>
      </c>
      <c r="G1117" s="6" t="str">
        <f>VLOOKUP(Table_EnergyDemand_raw_data[[#This Row],[Date]],Table_Sheet1[], 3, FALSE)</f>
        <v>N</v>
      </c>
      <c r="H1117" s="5">
        <v>20.3</v>
      </c>
      <c r="I1117" s="5">
        <v>24.6</v>
      </c>
      <c r="J1117" s="5">
        <v>20.2</v>
      </c>
      <c r="K1117" s="5">
        <v>0</v>
      </c>
      <c r="L1117" s="7">
        <v>124825.02499999999</v>
      </c>
      <c r="M1117" s="8">
        <v>94.104814860000005</v>
      </c>
      <c r="N1117" s="8">
        <f>Table_EnergyDemand_raw_data[[#This Row],[Demand]]*Table_EnergyDemand_raw_data[[#This Row],[RRP]]</f>
        <v>11746635.867519872</v>
      </c>
    </row>
    <row r="1118" spans="1:14" x14ac:dyDescent="0.3">
      <c r="A1118" s="10">
        <v>43121</v>
      </c>
      <c r="B1118" s="5" t="str">
        <f>TEXT(Table_EnergyDemand_raw_data[[#This Row],[Date]], "DDDD")</f>
        <v>Sunday</v>
      </c>
      <c r="C1118" s="5" t="str">
        <f xml:space="preserve"> TEXT(Table_EnergyDemand_raw_data[[#This Row],[Date]], "MMMM")</f>
        <v>January</v>
      </c>
      <c r="D1118" s="5" t="str">
        <f>TEXT(Table_EnergyDemand_raw_data[[#This Row],[Date]], "YYYY")</f>
        <v>2018</v>
      </c>
      <c r="E1118" s="5">
        <f>_xlfn.ISOWEEKNUM(Table_EnergyDemand_raw_data[[#This Row],[Date]])</f>
        <v>3</v>
      </c>
      <c r="F1118" s="6" t="str">
        <f>VLOOKUP(Table_EnergyDemand_raw_data[[#This Row],[Date]],Table_Sheet1[], 2, FALSE)</f>
        <v>N</v>
      </c>
      <c r="G1118" s="6" t="str">
        <f>VLOOKUP(Table_EnergyDemand_raw_data[[#This Row],[Date]],Table_Sheet1[], 3, FALSE)</f>
        <v>N</v>
      </c>
      <c r="H1118" s="5">
        <v>21</v>
      </c>
      <c r="I1118" s="5">
        <v>28.2</v>
      </c>
      <c r="J1118" s="5">
        <v>14.9</v>
      </c>
      <c r="K1118" s="5">
        <v>0</v>
      </c>
      <c r="L1118" s="7">
        <v>127305.2</v>
      </c>
      <c r="M1118" s="8">
        <v>121.7119723</v>
      </c>
      <c r="N1118" s="8">
        <f>Table_EnergyDemand_raw_data[[#This Row],[Demand]]*Table_EnergyDemand_raw_data[[#This Row],[RRP]]</f>
        <v>15494566.976045959</v>
      </c>
    </row>
    <row r="1119" spans="1:14" x14ac:dyDescent="0.3">
      <c r="A1119" s="10">
        <v>43122</v>
      </c>
      <c r="B1119" s="5" t="str">
        <f>TEXT(Table_EnergyDemand_raw_data[[#This Row],[Date]], "DDDD")</f>
        <v>Monday</v>
      </c>
      <c r="C1119" s="5" t="str">
        <f xml:space="preserve"> TEXT(Table_EnergyDemand_raw_data[[#This Row],[Date]], "MMMM")</f>
        <v>January</v>
      </c>
      <c r="D1119" s="5" t="str">
        <f>TEXT(Table_EnergyDemand_raw_data[[#This Row],[Date]], "YYYY")</f>
        <v>2018</v>
      </c>
      <c r="E1119" s="5">
        <f>_xlfn.ISOWEEKNUM(Table_EnergyDemand_raw_data[[#This Row],[Date]])</f>
        <v>4</v>
      </c>
      <c r="F1119" s="6" t="str">
        <f>VLOOKUP(Table_EnergyDemand_raw_data[[#This Row],[Date]],Table_Sheet1[], 2, FALSE)</f>
        <v>N</v>
      </c>
      <c r="G1119" s="6" t="str">
        <f>VLOOKUP(Table_EnergyDemand_raw_data[[#This Row],[Date]],Table_Sheet1[], 3, FALSE)</f>
        <v>N</v>
      </c>
      <c r="H1119" s="5">
        <v>20.5</v>
      </c>
      <c r="I1119" s="5">
        <v>23.9</v>
      </c>
      <c r="J1119" s="5">
        <v>27.3</v>
      </c>
      <c r="K1119" s="5">
        <v>0</v>
      </c>
      <c r="L1119" s="7">
        <v>137955.42499999999</v>
      </c>
      <c r="M1119" s="8">
        <v>115.1294838</v>
      </c>
      <c r="N1119" s="8">
        <f>Table_EnergyDemand_raw_data[[#This Row],[Demand]]*Table_EnergyDemand_raw_data[[#This Row],[RRP]]</f>
        <v>15882736.867659613</v>
      </c>
    </row>
    <row r="1120" spans="1:14" x14ac:dyDescent="0.3">
      <c r="A1120" s="10">
        <v>43123</v>
      </c>
      <c r="B1120" s="5" t="str">
        <f>TEXT(Table_EnergyDemand_raw_data[[#This Row],[Date]], "DDDD")</f>
        <v>Tuesday</v>
      </c>
      <c r="C1120" s="5" t="str">
        <f xml:space="preserve"> TEXT(Table_EnergyDemand_raw_data[[#This Row],[Date]], "MMMM")</f>
        <v>January</v>
      </c>
      <c r="D1120" s="5" t="str">
        <f>TEXT(Table_EnergyDemand_raw_data[[#This Row],[Date]], "YYYY")</f>
        <v>2018</v>
      </c>
      <c r="E1120" s="5">
        <f>_xlfn.ISOWEEKNUM(Table_EnergyDemand_raw_data[[#This Row],[Date]])</f>
        <v>4</v>
      </c>
      <c r="F1120" s="6" t="str">
        <f>VLOOKUP(Table_EnergyDemand_raw_data[[#This Row],[Date]],Table_Sheet1[], 2, FALSE)</f>
        <v>N</v>
      </c>
      <c r="G1120" s="6" t="str">
        <f>VLOOKUP(Table_EnergyDemand_raw_data[[#This Row],[Date]],Table_Sheet1[], 3, FALSE)</f>
        <v>N</v>
      </c>
      <c r="H1120" s="5">
        <v>18</v>
      </c>
      <c r="I1120" s="5">
        <v>23.6</v>
      </c>
      <c r="J1120" s="5">
        <v>28.3</v>
      </c>
      <c r="K1120" s="5">
        <v>0</v>
      </c>
      <c r="L1120" s="7">
        <v>128314.47</v>
      </c>
      <c r="M1120" s="8">
        <v>102.3741093</v>
      </c>
      <c r="N1120" s="8">
        <f>Table_EnergyDemand_raw_data[[#This Row],[Demand]]*Table_EnergyDemand_raw_data[[#This Row],[RRP]]</f>
        <v>13136079.576551571</v>
      </c>
    </row>
    <row r="1121" spans="1:14" x14ac:dyDescent="0.3">
      <c r="A1121" s="10">
        <v>43124</v>
      </c>
      <c r="B1121" s="5" t="str">
        <f>TEXT(Table_EnergyDemand_raw_data[[#This Row],[Date]], "DDDD")</f>
        <v>Wednesday</v>
      </c>
      <c r="C1121" s="5" t="str">
        <f xml:space="preserve"> TEXT(Table_EnergyDemand_raw_data[[#This Row],[Date]], "MMMM")</f>
        <v>January</v>
      </c>
      <c r="D1121" s="5" t="str">
        <f>TEXT(Table_EnergyDemand_raw_data[[#This Row],[Date]], "YYYY")</f>
        <v>2018</v>
      </c>
      <c r="E1121" s="5">
        <f>_xlfn.ISOWEEKNUM(Table_EnergyDemand_raw_data[[#This Row],[Date]])</f>
        <v>4</v>
      </c>
      <c r="F1121" s="6" t="str">
        <f>VLOOKUP(Table_EnergyDemand_raw_data[[#This Row],[Date]],Table_Sheet1[], 2, FALSE)</f>
        <v>N</v>
      </c>
      <c r="G1121" s="6" t="str">
        <f>VLOOKUP(Table_EnergyDemand_raw_data[[#This Row],[Date]],Table_Sheet1[], 3, FALSE)</f>
        <v>N</v>
      </c>
      <c r="H1121" s="5">
        <v>14.8</v>
      </c>
      <c r="I1121" s="5">
        <v>23.3</v>
      </c>
      <c r="J1121" s="5">
        <v>27.5</v>
      </c>
      <c r="K1121" s="5">
        <v>0</v>
      </c>
      <c r="L1121" s="7">
        <v>128899.765</v>
      </c>
      <c r="M1121" s="8">
        <v>103.427874</v>
      </c>
      <c r="N1121" s="8">
        <f>Table_EnergyDemand_raw_data[[#This Row],[Demand]]*Table_EnergyDemand_raw_data[[#This Row],[RRP]]</f>
        <v>13331828.653049611</v>
      </c>
    </row>
    <row r="1122" spans="1:14" x14ac:dyDescent="0.3">
      <c r="A1122" s="10">
        <v>43125</v>
      </c>
      <c r="B1122" s="5" t="str">
        <f>TEXT(Table_EnergyDemand_raw_data[[#This Row],[Date]], "DDDD")</f>
        <v>Thursday</v>
      </c>
      <c r="C1122" s="5" t="str">
        <f xml:space="preserve"> TEXT(Table_EnergyDemand_raw_data[[#This Row],[Date]], "MMMM")</f>
        <v>January</v>
      </c>
      <c r="D1122" s="5" t="str">
        <f>TEXT(Table_EnergyDemand_raw_data[[#This Row],[Date]], "YYYY")</f>
        <v>2018</v>
      </c>
      <c r="E1122" s="5">
        <f>_xlfn.ISOWEEKNUM(Table_EnergyDemand_raw_data[[#This Row],[Date]])</f>
        <v>4</v>
      </c>
      <c r="F1122" s="6" t="str">
        <f>VLOOKUP(Table_EnergyDemand_raw_data[[#This Row],[Date]],Table_Sheet1[], 2, FALSE)</f>
        <v>N</v>
      </c>
      <c r="G1122" s="6" t="str">
        <f>VLOOKUP(Table_EnergyDemand_raw_data[[#This Row],[Date]],Table_Sheet1[], 3, FALSE)</f>
        <v>N</v>
      </c>
      <c r="H1122" s="5">
        <v>17.100000000000001</v>
      </c>
      <c r="I1122" s="5">
        <v>26.6</v>
      </c>
      <c r="J1122" s="5">
        <v>28.1</v>
      </c>
      <c r="K1122" s="5">
        <v>0</v>
      </c>
      <c r="L1122" s="7">
        <v>139245.21</v>
      </c>
      <c r="M1122" s="8">
        <v>155.5028059</v>
      </c>
      <c r="N1122" s="8">
        <f>Table_EnergyDemand_raw_data[[#This Row],[Demand]]*Table_EnergyDemand_raw_data[[#This Row],[RRP]]</f>
        <v>21653020.863134738</v>
      </c>
    </row>
    <row r="1123" spans="1:14" x14ac:dyDescent="0.3">
      <c r="A1123" s="10">
        <v>43126</v>
      </c>
      <c r="B1123" s="5" t="str">
        <f>TEXT(Table_EnergyDemand_raw_data[[#This Row],[Date]], "DDDD")</f>
        <v>Friday</v>
      </c>
      <c r="C1123" s="5" t="str">
        <f xml:space="preserve"> TEXT(Table_EnergyDemand_raw_data[[#This Row],[Date]], "MMMM")</f>
        <v>January</v>
      </c>
      <c r="D1123" s="5" t="str">
        <f>TEXT(Table_EnergyDemand_raw_data[[#This Row],[Date]], "YYYY")</f>
        <v>2018</v>
      </c>
      <c r="E1123" s="5">
        <f>_xlfn.ISOWEEKNUM(Table_EnergyDemand_raw_data[[#This Row],[Date]])</f>
        <v>4</v>
      </c>
      <c r="F1123" s="6" t="str">
        <f>VLOOKUP(Table_EnergyDemand_raw_data[[#This Row],[Date]],Table_Sheet1[], 2, FALSE)</f>
        <v>N</v>
      </c>
      <c r="G1123" s="6" t="str">
        <f>VLOOKUP(Table_EnergyDemand_raw_data[[#This Row],[Date]],Table_Sheet1[], 3, FALSE)</f>
        <v>Y</v>
      </c>
      <c r="H1123" s="5">
        <v>19.399999999999999</v>
      </c>
      <c r="I1123" s="5">
        <v>28.4</v>
      </c>
      <c r="J1123" s="5">
        <v>19.899999999999999</v>
      </c>
      <c r="K1123" s="5">
        <v>0</v>
      </c>
      <c r="L1123" s="7">
        <v>128599.46</v>
      </c>
      <c r="M1123" s="8">
        <v>91.434892809999994</v>
      </c>
      <c r="N1123" s="8">
        <f>Table_EnergyDemand_raw_data[[#This Row],[Demand]]*Table_EnergyDemand_raw_data[[#This Row],[RRP]]</f>
        <v>11758477.840523882</v>
      </c>
    </row>
    <row r="1124" spans="1:14" x14ac:dyDescent="0.3">
      <c r="A1124" s="10">
        <v>43127</v>
      </c>
      <c r="B1124" s="5" t="str">
        <f>TEXT(Table_EnergyDemand_raw_data[[#This Row],[Date]], "DDDD")</f>
        <v>Saturday</v>
      </c>
      <c r="C1124" s="5" t="str">
        <f xml:space="preserve"> TEXT(Table_EnergyDemand_raw_data[[#This Row],[Date]], "MMMM")</f>
        <v>January</v>
      </c>
      <c r="D1124" s="5" t="str">
        <f>TEXT(Table_EnergyDemand_raw_data[[#This Row],[Date]], "YYYY")</f>
        <v>2018</v>
      </c>
      <c r="E1124" s="5">
        <f>_xlfn.ISOWEEKNUM(Table_EnergyDemand_raw_data[[#This Row],[Date]])</f>
        <v>4</v>
      </c>
      <c r="F1124" s="6" t="str">
        <f>VLOOKUP(Table_EnergyDemand_raw_data[[#This Row],[Date]],Table_Sheet1[], 2, FALSE)</f>
        <v>N</v>
      </c>
      <c r="G1124" s="6" t="str">
        <f>VLOOKUP(Table_EnergyDemand_raw_data[[#This Row],[Date]],Table_Sheet1[], 3, FALSE)</f>
        <v>N</v>
      </c>
      <c r="H1124" s="5">
        <v>21.2</v>
      </c>
      <c r="I1124" s="5">
        <v>33.200000000000003</v>
      </c>
      <c r="J1124" s="5">
        <v>27.5</v>
      </c>
      <c r="K1124" s="5">
        <v>3.4</v>
      </c>
      <c r="L1124" s="7">
        <v>139114.58499999999</v>
      </c>
      <c r="M1124" s="8">
        <v>104.878878</v>
      </c>
      <c r="N1124" s="8">
        <f>Table_EnergyDemand_raw_data[[#This Row],[Demand]]*Table_EnergyDemand_raw_data[[#This Row],[RRP]]</f>
        <v>14590181.58823563</v>
      </c>
    </row>
    <row r="1125" spans="1:14" x14ac:dyDescent="0.3">
      <c r="A1125" s="10">
        <v>43128</v>
      </c>
      <c r="B1125" s="5" t="str">
        <f>TEXT(Table_EnergyDemand_raw_data[[#This Row],[Date]], "DDDD")</f>
        <v>Sunday</v>
      </c>
      <c r="C1125" s="5" t="str">
        <f xml:space="preserve"> TEXT(Table_EnergyDemand_raw_data[[#This Row],[Date]], "MMMM")</f>
        <v>January</v>
      </c>
      <c r="D1125" s="5" t="str">
        <f>TEXT(Table_EnergyDemand_raw_data[[#This Row],[Date]], "YYYY")</f>
        <v>2018</v>
      </c>
      <c r="E1125" s="5">
        <f>_xlfn.ISOWEEKNUM(Table_EnergyDemand_raw_data[[#This Row],[Date]])</f>
        <v>4</v>
      </c>
      <c r="F1125" s="6" t="str">
        <f>VLOOKUP(Table_EnergyDemand_raw_data[[#This Row],[Date]],Table_Sheet1[], 2, FALSE)</f>
        <v>N</v>
      </c>
      <c r="G1125" s="6" t="str">
        <f>VLOOKUP(Table_EnergyDemand_raw_data[[#This Row],[Date]],Table_Sheet1[], 3, FALSE)</f>
        <v>N</v>
      </c>
      <c r="H1125" s="5">
        <v>22.7</v>
      </c>
      <c r="I1125" s="5">
        <v>38.1</v>
      </c>
      <c r="J1125" s="5">
        <v>28.5</v>
      </c>
      <c r="K1125" s="5">
        <v>0</v>
      </c>
      <c r="L1125" s="7">
        <v>159436.69</v>
      </c>
      <c r="M1125" s="8">
        <v>290.41964400000001</v>
      </c>
      <c r="N1125" s="8">
        <f>Table_EnergyDemand_raw_data[[#This Row],[Demand]]*Table_EnergyDemand_raw_data[[#This Row],[RRP]]</f>
        <v>46303546.750338361</v>
      </c>
    </row>
    <row r="1126" spans="1:14" x14ac:dyDescent="0.3">
      <c r="A1126" s="10">
        <v>43129</v>
      </c>
      <c r="B1126" s="5" t="str">
        <f>TEXT(Table_EnergyDemand_raw_data[[#This Row],[Date]], "DDDD")</f>
        <v>Monday</v>
      </c>
      <c r="C1126" s="5" t="str">
        <f xml:space="preserve"> TEXT(Table_EnergyDemand_raw_data[[#This Row],[Date]], "MMMM")</f>
        <v>January</v>
      </c>
      <c r="D1126" s="5" t="str">
        <f>TEXT(Table_EnergyDemand_raw_data[[#This Row],[Date]], "YYYY")</f>
        <v>2018</v>
      </c>
      <c r="E1126" s="5">
        <f>_xlfn.ISOWEEKNUM(Table_EnergyDemand_raw_data[[#This Row],[Date]])</f>
        <v>5</v>
      </c>
      <c r="F1126" s="6" t="str">
        <f>VLOOKUP(Table_EnergyDemand_raw_data[[#This Row],[Date]],Table_Sheet1[], 2, FALSE)</f>
        <v>N</v>
      </c>
      <c r="G1126" s="6" t="str">
        <f>VLOOKUP(Table_EnergyDemand_raw_data[[#This Row],[Date]],Table_Sheet1[], 3, FALSE)</f>
        <v>N</v>
      </c>
      <c r="H1126" s="5">
        <v>27.8</v>
      </c>
      <c r="I1126" s="5">
        <v>33.5</v>
      </c>
      <c r="J1126" s="5">
        <v>7.3</v>
      </c>
      <c r="K1126" s="5">
        <v>0</v>
      </c>
      <c r="L1126" s="7">
        <v>160437.565</v>
      </c>
      <c r="M1126" s="8">
        <v>107.6574249</v>
      </c>
      <c r="N1126" s="8">
        <f>Table_EnergyDemand_raw_data[[#This Row],[Demand]]*Table_EnergyDemand_raw_data[[#This Row],[RRP]]</f>
        <v>17272295.10512637</v>
      </c>
    </row>
    <row r="1127" spans="1:14" x14ac:dyDescent="0.3">
      <c r="A1127" s="10">
        <v>43130</v>
      </c>
      <c r="B1127" s="5" t="str">
        <f>TEXT(Table_EnergyDemand_raw_data[[#This Row],[Date]], "DDDD")</f>
        <v>Tuesday</v>
      </c>
      <c r="C1127" s="5" t="str">
        <f xml:space="preserve"> TEXT(Table_EnergyDemand_raw_data[[#This Row],[Date]], "MMMM")</f>
        <v>January</v>
      </c>
      <c r="D1127" s="5" t="str">
        <f>TEXT(Table_EnergyDemand_raw_data[[#This Row],[Date]], "YYYY")</f>
        <v>2018</v>
      </c>
      <c r="E1127" s="5">
        <f>_xlfn.ISOWEEKNUM(Table_EnergyDemand_raw_data[[#This Row],[Date]])</f>
        <v>5</v>
      </c>
      <c r="F1127" s="6" t="str">
        <f>VLOOKUP(Table_EnergyDemand_raw_data[[#This Row],[Date]],Table_Sheet1[], 2, FALSE)</f>
        <v>N</v>
      </c>
      <c r="G1127" s="6" t="str">
        <f>VLOOKUP(Table_EnergyDemand_raw_data[[#This Row],[Date]],Table_Sheet1[], 3, FALSE)</f>
        <v>N</v>
      </c>
      <c r="H1127" s="5">
        <v>15.6</v>
      </c>
      <c r="I1127" s="5">
        <v>21</v>
      </c>
      <c r="J1127" s="5">
        <v>14.1</v>
      </c>
      <c r="K1127" s="5">
        <v>38.799999999999997</v>
      </c>
      <c r="L1127" s="7">
        <v>115239.57</v>
      </c>
      <c r="M1127" s="8">
        <v>78.574438810000004</v>
      </c>
      <c r="N1127" s="8">
        <f>Table_EnergyDemand_raw_data[[#This Row],[Demand]]*Table_EnergyDemand_raw_data[[#This Row],[RRP]]</f>
        <v>9054884.5414557122</v>
      </c>
    </row>
    <row r="1128" spans="1:14" x14ac:dyDescent="0.3">
      <c r="A1128" s="10">
        <v>43131</v>
      </c>
      <c r="B1128" s="5" t="str">
        <f>TEXT(Table_EnergyDemand_raw_data[[#This Row],[Date]], "DDDD")</f>
        <v>Wednesday</v>
      </c>
      <c r="C1128" s="5" t="str">
        <f xml:space="preserve"> TEXT(Table_EnergyDemand_raw_data[[#This Row],[Date]], "MMMM")</f>
        <v>January</v>
      </c>
      <c r="D1128" s="5" t="str">
        <f>TEXT(Table_EnergyDemand_raw_data[[#This Row],[Date]], "YYYY")</f>
        <v>2018</v>
      </c>
      <c r="E1128" s="5">
        <f>_xlfn.ISOWEEKNUM(Table_EnergyDemand_raw_data[[#This Row],[Date]])</f>
        <v>5</v>
      </c>
      <c r="F1128" s="6" t="str">
        <f>VLOOKUP(Table_EnergyDemand_raw_data[[#This Row],[Date]],Table_Sheet1[], 2, FALSE)</f>
        <v>Y</v>
      </c>
      <c r="G1128" s="6" t="str">
        <f>VLOOKUP(Table_EnergyDemand_raw_data[[#This Row],[Date]],Table_Sheet1[], 3, FALSE)</f>
        <v>N</v>
      </c>
      <c r="H1128" s="5">
        <v>14.6</v>
      </c>
      <c r="I1128" s="5">
        <v>19.100000000000001</v>
      </c>
      <c r="J1128" s="5">
        <v>19.600000000000001</v>
      </c>
      <c r="K1128" s="5">
        <v>0</v>
      </c>
      <c r="L1128" s="7">
        <v>108524.18</v>
      </c>
      <c r="M1128" s="8">
        <v>65.217558049999994</v>
      </c>
      <c r="N1128" s="8">
        <f>Table_EnergyDemand_raw_data[[#This Row],[Demand]]*Table_EnergyDemand_raw_data[[#This Row],[RRP]]</f>
        <v>7077682.0089786481</v>
      </c>
    </row>
    <row r="1129" spans="1:14" x14ac:dyDescent="0.3">
      <c r="A1129" s="10">
        <v>43132</v>
      </c>
      <c r="B1129" s="5" t="str">
        <f>TEXT(Table_EnergyDemand_raw_data[[#This Row],[Date]], "DDDD")</f>
        <v>Thursday</v>
      </c>
      <c r="C1129" s="5" t="str">
        <f xml:space="preserve"> TEXT(Table_EnergyDemand_raw_data[[#This Row],[Date]], "MMMM")</f>
        <v>February</v>
      </c>
      <c r="D1129" s="5" t="str">
        <f>TEXT(Table_EnergyDemand_raw_data[[#This Row],[Date]], "YYYY")</f>
        <v>2018</v>
      </c>
      <c r="E1129" s="5">
        <f>_xlfn.ISOWEEKNUM(Table_EnergyDemand_raw_data[[#This Row],[Date]])</f>
        <v>5</v>
      </c>
      <c r="F1129" s="6" t="str">
        <f>VLOOKUP(Table_EnergyDemand_raw_data[[#This Row],[Date]],Table_Sheet1[], 2, FALSE)</f>
        <v>Y</v>
      </c>
      <c r="G1129" s="6" t="str">
        <f>VLOOKUP(Table_EnergyDemand_raw_data[[#This Row],[Date]],Table_Sheet1[], 3, FALSE)</f>
        <v>N</v>
      </c>
      <c r="H1129" s="5">
        <v>12.1</v>
      </c>
      <c r="I1129" s="5">
        <v>22.5</v>
      </c>
      <c r="J1129" s="5">
        <v>28.9</v>
      </c>
      <c r="K1129" s="5">
        <v>0.2</v>
      </c>
      <c r="L1129" s="7">
        <v>109949.21</v>
      </c>
      <c r="M1129" s="8">
        <v>72.412229809999999</v>
      </c>
      <c r="N1129" s="8">
        <f>Table_EnergyDemand_raw_data[[#This Row],[Demand]]*Table_EnergyDemand_raw_data[[#This Row],[RRP]]</f>
        <v>7961667.4619479505</v>
      </c>
    </row>
    <row r="1130" spans="1:14" x14ac:dyDescent="0.3">
      <c r="A1130" s="10">
        <v>43133</v>
      </c>
      <c r="B1130" s="5" t="str">
        <f>TEXT(Table_EnergyDemand_raw_data[[#This Row],[Date]], "DDDD")</f>
        <v>Friday</v>
      </c>
      <c r="C1130" s="5" t="str">
        <f xml:space="preserve"> TEXT(Table_EnergyDemand_raw_data[[#This Row],[Date]], "MMMM")</f>
        <v>February</v>
      </c>
      <c r="D1130" s="5" t="str">
        <f>TEXT(Table_EnergyDemand_raw_data[[#This Row],[Date]], "YYYY")</f>
        <v>2018</v>
      </c>
      <c r="E1130" s="5">
        <f>_xlfn.ISOWEEKNUM(Table_EnergyDemand_raw_data[[#This Row],[Date]])</f>
        <v>5</v>
      </c>
      <c r="F1130" s="6" t="str">
        <f>VLOOKUP(Table_EnergyDemand_raw_data[[#This Row],[Date]],Table_Sheet1[], 2, FALSE)</f>
        <v>Y</v>
      </c>
      <c r="G1130" s="6" t="str">
        <f>VLOOKUP(Table_EnergyDemand_raw_data[[#This Row],[Date]],Table_Sheet1[], 3, FALSE)</f>
        <v>N</v>
      </c>
      <c r="H1130" s="5">
        <v>13.4</v>
      </c>
      <c r="I1130" s="5">
        <v>22.1</v>
      </c>
      <c r="J1130" s="5">
        <v>28.4</v>
      </c>
      <c r="K1130" s="5">
        <v>0</v>
      </c>
      <c r="L1130" s="7">
        <v>112946.34</v>
      </c>
      <c r="M1130" s="8">
        <v>80.454353729999994</v>
      </c>
      <c r="N1130" s="8">
        <f>Table_EnergyDemand_raw_data[[#This Row],[Demand]]*Table_EnergyDemand_raw_data[[#This Row],[RRP]]</f>
        <v>9087024.7908688467</v>
      </c>
    </row>
    <row r="1131" spans="1:14" x14ac:dyDescent="0.3">
      <c r="A1131" s="10">
        <v>43134</v>
      </c>
      <c r="B1131" s="5" t="str">
        <f>TEXT(Table_EnergyDemand_raw_data[[#This Row],[Date]], "DDDD")</f>
        <v>Saturday</v>
      </c>
      <c r="C1131" s="5" t="str">
        <f xml:space="preserve"> TEXT(Table_EnergyDemand_raw_data[[#This Row],[Date]], "MMMM")</f>
        <v>February</v>
      </c>
      <c r="D1131" s="5" t="str">
        <f>TEXT(Table_EnergyDemand_raw_data[[#This Row],[Date]], "YYYY")</f>
        <v>2018</v>
      </c>
      <c r="E1131" s="5">
        <f>_xlfn.ISOWEEKNUM(Table_EnergyDemand_raw_data[[#This Row],[Date]])</f>
        <v>5</v>
      </c>
      <c r="F1131" s="6" t="str">
        <f>VLOOKUP(Table_EnergyDemand_raw_data[[#This Row],[Date]],Table_Sheet1[], 2, FALSE)</f>
        <v>Y</v>
      </c>
      <c r="G1131" s="6" t="str">
        <f>VLOOKUP(Table_EnergyDemand_raw_data[[#This Row],[Date]],Table_Sheet1[], 3, FALSE)</f>
        <v>N</v>
      </c>
      <c r="H1131" s="5">
        <v>15.8</v>
      </c>
      <c r="I1131" s="5">
        <v>28.1</v>
      </c>
      <c r="J1131" s="5">
        <v>26.7</v>
      </c>
      <c r="K1131" s="5">
        <v>0</v>
      </c>
      <c r="L1131" s="7">
        <v>104947.325</v>
      </c>
      <c r="M1131" s="8">
        <v>86.517007910000004</v>
      </c>
      <c r="N1131" s="8">
        <f>Table_EnergyDemand_raw_data[[#This Row],[Demand]]*Table_EnergyDemand_raw_data[[#This Row],[RRP]]</f>
        <v>9079728.54715834</v>
      </c>
    </row>
    <row r="1132" spans="1:14" x14ac:dyDescent="0.3">
      <c r="A1132" s="10">
        <v>43135</v>
      </c>
      <c r="B1132" s="5" t="str">
        <f>TEXT(Table_EnergyDemand_raw_data[[#This Row],[Date]], "DDDD")</f>
        <v>Sunday</v>
      </c>
      <c r="C1132" s="5" t="str">
        <f xml:space="preserve"> TEXT(Table_EnergyDemand_raw_data[[#This Row],[Date]], "MMMM")</f>
        <v>February</v>
      </c>
      <c r="D1132" s="5" t="str">
        <f>TEXT(Table_EnergyDemand_raw_data[[#This Row],[Date]], "YYYY")</f>
        <v>2018</v>
      </c>
      <c r="E1132" s="5">
        <f>_xlfn.ISOWEEKNUM(Table_EnergyDemand_raw_data[[#This Row],[Date]])</f>
        <v>5</v>
      </c>
      <c r="F1132" s="6" t="str">
        <f>VLOOKUP(Table_EnergyDemand_raw_data[[#This Row],[Date]],Table_Sheet1[], 2, FALSE)</f>
        <v>Y</v>
      </c>
      <c r="G1132" s="6" t="str">
        <f>VLOOKUP(Table_EnergyDemand_raw_data[[#This Row],[Date]],Table_Sheet1[], 3, FALSE)</f>
        <v>N</v>
      </c>
      <c r="H1132" s="5">
        <v>14.7</v>
      </c>
      <c r="I1132" s="5">
        <v>25.7</v>
      </c>
      <c r="J1132" s="5">
        <v>28.5</v>
      </c>
      <c r="K1132" s="5">
        <v>0</v>
      </c>
      <c r="L1132" s="7">
        <v>106065.935</v>
      </c>
      <c r="M1132" s="8">
        <v>98.921846560000006</v>
      </c>
      <c r="N1132" s="8">
        <f>Table_EnergyDemand_raw_data[[#This Row],[Demand]]*Table_EnergyDemand_raw_data[[#This Row],[RRP]]</f>
        <v>10492238.147312934</v>
      </c>
    </row>
    <row r="1133" spans="1:14" x14ac:dyDescent="0.3">
      <c r="A1133" s="10">
        <v>43136</v>
      </c>
      <c r="B1133" s="5" t="str">
        <f>TEXT(Table_EnergyDemand_raw_data[[#This Row],[Date]], "DDDD")</f>
        <v>Monday</v>
      </c>
      <c r="C1133" s="5" t="str">
        <f xml:space="preserve"> TEXT(Table_EnergyDemand_raw_data[[#This Row],[Date]], "MMMM")</f>
        <v>February</v>
      </c>
      <c r="D1133" s="5" t="str">
        <f>TEXT(Table_EnergyDemand_raw_data[[#This Row],[Date]], "YYYY")</f>
        <v>2018</v>
      </c>
      <c r="E1133" s="5">
        <f>_xlfn.ISOWEEKNUM(Table_EnergyDemand_raw_data[[#This Row],[Date]])</f>
        <v>6</v>
      </c>
      <c r="F1133" s="6" t="str">
        <f>VLOOKUP(Table_EnergyDemand_raw_data[[#This Row],[Date]],Table_Sheet1[], 2, FALSE)</f>
        <v>Y</v>
      </c>
      <c r="G1133" s="6" t="str">
        <f>VLOOKUP(Table_EnergyDemand_raw_data[[#This Row],[Date]],Table_Sheet1[], 3, FALSE)</f>
        <v>N</v>
      </c>
      <c r="H1133" s="5">
        <v>17</v>
      </c>
      <c r="I1133" s="5">
        <v>25.7</v>
      </c>
      <c r="J1133" s="5">
        <v>24</v>
      </c>
      <c r="K1133" s="5">
        <v>0</v>
      </c>
      <c r="L1133" s="7">
        <v>126465.96</v>
      </c>
      <c r="M1133" s="8">
        <v>103.83019280000001</v>
      </c>
      <c r="N1133" s="8">
        <f>Table_EnergyDemand_raw_data[[#This Row],[Demand]]*Table_EnergyDemand_raw_data[[#This Row],[RRP]]</f>
        <v>13130985.00943709</v>
      </c>
    </row>
    <row r="1134" spans="1:14" x14ac:dyDescent="0.3">
      <c r="A1134" s="10">
        <v>43137</v>
      </c>
      <c r="B1134" s="5" t="str">
        <f>TEXT(Table_EnergyDemand_raw_data[[#This Row],[Date]], "DDDD")</f>
        <v>Tuesday</v>
      </c>
      <c r="C1134" s="5" t="str">
        <f xml:space="preserve"> TEXT(Table_EnergyDemand_raw_data[[#This Row],[Date]], "MMMM")</f>
        <v>February</v>
      </c>
      <c r="D1134" s="5" t="str">
        <f>TEXT(Table_EnergyDemand_raw_data[[#This Row],[Date]], "YYYY")</f>
        <v>2018</v>
      </c>
      <c r="E1134" s="5">
        <f>_xlfn.ISOWEEKNUM(Table_EnergyDemand_raw_data[[#This Row],[Date]])</f>
        <v>6</v>
      </c>
      <c r="F1134" s="6" t="str">
        <f>VLOOKUP(Table_EnergyDemand_raw_data[[#This Row],[Date]],Table_Sheet1[], 2, FALSE)</f>
        <v>Y</v>
      </c>
      <c r="G1134" s="6" t="str">
        <f>VLOOKUP(Table_EnergyDemand_raw_data[[#This Row],[Date]],Table_Sheet1[], 3, FALSE)</f>
        <v>N</v>
      </c>
      <c r="H1134" s="5">
        <v>17.7</v>
      </c>
      <c r="I1134" s="5">
        <v>29.9</v>
      </c>
      <c r="J1134" s="5">
        <v>27.6</v>
      </c>
      <c r="K1134" s="5">
        <v>0</v>
      </c>
      <c r="L1134" s="7">
        <v>137539.72500000001</v>
      </c>
      <c r="M1134" s="8">
        <v>104.2296312</v>
      </c>
      <c r="N1134" s="8">
        <f>Table_EnergyDemand_raw_data[[#This Row],[Demand]]*Table_EnergyDemand_raw_data[[#This Row],[RRP]]</f>
        <v>14335714.812099421</v>
      </c>
    </row>
    <row r="1135" spans="1:14" x14ac:dyDescent="0.3">
      <c r="A1135" s="10">
        <v>43138</v>
      </c>
      <c r="B1135" s="5" t="str">
        <f>TEXT(Table_EnergyDemand_raw_data[[#This Row],[Date]], "DDDD")</f>
        <v>Wednesday</v>
      </c>
      <c r="C1135" s="5" t="str">
        <f xml:space="preserve"> TEXT(Table_EnergyDemand_raw_data[[#This Row],[Date]], "MMMM")</f>
        <v>February</v>
      </c>
      <c r="D1135" s="5" t="str">
        <f>TEXT(Table_EnergyDemand_raw_data[[#This Row],[Date]], "YYYY")</f>
        <v>2018</v>
      </c>
      <c r="E1135" s="5">
        <f>_xlfn.ISOWEEKNUM(Table_EnergyDemand_raw_data[[#This Row],[Date]])</f>
        <v>6</v>
      </c>
      <c r="F1135" s="6" t="str">
        <f>VLOOKUP(Table_EnergyDemand_raw_data[[#This Row],[Date]],Table_Sheet1[], 2, FALSE)</f>
        <v>Y</v>
      </c>
      <c r="G1135" s="6" t="str">
        <f>VLOOKUP(Table_EnergyDemand_raw_data[[#This Row],[Date]],Table_Sheet1[], 3, FALSE)</f>
        <v>N</v>
      </c>
      <c r="H1135" s="5">
        <v>18.7</v>
      </c>
      <c r="I1135" s="5">
        <v>37.4</v>
      </c>
      <c r="J1135" s="5">
        <v>27.1</v>
      </c>
      <c r="K1135" s="5">
        <v>0</v>
      </c>
      <c r="L1135" s="7">
        <v>159307.315</v>
      </c>
      <c r="M1135" s="8">
        <v>624.26093430000003</v>
      </c>
      <c r="N1135" s="8">
        <f>Table_EnergyDemand_raw_data[[#This Row],[Demand]]*Table_EnergyDemand_raw_data[[#This Row],[RRP]]</f>
        <v>99449333.302724406</v>
      </c>
    </row>
    <row r="1136" spans="1:14" x14ac:dyDescent="0.3">
      <c r="A1136" s="10">
        <v>43139</v>
      </c>
      <c r="B1136" s="5" t="str">
        <f>TEXT(Table_EnergyDemand_raw_data[[#This Row],[Date]], "DDDD")</f>
        <v>Thursday</v>
      </c>
      <c r="C1136" s="5" t="str">
        <f xml:space="preserve"> TEXT(Table_EnergyDemand_raw_data[[#This Row],[Date]], "MMMM")</f>
        <v>February</v>
      </c>
      <c r="D1136" s="5" t="str">
        <f>TEXT(Table_EnergyDemand_raw_data[[#This Row],[Date]], "YYYY")</f>
        <v>2018</v>
      </c>
      <c r="E1136" s="5">
        <f>_xlfn.ISOWEEKNUM(Table_EnergyDemand_raw_data[[#This Row],[Date]])</f>
        <v>6</v>
      </c>
      <c r="F1136" s="6" t="str">
        <f>VLOOKUP(Table_EnergyDemand_raw_data[[#This Row],[Date]],Table_Sheet1[], 2, FALSE)</f>
        <v>Y</v>
      </c>
      <c r="G1136" s="6" t="str">
        <f>VLOOKUP(Table_EnergyDemand_raw_data[[#This Row],[Date]],Table_Sheet1[], 3, FALSE)</f>
        <v>N</v>
      </c>
      <c r="H1136" s="5">
        <v>20.6</v>
      </c>
      <c r="I1136" s="5">
        <v>27.5</v>
      </c>
      <c r="J1136" s="5">
        <v>15.8</v>
      </c>
      <c r="K1136" s="5">
        <v>0</v>
      </c>
      <c r="L1136" s="7">
        <v>149473.01</v>
      </c>
      <c r="M1136" s="8">
        <v>106.6526349</v>
      </c>
      <c r="N1136" s="8">
        <f>Table_EnergyDemand_raw_data[[#This Row],[Demand]]*Table_EnergyDemand_raw_data[[#This Row],[RRP]]</f>
        <v>15941690.362934049</v>
      </c>
    </row>
    <row r="1137" spans="1:14" x14ac:dyDescent="0.3">
      <c r="A1137" s="10">
        <v>43140</v>
      </c>
      <c r="B1137" s="5" t="str">
        <f>TEXT(Table_EnergyDemand_raw_data[[#This Row],[Date]], "DDDD")</f>
        <v>Friday</v>
      </c>
      <c r="C1137" s="5" t="str">
        <f xml:space="preserve"> TEXT(Table_EnergyDemand_raw_data[[#This Row],[Date]], "MMMM")</f>
        <v>February</v>
      </c>
      <c r="D1137" s="5" t="str">
        <f>TEXT(Table_EnergyDemand_raw_data[[#This Row],[Date]], "YYYY")</f>
        <v>2018</v>
      </c>
      <c r="E1137" s="5">
        <f>_xlfn.ISOWEEKNUM(Table_EnergyDemand_raw_data[[#This Row],[Date]])</f>
        <v>6</v>
      </c>
      <c r="F1137" s="6" t="str">
        <f>VLOOKUP(Table_EnergyDemand_raw_data[[#This Row],[Date]],Table_Sheet1[], 2, FALSE)</f>
        <v>Y</v>
      </c>
      <c r="G1137" s="6" t="str">
        <f>VLOOKUP(Table_EnergyDemand_raw_data[[#This Row],[Date]],Table_Sheet1[], 3, FALSE)</f>
        <v>N</v>
      </c>
      <c r="H1137" s="5">
        <v>20.399999999999999</v>
      </c>
      <c r="I1137" s="5">
        <v>24.9</v>
      </c>
      <c r="J1137" s="5">
        <v>17.2</v>
      </c>
      <c r="K1137" s="5">
        <v>0</v>
      </c>
      <c r="L1137" s="7">
        <v>137101.87</v>
      </c>
      <c r="M1137" s="8">
        <v>113.7060807</v>
      </c>
      <c r="N1137" s="8">
        <f>Table_EnergyDemand_raw_data[[#This Row],[Demand]]*Table_EnergyDemand_raw_data[[#This Row],[RRP]]</f>
        <v>15589316.294340909</v>
      </c>
    </row>
    <row r="1138" spans="1:14" x14ac:dyDescent="0.3">
      <c r="A1138" s="10">
        <v>43141</v>
      </c>
      <c r="B1138" s="5" t="str">
        <f>TEXT(Table_EnergyDemand_raw_data[[#This Row],[Date]], "DDDD")</f>
        <v>Saturday</v>
      </c>
      <c r="C1138" s="5" t="str">
        <f xml:space="preserve"> TEXT(Table_EnergyDemand_raw_data[[#This Row],[Date]], "MMMM")</f>
        <v>February</v>
      </c>
      <c r="D1138" s="5" t="str">
        <f>TEXT(Table_EnergyDemand_raw_data[[#This Row],[Date]], "YYYY")</f>
        <v>2018</v>
      </c>
      <c r="E1138" s="5">
        <f>_xlfn.ISOWEEKNUM(Table_EnergyDemand_raw_data[[#This Row],[Date]])</f>
        <v>6</v>
      </c>
      <c r="F1138" s="6" t="str">
        <f>VLOOKUP(Table_EnergyDemand_raw_data[[#This Row],[Date]],Table_Sheet1[], 2, FALSE)</f>
        <v>Y</v>
      </c>
      <c r="G1138" s="6" t="str">
        <f>VLOOKUP(Table_EnergyDemand_raw_data[[#This Row],[Date]],Table_Sheet1[], 3, FALSE)</f>
        <v>N</v>
      </c>
      <c r="H1138" s="5">
        <v>18.7</v>
      </c>
      <c r="I1138" s="5">
        <v>30.3</v>
      </c>
      <c r="J1138" s="5">
        <v>6.6</v>
      </c>
      <c r="K1138" s="5">
        <v>0</v>
      </c>
      <c r="L1138" s="7">
        <v>118113.8</v>
      </c>
      <c r="M1138" s="8">
        <v>83.521526919999999</v>
      </c>
      <c r="N1138" s="8">
        <f>Table_EnergyDemand_raw_data[[#This Row],[Demand]]*Table_EnergyDemand_raw_data[[#This Row],[RRP]]</f>
        <v>9865044.9263234958</v>
      </c>
    </row>
    <row r="1139" spans="1:14" x14ac:dyDescent="0.3">
      <c r="A1139" s="10">
        <v>43142</v>
      </c>
      <c r="B1139" s="5" t="str">
        <f>TEXT(Table_EnergyDemand_raw_data[[#This Row],[Date]], "DDDD")</f>
        <v>Sunday</v>
      </c>
      <c r="C1139" s="5" t="str">
        <f xml:space="preserve"> TEXT(Table_EnergyDemand_raw_data[[#This Row],[Date]], "MMMM")</f>
        <v>February</v>
      </c>
      <c r="D1139" s="5" t="str">
        <f>TEXT(Table_EnergyDemand_raw_data[[#This Row],[Date]], "YYYY")</f>
        <v>2018</v>
      </c>
      <c r="E1139" s="5">
        <f>_xlfn.ISOWEEKNUM(Table_EnergyDemand_raw_data[[#This Row],[Date]])</f>
        <v>6</v>
      </c>
      <c r="F1139" s="6" t="str">
        <f>VLOOKUP(Table_EnergyDemand_raw_data[[#This Row],[Date]],Table_Sheet1[], 2, FALSE)</f>
        <v>Y</v>
      </c>
      <c r="G1139" s="6" t="str">
        <f>VLOOKUP(Table_EnergyDemand_raw_data[[#This Row],[Date]],Table_Sheet1[], 3, FALSE)</f>
        <v>N</v>
      </c>
      <c r="H1139" s="5">
        <v>15.5</v>
      </c>
      <c r="I1139" s="5">
        <v>21.2</v>
      </c>
      <c r="J1139" s="5">
        <v>18.5</v>
      </c>
      <c r="K1139" s="5">
        <v>0</v>
      </c>
      <c r="L1139" s="7">
        <v>100440.29</v>
      </c>
      <c r="M1139" s="8">
        <v>66.272357439999993</v>
      </c>
      <c r="N1139" s="8">
        <f>Table_EnergyDemand_raw_data[[#This Row],[Demand]]*Table_EnergyDemand_raw_data[[#This Row],[RRP]]</f>
        <v>6656414.8002572563</v>
      </c>
    </row>
    <row r="1140" spans="1:14" x14ac:dyDescent="0.3">
      <c r="A1140" s="10">
        <v>43143</v>
      </c>
      <c r="B1140" s="5" t="str">
        <f>TEXT(Table_EnergyDemand_raw_data[[#This Row],[Date]], "DDDD")</f>
        <v>Monday</v>
      </c>
      <c r="C1140" s="5" t="str">
        <f xml:space="preserve"> TEXT(Table_EnergyDemand_raw_data[[#This Row],[Date]], "MMMM")</f>
        <v>February</v>
      </c>
      <c r="D1140" s="5" t="str">
        <f>TEXT(Table_EnergyDemand_raw_data[[#This Row],[Date]], "YYYY")</f>
        <v>2018</v>
      </c>
      <c r="E1140" s="5">
        <f>_xlfn.ISOWEEKNUM(Table_EnergyDemand_raw_data[[#This Row],[Date]])</f>
        <v>7</v>
      </c>
      <c r="F1140" s="6" t="str">
        <f>VLOOKUP(Table_EnergyDemand_raw_data[[#This Row],[Date]],Table_Sheet1[], 2, FALSE)</f>
        <v>Y</v>
      </c>
      <c r="G1140" s="6" t="str">
        <f>VLOOKUP(Table_EnergyDemand_raw_data[[#This Row],[Date]],Table_Sheet1[], 3, FALSE)</f>
        <v>N</v>
      </c>
      <c r="H1140" s="5">
        <v>16.3</v>
      </c>
      <c r="I1140" s="5">
        <v>23.6</v>
      </c>
      <c r="J1140" s="5">
        <v>22.2</v>
      </c>
      <c r="K1140" s="5">
        <v>0</v>
      </c>
      <c r="L1140" s="7">
        <v>116209.13</v>
      </c>
      <c r="M1140" s="8">
        <v>93.173935740000005</v>
      </c>
      <c r="N1140" s="8">
        <f>Table_EnergyDemand_raw_data[[#This Row],[Demand]]*Table_EnergyDemand_raw_data[[#This Row],[RRP]]</f>
        <v>10827662.011021307</v>
      </c>
    </row>
    <row r="1141" spans="1:14" x14ac:dyDescent="0.3">
      <c r="A1141" s="10">
        <v>43144</v>
      </c>
      <c r="B1141" s="5" t="str">
        <f>TEXT(Table_EnergyDemand_raw_data[[#This Row],[Date]], "DDDD")</f>
        <v>Tuesday</v>
      </c>
      <c r="C1141" s="5" t="str">
        <f xml:space="preserve"> TEXT(Table_EnergyDemand_raw_data[[#This Row],[Date]], "MMMM")</f>
        <v>February</v>
      </c>
      <c r="D1141" s="5" t="str">
        <f>TEXT(Table_EnergyDemand_raw_data[[#This Row],[Date]], "YYYY")</f>
        <v>2018</v>
      </c>
      <c r="E1141" s="5">
        <f>_xlfn.ISOWEEKNUM(Table_EnergyDemand_raw_data[[#This Row],[Date]])</f>
        <v>7</v>
      </c>
      <c r="F1141" s="6" t="str">
        <f>VLOOKUP(Table_EnergyDemand_raw_data[[#This Row],[Date]],Table_Sheet1[], 2, FALSE)</f>
        <v>Y</v>
      </c>
      <c r="G1141" s="6" t="str">
        <f>VLOOKUP(Table_EnergyDemand_raw_data[[#This Row],[Date]],Table_Sheet1[], 3, FALSE)</f>
        <v>N</v>
      </c>
      <c r="H1141" s="5">
        <v>13.6</v>
      </c>
      <c r="I1141" s="5">
        <v>29</v>
      </c>
      <c r="J1141" s="5">
        <v>26</v>
      </c>
      <c r="K1141" s="5">
        <v>0</v>
      </c>
      <c r="L1141" s="7">
        <v>124882.715</v>
      </c>
      <c r="M1141" s="8">
        <v>99.609433350000003</v>
      </c>
      <c r="N1141" s="8">
        <f>Table_EnergyDemand_raw_data[[#This Row],[Demand]]*Table_EnergyDemand_raw_data[[#This Row],[RRP]]</f>
        <v>12439496.476359546</v>
      </c>
    </row>
    <row r="1142" spans="1:14" x14ac:dyDescent="0.3">
      <c r="A1142" s="10">
        <v>43145</v>
      </c>
      <c r="B1142" s="5" t="str">
        <f>TEXT(Table_EnergyDemand_raw_data[[#This Row],[Date]], "DDDD")</f>
        <v>Wednesday</v>
      </c>
      <c r="C1142" s="5" t="str">
        <f xml:space="preserve"> TEXT(Table_EnergyDemand_raw_data[[#This Row],[Date]], "MMMM")</f>
        <v>February</v>
      </c>
      <c r="D1142" s="5" t="str">
        <f>TEXT(Table_EnergyDemand_raw_data[[#This Row],[Date]], "YYYY")</f>
        <v>2018</v>
      </c>
      <c r="E1142" s="5">
        <f>_xlfn.ISOWEEKNUM(Table_EnergyDemand_raw_data[[#This Row],[Date]])</f>
        <v>7</v>
      </c>
      <c r="F1142" s="6" t="str">
        <f>VLOOKUP(Table_EnergyDemand_raw_data[[#This Row],[Date]],Table_Sheet1[], 2, FALSE)</f>
        <v>Y</v>
      </c>
      <c r="G1142" s="6" t="str">
        <f>VLOOKUP(Table_EnergyDemand_raw_data[[#This Row],[Date]],Table_Sheet1[], 3, FALSE)</f>
        <v>N</v>
      </c>
      <c r="H1142" s="5">
        <v>17.5</v>
      </c>
      <c r="I1142" s="5">
        <v>23.3</v>
      </c>
      <c r="J1142" s="5">
        <v>22.8</v>
      </c>
      <c r="K1142" s="5">
        <v>0</v>
      </c>
      <c r="L1142" s="7">
        <v>115269.5</v>
      </c>
      <c r="M1142" s="8">
        <v>72.046428359999993</v>
      </c>
      <c r="N1142" s="8">
        <f>Table_EnergyDemand_raw_data[[#This Row],[Demand]]*Table_EnergyDemand_raw_data[[#This Row],[RRP]]</f>
        <v>8304755.7738430193</v>
      </c>
    </row>
    <row r="1143" spans="1:14" x14ac:dyDescent="0.3">
      <c r="A1143" s="10">
        <v>43146</v>
      </c>
      <c r="B1143" s="5" t="str">
        <f>TEXT(Table_EnergyDemand_raw_data[[#This Row],[Date]], "DDDD")</f>
        <v>Thursday</v>
      </c>
      <c r="C1143" s="5" t="str">
        <f xml:space="preserve"> TEXT(Table_EnergyDemand_raw_data[[#This Row],[Date]], "MMMM")</f>
        <v>February</v>
      </c>
      <c r="D1143" s="5" t="str">
        <f>TEXT(Table_EnergyDemand_raw_data[[#This Row],[Date]], "YYYY")</f>
        <v>2018</v>
      </c>
      <c r="E1143" s="5">
        <f>_xlfn.ISOWEEKNUM(Table_EnergyDemand_raw_data[[#This Row],[Date]])</f>
        <v>7</v>
      </c>
      <c r="F1143" s="6" t="str">
        <f>VLOOKUP(Table_EnergyDemand_raw_data[[#This Row],[Date]],Table_Sheet1[], 2, FALSE)</f>
        <v>Y</v>
      </c>
      <c r="G1143" s="6" t="str">
        <f>VLOOKUP(Table_EnergyDemand_raw_data[[#This Row],[Date]],Table_Sheet1[], 3, FALSE)</f>
        <v>N</v>
      </c>
      <c r="H1143" s="5">
        <v>13.5</v>
      </c>
      <c r="I1143" s="5">
        <v>24.2</v>
      </c>
      <c r="J1143" s="5">
        <v>18.399999999999999</v>
      </c>
      <c r="K1143" s="5">
        <v>0</v>
      </c>
      <c r="L1143" s="7">
        <v>117260.245</v>
      </c>
      <c r="M1143" s="8">
        <v>83.187740950000006</v>
      </c>
      <c r="N1143" s="8">
        <f>Table_EnergyDemand_raw_data[[#This Row],[Demand]]*Table_EnergyDemand_raw_data[[#This Row],[RRP]]</f>
        <v>9754614.884793533</v>
      </c>
    </row>
    <row r="1144" spans="1:14" x14ac:dyDescent="0.3">
      <c r="A1144" s="10">
        <v>43147</v>
      </c>
      <c r="B1144" s="5" t="str">
        <f>TEXT(Table_EnergyDemand_raw_data[[#This Row],[Date]], "DDDD")</f>
        <v>Friday</v>
      </c>
      <c r="C1144" s="5" t="str">
        <f xml:space="preserve"> TEXT(Table_EnergyDemand_raw_data[[#This Row],[Date]], "MMMM")</f>
        <v>February</v>
      </c>
      <c r="D1144" s="5" t="str">
        <f>TEXT(Table_EnergyDemand_raw_data[[#This Row],[Date]], "YYYY")</f>
        <v>2018</v>
      </c>
      <c r="E1144" s="5">
        <f>_xlfn.ISOWEEKNUM(Table_EnergyDemand_raw_data[[#This Row],[Date]])</f>
        <v>7</v>
      </c>
      <c r="F1144" s="6" t="str">
        <f>VLOOKUP(Table_EnergyDemand_raw_data[[#This Row],[Date]],Table_Sheet1[], 2, FALSE)</f>
        <v>Y</v>
      </c>
      <c r="G1144" s="6" t="str">
        <f>VLOOKUP(Table_EnergyDemand_raw_data[[#This Row],[Date]],Table_Sheet1[], 3, FALSE)</f>
        <v>N</v>
      </c>
      <c r="H1144" s="5">
        <v>15.7</v>
      </c>
      <c r="I1144" s="5">
        <v>22.2</v>
      </c>
      <c r="J1144" s="5">
        <v>24.8</v>
      </c>
      <c r="K1144" s="5">
        <v>0</v>
      </c>
      <c r="L1144" s="7">
        <v>114736.355</v>
      </c>
      <c r="M1144" s="8">
        <v>86.835346319999999</v>
      </c>
      <c r="N1144" s="8">
        <f>Table_EnergyDemand_raw_data[[#This Row],[Demand]]*Table_EnergyDemand_raw_data[[#This Row],[RRP]]</f>
        <v>9963171.1219194625</v>
      </c>
    </row>
    <row r="1145" spans="1:14" x14ac:dyDescent="0.3">
      <c r="A1145" s="10">
        <v>43148</v>
      </c>
      <c r="B1145" s="5" t="str">
        <f>TEXT(Table_EnergyDemand_raw_data[[#This Row],[Date]], "DDDD")</f>
        <v>Saturday</v>
      </c>
      <c r="C1145" s="5" t="str">
        <f xml:space="preserve"> TEXT(Table_EnergyDemand_raw_data[[#This Row],[Date]], "MMMM")</f>
        <v>February</v>
      </c>
      <c r="D1145" s="5" t="str">
        <f>TEXT(Table_EnergyDemand_raw_data[[#This Row],[Date]], "YYYY")</f>
        <v>2018</v>
      </c>
      <c r="E1145" s="5">
        <f>_xlfn.ISOWEEKNUM(Table_EnergyDemand_raw_data[[#This Row],[Date]])</f>
        <v>7</v>
      </c>
      <c r="F1145" s="6" t="str">
        <f>VLOOKUP(Table_EnergyDemand_raw_data[[#This Row],[Date]],Table_Sheet1[], 2, FALSE)</f>
        <v>Y</v>
      </c>
      <c r="G1145" s="6" t="str">
        <f>VLOOKUP(Table_EnergyDemand_raw_data[[#This Row],[Date]],Table_Sheet1[], 3, FALSE)</f>
        <v>N</v>
      </c>
      <c r="H1145" s="5">
        <v>12.4</v>
      </c>
      <c r="I1145" s="5">
        <v>25.3</v>
      </c>
      <c r="J1145" s="5">
        <v>24.1</v>
      </c>
      <c r="K1145" s="5">
        <v>0</v>
      </c>
      <c r="L1145" s="7">
        <v>105799.935</v>
      </c>
      <c r="M1145" s="8">
        <v>82.758307090000002</v>
      </c>
      <c r="N1145" s="8">
        <f>Table_EnergyDemand_raw_data[[#This Row],[Demand]]*Table_EnergyDemand_raw_data[[#This Row],[RRP]]</f>
        <v>8755823.5108320396</v>
      </c>
    </row>
    <row r="1146" spans="1:14" x14ac:dyDescent="0.3">
      <c r="A1146" s="10">
        <v>43149</v>
      </c>
      <c r="B1146" s="5" t="str">
        <f>TEXT(Table_EnergyDemand_raw_data[[#This Row],[Date]], "DDDD")</f>
        <v>Sunday</v>
      </c>
      <c r="C1146" s="5" t="str">
        <f xml:space="preserve"> TEXT(Table_EnergyDemand_raw_data[[#This Row],[Date]], "MMMM")</f>
        <v>February</v>
      </c>
      <c r="D1146" s="5" t="str">
        <f>TEXT(Table_EnergyDemand_raw_data[[#This Row],[Date]], "YYYY")</f>
        <v>2018</v>
      </c>
      <c r="E1146" s="5">
        <f>_xlfn.ISOWEEKNUM(Table_EnergyDemand_raw_data[[#This Row],[Date]])</f>
        <v>7</v>
      </c>
      <c r="F1146" s="6" t="str">
        <f>VLOOKUP(Table_EnergyDemand_raw_data[[#This Row],[Date]],Table_Sheet1[], 2, FALSE)</f>
        <v>Y</v>
      </c>
      <c r="G1146" s="6" t="str">
        <f>VLOOKUP(Table_EnergyDemand_raw_data[[#This Row],[Date]],Table_Sheet1[], 3, FALSE)</f>
        <v>N</v>
      </c>
      <c r="H1146" s="5">
        <v>13.6</v>
      </c>
      <c r="I1146" s="5">
        <v>24</v>
      </c>
      <c r="J1146" s="5">
        <v>20.5</v>
      </c>
      <c r="K1146" s="5">
        <v>0</v>
      </c>
      <c r="L1146" s="7">
        <v>105085.515</v>
      </c>
      <c r="M1146" s="8">
        <v>77.337616229999995</v>
      </c>
      <c r="N1146" s="8">
        <f>Table_EnergyDemand_raw_data[[#This Row],[Demand]]*Table_EnergyDemand_raw_data[[#This Row],[RRP]]</f>
        <v>8127063.230401908</v>
      </c>
    </row>
    <row r="1147" spans="1:14" x14ac:dyDescent="0.3">
      <c r="A1147" s="10">
        <v>43150</v>
      </c>
      <c r="B1147" s="5" t="str">
        <f>TEXT(Table_EnergyDemand_raw_data[[#This Row],[Date]], "DDDD")</f>
        <v>Monday</v>
      </c>
      <c r="C1147" s="5" t="str">
        <f xml:space="preserve"> TEXT(Table_EnergyDemand_raw_data[[#This Row],[Date]], "MMMM")</f>
        <v>February</v>
      </c>
      <c r="D1147" s="5" t="str">
        <f>TEXT(Table_EnergyDemand_raw_data[[#This Row],[Date]], "YYYY")</f>
        <v>2018</v>
      </c>
      <c r="E1147" s="5">
        <f>_xlfn.ISOWEEKNUM(Table_EnergyDemand_raw_data[[#This Row],[Date]])</f>
        <v>8</v>
      </c>
      <c r="F1147" s="6" t="str">
        <f>VLOOKUP(Table_EnergyDemand_raw_data[[#This Row],[Date]],Table_Sheet1[], 2, FALSE)</f>
        <v>Y</v>
      </c>
      <c r="G1147" s="6" t="str">
        <f>VLOOKUP(Table_EnergyDemand_raw_data[[#This Row],[Date]],Table_Sheet1[], 3, FALSE)</f>
        <v>N</v>
      </c>
      <c r="H1147" s="5">
        <v>17.600000000000001</v>
      </c>
      <c r="I1147" s="5">
        <v>25.4</v>
      </c>
      <c r="J1147" s="5">
        <v>20.9</v>
      </c>
      <c r="K1147" s="5">
        <v>0.8</v>
      </c>
      <c r="L1147" s="7">
        <v>113116.425</v>
      </c>
      <c r="M1147" s="8">
        <v>74.677828180000006</v>
      </c>
      <c r="N1147" s="8">
        <f>Table_EnergyDemand_raw_data[[#This Row],[Demand]]*Table_EnergyDemand_raw_data[[#This Row],[RRP]]</f>
        <v>8447288.9504858572</v>
      </c>
    </row>
    <row r="1148" spans="1:14" x14ac:dyDescent="0.3">
      <c r="A1148" s="10">
        <v>43151</v>
      </c>
      <c r="B1148" s="5" t="str">
        <f>TEXT(Table_EnergyDemand_raw_data[[#This Row],[Date]], "DDDD")</f>
        <v>Tuesday</v>
      </c>
      <c r="C1148" s="5" t="str">
        <f xml:space="preserve"> TEXT(Table_EnergyDemand_raw_data[[#This Row],[Date]], "MMMM")</f>
        <v>February</v>
      </c>
      <c r="D1148" s="5" t="str">
        <f>TEXT(Table_EnergyDemand_raw_data[[#This Row],[Date]], "YYYY")</f>
        <v>2018</v>
      </c>
      <c r="E1148" s="5">
        <f>_xlfn.ISOWEEKNUM(Table_EnergyDemand_raw_data[[#This Row],[Date]])</f>
        <v>8</v>
      </c>
      <c r="F1148" s="6" t="str">
        <f>VLOOKUP(Table_EnergyDemand_raw_data[[#This Row],[Date]],Table_Sheet1[], 2, FALSE)</f>
        <v>Y</v>
      </c>
      <c r="G1148" s="6" t="str">
        <f>VLOOKUP(Table_EnergyDemand_raw_data[[#This Row],[Date]],Table_Sheet1[], 3, FALSE)</f>
        <v>N</v>
      </c>
      <c r="H1148" s="5">
        <v>14.1</v>
      </c>
      <c r="I1148" s="5">
        <v>29.5</v>
      </c>
      <c r="J1148" s="5">
        <v>25.5</v>
      </c>
      <c r="K1148" s="5">
        <v>0</v>
      </c>
      <c r="L1148" s="7">
        <v>120035.38499999999</v>
      </c>
      <c r="M1148" s="8">
        <v>78.800517830000004</v>
      </c>
      <c r="N1148" s="8">
        <f>Table_EnergyDemand_raw_data[[#This Row],[Demand]]*Table_EnergyDemand_raw_data[[#This Row],[RRP]]</f>
        <v>9458850.4959234148</v>
      </c>
    </row>
    <row r="1149" spans="1:14" x14ac:dyDescent="0.3">
      <c r="A1149" s="10">
        <v>43152</v>
      </c>
      <c r="B1149" s="5" t="str">
        <f>TEXT(Table_EnergyDemand_raw_data[[#This Row],[Date]], "DDDD")</f>
        <v>Wednesday</v>
      </c>
      <c r="C1149" s="5" t="str">
        <f xml:space="preserve"> TEXT(Table_EnergyDemand_raw_data[[#This Row],[Date]], "MMMM")</f>
        <v>February</v>
      </c>
      <c r="D1149" s="5" t="str">
        <f>TEXT(Table_EnergyDemand_raw_data[[#This Row],[Date]], "YYYY")</f>
        <v>2018</v>
      </c>
      <c r="E1149" s="5">
        <f>_xlfn.ISOWEEKNUM(Table_EnergyDemand_raw_data[[#This Row],[Date]])</f>
        <v>8</v>
      </c>
      <c r="F1149" s="6" t="str">
        <f>VLOOKUP(Table_EnergyDemand_raw_data[[#This Row],[Date]],Table_Sheet1[], 2, FALSE)</f>
        <v>Y</v>
      </c>
      <c r="G1149" s="6" t="str">
        <f>VLOOKUP(Table_EnergyDemand_raw_data[[#This Row],[Date]],Table_Sheet1[], 3, FALSE)</f>
        <v>N</v>
      </c>
      <c r="H1149" s="5">
        <v>16</v>
      </c>
      <c r="I1149" s="5">
        <v>29.3</v>
      </c>
      <c r="J1149" s="5">
        <v>16</v>
      </c>
      <c r="K1149" s="5">
        <v>0</v>
      </c>
      <c r="L1149" s="7">
        <v>124481.41499999999</v>
      </c>
      <c r="M1149" s="8">
        <v>84.555739439999996</v>
      </c>
      <c r="N1149" s="8">
        <f>Table_EnergyDemand_raw_data[[#This Row],[Demand]]*Table_EnergyDemand_raw_data[[#This Row],[RRP]]</f>
        <v>10525618.091862507</v>
      </c>
    </row>
    <row r="1150" spans="1:14" x14ac:dyDescent="0.3">
      <c r="A1150" s="10">
        <v>43153</v>
      </c>
      <c r="B1150" s="5" t="str">
        <f>TEXT(Table_EnergyDemand_raw_data[[#This Row],[Date]], "DDDD")</f>
        <v>Thursday</v>
      </c>
      <c r="C1150" s="5" t="str">
        <f xml:space="preserve"> TEXT(Table_EnergyDemand_raw_data[[#This Row],[Date]], "MMMM")</f>
        <v>February</v>
      </c>
      <c r="D1150" s="5" t="str">
        <f>TEXT(Table_EnergyDemand_raw_data[[#This Row],[Date]], "YYYY")</f>
        <v>2018</v>
      </c>
      <c r="E1150" s="5">
        <f>_xlfn.ISOWEEKNUM(Table_EnergyDemand_raw_data[[#This Row],[Date]])</f>
        <v>8</v>
      </c>
      <c r="F1150" s="6" t="str">
        <f>VLOOKUP(Table_EnergyDemand_raw_data[[#This Row],[Date]],Table_Sheet1[], 2, FALSE)</f>
        <v>Y</v>
      </c>
      <c r="G1150" s="6" t="str">
        <f>VLOOKUP(Table_EnergyDemand_raw_data[[#This Row],[Date]],Table_Sheet1[], 3, FALSE)</f>
        <v>N</v>
      </c>
      <c r="H1150" s="5">
        <v>20.3</v>
      </c>
      <c r="I1150" s="5">
        <v>31</v>
      </c>
      <c r="J1150" s="5">
        <v>16.8</v>
      </c>
      <c r="K1150" s="5">
        <v>0</v>
      </c>
      <c r="L1150" s="7">
        <v>133607.065</v>
      </c>
      <c r="M1150" s="8">
        <v>88.847838789999997</v>
      </c>
      <c r="N1150" s="8">
        <f>Table_EnergyDemand_raw_data[[#This Row],[Demand]]*Table_EnergyDemand_raw_data[[#This Row],[RRP]]</f>
        <v>11870698.972325051</v>
      </c>
    </row>
    <row r="1151" spans="1:14" x14ac:dyDescent="0.3">
      <c r="A1151" s="10">
        <v>43154</v>
      </c>
      <c r="B1151" s="5" t="str">
        <f>TEXT(Table_EnergyDemand_raw_data[[#This Row],[Date]], "DDDD")</f>
        <v>Friday</v>
      </c>
      <c r="C1151" s="5" t="str">
        <f xml:space="preserve"> TEXT(Table_EnergyDemand_raw_data[[#This Row],[Date]], "MMMM")</f>
        <v>February</v>
      </c>
      <c r="D1151" s="5" t="str">
        <f>TEXT(Table_EnergyDemand_raw_data[[#This Row],[Date]], "YYYY")</f>
        <v>2018</v>
      </c>
      <c r="E1151" s="5">
        <f>_xlfn.ISOWEEKNUM(Table_EnergyDemand_raw_data[[#This Row],[Date]])</f>
        <v>8</v>
      </c>
      <c r="F1151" s="6" t="str">
        <f>VLOOKUP(Table_EnergyDemand_raw_data[[#This Row],[Date]],Table_Sheet1[], 2, FALSE)</f>
        <v>Y</v>
      </c>
      <c r="G1151" s="6" t="str">
        <f>VLOOKUP(Table_EnergyDemand_raw_data[[#This Row],[Date]],Table_Sheet1[], 3, FALSE)</f>
        <v>N</v>
      </c>
      <c r="H1151" s="5">
        <v>21.2</v>
      </c>
      <c r="I1151" s="5">
        <v>33.5</v>
      </c>
      <c r="J1151" s="5">
        <v>13.4</v>
      </c>
      <c r="K1151" s="5">
        <v>0.2</v>
      </c>
      <c r="L1151" s="7">
        <v>136328.345</v>
      </c>
      <c r="M1151" s="8">
        <v>85.713196379999999</v>
      </c>
      <c r="N1151" s="8">
        <f>Table_EnergyDemand_raw_data[[#This Row],[Demand]]*Table_EnergyDemand_raw_data[[#This Row],[RRP]]</f>
        <v>11685138.207145391</v>
      </c>
    </row>
    <row r="1152" spans="1:14" x14ac:dyDescent="0.3">
      <c r="A1152" s="10">
        <v>43155</v>
      </c>
      <c r="B1152" s="5" t="str">
        <f>TEXT(Table_EnergyDemand_raw_data[[#This Row],[Date]], "DDDD")</f>
        <v>Saturday</v>
      </c>
      <c r="C1152" s="5" t="str">
        <f xml:space="preserve"> TEXT(Table_EnergyDemand_raw_data[[#This Row],[Date]], "MMMM")</f>
        <v>February</v>
      </c>
      <c r="D1152" s="5" t="str">
        <f>TEXT(Table_EnergyDemand_raw_data[[#This Row],[Date]], "YYYY")</f>
        <v>2018</v>
      </c>
      <c r="E1152" s="5">
        <f>_xlfn.ISOWEEKNUM(Table_EnergyDemand_raw_data[[#This Row],[Date]])</f>
        <v>8</v>
      </c>
      <c r="F1152" s="6" t="str">
        <f>VLOOKUP(Table_EnergyDemand_raw_data[[#This Row],[Date]],Table_Sheet1[], 2, FALSE)</f>
        <v>Y</v>
      </c>
      <c r="G1152" s="6" t="str">
        <f>VLOOKUP(Table_EnergyDemand_raw_data[[#This Row],[Date]],Table_Sheet1[], 3, FALSE)</f>
        <v>N</v>
      </c>
      <c r="H1152" s="5">
        <v>22.7</v>
      </c>
      <c r="I1152" s="5">
        <v>31.6</v>
      </c>
      <c r="J1152" s="5">
        <v>4.8</v>
      </c>
      <c r="K1152" s="5">
        <v>0.4</v>
      </c>
      <c r="L1152" s="7">
        <v>119226.435</v>
      </c>
      <c r="M1152" s="8">
        <v>75.07065351</v>
      </c>
      <c r="N1152" s="8">
        <f>Table_EnergyDemand_raw_data[[#This Row],[Demand]]*Table_EnergyDemand_raw_data[[#This Row],[RRP]]</f>
        <v>8950406.3911175374</v>
      </c>
    </row>
    <row r="1153" spans="1:14" x14ac:dyDescent="0.3">
      <c r="A1153" s="10">
        <v>43156</v>
      </c>
      <c r="B1153" s="5" t="str">
        <f>TEXT(Table_EnergyDemand_raw_data[[#This Row],[Date]], "DDDD")</f>
        <v>Sunday</v>
      </c>
      <c r="C1153" s="5" t="str">
        <f xml:space="preserve"> TEXT(Table_EnergyDemand_raw_data[[#This Row],[Date]], "MMMM")</f>
        <v>February</v>
      </c>
      <c r="D1153" s="5" t="str">
        <f>TEXT(Table_EnergyDemand_raw_data[[#This Row],[Date]], "YYYY")</f>
        <v>2018</v>
      </c>
      <c r="E1153" s="5">
        <f>_xlfn.ISOWEEKNUM(Table_EnergyDemand_raw_data[[#This Row],[Date]])</f>
        <v>8</v>
      </c>
      <c r="F1153" s="6" t="str">
        <f>VLOOKUP(Table_EnergyDemand_raw_data[[#This Row],[Date]],Table_Sheet1[], 2, FALSE)</f>
        <v>Y</v>
      </c>
      <c r="G1153" s="6" t="str">
        <f>VLOOKUP(Table_EnergyDemand_raw_data[[#This Row],[Date]],Table_Sheet1[], 3, FALSE)</f>
        <v>N</v>
      </c>
      <c r="H1153" s="5">
        <v>16.2</v>
      </c>
      <c r="I1153" s="5">
        <v>19.8</v>
      </c>
      <c r="J1153" s="5">
        <v>10</v>
      </c>
      <c r="K1153" s="5">
        <v>0</v>
      </c>
      <c r="L1153" s="7">
        <v>96305.07</v>
      </c>
      <c r="M1153" s="8">
        <v>55.999394809999998</v>
      </c>
      <c r="N1153" s="8">
        <f>Table_EnergyDemand_raw_data[[#This Row],[Demand]]*Table_EnergyDemand_raw_data[[#This Row],[RRP]]</f>
        <v>5393025.637134687</v>
      </c>
    </row>
    <row r="1154" spans="1:14" x14ac:dyDescent="0.3">
      <c r="A1154" s="10">
        <v>43157</v>
      </c>
      <c r="B1154" s="5" t="str">
        <f>TEXT(Table_EnergyDemand_raw_data[[#This Row],[Date]], "DDDD")</f>
        <v>Monday</v>
      </c>
      <c r="C1154" s="5" t="str">
        <f xml:space="preserve"> TEXT(Table_EnergyDemand_raw_data[[#This Row],[Date]], "MMMM")</f>
        <v>February</v>
      </c>
      <c r="D1154" s="5" t="str">
        <f>TEXT(Table_EnergyDemand_raw_data[[#This Row],[Date]], "YYYY")</f>
        <v>2018</v>
      </c>
      <c r="E1154" s="5">
        <f>_xlfn.ISOWEEKNUM(Table_EnergyDemand_raw_data[[#This Row],[Date]])</f>
        <v>9</v>
      </c>
      <c r="F1154" s="6" t="str">
        <f>VLOOKUP(Table_EnergyDemand_raw_data[[#This Row],[Date]],Table_Sheet1[], 2, FALSE)</f>
        <v>Y</v>
      </c>
      <c r="G1154" s="6" t="str">
        <f>VLOOKUP(Table_EnergyDemand_raw_data[[#This Row],[Date]],Table_Sheet1[], 3, FALSE)</f>
        <v>N</v>
      </c>
      <c r="H1154" s="5">
        <v>14.3</v>
      </c>
      <c r="I1154" s="5">
        <v>26.5</v>
      </c>
      <c r="J1154" s="5">
        <v>24.3</v>
      </c>
      <c r="K1154" s="5">
        <v>0</v>
      </c>
      <c r="L1154" s="7">
        <v>117952.36500000001</v>
      </c>
      <c r="M1154" s="8">
        <v>76.805514340000002</v>
      </c>
      <c r="N1154" s="8">
        <f>Table_EnergyDemand_raw_data[[#This Row],[Demand]]*Table_EnergyDemand_raw_data[[#This Row],[RRP]]</f>
        <v>9059392.0614444148</v>
      </c>
    </row>
    <row r="1155" spans="1:14" x14ac:dyDescent="0.3">
      <c r="A1155" s="10">
        <v>43158</v>
      </c>
      <c r="B1155" s="5" t="str">
        <f>TEXT(Table_EnergyDemand_raw_data[[#This Row],[Date]], "DDDD")</f>
        <v>Tuesday</v>
      </c>
      <c r="C1155" s="5" t="str">
        <f xml:space="preserve"> TEXT(Table_EnergyDemand_raw_data[[#This Row],[Date]], "MMMM")</f>
        <v>February</v>
      </c>
      <c r="D1155" s="5" t="str">
        <f>TEXT(Table_EnergyDemand_raw_data[[#This Row],[Date]], "YYYY")</f>
        <v>2018</v>
      </c>
      <c r="E1155" s="5">
        <f>_xlfn.ISOWEEKNUM(Table_EnergyDemand_raw_data[[#This Row],[Date]])</f>
        <v>9</v>
      </c>
      <c r="F1155" s="6" t="str">
        <f>VLOOKUP(Table_EnergyDemand_raw_data[[#This Row],[Date]],Table_Sheet1[], 2, FALSE)</f>
        <v>Y</v>
      </c>
      <c r="G1155" s="6" t="str">
        <f>VLOOKUP(Table_EnergyDemand_raw_data[[#This Row],[Date]],Table_Sheet1[], 3, FALSE)</f>
        <v>N</v>
      </c>
      <c r="H1155" s="5">
        <v>14.9</v>
      </c>
      <c r="I1155" s="5">
        <v>31.3</v>
      </c>
      <c r="J1155" s="5">
        <v>24</v>
      </c>
      <c r="K1155" s="5">
        <v>0</v>
      </c>
      <c r="L1155" s="7">
        <v>127894.285</v>
      </c>
      <c r="M1155" s="8">
        <v>73.635400590000003</v>
      </c>
      <c r="N1155" s="8">
        <f>Table_EnergyDemand_raw_data[[#This Row],[Demand]]*Table_EnergyDemand_raw_data[[#This Row],[RRP]]</f>
        <v>9417546.9091466293</v>
      </c>
    </row>
    <row r="1156" spans="1:14" x14ac:dyDescent="0.3">
      <c r="A1156" s="10">
        <v>43159</v>
      </c>
      <c r="B1156" s="5" t="str">
        <f>TEXT(Table_EnergyDemand_raw_data[[#This Row],[Date]], "DDDD")</f>
        <v>Wednesday</v>
      </c>
      <c r="C1156" s="5" t="str">
        <f xml:space="preserve"> TEXT(Table_EnergyDemand_raw_data[[#This Row],[Date]], "MMMM")</f>
        <v>February</v>
      </c>
      <c r="D1156" s="5" t="str">
        <f>TEXT(Table_EnergyDemand_raw_data[[#This Row],[Date]], "YYYY")</f>
        <v>2018</v>
      </c>
      <c r="E1156" s="5">
        <f>_xlfn.ISOWEEKNUM(Table_EnergyDemand_raw_data[[#This Row],[Date]])</f>
        <v>9</v>
      </c>
      <c r="F1156" s="6" t="str">
        <f>VLOOKUP(Table_EnergyDemand_raw_data[[#This Row],[Date]],Table_Sheet1[], 2, FALSE)</f>
        <v>Y</v>
      </c>
      <c r="G1156" s="6" t="str">
        <f>VLOOKUP(Table_EnergyDemand_raw_data[[#This Row],[Date]],Table_Sheet1[], 3, FALSE)</f>
        <v>N</v>
      </c>
      <c r="H1156" s="5">
        <v>20</v>
      </c>
      <c r="I1156" s="5">
        <v>30.9</v>
      </c>
      <c r="J1156" s="5">
        <v>19.600000000000001</v>
      </c>
      <c r="K1156" s="5">
        <v>0</v>
      </c>
      <c r="L1156" s="7">
        <v>123400.17</v>
      </c>
      <c r="M1156" s="8">
        <v>69.092841730000004</v>
      </c>
      <c r="N1156" s="8">
        <f>Table_EnergyDemand_raw_data[[#This Row],[Demand]]*Table_EnergyDemand_raw_data[[#This Row],[RRP]]</f>
        <v>8526068.4152650945</v>
      </c>
    </row>
    <row r="1157" spans="1:14" x14ac:dyDescent="0.3">
      <c r="A1157" s="10">
        <v>43160</v>
      </c>
      <c r="B1157" s="5" t="str">
        <f>TEXT(Table_EnergyDemand_raw_data[[#This Row],[Date]], "DDDD")</f>
        <v>Thursday</v>
      </c>
      <c r="C1157" s="5" t="str">
        <f xml:space="preserve"> TEXT(Table_EnergyDemand_raw_data[[#This Row],[Date]], "MMMM")</f>
        <v>March</v>
      </c>
      <c r="D1157" s="5" t="str">
        <f>TEXT(Table_EnergyDemand_raw_data[[#This Row],[Date]], "YYYY")</f>
        <v>2018</v>
      </c>
      <c r="E1157" s="5">
        <f>_xlfn.ISOWEEKNUM(Table_EnergyDemand_raw_data[[#This Row],[Date]])</f>
        <v>9</v>
      </c>
      <c r="F1157" s="6" t="str">
        <f>VLOOKUP(Table_EnergyDemand_raw_data[[#This Row],[Date]],Table_Sheet1[], 2, FALSE)</f>
        <v>Y</v>
      </c>
      <c r="G1157" s="6" t="str">
        <f>VLOOKUP(Table_EnergyDemand_raw_data[[#This Row],[Date]],Table_Sheet1[], 3, FALSE)</f>
        <v>N</v>
      </c>
      <c r="H1157" s="5">
        <v>16.2</v>
      </c>
      <c r="I1157" s="5">
        <v>20.5</v>
      </c>
      <c r="J1157" s="5">
        <v>17.7</v>
      </c>
      <c r="K1157" s="5">
        <v>0.8</v>
      </c>
      <c r="L1157" s="7">
        <v>117346.26</v>
      </c>
      <c r="M1157" s="8">
        <v>78.60161635</v>
      </c>
      <c r="N1157" s="8">
        <f>Table_EnergyDemand_raw_data[[#This Row],[Demand]]*Table_EnergyDemand_raw_data[[#This Row],[RRP]]</f>
        <v>9223605.7086273506</v>
      </c>
    </row>
    <row r="1158" spans="1:14" x14ac:dyDescent="0.3">
      <c r="A1158" s="10">
        <v>43161</v>
      </c>
      <c r="B1158" s="5" t="str">
        <f>TEXT(Table_EnergyDemand_raw_data[[#This Row],[Date]], "DDDD")</f>
        <v>Friday</v>
      </c>
      <c r="C1158" s="5" t="str">
        <f xml:space="preserve"> TEXT(Table_EnergyDemand_raw_data[[#This Row],[Date]], "MMMM")</f>
        <v>March</v>
      </c>
      <c r="D1158" s="5" t="str">
        <f>TEXT(Table_EnergyDemand_raw_data[[#This Row],[Date]], "YYYY")</f>
        <v>2018</v>
      </c>
      <c r="E1158" s="5">
        <f>_xlfn.ISOWEEKNUM(Table_EnergyDemand_raw_data[[#This Row],[Date]])</f>
        <v>9</v>
      </c>
      <c r="F1158" s="6" t="str">
        <f>VLOOKUP(Table_EnergyDemand_raw_data[[#This Row],[Date]],Table_Sheet1[], 2, FALSE)</f>
        <v>Y</v>
      </c>
      <c r="G1158" s="6" t="str">
        <f>VLOOKUP(Table_EnergyDemand_raw_data[[#This Row],[Date]],Table_Sheet1[], 3, FALSE)</f>
        <v>N</v>
      </c>
      <c r="H1158" s="5">
        <v>14.5</v>
      </c>
      <c r="I1158" s="5">
        <v>22.8</v>
      </c>
      <c r="J1158" s="5">
        <v>19.600000000000001</v>
      </c>
      <c r="K1158" s="5">
        <v>0.4</v>
      </c>
      <c r="L1158" s="7">
        <v>119960.33</v>
      </c>
      <c r="M1158" s="8">
        <v>91.866531140000006</v>
      </c>
      <c r="N1158" s="8">
        <f>Table_EnergyDemand_raw_data[[#This Row],[Demand]]*Table_EnergyDemand_raw_data[[#This Row],[RRP]]</f>
        <v>11020339.391509676</v>
      </c>
    </row>
    <row r="1159" spans="1:14" x14ac:dyDescent="0.3">
      <c r="A1159" s="10">
        <v>43162</v>
      </c>
      <c r="B1159" s="5" t="str">
        <f>TEXT(Table_EnergyDemand_raw_data[[#This Row],[Date]], "DDDD")</f>
        <v>Saturday</v>
      </c>
      <c r="C1159" s="5" t="str">
        <f xml:space="preserve"> TEXT(Table_EnergyDemand_raw_data[[#This Row],[Date]], "MMMM")</f>
        <v>March</v>
      </c>
      <c r="D1159" s="5" t="str">
        <f>TEXT(Table_EnergyDemand_raw_data[[#This Row],[Date]], "YYYY")</f>
        <v>2018</v>
      </c>
      <c r="E1159" s="5">
        <f>_xlfn.ISOWEEKNUM(Table_EnergyDemand_raw_data[[#This Row],[Date]])</f>
        <v>9</v>
      </c>
      <c r="F1159" s="6" t="str">
        <f>VLOOKUP(Table_EnergyDemand_raw_data[[#This Row],[Date]],Table_Sheet1[], 2, FALSE)</f>
        <v>Y</v>
      </c>
      <c r="G1159" s="6" t="str">
        <f>VLOOKUP(Table_EnergyDemand_raw_data[[#This Row],[Date]],Table_Sheet1[], 3, FALSE)</f>
        <v>N</v>
      </c>
      <c r="H1159" s="5">
        <v>13.9</v>
      </c>
      <c r="I1159" s="5">
        <v>32.700000000000003</v>
      </c>
      <c r="J1159" s="5">
        <v>21.8</v>
      </c>
      <c r="K1159" s="5">
        <v>0</v>
      </c>
      <c r="L1159" s="7">
        <v>111096.30499999999</v>
      </c>
      <c r="M1159" s="8">
        <v>80.624052259999999</v>
      </c>
      <c r="N1159" s="8">
        <f>Table_EnergyDemand_raw_data[[#This Row],[Demand]]*Table_EnergyDemand_raw_data[[#This Row],[RRP]]</f>
        <v>8957034.3002128992</v>
      </c>
    </row>
    <row r="1160" spans="1:14" x14ac:dyDescent="0.3">
      <c r="A1160" s="10">
        <v>43163</v>
      </c>
      <c r="B1160" s="5" t="str">
        <f>TEXT(Table_EnergyDemand_raw_data[[#This Row],[Date]], "DDDD")</f>
        <v>Sunday</v>
      </c>
      <c r="C1160" s="5" t="str">
        <f xml:space="preserve"> TEXT(Table_EnergyDemand_raw_data[[#This Row],[Date]], "MMMM")</f>
        <v>March</v>
      </c>
      <c r="D1160" s="5" t="str">
        <f>TEXT(Table_EnergyDemand_raw_data[[#This Row],[Date]], "YYYY")</f>
        <v>2018</v>
      </c>
      <c r="E1160" s="5">
        <f>_xlfn.ISOWEEKNUM(Table_EnergyDemand_raw_data[[#This Row],[Date]])</f>
        <v>9</v>
      </c>
      <c r="F1160" s="6" t="str">
        <f>VLOOKUP(Table_EnergyDemand_raw_data[[#This Row],[Date]],Table_Sheet1[], 2, FALSE)</f>
        <v>Y</v>
      </c>
      <c r="G1160" s="6" t="str">
        <f>VLOOKUP(Table_EnergyDemand_raw_data[[#This Row],[Date]],Table_Sheet1[], 3, FALSE)</f>
        <v>N</v>
      </c>
      <c r="H1160" s="5">
        <v>15.8</v>
      </c>
      <c r="I1160" s="5">
        <v>21</v>
      </c>
      <c r="J1160" s="5">
        <v>22.2</v>
      </c>
      <c r="K1160" s="5">
        <v>0</v>
      </c>
      <c r="L1160" s="7">
        <v>101334.2</v>
      </c>
      <c r="M1160" s="8">
        <v>72.599066879999995</v>
      </c>
      <c r="N1160" s="8">
        <f>Table_EnergyDemand_raw_data[[#This Row],[Demand]]*Table_EnergyDemand_raw_data[[#This Row],[RRP]]</f>
        <v>7356768.3630312951</v>
      </c>
    </row>
    <row r="1161" spans="1:14" x14ac:dyDescent="0.3">
      <c r="A1161" s="10">
        <v>43164</v>
      </c>
      <c r="B1161" s="5" t="str">
        <f>TEXT(Table_EnergyDemand_raw_data[[#This Row],[Date]], "DDDD")</f>
        <v>Monday</v>
      </c>
      <c r="C1161" s="5" t="str">
        <f xml:space="preserve"> TEXT(Table_EnergyDemand_raw_data[[#This Row],[Date]], "MMMM")</f>
        <v>March</v>
      </c>
      <c r="D1161" s="5" t="str">
        <f>TEXT(Table_EnergyDemand_raw_data[[#This Row],[Date]], "YYYY")</f>
        <v>2018</v>
      </c>
      <c r="E1161" s="5">
        <f>_xlfn.ISOWEEKNUM(Table_EnergyDemand_raw_data[[#This Row],[Date]])</f>
        <v>10</v>
      </c>
      <c r="F1161" s="6" t="str">
        <f>VLOOKUP(Table_EnergyDemand_raw_data[[#This Row],[Date]],Table_Sheet1[], 2, FALSE)</f>
        <v>Y</v>
      </c>
      <c r="G1161" s="6" t="str">
        <f>VLOOKUP(Table_EnergyDemand_raw_data[[#This Row],[Date]],Table_Sheet1[], 3, FALSE)</f>
        <v>N</v>
      </c>
      <c r="H1161" s="5">
        <v>14.9</v>
      </c>
      <c r="I1161" s="5">
        <v>21.1</v>
      </c>
      <c r="J1161" s="5">
        <v>16.600000000000001</v>
      </c>
      <c r="K1161" s="5">
        <v>0</v>
      </c>
      <c r="L1161" s="7">
        <v>112527.285</v>
      </c>
      <c r="M1161" s="8">
        <v>70.615557719999998</v>
      </c>
      <c r="N1161" s="8">
        <f>Table_EnergyDemand_raw_data[[#This Row],[Demand]]*Table_EnergyDemand_raw_data[[#This Row],[RRP]]</f>
        <v>7946176.9889923902</v>
      </c>
    </row>
    <row r="1162" spans="1:14" x14ac:dyDescent="0.3">
      <c r="A1162" s="10">
        <v>43165</v>
      </c>
      <c r="B1162" s="5" t="str">
        <f>TEXT(Table_EnergyDemand_raw_data[[#This Row],[Date]], "DDDD")</f>
        <v>Tuesday</v>
      </c>
      <c r="C1162" s="5" t="str">
        <f xml:space="preserve"> TEXT(Table_EnergyDemand_raw_data[[#This Row],[Date]], "MMMM")</f>
        <v>March</v>
      </c>
      <c r="D1162" s="5" t="str">
        <f>TEXT(Table_EnergyDemand_raw_data[[#This Row],[Date]], "YYYY")</f>
        <v>2018</v>
      </c>
      <c r="E1162" s="5">
        <f>_xlfn.ISOWEEKNUM(Table_EnergyDemand_raw_data[[#This Row],[Date]])</f>
        <v>10</v>
      </c>
      <c r="F1162" s="6" t="str">
        <f>VLOOKUP(Table_EnergyDemand_raw_data[[#This Row],[Date]],Table_Sheet1[], 2, FALSE)</f>
        <v>Y</v>
      </c>
      <c r="G1162" s="6" t="str">
        <f>VLOOKUP(Table_EnergyDemand_raw_data[[#This Row],[Date]],Table_Sheet1[], 3, FALSE)</f>
        <v>N</v>
      </c>
      <c r="H1162" s="5">
        <v>12.5</v>
      </c>
      <c r="I1162" s="5">
        <v>27.6</v>
      </c>
      <c r="J1162" s="5">
        <v>22.6</v>
      </c>
      <c r="K1162" s="5">
        <v>0</v>
      </c>
      <c r="L1162" s="7">
        <v>113850.81</v>
      </c>
      <c r="M1162" s="8">
        <v>61.354685359999998</v>
      </c>
      <c r="N1162" s="8">
        <f>Table_EnergyDemand_raw_data[[#This Row],[Demand]]*Table_EnergyDemand_raw_data[[#This Row],[RRP]]</f>
        <v>6985280.6255311416</v>
      </c>
    </row>
    <row r="1163" spans="1:14" x14ac:dyDescent="0.3">
      <c r="A1163" s="10">
        <v>43166</v>
      </c>
      <c r="B1163" s="5" t="str">
        <f>TEXT(Table_EnergyDemand_raw_data[[#This Row],[Date]], "DDDD")</f>
        <v>Wednesday</v>
      </c>
      <c r="C1163" s="5" t="str">
        <f xml:space="preserve"> TEXT(Table_EnergyDemand_raw_data[[#This Row],[Date]], "MMMM")</f>
        <v>March</v>
      </c>
      <c r="D1163" s="5" t="str">
        <f>TEXT(Table_EnergyDemand_raw_data[[#This Row],[Date]], "YYYY")</f>
        <v>2018</v>
      </c>
      <c r="E1163" s="5">
        <f>_xlfn.ISOWEEKNUM(Table_EnergyDemand_raw_data[[#This Row],[Date]])</f>
        <v>10</v>
      </c>
      <c r="F1163" s="6" t="str">
        <f>VLOOKUP(Table_EnergyDemand_raw_data[[#This Row],[Date]],Table_Sheet1[], 2, FALSE)</f>
        <v>Y</v>
      </c>
      <c r="G1163" s="6" t="str">
        <f>VLOOKUP(Table_EnergyDemand_raw_data[[#This Row],[Date]],Table_Sheet1[], 3, FALSE)</f>
        <v>N</v>
      </c>
      <c r="H1163" s="5">
        <v>14.4</v>
      </c>
      <c r="I1163" s="5">
        <v>28.5</v>
      </c>
      <c r="J1163" s="5">
        <v>22.4</v>
      </c>
      <c r="K1163" s="5">
        <v>0</v>
      </c>
      <c r="L1163" s="7">
        <v>122717.5</v>
      </c>
      <c r="M1163" s="8">
        <v>73.26754588</v>
      </c>
      <c r="N1163" s="8">
        <f>Table_EnergyDemand_raw_data[[#This Row],[Demand]]*Table_EnergyDemand_raw_data[[#This Row],[RRP]]</f>
        <v>8991210.0615289006</v>
      </c>
    </row>
    <row r="1164" spans="1:14" x14ac:dyDescent="0.3">
      <c r="A1164" s="10">
        <v>43167</v>
      </c>
      <c r="B1164" s="5" t="str">
        <f>TEXT(Table_EnergyDemand_raw_data[[#This Row],[Date]], "DDDD")</f>
        <v>Thursday</v>
      </c>
      <c r="C1164" s="5" t="str">
        <f xml:space="preserve"> TEXT(Table_EnergyDemand_raw_data[[#This Row],[Date]], "MMMM")</f>
        <v>March</v>
      </c>
      <c r="D1164" s="5" t="str">
        <f>TEXT(Table_EnergyDemand_raw_data[[#This Row],[Date]], "YYYY")</f>
        <v>2018</v>
      </c>
      <c r="E1164" s="5">
        <f>_xlfn.ISOWEEKNUM(Table_EnergyDemand_raw_data[[#This Row],[Date]])</f>
        <v>10</v>
      </c>
      <c r="F1164" s="6" t="str">
        <f>VLOOKUP(Table_EnergyDemand_raw_data[[#This Row],[Date]],Table_Sheet1[], 2, FALSE)</f>
        <v>Y</v>
      </c>
      <c r="G1164" s="6" t="str">
        <f>VLOOKUP(Table_EnergyDemand_raw_data[[#This Row],[Date]],Table_Sheet1[], 3, FALSE)</f>
        <v>N</v>
      </c>
      <c r="H1164" s="5">
        <v>14.9</v>
      </c>
      <c r="I1164" s="5">
        <v>30.5</v>
      </c>
      <c r="J1164" s="5">
        <v>22.1</v>
      </c>
      <c r="K1164" s="5">
        <v>0</v>
      </c>
      <c r="L1164" s="7">
        <v>128732.59</v>
      </c>
      <c r="M1164" s="8">
        <v>94.574270459999994</v>
      </c>
      <c r="N1164" s="8">
        <f>Table_EnergyDemand_raw_data[[#This Row],[Demand]]*Table_EnergyDemand_raw_data[[#This Row],[RRP]]</f>
        <v>12174790.783676291</v>
      </c>
    </row>
    <row r="1165" spans="1:14" x14ac:dyDescent="0.3">
      <c r="A1165" s="10">
        <v>43168</v>
      </c>
      <c r="B1165" s="5" t="str">
        <f>TEXT(Table_EnergyDemand_raw_data[[#This Row],[Date]], "DDDD")</f>
        <v>Friday</v>
      </c>
      <c r="C1165" s="5" t="str">
        <f xml:space="preserve"> TEXT(Table_EnergyDemand_raw_data[[#This Row],[Date]], "MMMM")</f>
        <v>March</v>
      </c>
      <c r="D1165" s="5" t="str">
        <f>TEXT(Table_EnergyDemand_raw_data[[#This Row],[Date]], "YYYY")</f>
        <v>2018</v>
      </c>
      <c r="E1165" s="5">
        <f>_xlfn.ISOWEEKNUM(Table_EnergyDemand_raw_data[[#This Row],[Date]])</f>
        <v>10</v>
      </c>
      <c r="F1165" s="6" t="str">
        <f>VLOOKUP(Table_EnergyDemand_raw_data[[#This Row],[Date]],Table_Sheet1[], 2, FALSE)</f>
        <v>Y</v>
      </c>
      <c r="G1165" s="6" t="str">
        <f>VLOOKUP(Table_EnergyDemand_raw_data[[#This Row],[Date]],Table_Sheet1[], 3, FALSE)</f>
        <v>N</v>
      </c>
      <c r="H1165" s="5">
        <v>14.6</v>
      </c>
      <c r="I1165" s="5">
        <v>28.8</v>
      </c>
      <c r="J1165" s="5">
        <v>21.9</v>
      </c>
      <c r="K1165" s="5">
        <v>0</v>
      </c>
      <c r="L1165" s="7">
        <v>127805.485</v>
      </c>
      <c r="M1165" s="8">
        <v>99.170499149999998</v>
      </c>
      <c r="N1165" s="8">
        <f>Table_EnergyDemand_raw_data[[#This Row],[Demand]]*Table_EnergyDemand_raw_data[[#This Row],[RRP]]</f>
        <v>12674533.741557838</v>
      </c>
    </row>
    <row r="1166" spans="1:14" x14ac:dyDescent="0.3">
      <c r="A1166" s="10">
        <v>43169</v>
      </c>
      <c r="B1166" s="5" t="str">
        <f>TEXT(Table_EnergyDemand_raw_data[[#This Row],[Date]], "DDDD")</f>
        <v>Saturday</v>
      </c>
      <c r="C1166" s="5" t="str">
        <f xml:space="preserve"> TEXT(Table_EnergyDemand_raw_data[[#This Row],[Date]], "MMMM")</f>
        <v>March</v>
      </c>
      <c r="D1166" s="5" t="str">
        <f>TEXT(Table_EnergyDemand_raw_data[[#This Row],[Date]], "YYYY")</f>
        <v>2018</v>
      </c>
      <c r="E1166" s="5">
        <f>_xlfn.ISOWEEKNUM(Table_EnergyDemand_raw_data[[#This Row],[Date]])</f>
        <v>10</v>
      </c>
      <c r="F1166" s="6" t="str">
        <f>VLOOKUP(Table_EnergyDemand_raw_data[[#This Row],[Date]],Table_Sheet1[], 2, FALSE)</f>
        <v>Y</v>
      </c>
      <c r="G1166" s="6" t="str">
        <f>VLOOKUP(Table_EnergyDemand_raw_data[[#This Row],[Date]],Table_Sheet1[], 3, FALSE)</f>
        <v>N</v>
      </c>
      <c r="H1166" s="5">
        <v>14.3</v>
      </c>
      <c r="I1166" s="5">
        <v>35.1</v>
      </c>
      <c r="J1166" s="5">
        <v>21.6</v>
      </c>
      <c r="K1166" s="5">
        <v>0</v>
      </c>
      <c r="L1166" s="7">
        <v>120398.88499999999</v>
      </c>
      <c r="M1166" s="8">
        <v>91.988443200000006</v>
      </c>
      <c r="N1166" s="8">
        <f>Table_EnergyDemand_raw_data[[#This Row],[Demand]]*Table_EnergyDemand_raw_data[[#This Row],[RRP]]</f>
        <v>11075305.994165832</v>
      </c>
    </row>
    <row r="1167" spans="1:14" x14ac:dyDescent="0.3">
      <c r="A1167" s="10">
        <v>43170</v>
      </c>
      <c r="B1167" s="5" t="str">
        <f>TEXT(Table_EnergyDemand_raw_data[[#This Row],[Date]], "DDDD")</f>
        <v>Sunday</v>
      </c>
      <c r="C1167" s="5" t="str">
        <f xml:space="preserve"> TEXT(Table_EnergyDemand_raw_data[[#This Row],[Date]], "MMMM")</f>
        <v>March</v>
      </c>
      <c r="D1167" s="5" t="str">
        <f>TEXT(Table_EnergyDemand_raw_data[[#This Row],[Date]], "YYYY")</f>
        <v>2018</v>
      </c>
      <c r="E1167" s="5">
        <f>_xlfn.ISOWEEKNUM(Table_EnergyDemand_raw_data[[#This Row],[Date]])</f>
        <v>10</v>
      </c>
      <c r="F1167" s="6" t="str">
        <f>VLOOKUP(Table_EnergyDemand_raw_data[[#This Row],[Date]],Table_Sheet1[], 2, FALSE)</f>
        <v>Y</v>
      </c>
      <c r="G1167" s="6" t="str">
        <f>VLOOKUP(Table_EnergyDemand_raw_data[[#This Row],[Date]],Table_Sheet1[], 3, FALSE)</f>
        <v>N</v>
      </c>
      <c r="H1167" s="5">
        <v>17</v>
      </c>
      <c r="I1167" s="5">
        <v>22.8</v>
      </c>
      <c r="J1167" s="5">
        <v>14.3</v>
      </c>
      <c r="K1167" s="5">
        <v>0</v>
      </c>
      <c r="L1167" s="7">
        <v>104486.18</v>
      </c>
      <c r="M1167" s="8">
        <v>74.152652579999994</v>
      </c>
      <c r="N1167" s="8">
        <f>Table_EnergyDemand_raw_data[[#This Row],[Demand]]*Table_EnergyDemand_raw_data[[#This Row],[RRP]]</f>
        <v>7747927.4049513433</v>
      </c>
    </row>
    <row r="1168" spans="1:14" x14ac:dyDescent="0.3">
      <c r="A1168" s="10">
        <v>43171</v>
      </c>
      <c r="B1168" s="5" t="str">
        <f>TEXT(Table_EnergyDemand_raw_data[[#This Row],[Date]], "DDDD")</f>
        <v>Monday</v>
      </c>
      <c r="C1168" s="5" t="str">
        <f xml:space="preserve"> TEXT(Table_EnergyDemand_raw_data[[#This Row],[Date]], "MMMM")</f>
        <v>March</v>
      </c>
      <c r="D1168" s="5" t="str">
        <f>TEXT(Table_EnergyDemand_raw_data[[#This Row],[Date]], "YYYY")</f>
        <v>2018</v>
      </c>
      <c r="E1168" s="5">
        <f>_xlfn.ISOWEEKNUM(Table_EnergyDemand_raw_data[[#This Row],[Date]])</f>
        <v>11</v>
      </c>
      <c r="F1168" s="6" t="str">
        <f>VLOOKUP(Table_EnergyDemand_raw_data[[#This Row],[Date]],Table_Sheet1[], 2, FALSE)</f>
        <v>Y</v>
      </c>
      <c r="G1168" s="6" t="str">
        <f>VLOOKUP(Table_EnergyDemand_raw_data[[#This Row],[Date]],Table_Sheet1[], 3, FALSE)</f>
        <v>Y</v>
      </c>
      <c r="H1168" s="5">
        <v>16.7</v>
      </c>
      <c r="I1168" s="5">
        <v>20.9</v>
      </c>
      <c r="J1168" s="5">
        <v>10.199999999999999</v>
      </c>
      <c r="K1168" s="5">
        <v>0</v>
      </c>
      <c r="L1168" s="7">
        <v>97542.31</v>
      </c>
      <c r="M1168" s="8">
        <v>63.452204719999997</v>
      </c>
      <c r="N1168" s="8">
        <f>Table_EnergyDemand_raw_data[[#This Row],[Demand]]*Table_EnergyDemand_raw_data[[#This Row],[RRP]]</f>
        <v>6189274.6229817029</v>
      </c>
    </row>
    <row r="1169" spans="1:14" x14ac:dyDescent="0.3">
      <c r="A1169" s="10">
        <v>43172</v>
      </c>
      <c r="B1169" s="5" t="str">
        <f>TEXT(Table_EnergyDemand_raw_data[[#This Row],[Date]], "DDDD")</f>
        <v>Tuesday</v>
      </c>
      <c r="C1169" s="5" t="str">
        <f xml:space="preserve"> TEXT(Table_EnergyDemand_raw_data[[#This Row],[Date]], "MMMM")</f>
        <v>March</v>
      </c>
      <c r="D1169" s="5" t="str">
        <f>TEXT(Table_EnergyDemand_raw_data[[#This Row],[Date]], "YYYY")</f>
        <v>2018</v>
      </c>
      <c r="E1169" s="5">
        <f>_xlfn.ISOWEEKNUM(Table_EnergyDemand_raw_data[[#This Row],[Date]])</f>
        <v>11</v>
      </c>
      <c r="F1169" s="6" t="str">
        <f>VLOOKUP(Table_EnergyDemand_raw_data[[#This Row],[Date]],Table_Sheet1[], 2, FALSE)</f>
        <v>Y</v>
      </c>
      <c r="G1169" s="6" t="str">
        <f>VLOOKUP(Table_EnergyDemand_raw_data[[#This Row],[Date]],Table_Sheet1[], 3, FALSE)</f>
        <v>N</v>
      </c>
      <c r="H1169" s="5">
        <v>14.6</v>
      </c>
      <c r="I1169" s="5">
        <v>20.5</v>
      </c>
      <c r="J1169" s="5">
        <v>18.8</v>
      </c>
      <c r="K1169" s="5">
        <v>2.2000000000000002</v>
      </c>
      <c r="L1169" s="7">
        <v>112663.625</v>
      </c>
      <c r="M1169" s="8">
        <v>77.094966779999993</v>
      </c>
      <c r="N1169" s="8">
        <f>Table_EnergyDemand_raw_data[[#This Row],[Demand]]*Table_EnergyDemand_raw_data[[#This Row],[RRP]]</f>
        <v>8685798.4266893771</v>
      </c>
    </row>
    <row r="1170" spans="1:14" x14ac:dyDescent="0.3">
      <c r="A1170" s="10">
        <v>43173</v>
      </c>
      <c r="B1170" s="5" t="str">
        <f>TEXT(Table_EnergyDemand_raw_data[[#This Row],[Date]], "DDDD")</f>
        <v>Wednesday</v>
      </c>
      <c r="C1170" s="5" t="str">
        <f xml:space="preserve"> TEXT(Table_EnergyDemand_raw_data[[#This Row],[Date]], "MMMM")</f>
        <v>March</v>
      </c>
      <c r="D1170" s="5" t="str">
        <f>TEXT(Table_EnergyDemand_raw_data[[#This Row],[Date]], "YYYY")</f>
        <v>2018</v>
      </c>
      <c r="E1170" s="5">
        <f>_xlfn.ISOWEEKNUM(Table_EnergyDemand_raw_data[[#This Row],[Date]])</f>
        <v>11</v>
      </c>
      <c r="F1170" s="6" t="str">
        <f>VLOOKUP(Table_EnergyDemand_raw_data[[#This Row],[Date]],Table_Sheet1[], 2, FALSE)</f>
        <v>Y</v>
      </c>
      <c r="G1170" s="6" t="str">
        <f>VLOOKUP(Table_EnergyDemand_raw_data[[#This Row],[Date]],Table_Sheet1[], 3, FALSE)</f>
        <v>N</v>
      </c>
      <c r="H1170" s="5">
        <v>12.8</v>
      </c>
      <c r="I1170" s="5">
        <v>21.3</v>
      </c>
      <c r="J1170" s="5">
        <v>17.7</v>
      </c>
      <c r="K1170" s="5">
        <v>0</v>
      </c>
      <c r="L1170" s="7">
        <v>114195.35</v>
      </c>
      <c r="M1170" s="8">
        <v>97.281748919999998</v>
      </c>
      <c r="N1170" s="8">
        <f>Table_EnergyDemand_raw_data[[#This Row],[Demand]]*Table_EnergyDemand_raw_data[[#This Row],[RRP]]</f>
        <v>11109123.366531523</v>
      </c>
    </row>
    <row r="1171" spans="1:14" x14ac:dyDescent="0.3">
      <c r="A1171" s="10">
        <v>43174</v>
      </c>
      <c r="B1171" s="5" t="str">
        <f>TEXT(Table_EnergyDemand_raw_data[[#This Row],[Date]], "DDDD")</f>
        <v>Thursday</v>
      </c>
      <c r="C1171" s="5" t="str">
        <f xml:space="preserve"> TEXT(Table_EnergyDemand_raw_data[[#This Row],[Date]], "MMMM")</f>
        <v>March</v>
      </c>
      <c r="D1171" s="5" t="str">
        <f>TEXT(Table_EnergyDemand_raw_data[[#This Row],[Date]], "YYYY")</f>
        <v>2018</v>
      </c>
      <c r="E1171" s="5">
        <f>_xlfn.ISOWEEKNUM(Table_EnergyDemand_raw_data[[#This Row],[Date]])</f>
        <v>11</v>
      </c>
      <c r="F1171" s="6" t="str">
        <f>VLOOKUP(Table_EnergyDemand_raw_data[[#This Row],[Date]],Table_Sheet1[], 2, FALSE)</f>
        <v>Y</v>
      </c>
      <c r="G1171" s="6" t="str">
        <f>VLOOKUP(Table_EnergyDemand_raw_data[[#This Row],[Date]],Table_Sheet1[], 3, FALSE)</f>
        <v>N</v>
      </c>
      <c r="H1171" s="5">
        <v>15.3</v>
      </c>
      <c r="I1171" s="5">
        <v>20.8</v>
      </c>
      <c r="J1171" s="5">
        <v>13.9</v>
      </c>
      <c r="K1171" s="5">
        <v>0</v>
      </c>
      <c r="L1171" s="7">
        <v>116045.27</v>
      </c>
      <c r="M1171" s="8">
        <v>101.6909409</v>
      </c>
      <c r="N1171" s="8">
        <f>Table_EnergyDemand_raw_data[[#This Row],[Demand]]*Table_EnergyDemand_raw_data[[#This Row],[RRP]]</f>
        <v>11800752.693294544</v>
      </c>
    </row>
    <row r="1172" spans="1:14" x14ac:dyDescent="0.3">
      <c r="A1172" s="10">
        <v>43175</v>
      </c>
      <c r="B1172" s="5" t="str">
        <f>TEXT(Table_EnergyDemand_raw_data[[#This Row],[Date]], "DDDD")</f>
        <v>Friday</v>
      </c>
      <c r="C1172" s="5" t="str">
        <f xml:space="preserve"> TEXT(Table_EnergyDemand_raw_data[[#This Row],[Date]], "MMMM")</f>
        <v>March</v>
      </c>
      <c r="D1172" s="5" t="str">
        <f>TEXT(Table_EnergyDemand_raw_data[[#This Row],[Date]], "YYYY")</f>
        <v>2018</v>
      </c>
      <c r="E1172" s="5">
        <f>_xlfn.ISOWEEKNUM(Table_EnergyDemand_raw_data[[#This Row],[Date]])</f>
        <v>11</v>
      </c>
      <c r="F1172" s="6" t="str">
        <f>VLOOKUP(Table_EnergyDemand_raw_data[[#This Row],[Date]],Table_Sheet1[], 2, FALSE)</f>
        <v>Y</v>
      </c>
      <c r="G1172" s="6" t="str">
        <f>VLOOKUP(Table_EnergyDemand_raw_data[[#This Row],[Date]],Table_Sheet1[], 3, FALSE)</f>
        <v>N</v>
      </c>
      <c r="H1172" s="5">
        <v>12.5</v>
      </c>
      <c r="I1172" s="5">
        <v>24.4</v>
      </c>
      <c r="J1172" s="5">
        <v>15</v>
      </c>
      <c r="K1172" s="5">
        <v>0</v>
      </c>
      <c r="L1172" s="7">
        <v>116284.345</v>
      </c>
      <c r="M1172" s="8">
        <v>92.594232239999997</v>
      </c>
      <c r="N1172" s="8">
        <f>Table_EnergyDemand_raw_data[[#This Row],[Demand]]*Table_EnergyDemand_raw_data[[#This Row],[RRP]]</f>
        <v>10767259.646806283</v>
      </c>
    </row>
    <row r="1173" spans="1:14" x14ac:dyDescent="0.3">
      <c r="A1173" s="10">
        <v>43176</v>
      </c>
      <c r="B1173" s="5" t="str">
        <f>TEXT(Table_EnergyDemand_raw_data[[#This Row],[Date]], "DDDD")</f>
        <v>Saturday</v>
      </c>
      <c r="C1173" s="5" t="str">
        <f xml:space="preserve"> TEXT(Table_EnergyDemand_raw_data[[#This Row],[Date]], "MMMM")</f>
        <v>March</v>
      </c>
      <c r="D1173" s="5" t="str">
        <f>TEXT(Table_EnergyDemand_raw_data[[#This Row],[Date]], "YYYY")</f>
        <v>2018</v>
      </c>
      <c r="E1173" s="5">
        <f>_xlfn.ISOWEEKNUM(Table_EnergyDemand_raw_data[[#This Row],[Date]])</f>
        <v>11</v>
      </c>
      <c r="F1173" s="6" t="str">
        <f>VLOOKUP(Table_EnergyDemand_raw_data[[#This Row],[Date]],Table_Sheet1[], 2, FALSE)</f>
        <v>Y</v>
      </c>
      <c r="G1173" s="6" t="str">
        <f>VLOOKUP(Table_EnergyDemand_raw_data[[#This Row],[Date]],Table_Sheet1[], 3, FALSE)</f>
        <v>N</v>
      </c>
      <c r="H1173" s="5">
        <v>15.4</v>
      </c>
      <c r="I1173" s="5">
        <v>32</v>
      </c>
      <c r="J1173" s="5">
        <v>15.1</v>
      </c>
      <c r="K1173" s="5">
        <v>0</v>
      </c>
      <c r="L1173" s="7">
        <v>110715.12</v>
      </c>
      <c r="M1173" s="8">
        <v>75.229994289999993</v>
      </c>
      <c r="N1173" s="8">
        <f>Table_EnergyDemand_raw_data[[#This Row],[Demand]]*Table_EnergyDemand_raw_data[[#This Row],[RRP]]</f>
        <v>8329097.8454166641</v>
      </c>
    </row>
    <row r="1174" spans="1:14" x14ac:dyDescent="0.3">
      <c r="A1174" s="10">
        <v>43177</v>
      </c>
      <c r="B1174" s="5" t="str">
        <f>TEXT(Table_EnergyDemand_raw_data[[#This Row],[Date]], "DDDD")</f>
        <v>Sunday</v>
      </c>
      <c r="C1174" s="5" t="str">
        <f xml:space="preserve"> TEXT(Table_EnergyDemand_raw_data[[#This Row],[Date]], "MMMM")</f>
        <v>March</v>
      </c>
      <c r="D1174" s="5" t="str">
        <f>TEXT(Table_EnergyDemand_raw_data[[#This Row],[Date]], "YYYY")</f>
        <v>2018</v>
      </c>
      <c r="E1174" s="5">
        <f>_xlfn.ISOWEEKNUM(Table_EnergyDemand_raw_data[[#This Row],[Date]])</f>
        <v>11</v>
      </c>
      <c r="F1174" s="6" t="str">
        <f>VLOOKUP(Table_EnergyDemand_raw_data[[#This Row],[Date]],Table_Sheet1[], 2, FALSE)</f>
        <v>Y</v>
      </c>
      <c r="G1174" s="6" t="str">
        <f>VLOOKUP(Table_EnergyDemand_raw_data[[#This Row],[Date]],Table_Sheet1[], 3, FALSE)</f>
        <v>N</v>
      </c>
      <c r="H1174" s="5">
        <v>22.6</v>
      </c>
      <c r="I1174" s="5">
        <v>23.1</v>
      </c>
      <c r="J1174" s="5">
        <v>13.4</v>
      </c>
      <c r="K1174" s="5">
        <v>0</v>
      </c>
      <c r="L1174" s="7">
        <v>97262.705000000002</v>
      </c>
      <c r="M1174" s="8">
        <v>62.872760649999996</v>
      </c>
      <c r="N1174" s="8">
        <f>Table_EnergyDemand_raw_data[[#This Row],[Demand]]*Table_EnergyDemand_raw_data[[#This Row],[RRP]]</f>
        <v>6115174.7716365578</v>
      </c>
    </row>
    <row r="1175" spans="1:14" x14ac:dyDescent="0.3">
      <c r="A1175" s="10">
        <v>43178</v>
      </c>
      <c r="B1175" s="5" t="str">
        <f>TEXT(Table_EnergyDemand_raw_data[[#This Row],[Date]], "DDDD")</f>
        <v>Monday</v>
      </c>
      <c r="C1175" s="5" t="str">
        <f xml:space="preserve"> TEXT(Table_EnergyDemand_raw_data[[#This Row],[Date]], "MMMM")</f>
        <v>March</v>
      </c>
      <c r="D1175" s="5" t="str">
        <f>TEXT(Table_EnergyDemand_raw_data[[#This Row],[Date]], "YYYY")</f>
        <v>2018</v>
      </c>
      <c r="E1175" s="5">
        <f>_xlfn.ISOWEEKNUM(Table_EnergyDemand_raw_data[[#This Row],[Date]])</f>
        <v>12</v>
      </c>
      <c r="F1175" s="6" t="str">
        <f>VLOOKUP(Table_EnergyDemand_raw_data[[#This Row],[Date]],Table_Sheet1[], 2, FALSE)</f>
        <v>Y</v>
      </c>
      <c r="G1175" s="6" t="str">
        <f>VLOOKUP(Table_EnergyDemand_raw_data[[#This Row],[Date]],Table_Sheet1[], 3, FALSE)</f>
        <v>N</v>
      </c>
      <c r="H1175" s="5">
        <v>13.2</v>
      </c>
      <c r="I1175" s="5">
        <v>28</v>
      </c>
      <c r="J1175" s="5">
        <v>17.8</v>
      </c>
      <c r="K1175" s="5">
        <v>0</v>
      </c>
      <c r="L1175" s="7">
        <v>111617.94500000001</v>
      </c>
      <c r="M1175" s="8">
        <v>77.170165359999999</v>
      </c>
      <c r="N1175" s="8">
        <f>Table_EnergyDemand_raw_data[[#This Row],[Demand]]*Table_EnergyDemand_raw_data[[#This Row],[RRP]]</f>
        <v>8613575.2727933861</v>
      </c>
    </row>
    <row r="1176" spans="1:14" x14ac:dyDescent="0.3">
      <c r="A1176" s="10">
        <v>43179</v>
      </c>
      <c r="B1176" s="5" t="str">
        <f>TEXT(Table_EnergyDemand_raw_data[[#This Row],[Date]], "DDDD")</f>
        <v>Tuesday</v>
      </c>
      <c r="C1176" s="5" t="str">
        <f xml:space="preserve"> TEXT(Table_EnergyDemand_raw_data[[#This Row],[Date]], "MMMM")</f>
        <v>March</v>
      </c>
      <c r="D1176" s="5" t="str">
        <f>TEXT(Table_EnergyDemand_raw_data[[#This Row],[Date]], "YYYY")</f>
        <v>2018</v>
      </c>
      <c r="E1176" s="5">
        <f>_xlfn.ISOWEEKNUM(Table_EnergyDemand_raw_data[[#This Row],[Date]])</f>
        <v>12</v>
      </c>
      <c r="F1176" s="6" t="str">
        <f>VLOOKUP(Table_EnergyDemand_raw_data[[#This Row],[Date]],Table_Sheet1[], 2, FALSE)</f>
        <v>Y</v>
      </c>
      <c r="G1176" s="6" t="str">
        <f>VLOOKUP(Table_EnergyDemand_raw_data[[#This Row],[Date]],Table_Sheet1[], 3, FALSE)</f>
        <v>N</v>
      </c>
      <c r="H1176" s="5">
        <v>15.4</v>
      </c>
      <c r="I1176" s="5">
        <v>19.2</v>
      </c>
      <c r="J1176" s="5">
        <v>9.5</v>
      </c>
      <c r="K1176" s="5">
        <v>0.2</v>
      </c>
      <c r="L1176" s="7">
        <v>110794.26</v>
      </c>
      <c r="M1176" s="8">
        <v>72.75516331</v>
      </c>
      <c r="N1176" s="8">
        <f>Table_EnergyDemand_raw_data[[#This Row],[Demand]]*Table_EnergyDemand_raw_data[[#This Row],[RRP]]</f>
        <v>8060854.4801106006</v>
      </c>
    </row>
    <row r="1177" spans="1:14" x14ac:dyDescent="0.3">
      <c r="A1177" s="10">
        <v>43180</v>
      </c>
      <c r="B1177" s="5" t="str">
        <f>TEXT(Table_EnergyDemand_raw_data[[#This Row],[Date]], "DDDD")</f>
        <v>Wednesday</v>
      </c>
      <c r="C1177" s="5" t="str">
        <f xml:space="preserve"> TEXT(Table_EnergyDemand_raw_data[[#This Row],[Date]], "MMMM")</f>
        <v>March</v>
      </c>
      <c r="D1177" s="5" t="str">
        <f>TEXT(Table_EnergyDemand_raw_data[[#This Row],[Date]], "YYYY")</f>
        <v>2018</v>
      </c>
      <c r="E1177" s="5">
        <f>_xlfn.ISOWEEKNUM(Table_EnergyDemand_raw_data[[#This Row],[Date]])</f>
        <v>12</v>
      </c>
      <c r="F1177" s="6" t="str">
        <f>VLOOKUP(Table_EnergyDemand_raw_data[[#This Row],[Date]],Table_Sheet1[], 2, FALSE)</f>
        <v>Y</v>
      </c>
      <c r="G1177" s="6" t="str">
        <f>VLOOKUP(Table_EnergyDemand_raw_data[[#This Row],[Date]],Table_Sheet1[], 3, FALSE)</f>
        <v>N</v>
      </c>
      <c r="H1177" s="5">
        <v>11.2</v>
      </c>
      <c r="I1177" s="5">
        <v>25.1</v>
      </c>
      <c r="J1177" s="5">
        <v>18.3</v>
      </c>
      <c r="K1177" s="5">
        <v>0</v>
      </c>
      <c r="L1177" s="7">
        <v>111254.315</v>
      </c>
      <c r="M1177" s="8">
        <v>71.198345349999997</v>
      </c>
      <c r="N1177" s="8">
        <f>Table_EnergyDemand_raw_data[[#This Row],[Demand]]*Table_EnergyDemand_raw_data[[#This Row],[RRP]]</f>
        <v>7921123.1410476854</v>
      </c>
    </row>
    <row r="1178" spans="1:14" x14ac:dyDescent="0.3">
      <c r="A1178" s="10">
        <v>43181</v>
      </c>
      <c r="B1178" s="5" t="str">
        <f>TEXT(Table_EnergyDemand_raw_data[[#This Row],[Date]], "DDDD")</f>
        <v>Thursday</v>
      </c>
      <c r="C1178" s="5" t="str">
        <f xml:space="preserve"> TEXT(Table_EnergyDemand_raw_data[[#This Row],[Date]], "MMMM")</f>
        <v>March</v>
      </c>
      <c r="D1178" s="5" t="str">
        <f>TEXT(Table_EnergyDemand_raw_data[[#This Row],[Date]], "YYYY")</f>
        <v>2018</v>
      </c>
      <c r="E1178" s="5">
        <f>_xlfn.ISOWEEKNUM(Table_EnergyDemand_raw_data[[#This Row],[Date]])</f>
        <v>12</v>
      </c>
      <c r="F1178" s="6" t="str">
        <f>VLOOKUP(Table_EnergyDemand_raw_data[[#This Row],[Date]],Table_Sheet1[], 2, FALSE)</f>
        <v>Y</v>
      </c>
      <c r="G1178" s="6" t="str">
        <f>VLOOKUP(Table_EnergyDemand_raw_data[[#This Row],[Date]],Table_Sheet1[], 3, FALSE)</f>
        <v>N</v>
      </c>
      <c r="H1178" s="5">
        <v>12.3</v>
      </c>
      <c r="I1178" s="5">
        <v>28.1</v>
      </c>
      <c r="J1178" s="5">
        <v>19</v>
      </c>
      <c r="K1178" s="5">
        <v>0</v>
      </c>
      <c r="L1178" s="7">
        <v>115020.505</v>
      </c>
      <c r="M1178" s="8">
        <v>77.280427599999996</v>
      </c>
      <c r="N1178" s="8">
        <f>Table_EnergyDemand_raw_data[[#This Row],[Demand]]*Table_EnergyDemand_raw_data[[#This Row],[RRP]]</f>
        <v>8888833.8091679383</v>
      </c>
    </row>
    <row r="1179" spans="1:14" x14ac:dyDescent="0.3">
      <c r="A1179" s="10">
        <v>43182</v>
      </c>
      <c r="B1179" s="5" t="str">
        <f>TEXT(Table_EnergyDemand_raw_data[[#This Row],[Date]], "DDDD")</f>
        <v>Friday</v>
      </c>
      <c r="C1179" s="5" t="str">
        <f xml:space="preserve"> TEXT(Table_EnergyDemand_raw_data[[#This Row],[Date]], "MMMM")</f>
        <v>March</v>
      </c>
      <c r="D1179" s="5" t="str">
        <f>TEXT(Table_EnergyDemand_raw_data[[#This Row],[Date]], "YYYY")</f>
        <v>2018</v>
      </c>
      <c r="E1179" s="5">
        <f>_xlfn.ISOWEEKNUM(Table_EnergyDemand_raw_data[[#This Row],[Date]])</f>
        <v>12</v>
      </c>
      <c r="F1179" s="6" t="str">
        <f>VLOOKUP(Table_EnergyDemand_raw_data[[#This Row],[Date]],Table_Sheet1[], 2, FALSE)</f>
        <v>Y</v>
      </c>
      <c r="G1179" s="6" t="str">
        <f>VLOOKUP(Table_EnergyDemand_raw_data[[#This Row],[Date]],Table_Sheet1[], 3, FALSE)</f>
        <v>N</v>
      </c>
      <c r="H1179" s="5">
        <v>15.2</v>
      </c>
      <c r="I1179" s="5">
        <v>29.4</v>
      </c>
      <c r="J1179" s="5">
        <v>18.8</v>
      </c>
      <c r="K1179" s="5">
        <v>0</v>
      </c>
      <c r="L1179" s="7">
        <v>119298.325</v>
      </c>
      <c r="M1179" s="8">
        <v>78.640442410000006</v>
      </c>
      <c r="N1179" s="8">
        <f>Table_EnergyDemand_raw_data[[#This Row],[Demand]]*Table_EnergyDemand_raw_data[[#This Row],[RRP]]</f>
        <v>9381673.0567719638</v>
      </c>
    </row>
    <row r="1180" spans="1:14" x14ac:dyDescent="0.3">
      <c r="A1180" s="10">
        <v>43183</v>
      </c>
      <c r="B1180" s="5" t="str">
        <f>TEXT(Table_EnergyDemand_raw_data[[#This Row],[Date]], "DDDD")</f>
        <v>Saturday</v>
      </c>
      <c r="C1180" s="5" t="str">
        <f xml:space="preserve"> TEXT(Table_EnergyDemand_raw_data[[#This Row],[Date]], "MMMM")</f>
        <v>March</v>
      </c>
      <c r="D1180" s="5" t="str">
        <f>TEXT(Table_EnergyDemand_raw_data[[#This Row],[Date]], "YYYY")</f>
        <v>2018</v>
      </c>
      <c r="E1180" s="5">
        <f>_xlfn.ISOWEEKNUM(Table_EnergyDemand_raw_data[[#This Row],[Date]])</f>
        <v>12</v>
      </c>
      <c r="F1180" s="6" t="str">
        <f>VLOOKUP(Table_EnergyDemand_raw_data[[#This Row],[Date]],Table_Sheet1[], 2, FALSE)</f>
        <v>Y</v>
      </c>
      <c r="G1180" s="6" t="str">
        <f>VLOOKUP(Table_EnergyDemand_raw_data[[#This Row],[Date]],Table_Sheet1[], 3, FALSE)</f>
        <v>N</v>
      </c>
      <c r="H1180" s="5">
        <v>20.2</v>
      </c>
      <c r="I1180" s="5">
        <v>24.2</v>
      </c>
      <c r="J1180" s="5">
        <v>5.4</v>
      </c>
      <c r="K1180" s="5">
        <v>0</v>
      </c>
      <c r="L1180" s="7">
        <v>112312.69500000001</v>
      </c>
      <c r="M1180" s="8">
        <v>71.966619069999993</v>
      </c>
      <c r="N1180" s="8">
        <f>Table_EnergyDemand_raw_data[[#This Row],[Demand]]*Table_EnergyDemand_raw_data[[#This Row],[RRP]]</f>
        <v>8082764.937790093</v>
      </c>
    </row>
    <row r="1181" spans="1:14" x14ac:dyDescent="0.3">
      <c r="A1181" s="10">
        <v>43184</v>
      </c>
      <c r="B1181" s="5" t="str">
        <f>TEXT(Table_EnergyDemand_raw_data[[#This Row],[Date]], "DDDD")</f>
        <v>Sunday</v>
      </c>
      <c r="C1181" s="5" t="str">
        <f xml:space="preserve"> TEXT(Table_EnergyDemand_raw_data[[#This Row],[Date]], "MMMM")</f>
        <v>March</v>
      </c>
      <c r="D1181" s="5" t="str">
        <f>TEXT(Table_EnergyDemand_raw_data[[#This Row],[Date]], "YYYY")</f>
        <v>2018</v>
      </c>
      <c r="E1181" s="5">
        <f>_xlfn.ISOWEEKNUM(Table_EnergyDemand_raw_data[[#This Row],[Date]])</f>
        <v>12</v>
      </c>
      <c r="F1181" s="6" t="str">
        <f>VLOOKUP(Table_EnergyDemand_raw_data[[#This Row],[Date]],Table_Sheet1[], 2, FALSE)</f>
        <v>Y</v>
      </c>
      <c r="G1181" s="6" t="str">
        <f>VLOOKUP(Table_EnergyDemand_raw_data[[#This Row],[Date]],Table_Sheet1[], 3, FALSE)</f>
        <v>N</v>
      </c>
      <c r="H1181" s="5">
        <v>17.8</v>
      </c>
      <c r="I1181" s="5">
        <v>25.4</v>
      </c>
      <c r="J1181" s="5">
        <v>11.6</v>
      </c>
      <c r="K1181" s="5">
        <v>13</v>
      </c>
      <c r="L1181" s="7">
        <v>98918.514999999999</v>
      </c>
      <c r="M1181" s="8">
        <v>40.2567047</v>
      </c>
      <c r="N1181" s="8">
        <f>Table_EnergyDemand_raw_data[[#This Row],[Demand]]*Table_EnergyDemand_raw_data[[#This Row],[RRP]]</f>
        <v>3982133.4477175204</v>
      </c>
    </row>
    <row r="1182" spans="1:14" x14ac:dyDescent="0.3">
      <c r="A1182" s="10">
        <v>43185</v>
      </c>
      <c r="B1182" s="5" t="str">
        <f>TEXT(Table_EnergyDemand_raw_data[[#This Row],[Date]], "DDDD")</f>
        <v>Monday</v>
      </c>
      <c r="C1182" s="5" t="str">
        <f xml:space="preserve"> TEXT(Table_EnergyDemand_raw_data[[#This Row],[Date]], "MMMM")</f>
        <v>March</v>
      </c>
      <c r="D1182" s="5" t="str">
        <f>TEXT(Table_EnergyDemand_raw_data[[#This Row],[Date]], "YYYY")</f>
        <v>2018</v>
      </c>
      <c r="E1182" s="5">
        <f>_xlfn.ISOWEEKNUM(Table_EnergyDemand_raw_data[[#This Row],[Date]])</f>
        <v>13</v>
      </c>
      <c r="F1182" s="6" t="str">
        <f>VLOOKUP(Table_EnergyDemand_raw_data[[#This Row],[Date]],Table_Sheet1[], 2, FALSE)</f>
        <v>Y</v>
      </c>
      <c r="G1182" s="6" t="str">
        <f>VLOOKUP(Table_EnergyDemand_raw_data[[#This Row],[Date]],Table_Sheet1[], 3, FALSE)</f>
        <v>N</v>
      </c>
      <c r="H1182" s="5">
        <v>10.7</v>
      </c>
      <c r="I1182" s="5">
        <v>18.5</v>
      </c>
      <c r="J1182" s="5">
        <v>11.9</v>
      </c>
      <c r="K1182" s="5">
        <v>5.2</v>
      </c>
      <c r="L1182" s="7">
        <v>112488.215</v>
      </c>
      <c r="M1182" s="8">
        <v>70.830680319999999</v>
      </c>
      <c r="N1182" s="8">
        <f>Table_EnergyDemand_raw_data[[#This Row],[Demand]]*Table_EnergyDemand_raw_data[[#This Row],[RRP]]</f>
        <v>7967616.7964324281</v>
      </c>
    </row>
    <row r="1183" spans="1:14" x14ac:dyDescent="0.3">
      <c r="A1183" s="10">
        <v>43186</v>
      </c>
      <c r="B1183" s="5" t="str">
        <f>TEXT(Table_EnergyDemand_raw_data[[#This Row],[Date]], "DDDD")</f>
        <v>Tuesday</v>
      </c>
      <c r="C1183" s="5" t="str">
        <f xml:space="preserve"> TEXT(Table_EnergyDemand_raw_data[[#This Row],[Date]], "MMMM")</f>
        <v>March</v>
      </c>
      <c r="D1183" s="5" t="str">
        <f>TEXT(Table_EnergyDemand_raw_data[[#This Row],[Date]], "YYYY")</f>
        <v>2018</v>
      </c>
      <c r="E1183" s="5">
        <f>_xlfn.ISOWEEKNUM(Table_EnergyDemand_raw_data[[#This Row],[Date]])</f>
        <v>13</v>
      </c>
      <c r="F1183" s="6" t="str">
        <f>VLOOKUP(Table_EnergyDemand_raw_data[[#This Row],[Date]],Table_Sheet1[], 2, FALSE)</f>
        <v>Y</v>
      </c>
      <c r="G1183" s="6" t="str">
        <f>VLOOKUP(Table_EnergyDemand_raw_data[[#This Row],[Date]],Table_Sheet1[], 3, FALSE)</f>
        <v>N</v>
      </c>
      <c r="H1183" s="5">
        <v>9.6</v>
      </c>
      <c r="I1183" s="5">
        <v>22.6</v>
      </c>
      <c r="J1183" s="5">
        <v>14</v>
      </c>
      <c r="K1183" s="5">
        <v>1.2</v>
      </c>
      <c r="L1183" s="7">
        <v>116809.36500000001</v>
      </c>
      <c r="M1183" s="8">
        <v>64.569195899999997</v>
      </c>
      <c r="N1183" s="8">
        <f>Table_EnergyDemand_raw_data[[#This Row],[Demand]]*Table_EnergyDemand_raw_data[[#This Row],[RRP]]</f>
        <v>7542286.7716396032</v>
      </c>
    </row>
    <row r="1184" spans="1:14" x14ac:dyDescent="0.3">
      <c r="A1184" s="10">
        <v>43187</v>
      </c>
      <c r="B1184" s="5" t="str">
        <f>TEXT(Table_EnergyDemand_raw_data[[#This Row],[Date]], "DDDD")</f>
        <v>Wednesday</v>
      </c>
      <c r="C1184" s="5" t="str">
        <f xml:space="preserve"> TEXT(Table_EnergyDemand_raw_data[[#This Row],[Date]], "MMMM")</f>
        <v>March</v>
      </c>
      <c r="D1184" s="5" t="str">
        <f>TEXT(Table_EnergyDemand_raw_data[[#This Row],[Date]], "YYYY")</f>
        <v>2018</v>
      </c>
      <c r="E1184" s="5">
        <f>_xlfn.ISOWEEKNUM(Table_EnergyDemand_raw_data[[#This Row],[Date]])</f>
        <v>13</v>
      </c>
      <c r="F1184" s="6" t="str">
        <f>VLOOKUP(Table_EnergyDemand_raw_data[[#This Row],[Date]],Table_Sheet1[], 2, FALSE)</f>
        <v>Y</v>
      </c>
      <c r="G1184" s="6" t="str">
        <f>VLOOKUP(Table_EnergyDemand_raw_data[[#This Row],[Date]],Table_Sheet1[], 3, FALSE)</f>
        <v>N</v>
      </c>
      <c r="H1184" s="5">
        <v>11.3</v>
      </c>
      <c r="I1184" s="5">
        <v>30.3</v>
      </c>
      <c r="J1184" s="5">
        <v>17.8</v>
      </c>
      <c r="K1184" s="5">
        <v>0</v>
      </c>
      <c r="L1184" s="7">
        <v>117744.005</v>
      </c>
      <c r="M1184" s="8">
        <v>72.111955769999994</v>
      </c>
      <c r="N1184" s="8">
        <f>Table_EnergyDemand_raw_data[[#This Row],[Demand]]*Table_EnergyDemand_raw_data[[#This Row],[RRP]]</f>
        <v>8490750.4807426594</v>
      </c>
    </row>
    <row r="1185" spans="1:14" x14ac:dyDescent="0.3">
      <c r="A1185" s="10">
        <v>43188</v>
      </c>
      <c r="B1185" s="5" t="str">
        <f>TEXT(Table_EnergyDemand_raw_data[[#This Row],[Date]], "DDDD")</f>
        <v>Thursday</v>
      </c>
      <c r="C1185" s="5" t="str">
        <f xml:space="preserve"> TEXT(Table_EnergyDemand_raw_data[[#This Row],[Date]], "MMMM")</f>
        <v>March</v>
      </c>
      <c r="D1185" s="5" t="str">
        <f>TEXT(Table_EnergyDemand_raw_data[[#This Row],[Date]], "YYYY")</f>
        <v>2018</v>
      </c>
      <c r="E1185" s="5">
        <f>_xlfn.ISOWEEKNUM(Table_EnergyDemand_raw_data[[#This Row],[Date]])</f>
        <v>13</v>
      </c>
      <c r="F1185" s="6" t="str">
        <f>VLOOKUP(Table_EnergyDemand_raw_data[[#This Row],[Date]],Table_Sheet1[], 2, FALSE)</f>
        <v>N</v>
      </c>
      <c r="G1185" s="6" t="str">
        <f>VLOOKUP(Table_EnergyDemand_raw_data[[#This Row],[Date]],Table_Sheet1[], 3, FALSE)</f>
        <v>N</v>
      </c>
      <c r="H1185" s="5">
        <v>16.5</v>
      </c>
      <c r="I1185" s="5">
        <v>21.8</v>
      </c>
      <c r="J1185" s="5">
        <v>14.2</v>
      </c>
      <c r="K1185" s="5">
        <v>0</v>
      </c>
      <c r="L1185" s="7">
        <v>116457.26</v>
      </c>
      <c r="M1185" s="8">
        <v>79.365081939999996</v>
      </c>
      <c r="N1185" s="8">
        <f>Table_EnergyDemand_raw_data[[#This Row],[Demand]]*Table_EnergyDemand_raw_data[[#This Row],[RRP]]</f>
        <v>9242639.9824078828</v>
      </c>
    </row>
    <row r="1186" spans="1:14" x14ac:dyDescent="0.3">
      <c r="A1186" s="10">
        <v>43189</v>
      </c>
      <c r="B1186" s="5" t="str">
        <f>TEXT(Table_EnergyDemand_raw_data[[#This Row],[Date]], "DDDD")</f>
        <v>Friday</v>
      </c>
      <c r="C1186" s="5" t="str">
        <f xml:space="preserve"> TEXT(Table_EnergyDemand_raw_data[[#This Row],[Date]], "MMMM")</f>
        <v>March</v>
      </c>
      <c r="D1186" s="5" t="str">
        <f>TEXT(Table_EnergyDemand_raw_data[[#This Row],[Date]], "YYYY")</f>
        <v>2018</v>
      </c>
      <c r="E1186" s="5">
        <f>_xlfn.ISOWEEKNUM(Table_EnergyDemand_raw_data[[#This Row],[Date]])</f>
        <v>13</v>
      </c>
      <c r="F1186" s="6" t="str">
        <f>VLOOKUP(Table_EnergyDemand_raw_data[[#This Row],[Date]],Table_Sheet1[], 2, FALSE)</f>
        <v>N</v>
      </c>
      <c r="G1186" s="6" t="str">
        <f>VLOOKUP(Table_EnergyDemand_raw_data[[#This Row],[Date]],Table_Sheet1[], 3, FALSE)</f>
        <v>Y</v>
      </c>
      <c r="H1186" s="5">
        <v>12.2</v>
      </c>
      <c r="I1186" s="5">
        <v>23.3</v>
      </c>
      <c r="J1186" s="5">
        <v>14.3</v>
      </c>
      <c r="K1186" s="5">
        <v>0</v>
      </c>
      <c r="L1186" s="7">
        <v>97070.345000000001</v>
      </c>
      <c r="M1186" s="8">
        <v>69.452869660000005</v>
      </c>
      <c r="N1186" s="8">
        <f>Table_EnergyDemand_raw_data[[#This Row],[Demand]]*Table_EnergyDemand_raw_data[[#This Row],[RRP]]</f>
        <v>6741814.0191362333</v>
      </c>
    </row>
    <row r="1187" spans="1:14" x14ac:dyDescent="0.3">
      <c r="A1187" s="10">
        <v>43190</v>
      </c>
      <c r="B1187" s="5" t="str">
        <f>TEXT(Table_EnergyDemand_raw_data[[#This Row],[Date]], "DDDD")</f>
        <v>Saturday</v>
      </c>
      <c r="C1187" s="5" t="str">
        <f xml:space="preserve"> TEXT(Table_EnergyDemand_raw_data[[#This Row],[Date]], "MMMM")</f>
        <v>March</v>
      </c>
      <c r="D1187" s="5" t="str">
        <f>TEXT(Table_EnergyDemand_raw_data[[#This Row],[Date]], "YYYY")</f>
        <v>2018</v>
      </c>
      <c r="E1187" s="5">
        <f>_xlfn.ISOWEEKNUM(Table_EnergyDemand_raw_data[[#This Row],[Date]])</f>
        <v>13</v>
      </c>
      <c r="F1187" s="6" t="str">
        <f>VLOOKUP(Table_EnergyDemand_raw_data[[#This Row],[Date]],Table_Sheet1[], 2, FALSE)</f>
        <v>N</v>
      </c>
      <c r="G1187" s="6" t="str">
        <f>VLOOKUP(Table_EnergyDemand_raw_data[[#This Row],[Date]],Table_Sheet1[], 3, FALSE)</f>
        <v>Y</v>
      </c>
      <c r="H1187" s="5">
        <v>13.2</v>
      </c>
      <c r="I1187" s="5">
        <v>22.4</v>
      </c>
      <c r="J1187" s="5">
        <v>16.7</v>
      </c>
      <c r="K1187" s="5">
        <v>0</v>
      </c>
      <c r="L1187" s="7">
        <v>99687.64</v>
      </c>
      <c r="M1187" s="8">
        <v>81.406771699999993</v>
      </c>
      <c r="N1187" s="8">
        <f>Table_EnergyDemand_raw_data[[#This Row],[Demand]]*Table_EnergyDemand_raw_data[[#This Row],[RRP]]</f>
        <v>8115248.9507917874</v>
      </c>
    </row>
    <row r="1188" spans="1:14" x14ac:dyDescent="0.3">
      <c r="A1188" s="10">
        <v>43191</v>
      </c>
      <c r="B1188" s="5" t="str">
        <f>TEXT(Table_EnergyDemand_raw_data[[#This Row],[Date]], "DDDD")</f>
        <v>Sunday</v>
      </c>
      <c r="C1188" s="5" t="str">
        <f xml:space="preserve"> TEXT(Table_EnergyDemand_raw_data[[#This Row],[Date]], "MMMM")</f>
        <v>April</v>
      </c>
      <c r="D1188" s="5" t="str">
        <f>TEXT(Table_EnergyDemand_raw_data[[#This Row],[Date]], "YYYY")</f>
        <v>2018</v>
      </c>
      <c r="E1188" s="5">
        <f>_xlfn.ISOWEEKNUM(Table_EnergyDemand_raw_data[[#This Row],[Date]])</f>
        <v>13</v>
      </c>
      <c r="F1188" s="6" t="str">
        <f>VLOOKUP(Table_EnergyDemand_raw_data[[#This Row],[Date]],Table_Sheet1[], 2, FALSE)</f>
        <v>N</v>
      </c>
      <c r="G1188" s="6" t="str">
        <f>VLOOKUP(Table_EnergyDemand_raw_data[[#This Row],[Date]],Table_Sheet1[], 3, FALSE)</f>
        <v>Y</v>
      </c>
      <c r="H1188" s="5">
        <v>13</v>
      </c>
      <c r="I1188" s="5">
        <v>27.7</v>
      </c>
      <c r="J1188" s="5">
        <v>11</v>
      </c>
      <c r="K1188" s="5">
        <v>0</v>
      </c>
      <c r="L1188" s="7">
        <v>98817.03</v>
      </c>
      <c r="M1188" s="8">
        <v>73.967841899999996</v>
      </c>
      <c r="N1188" s="8">
        <f>Table_EnergyDemand_raw_data[[#This Row],[Demand]]*Table_EnergyDemand_raw_data[[#This Row],[RRP]]</f>
        <v>7309282.4520675568</v>
      </c>
    </row>
    <row r="1189" spans="1:14" x14ac:dyDescent="0.3">
      <c r="A1189" s="10">
        <v>43192</v>
      </c>
      <c r="B1189" s="5" t="str">
        <f>TEXT(Table_EnergyDemand_raw_data[[#This Row],[Date]], "DDDD")</f>
        <v>Monday</v>
      </c>
      <c r="C1189" s="5" t="str">
        <f xml:space="preserve"> TEXT(Table_EnergyDemand_raw_data[[#This Row],[Date]], "MMMM")</f>
        <v>April</v>
      </c>
      <c r="D1189" s="5" t="str">
        <f>TEXT(Table_EnergyDemand_raw_data[[#This Row],[Date]], "YYYY")</f>
        <v>2018</v>
      </c>
      <c r="E1189" s="5">
        <f>_xlfn.ISOWEEKNUM(Table_EnergyDemand_raw_data[[#This Row],[Date]])</f>
        <v>14</v>
      </c>
      <c r="F1189" s="6" t="str">
        <f>VLOOKUP(Table_EnergyDemand_raw_data[[#This Row],[Date]],Table_Sheet1[], 2, FALSE)</f>
        <v>N</v>
      </c>
      <c r="G1189" s="6" t="str">
        <f>VLOOKUP(Table_EnergyDemand_raw_data[[#This Row],[Date]],Table_Sheet1[], 3, FALSE)</f>
        <v>Y</v>
      </c>
      <c r="H1189" s="5">
        <v>14.9</v>
      </c>
      <c r="I1189" s="5">
        <v>20.9</v>
      </c>
      <c r="J1189" s="5">
        <v>14.4</v>
      </c>
      <c r="K1189" s="5">
        <v>0</v>
      </c>
      <c r="L1189" s="7">
        <v>98258.25</v>
      </c>
      <c r="M1189" s="8">
        <v>62.410101240000003</v>
      </c>
      <c r="N1189" s="8">
        <f>Table_EnergyDemand_raw_data[[#This Row],[Demand]]*Table_EnergyDemand_raw_data[[#This Row],[RRP]]</f>
        <v>6132307.3301652307</v>
      </c>
    </row>
    <row r="1190" spans="1:14" x14ac:dyDescent="0.3">
      <c r="A1190" s="10">
        <v>43193</v>
      </c>
      <c r="B1190" s="5" t="str">
        <f>TEXT(Table_EnergyDemand_raw_data[[#This Row],[Date]], "DDDD")</f>
        <v>Tuesday</v>
      </c>
      <c r="C1190" s="5" t="str">
        <f xml:space="preserve"> TEXT(Table_EnergyDemand_raw_data[[#This Row],[Date]], "MMMM")</f>
        <v>April</v>
      </c>
      <c r="D1190" s="5" t="str">
        <f>TEXT(Table_EnergyDemand_raw_data[[#This Row],[Date]], "YYYY")</f>
        <v>2018</v>
      </c>
      <c r="E1190" s="5">
        <f>_xlfn.ISOWEEKNUM(Table_EnergyDemand_raw_data[[#This Row],[Date]])</f>
        <v>14</v>
      </c>
      <c r="F1190" s="6" t="str">
        <f>VLOOKUP(Table_EnergyDemand_raw_data[[#This Row],[Date]],Table_Sheet1[], 2, FALSE)</f>
        <v>N</v>
      </c>
      <c r="G1190" s="6" t="str">
        <f>VLOOKUP(Table_EnergyDemand_raw_data[[#This Row],[Date]],Table_Sheet1[], 3, FALSE)</f>
        <v>N</v>
      </c>
      <c r="H1190" s="5">
        <v>13.4</v>
      </c>
      <c r="I1190" s="5">
        <v>19.8</v>
      </c>
      <c r="J1190" s="5">
        <v>13.9</v>
      </c>
      <c r="K1190" s="5">
        <v>0</v>
      </c>
      <c r="L1190" s="7">
        <v>113381.53</v>
      </c>
      <c r="M1190" s="8">
        <v>80.110737060000005</v>
      </c>
      <c r="N1190" s="8">
        <f>Table_EnergyDemand_raw_data[[#This Row],[Demand]]*Table_EnergyDemand_raw_data[[#This Row],[RRP]]</f>
        <v>9083077.9372905027</v>
      </c>
    </row>
    <row r="1191" spans="1:14" x14ac:dyDescent="0.3">
      <c r="A1191" s="10">
        <v>43194</v>
      </c>
      <c r="B1191" s="5" t="str">
        <f>TEXT(Table_EnergyDemand_raw_data[[#This Row],[Date]], "DDDD")</f>
        <v>Wednesday</v>
      </c>
      <c r="C1191" s="5" t="str">
        <f xml:space="preserve"> TEXT(Table_EnergyDemand_raw_data[[#This Row],[Date]], "MMMM")</f>
        <v>April</v>
      </c>
      <c r="D1191" s="5" t="str">
        <f>TEXT(Table_EnergyDemand_raw_data[[#This Row],[Date]], "YYYY")</f>
        <v>2018</v>
      </c>
      <c r="E1191" s="5">
        <f>_xlfn.ISOWEEKNUM(Table_EnergyDemand_raw_data[[#This Row],[Date]])</f>
        <v>14</v>
      </c>
      <c r="F1191" s="6" t="str">
        <f>VLOOKUP(Table_EnergyDemand_raw_data[[#This Row],[Date]],Table_Sheet1[], 2, FALSE)</f>
        <v>N</v>
      </c>
      <c r="G1191" s="6" t="str">
        <f>VLOOKUP(Table_EnergyDemand_raw_data[[#This Row],[Date]],Table_Sheet1[], 3, FALSE)</f>
        <v>N</v>
      </c>
      <c r="H1191" s="5">
        <v>13.3</v>
      </c>
      <c r="I1191" s="5">
        <v>20.6</v>
      </c>
      <c r="J1191" s="5">
        <v>16.600000000000001</v>
      </c>
      <c r="K1191" s="5">
        <v>0</v>
      </c>
      <c r="L1191" s="7">
        <v>115974.61</v>
      </c>
      <c r="M1191" s="8">
        <v>90.073740799999996</v>
      </c>
      <c r="N1191" s="8">
        <f>Table_EnergyDemand_raw_data[[#This Row],[Demand]]*Table_EnergyDemand_raw_data[[#This Row],[RRP]]</f>
        <v>10446266.960521087</v>
      </c>
    </row>
    <row r="1192" spans="1:14" x14ac:dyDescent="0.3">
      <c r="A1192" s="10">
        <v>43195</v>
      </c>
      <c r="B1192" s="5" t="str">
        <f>TEXT(Table_EnergyDemand_raw_data[[#This Row],[Date]], "DDDD")</f>
        <v>Thursday</v>
      </c>
      <c r="C1192" s="5" t="str">
        <f xml:space="preserve"> TEXT(Table_EnergyDemand_raw_data[[#This Row],[Date]], "MMMM")</f>
        <v>April</v>
      </c>
      <c r="D1192" s="5" t="str">
        <f>TEXT(Table_EnergyDemand_raw_data[[#This Row],[Date]], "YYYY")</f>
        <v>2018</v>
      </c>
      <c r="E1192" s="5">
        <f>_xlfn.ISOWEEKNUM(Table_EnergyDemand_raw_data[[#This Row],[Date]])</f>
        <v>14</v>
      </c>
      <c r="F1192" s="6" t="str">
        <f>VLOOKUP(Table_EnergyDemand_raw_data[[#This Row],[Date]],Table_Sheet1[], 2, FALSE)</f>
        <v>N</v>
      </c>
      <c r="G1192" s="6" t="str">
        <f>VLOOKUP(Table_EnergyDemand_raw_data[[#This Row],[Date]],Table_Sheet1[], 3, FALSE)</f>
        <v>N</v>
      </c>
      <c r="H1192" s="5">
        <v>13.3</v>
      </c>
      <c r="I1192" s="5">
        <v>18.7</v>
      </c>
      <c r="J1192" s="5">
        <v>9</v>
      </c>
      <c r="K1192" s="5">
        <v>0</v>
      </c>
      <c r="L1192" s="7">
        <v>117551.69500000001</v>
      </c>
      <c r="M1192" s="8">
        <v>86.891929590000004</v>
      </c>
      <c r="N1192" s="8">
        <f>Table_EnergyDemand_raw_data[[#This Row],[Demand]]*Table_EnergyDemand_raw_data[[#This Row],[RRP]]</f>
        <v>10214293.605125155</v>
      </c>
    </row>
    <row r="1193" spans="1:14" x14ac:dyDescent="0.3">
      <c r="A1193" s="10">
        <v>43196</v>
      </c>
      <c r="B1193" s="5" t="str">
        <f>TEXT(Table_EnergyDemand_raw_data[[#This Row],[Date]], "DDDD")</f>
        <v>Friday</v>
      </c>
      <c r="C1193" s="5" t="str">
        <f xml:space="preserve"> TEXT(Table_EnergyDemand_raw_data[[#This Row],[Date]], "MMMM")</f>
        <v>April</v>
      </c>
      <c r="D1193" s="5" t="str">
        <f>TEXT(Table_EnergyDemand_raw_data[[#This Row],[Date]], "YYYY")</f>
        <v>2018</v>
      </c>
      <c r="E1193" s="5">
        <f>_xlfn.ISOWEEKNUM(Table_EnergyDemand_raw_data[[#This Row],[Date]])</f>
        <v>14</v>
      </c>
      <c r="F1193" s="6" t="str">
        <f>VLOOKUP(Table_EnergyDemand_raw_data[[#This Row],[Date]],Table_Sheet1[], 2, FALSE)</f>
        <v>N</v>
      </c>
      <c r="G1193" s="6" t="str">
        <f>VLOOKUP(Table_EnergyDemand_raw_data[[#This Row],[Date]],Table_Sheet1[], 3, FALSE)</f>
        <v>N</v>
      </c>
      <c r="H1193" s="5">
        <v>13.8</v>
      </c>
      <c r="I1193" s="5">
        <v>21.2</v>
      </c>
      <c r="J1193" s="5">
        <v>14.8</v>
      </c>
      <c r="K1193" s="5">
        <v>0</v>
      </c>
      <c r="L1193" s="7">
        <v>115979.07</v>
      </c>
      <c r="M1193" s="8">
        <v>85.687904610000004</v>
      </c>
      <c r="N1193" s="8">
        <f>Table_EnergyDemand_raw_data[[#This Row],[Demand]]*Table_EnergyDemand_raw_data[[#This Row],[RRP]]</f>
        <v>9938003.4869165141</v>
      </c>
    </row>
    <row r="1194" spans="1:14" x14ac:dyDescent="0.3">
      <c r="A1194" s="10">
        <v>43197</v>
      </c>
      <c r="B1194" s="5" t="str">
        <f>TEXT(Table_EnergyDemand_raw_data[[#This Row],[Date]], "DDDD")</f>
        <v>Saturday</v>
      </c>
      <c r="C1194" s="5" t="str">
        <f xml:space="preserve"> TEXT(Table_EnergyDemand_raw_data[[#This Row],[Date]], "MMMM")</f>
        <v>April</v>
      </c>
      <c r="D1194" s="5" t="str">
        <f>TEXT(Table_EnergyDemand_raw_data[[#This Row],[Date]], "YYYY")</f>
        <v>2018</v>
      </c>
      <c r="E1194" s="5">
        <f>_xlfn.ISOWEEKNUM(Table_EnergyDemand_raw_data[[#This Row],[Date]])</f>
        <v>14</v>
      </c>
      <c r="F1194" s="6" t="str">
        <f>VLOOKUP(Table_EnergyDemand_raw_data[[#This Row],[Date]],Table_Sheet1[], 2, FALSE)</f>
        <v>N</v>
      </c>
      <c r="G1194" s="6" t="str">
        <f>VLOOKUP(Table_EnergyDemand_raw_data[[#This Row],[Date]],Table_Sheet1[], 3, FALSE)</f>
        <v>N</v>
      </c>
      <c r="H1194" s="5">
        <v>9.8000000000000007</v>
      </c>
      <c r="I1194" s="5">
        <v>21.6</v>
      </c>
      <c r="J1194" s="5">
        <v>16</v>
      </c>
      <c r="K1194" s="5">
        <v>0</v>
      </c>
      <c r="L1194" s="7">
        <v>105938.47500000001</v>
      </c>
      <c r="M1194" s="8">
        <v>84.8974312</v>
      </c>
      <c r="N1194" s="8">
        <f>Table_EnergyDemand_raw_data[[#This Row],[Demand]]*Table_EnergyDemand_raw_data[[#This Row],[RRP]]</f>
        <v>8993904.3927454203</v>
      </c>
    </row>
    <row r="1195" spans="1:14" x14ac:dyDescent="0.3">
      <c r="A1195" s="10">
        <v>43198</v>
      </c>
      <c r="B1195" s="5" t="str">
        <f>TEXT(Table_EnergyDemand_raw_data[[#This Row],[Date]], "DDDD")</f>
        <v>Sunday</v>
      </c>
      <c r="C1195" s="5" t="str">
        <f xml:space="preserve"> TEXT(Table_EnergyDemand_raw_data[[#This Row],[Date]], "MMMM")</f>
        <v>April</v>
      </c>
      <c r="D1195" s="5" t="str">
        <f>TEXT(Table_EnergyDemand_raw_data[[#This Row],[Date]], "YYYY")</f>
        <v>2018</v>
      </c>
      <c r="E1195" s="5">
        <f>_xlfn.ISOWEEKNUM(Table_EnergyDemand_raw_data[[#This Row],[Date]])</f>
        <v>14</v>
      </c>
      <c r="F1195" s="6" t="str">
        <f>VLOOKUP(Table_EnergyDemand_raw_data[[#This Row],[Date]],Table_Sheet1[], 2, FALSE)</f>
        <v>N</v>
      </c>
      <c r="G1195" s="6" t="str">
        <f>VLOOKUP(Table_EnergyDemand_raw_data[[#This Row],[Date]],Table_Sheet1[], 3, FALSE)</f>
        <v>N</v>
      </c>
      <c r="H1195" s="5">
        <v>11.8</v>
      </c>
      <c r="I1195" s="5">
        <v>29.9</v>
      </c>
      <c r="J1195" s="5">
        <v>14.7</v>
      </c>
      <c r="K1195" s="5">
        <v>0</v>
      </c>
      <c r="L1195" s="7">
        <v>100571.16499999999</v>
      </c>
      <c r="M1195" s="8">
        <v>58.238721519999999</v>
      </c>
      <c r="N1195" s="8">
        <f>Table_EnergyDemand_raw_data[[#This Row],[Demand]]*Table_EnergyDemand_raw_data[[#This Row],[RRP]]</f>
        <v>5857136.07137697</v>
      </c>
    </row>
    <row r="1196" spans="1:14" x14ac:dyDescent="0.3">
      <c r="A1196" s="10">
        <v>43199</v>
      </c>
      <c r="B1196" s="5" t="str">
        <f>TEXT(Table_EnergyDemand_raw_data[[#This Row],[Date]], "DDDD")</f>
        <v>Monday</v>
      </c>
      <c r="C1196" s="5" t="str">
        <f xml:space="preserve"> TEXT(Table_EnergyDemand_raw_data[[#This Row],[Date]], "MMMM")</f>
        <v>April</v>
      </c>
      <c r="D1196" s="5" t="str">
        <f>TEXT(Table_EnergyDemand_raw_data[[#This Row],[Date]], "YYYY")</f>
        <v>2018</v>
      </c>
      <c r="E1196" s="5">
        <f>_xlfn.ISOWEEKNUM(Table_EnergyDemand_raw_data[[#This Row],[Date]])</f>
        <v>15</v>
      </c>
      <c r="F1196" s="6" t="str">
        <f>VLOOKUP(Table_EnergyDemand_raw_data[[#This Row],[Date]],Table_Sheet1[], 2, FALSE)</f>
        <v>N</v>
      </c>
      <c r="G1196" s="6" t="str">
        <f>VLOOKUP(Table_EnergyDemand_raw_data[[#This Row],[Date]],Table_Sheet1[], 3, FALSE)</f>
        <v>N</v>
      </c>
      <c r="H1196" s="5">
        <v>15.9</v>
      </c>
      <c r="I1196" s="5">
        <v>25.7</v>
      </c>
      <c r="J1196" s="5">
        <v>13.6</v>
      </c>
      <c r="K1196" s="5">
        <v>0</v>
      </c>
      <c r="L1196" s="7">
        <v>118702.925</v>
      </c>
      <c r="M1196" s="8">
        <v>91.693644509999999</v>
      </c>
      <c r="N1196" s="8">
        <f>Table_EnergyDemand_raw_data[[#This Row],[Demand]]*Table_EnergyDemand_raw_data[[#This Row],[RRP]]</f>
        <v>10884303.807247192</v>
      </c>
    </row>
    <row r="1197" spans="1:14" x14ac:dyDescent="0.3">
      <c r="A1197" s="10">
        <v>43200</v>
      </c>
      <c r="B1197" s="5" t="str">
        <f>TEXT(Table_EnergyDemand_raw_data[[#This Row],[Date]], "DDDD")</f>
        <v>Tuesday</v>
      </c>
      <c r="C1197" s="5" t="str">
        <f xml:space="preserve"> TEXT(Table_EnergyDemand_raw_data[[#This Row],[Date]], "MMMM")</f>
        <v>April</v>
      </c>
      <c r="D1197" s="5" t="str">
        <f>TEXT(Table_EnergyDemand_raw_data[[#This Row],[Date]], "YYYY")</f>
        <v>2018</v>
      </c>
      <c r="E1197" s="5">
        <f>_xlfn.ISOWEEKNUM(Table_EnergyDemand_raw_data[[#This Row],[Date]])</f>
        <v>15</v>
      </c>
      <c r="F1197" s="6" t="str">
        <f>VLOOKUP(Table_EnergyDemand_raw_data[[#This Row],[Date]],Table_Sheet1[], 2, FALSE)</f>
        <v>N</v>
      </c>
      <c r="G1197" s="6" t="str">
        <f>VLOOKUP(Table_EnergyDemand_raw_data[[#This Row],[Date]],Table_Sheet1[], 3, FALSE)</f>
        <v>N</v>
      </c>
      <c r="H1197" s="5">
        <v>14.8</v>
      </c>
      <c r="I1197" s="5">
        <v>28.8</v>
      </c>
      <c r="J1197" s="5">
        <v>5.9</v>
      </c>
      <c r="K1197" s="5">
        <v>0</v>
      </c>
      <c r="L1197" s="7">
        <v>122423.01</v>
      </c>
      <c r="M1197" s="8">
        <v>76.333648019999998</v>
      </c>
      <c r="N1197" s="8">
        <f>Table_EnergyDemand_raw_data[[#This Row],[Demand]]*Table_EnergyDemand_raw_data[[#This Row],[RRP]]</f>
        <v>9344994.9548889399</v>
      </c>
    </row>
    <row r="1198" spans="1:14" x14ac:dyDescent="0.3">
      <c r="A1198" s="10">
        <v>43201</v>
      </c>
      <c r="B1198" s="5" t="str">
        <f>TEXT(Table_EnergyDemand_raw_data[[#This Row],[Date]], "DDDD")</f>
        <v>Wednesday</v>
      </c>
      <c r="C1198" s="5" t="str">
        <f xml:space="preserve"> TEXT(Table_EnergyDemand_raw_data[[#This Row],[Date]], "MMMM")</f>
        <v>April</v>
      </c>
      <c r="D1198" s="5" t="str">
        <f>TEXT(Table_EnergyDemand_raw_data[[#This Row],[Date]], "YYYY")</f>
        <v>2018</v>
      </c>
      <c r="E1198" s="5">
        <f>_xlfn.ISOWEEKNUM(Table_EnergyDemand_raw_data[[#This Row],[Date]])</f>
        <v>15</v>
      </c>
      <c r="F1198" s="6" t="str">
        <f>VLOOKUP(Table_EnergyDemand_raw_data[[#This Row],[Date]],Table_Sheet1[], 2, FALSE)</f>
        <v>N</v>
      </c>
      <c r="G1198" s="6" t="str">
        <f>VLOOKUP(Table_EnergyDemand_raw_data[[#This Row],[Date]],Table_Sheet1[], 3, FALSE)</f>
        <v>N</v>
      </c>
      <c r="H1198" s="5">
        <v>18.100000000000001</v>
      </c>
      <c r="I1198" s="5">
        <v>27.3</v>
      </c>
      <c r="J1198" s="5">
        <v>10.9</v>
      </c>
      <c r="K1198" s="5">
        <v>0</v>
      </c>
      <c r="L1198" s="7">
        <v>121944.995</v>
      </c>
      <c r="M1198" s="8">
        <v>75.040945059999999</v>
      </c>
      <c r="N1198" s="8">
        <f>Table_EnergyDemand_raw_data[[#This Row],[Demand]]*Table_EnergyDemand_raw_data[[#This Row],[RRP]]</f>
        <v>9150867.6701369733</v>
      </c>
    </row>
    <row r="1199" spans="1:14" x14ac:dyDescent="0.3">
      <c r="A1199" s="10">
        <v>43202</v>
      </c>
      <c r="B1199" s="5" t="str">
        <f>TEXT(Table_EnergyDemand_raw_data[[#This Row],[Date]], "DDDD")</f>
        <v>Thursday</v>
      </c>
      <c r="C1199" s="5" t="str">
        <f xml:space="preserve"> TEXT(Table_EnergyDemand_raw_data[[#This Row],[Date]], "MMMM")</f>
        <v>April</v>
      </c>
      <c r="D1199" s="5" t="str">
        <f>TEXT(Table_EnergyDemand_raw_data[[#This Row],[Date]], "YYYY")</f>
        <v>2018</v>
      </c>
      <c r="E1199" s="5">
        <f>_xlfn.ISOWEEKNUM(Table_EnergyDemand_raw_data[[#This Row],[Date]])</f>
        <v>15</v>
      </c>
      <c r="F1199" s="6" t="str">
        <f>VLOOKUP(Table_EnergyDemand_raw_data[[#This Row],[Date]],Table_Sheet1[], 2, FALSE)</f>
        <v>N</v>
      </c>
      <c r="G1199" s="6" t="str">
        <f>VLOOKUP(Table_EnergyDemand_raw_data[[#This Row],[Date]],Table_Sheet1[], 3, FALSE)</f>
        <v>N</v>
      </c>
      <c r="H1199" s="5">
        <v>15.9</v>
      </c>
      <c r="I1199" s="5">
        <v>26.5</v>
      </c>
      <c r="J1199" s="5">
        <v>7.4</v>
      </c>
      <c r="K1199" s="5">
        <v>0</v>
      </c>
      <c r="L1199" s="7">
        <v>119876.63</v>
      </c>
      <c r="M1199" s="8">
        <v>77.714523709999995</v>
      </c>
      <c r="N1199" s="8">
        <f>Table_EnergyDemand_raw_data[[#This Row],[Demand]]*Table_EnergyDemand_raw_data[[#This Row],[RRP]]</f>
        <v>9316155.2044098973</v>
      </c>
    </row>
    <row r="1200" spans="1:14" x14ac:dyDescent="0.3">
      <c r="A1200" s="10">
        <v>43203</v>
      </c>
      <c r="B1200" s="5" t="str">
        <f>TEXT(Table_EnergyDemand_raw_data[[#This Row],[Date]], "DDDD")</f>
        <v>Friday</v>
      </c>
      <c r="C1200" s="5" t="str">
        <f xml:space="preserve"> TEXT(Table_EnergyDemand_raw_data[[#This Row],[Date]], "MMMM")</f>
        <v>April</v>
      </c>
      <c r="D1200" s="5" t="str">
        <f>TEXT(Table_EnergyDemand_raw_data[[#This Row],[Date]], "YYYY")</f>
        <v>2018</v>
      </c>
      <c r="E1200" s="5">
        <f>_xlfn.ISOWEEKNUM(Table_EnergyDemand_raw_data[[#This Row],[Date]])</f>
        <v>15</v>
      </c>
      <c r="F1200" s="6" t="str">
        <f>VLOOKUP(Table_EnergyDemand_raw_data[[#This Row],[Date]],Table_Sheet1[], 2, FALSE)</f>
        <v>N</v>
      </c>
      <c r="G1200" s="6" t="str">
        <f>VLOOKUP(Table_EnergyDemand_raw_data[[#This Row],[Date]],Table_Sheet1[], 3, FALSE)</f>
        <v>N</v>
      </c>
      <c r="H1200" s="5">
        <v>11.9</v>
      </c>
      <c r="I1200" s="5">
        <v>25.9</v>
      </c>
      <c r="J1200" s="5">
        <v>14.4</v>
      </c>
      <c r="K1200" s="5">
        <v>0</v>
      </c>
      <c r="L1200" s="7">
        <v>113609.76</v>
      </c>
      <c r="M1200" s="8">
        <v>69.763201089999995</v>
      </c>
      <c r="N1200" s="8">
        <f>Table_EnergyDemand_raw_data[[#This Row],[Demand]]*Table_EnergyDemand_raw_data[[#This Row],[RRP]]</f>
        <v>7925780.5326666376</v>
      </c>
    </row>
    <row r="1201" spans="1:14" x14ac:dyDescent="0.3">
      <c r="A1201" s="10">
        <v>43204</v>
      </c>
      <c r="B1201" s="5" t="str">
        <f>TEXT(Table_EnergyDemand_raw_data[[#This Row],[Date]], "DDDD")</f>
        <v>Saturday</v>
      </c>
      <c r="C1201" s="5" t="str">
        <f xml:space="preserve"> TEXT(Table_EnergyDemand_raw_data[[#This Row],[Date]], "MMMM")</f>
        <v>April</v>
      </c>
      <c r="D1201" s="5" t="str">
        <f>TEXT(Table_EnergyDemand_raw_data[[#This Row],[Date]], "YYYY")</f>
        <v>2018</v>
      </c>
      <c r="E1201" s="5">
        <f>_xlfn.ISOWEEKNUM(Table_EnergyDemand_raw_data[[#This Row],[Date]])</f>
        <v>15</v>
      </c>
      <c r="F1201" s="6" t="str">
        <f>VLOOKUP(Table_EnergyDemand_raw_data[[#This Row],[Date]],Table_Sheet1[], 2, FALSE)</f>
        <v>N</v>
      </c>
      <c r="G1201" s="6" t="str">
        <f>VLOOKUP(Table_EnergyDemand_raw_data[[#This Row],[Date]],Table_Sheet1[], 3, FALSE)</f>
        <v>N</v>
      </c>
      <c r="H1201" s="5">
        <v>13.5</v>
      </c>
      <c r="I1201" s="5">
        <v>16.100000000000001</v>
      </c>
      <c r="J1201" s="5">
        <v>3.1</v>
      </c>
      <c r="K1201" s="5">
        <v>0</v>
      </c>
      <c r="L1201" s="7">
        <v>105135.30499999999</v>
      </c>
      <c r="M1201" s="8">
        <v>37.741398410000002</v>
      </c>
      <c r="N1201" s="8">
        <f>Table_EnergyDemand_raw_data[[#This Row],[Demand]]*Table_EnergyDemand_raw_data[[#This Row],[RRP]]</f>
        <v>3967953.4329618649</v>
      </c>
    </row>
    <row r="1202" spans="1:14" x14ac:dyDescent="0.3">
      <c r="A1202" s="10">
        <v>43205</v>
      </c>
      <c r="B1202" s="5" t="str">
        <f>TEXT(Table_EnergyDemand_raw_data[[#This Row],[Date]], "DDDD")</f>
        <v>Sunday</v>
      </c>
      <c r="C1202" s="5" t="str">
        <f xml:space="preserve"> TEXT(Table_EnergyDemand_raw_data[[#This Row],[Date]], "MMMM")</f>
        <v>April</v>
      </c>
      <c r="D1202" s="5" t="str">
        <f>TEXT(Table_EnergyDemand_raw_data[[#This Row],[Date]], "YYYY")</f>
        <v>2018</v>
      </c>
      <c r="E1202" s="5">
        <f>_xlfn.ISOWEEKNUM(Table_EnergyDemand_raw_data[[#This Row],[Date]])</f>
        <v>15</v>
      </c>
      <c r="F1202" s="6" t="str">
        <f>VLOOKUP(Table_EnergyDemand_raw_data[[#This Row],[Date]],Table_Sheet1[], 2, FALSE)</f>
        <v>N</v>
      </c>
      <c r="G1202" s="6" t="str">
        <f>VLOOKUP(Table_EnergyDemand_raw_data[[#This Row],[Date]],Table_Sheet1[], 3, FALSE)</f>
        <v>N</v>
      </c>
      <c r="H1202" s="5">
        <v>9.6999999999999993</v>
      </c>
      <c r="I1202" s="5">
        <v>19.100000000000001</v>
      </c>
      <c r="J1202" s="5">
        <v>4.9000000000000004</v>
      </c>
      <c r="K1202" s="5">
        <v>12.2</v>
      </c>
      <c r="L1202" s="7">
        <v>104123.39</v>
      </c>
      <c r="M1202" s="8">
        <v>31.682325389999999</v>
      </c>
      <c r="N1202" s="8">
        <f>Table_EnergyDemand_raw_data[[#This Row],[Demand]]*Table_EnergyDemand_raw_data[[#This Row],[RRP]]</f>
        <v>3298871.122689872</v>
      </c>
    </row>
    <row r="1203" spans="1:14" x14ac:dyDescent="0.3">
      <c r="A1203" s="10">
        <v>43206</v>
      </c>
      <c r="B1203" s="5" t="str">
        <f>TEXT(Table_EnergyDemand_raw_data[[#This Row],[Date]], "DDDD")</f>
        <v>Monday</v>
      </c>
      <c r="C1203" s="5" t="str">
        <f xml:space="preserve"> TEXT(Table_EnergyDemand_raw_data[[#This Row],[Date]], "MMMM")</f>
        <v>April</v>
      </c>
      <c r="D1203" s="5" t="str">
        <f>TEXT(Table_EnergyDemand_raw_data[[#This Row],[Date]], "YYYY")</f>
        <v>2018</v>
      </c>
      <c r="E1203" s="5">
        <f>_xlfn.ISOWEEKNUM(Table_EnergyDemand_raw_data[[#This Row],[Date]])</f>
        <v>16</v>
      </c>
      <c r="F1203" s="6" t="str">
        <f>VLOOKUP(Table_EnergyDemand_raw_data[[#This Row],[Date]],Table_Sheet1[], 2, FALSE)</f>
        <v>N</v>
      </c>
      <c r="G1203" s="6" t="str">
        <f>VLOOKUP(Table_EnergyDemand_raw_data[[#This Row],[Date]],Table_Sheet1[], 3, FALSE)</f>
        <v>N</v>
      </c>
      <c r="H1203" s="5">
        <v>13.1</v>
      </c>
      <c r="I1203" s="5">
        <v>21</v>
      </c>
      <c r="J1203" s="5">
        <v>7.1</v>
      </c>
      <c r="K1203" s="5">
        <v>3</v>
      </c>
      <c r="L1203" s="7">
        <v>115694.64</v>
      </c>
      <c r="M1203" s="8">
        <v>69.360932570000003</v>
      </c>
      <c r="N1203" s="8">
        <f>Table_EnergyDemand_raw_data[[#This Row],[Demand]]*Table_EnergyDemand_raw_data[[#This Row],[RRP]]</f>
        <v>8024688.1237504249</v>
      </c>
    </row>
    <row r="1204" spans="1:14" x14ac:dyDescent="0.3">
      <c r="A1204" s="10">
        <v>43207</v>
      </c>
      <c r="B1204" s="5" t="str">
        <f>TEXT(Table_EnergyDemand_raw_data[[#This Row],[Date]], "DDDD")</f>
        <v>Tuesday</v>
      </c>
      <c r="C1204" s="5" t="str">
        <f xml:space="preserve"> TEXT(Table_EnergyDemand_raw_data[[#This Row],[Date]], "MMMM")</f>
        <v>April</v>
      </c>
      <c r="D1204" s="5" t="str">
        <f>TEXT(Table_EnergyDemand_raw_data[[#This Row],[Date]], "YYYY")</f>
        <v>2018</v>
      </c>
      <c r="E1204" s="5">
        <f>_xlfn.ISOWEEKNUM(Table_EnergyDemand_raw_data[[#This Row],[Date]])</f>
        <v>16</v>
      </c>
      <c r="F1204" s="6" t="str">
        <f>VLOOKUP(Table_EnergyDemand_raw_data[[#This Row],[Date]],Table_Sheet1[], 2, FALSE)</f>
        <v>Y</v>
      </c>
      <c r="G1204" s="6" t="str">
        <f>VLOOKUP(Table_EnergyDemand_raw_data[[#This Row],[Date]],Table_Sheet1[], 3, FALSE)</f>
        <v>N</v>
      </c>
      <c r="H1204" s="5">
        <v>13.2</v>
      </c>
      <c r="I1204" s="5">
        <v>16.600000000000001</v>
      </c>
      <c r="J1204" s="5">
        <v>8.9</v>
      </c>
      <c r="K1204" s="5">
        <v>0.6</v>
      </c>
      <c r="L1204" s="7">
        <v>121092.855</v>
      </c>
      <c r="M1204" s="8">
        <v>86.534392859999997</v>
      </c>
      <c r="N1204" s="8">
        <f>Table_EnergyDemand_raw_data[[#This Row],[Demand]]*Table_EnergyDemand_raw_data[[#This Row],[RRP]]</f>
        <v>10478696.687109014</v>
      </c>
    </row>
    <row r="1205" spans="1:14" x14ac:dyDescent="0.3">
      <c r="A1205" s="10">
        <v>43208</v>
      </c>
      <c r="B1205" s="5" t="str">
        <f>TEXT(Table_EnergyDemand_raw_data[[#This Row],[Date]], "DDDD")</f>
        <v>Wednesday</v>
      </c>
      <c r="C1205" s="5" t="str">
        <f xml:space="preserve"> TEXT(Table_EnergyDemand_raw_data[[#This Row],[Date]], "MMMM")</f>
        <v>April</v>
      </c>
      <c r="D1205" s="5" t="str">
        <f>TEXT(Table_EnergyDemand_raw_data[[#This Row],[Date]], "YYYY")</f>
        <v>2018</v>
      </c>
      <c r="E1205" s="5">
        <f>_xlfn.ISOWEEKNUM(Table_EnergyDemand_raw_data[[#This Row],[Date]])</f>
        <v>16</v>
      </c>
      <c r="F1205" s="6" t="str">
        <f>VLOOKUP(Table_EnergyDemand_raw_data[[#This Row],[Date]],Table_Sheet1[], 2, FALSE)</f>
        <v>Y</v>
      </c>
      <c r="G1205" s="6" t="str">
        <f>VLOOKUP(Table_EnergyDemand_raw_data[[#This Row],[Date]],Table_Sheet1[], 3, FALSE)</f>
        <v>N</v>
      </c>
      <c r="H1205" s="5">
        <v>6.2</v>
      </c>
      <c r="I1205" s="5">
        <v>19.399999999999999</v>
      </c>
      <c r="J1205" s="5">
        <v>14.2</v>
      </c>
      <c r="K1205" s="5">
        <v>0</v>
      </c>
      <c r="L1205" s="7">
        <v>120784.875</v>
      </c>
      <c r="M1205" s="8">
        <v>82.879097999999999</v>
      </c>
      <c r="N1205" s="8">
        <f>Table_EnergyDemand_raw_data[[#This Row],[Demand]]*Table_EnergyDemand_raw_data[[#This Row],[RRP]]</f>
        <v>10010541.49204275</v>
      </c>
    </row>
    <row r="1206" spans="1:14" x14ac:dyDescent="0.3">
      <c r="A1206" s="10">
        <v>43209</v>
      </c>
      <c r="B1206" s="5" t="str">
        <f>TEXT(Table_EnergyDemand_raw_data[[#This Row],[Date]], "DDDD")</f>
        <v>Thursday</v>
      </c>
      <c r="C1206" s="5" t="str">
        <f xml:space="preserve"> TEXT(Table_EnergyDemand_raw_data[[#This Row],[Date]], "MMMM")</f>
        <v>April</v>
      </c>
      <c r="D1206" s="5" t="str">
        <f>TEXT(Table_EnergyDemand_raw_data[[#This Row],[Date]], "YYYY")</f>
        <v>2018</v>
      </c>
      <c r="E1206" s="5">
        <f>_xlfn.ISOWEEKNUM(Table_EnergyDemand_raw_data[[#This Row],[Date]])</f>
        <v>16</v>
      </c>
      <c r="F1206" s="6" t="str">
        <f>VLOOKUP(Table_EnergyDemand_raw_data[[#This Row],[Date]],Table_Sheet1[], 2, FALSE)</f>
        <v>Y</v>
      </c>
      <c r="G1206" s="6" t="str">
        <f>VLOOKUP(Table_EnergyDemand_raw_data[[#This Row],[Date]],Table_Sheet1[], 3, FALSE)</f>
        <v>N</v>
      </c>
      <c r="H1206" s="5">
        <v>11</v>
      </c>
      <c r="I1206" s="5">
        <v>22.3</v>
      </c>
      <c r="J1206" s="5">
        <v>13</v>
      </c>
      <c r="K1206" s="5">
        <v>0</v>
      </c>
      <c r="L1206" s="7">
        <v>120448.935</v>
      </c>
      <c r="M1206" s="8">
        <v>93.533142819999995</v>
      </c>
      <c r="N1206" s="8">
        <f>Table_EnergyDemand_raw_data[[#This Row],[Demand]]*Table_EnergyDemand_raw_data[[#This Row],[RRP]]</f>
        <v>11265967.439871896</v>
      </c>
    </row>
    <row r="1207" spans="1:14" x14ac:dyDescent="0.3">
      <c r="A1207" s="10">
        <v>43210</v>
      </c>
      <c r="B1207" s="5" t="str">
        <f>TEXT(Table_EnergyDemand_raw_data[[#This Row],[Date]], "DDDD")</f>
        <v>Friday</v>
      </c>
      <c r="C1207" s="5" t="str">
        <f xml:space="preserve"> TEXT(Table_EnergyDemand_raw_data[[#This Row],[Date]], "MMMM")</f>
        <v>April</v>
      </c>
      <c r="D1207" s="5" t="str">
        <f>TEXT(Table_EnergyDemand_raw_data[[#This Row],[Date]], "YYYY")</f>
        <v>2018</v>
      </c>
      <c r="E1207" s="5">
        <f>_xlfn.ISOWEEKNUM(Table_EnergyDemand_raw_data[[#This Row],[Date]])</f>
        <v>16</v>
      </c>
      <c r="F1207" s="6" t="str">
        <f>VLOOKUP(Table_EnergyDemand_raw_data[[#This Row],[Date]],Table_Sheet1[], 2, FALSE)</f>
        <v>Y</v>
      </c>
      <c r="G1207" s="6" t="str">
        <f>VLOOKUP(Table_EnergyDemand_raw_data[[#This Row],[Date]],Table_Sheet1[], 3, FALSE)</f>
        <v>N</v>
      </c>
      <c r="H1207" s="5">
        <v>8.9</v>
      </c>
      <c r="I1207" s="5">
        <v>20.2</v>
      </c>
      <c r="J1207" s="5">
        <v>13.7</v>
      </c>
      <c r="K1207" s="5">
        <v>0</v>
      </c>
      <c r="L1207" s="7">
        <v>118324.09</v>
      </c>
      <c r="M1207" s="8">
        <v>95.73201718</v>
      </c>
      <c r="N1207" s="8">
        <f>Table_EnergyDemand_raw_data[[#This Row],[Demand]]*Table_EnergyDemand_raw_data[[#This Row],[RRP]]</f>
        <v>11327403.816687865</v>
      </c>
    </row>
    <row r="1208" spans="1:14" x14ac:dyDescent="0.3">
      <c r="A1208" s="10">
        <v>43211</v>
      </c>
      <c r="B1208" s="5" t="str">
        <f>TEXT(Table_EnergyDemand_raw_data[[#This Row],[Date]], "DDDD")</f>
        <v>Saturday</v>
      </c>
      <c r="C1208" s="5" t="str">
        <f xml:space="preserve"> TEXT(Table_EnergyDemand_raw_data[[#This Row],[Date]], "MMMM")</f>
        <v>April</v>
      </c>
      <c r="D1208" s="5" t="str">
        <f>TEXT(Table_EnergyDemand_raw_data[[#This Row],[Date]], "YYYY")</f>
        <v>2018</v>
      </c>
      <c r="E1208" s="5">
        <f>_xlfn.ISOWEEKNUM(Table_EnergyDemand_raw_data[[#This Row],[Date]])</f>
        <v>16</v>
      </c>
      <c r="F1208" s="6" t="str">
        <f>VLOOKUP(Table_EnergyDemand_raw_data[[#This Row],[Date]],Table_Sheet1[], 2, FALSE)</f>
        <v>Y</v>
      </c>
      <c r="G1208" s="6" t="str">
        <f>VLOOKUP(Table_EnergyDemand_raw_data[[#This Row],[Date]],Table_Sheet1[], 3, FALSE)</f>
        <v>N</v>
      </c>
      <c r="H1208" s="5">
        <v>11.9</v>
      </c>
      <c r="I1208" s="5">
        <v>22.8</v>
      </c>
      <c r="J1208" s="5">
        <v>11.3</v>
      </c>
      <c r="K1208" s="5">
        <v>0</v>
      </c>
      <c r="L1208" s="7">
        <v>107479.26</v>
      </c>
      <c r="M1208" s="8">
        <v>74.439689259999994</v>
      </c>
      <c r="N1208" s="8">
        <f>Table_EnergyDemand_raw_data[[#This Row],[Demand]]*Table_EnergyDemand_raw_data[[#This Row],[RRP]]</f>
        <v>8000722.7162947468</v>
      </c>
    </row>
    <row r="1209" spans="1:14" x14ac:dyDescent="0.3">
      <c r="A1209" s="10">
        <v>43212</v>
      </c>
      <c r="B1209" s="5" t="str">
        <f>TEXT(Table_EnergyDemand_raw_data[[#This Row],[Date]], "DDDD")</f>
        <v>Sunday</v>
      </c>
      <c r="C1209" s="5" t="str">
        <f xml:space="preserve"> TEXT(Table_EnergyDemand_raw_data[[#This Row],[Date]], "MMMM")</f>
        <v>April</v>
      </c>
      <c r="D1209" s="5" t="str">
        <f>TEXT(Table_EnergyDemand_raw_data[[#This Row],[Date]], "YYYY")</f>
        <v>2018</v>
      </c>
      <c r="E1209" s="5">
        <f>_xlfn.ISOWEEKNUM(Table_EnergyDemand_raw_data[[#This Row],[Date]])</f>
        <v>16</v>
      </c>
      <c r="F1209" s="6" t="str">
        <f>VLOOKUP(Table_EnergyDemand_raw_data[[#This Row],[Date]],Table_Sheet1[], 2, FALSE)</f>
        <v>Y</v>
      </c>
      <c r="G1209" s="6" t="str">
        <f>VLOOKUP(Table_EnergyDemand_raw_data[[#This Row],[Date]],Table_Sheet1[], 3, FALSE)</f>
        <v>N</v>
      </c>
      <c r="H1209" s="5">
        <v>11.2</v>
      </c>
      <c r="I1209" s="5">
        <v>20.399999999999999</v>
      </c>
      <c r="J1209" s="5">
        <v>12.6</v>
      </c>
      <c r="K1209" s="5">
        <v>0</v>
      </c>
      <c r="L1209" s="7">
        <v>103662.05</v>
      </c>
      <c r="M1209" s="8">
        <v>76.318245149999996</v>
      </c>
      <c r="N1209" s="8">
        <f>Table_EnergyDemand_raw_data[[#This Row],[Demand]]*Table_EnergyDemand_raw_data[[#This Row],[RRP]]</f>
        <v>7911305.7446515569</v>
      </c>
    </row>
    <row r="1210" spans="1:14" x14ac:dyDescent="0.3">
      <c r="A1210" s="10">
        <v>43213</v>
      </c>
      <c r="B1210" s="5" t="str">
        <f>TEXT(Table_EnergyDemand_raw_data[[#This Row],[Date]], "DDDD")</f>
        <v>Monday</v>
      </c>
      <c r="C1210" s="5" t="str">
        <f xml:space="preserve"> TEXT(Table_EnergyDemand_raw_data[[#This Row],[Date]], "MMMM")</f>
        <v>April</v>
      </c>
      <c r="D1210" s="5" t="str">
        <f>TEXT(Table_EnergyDemand_raw_data[[#This Row],[Date]], "YYYY")</f>
        <v>2018</v>
      </c>
      <c r="E1210" s="5">
        <f>_xlfn.ISOWEEKNUM(Table_EnergyDemand_raw_data[[#This Row],[Date]])</f>
        <v>17</v>
      </c>
      <c r="F1210" s="6" t="str">
        <f>VLOOKUP(Table_EnergyDemand_raw_data[[#This Row],[Date]],Table_Sheet1[], 2, FALSE)</f>
        <v>Y</v>
      </c>
      <c r="G1210" s="6" t="str">
        <f>VLOOKUP(Table_EnergyDemand_raw_data[[#This Row],[Date]],Table_Sheet1[], 3, FALSE)</f>
        <v>N</v>
      </c>
      <c r="H1210" s="5">
        <v>11.9</v>
      </c>
      <c r="I1210" s="5">
        <v>26.9</v>
      </c>
      <c r="J1210" s="5">
        <v>13</v>
      </c>
      <c r="K1210" s="5">
        <v>0</v>
      </c>
      <c r="L1210" s="7">
        <v>117799.97</v>
      </c>
      <c r="M1210" s="8">
        <v>72.740947320000004</v>
      </c>
      <c r="N1210" s="8">
        <f>Table_EnergyDemand_raw_data[[#This Row],[Demand]]*Table_EnergyDemand_raw_data[[#This Row],[RRP]]</f>
        <v>8568881.412067581</v>
      </c>
    </row>
    <row r="1211" spans="1:14" x14ac:dyDescent="0.3">
      <c r="A1211" s="10">
        <v>43214</v>
      </c>
      <c r="B1211" s="5" t="str">
        <f>TEXT(Table_EnergyDemand_raw_data[[#This Row],[Date]], "DDDD")</f>
        <v>Tuesday</v>
      </c>
      <c r="C1211" s="5" t="str">
        <f xml:space="preserve"> TEXT(Table_EnergyDemand_raw_data[[#This Row],[Date]], "MMMM")</f>
        <v>April</v>
      </c>
      <c r="D1211" s="5" t="str">
        <f>TEXT(Table_EnergyDemand_raw_data[[#This Row],[Date]], "YYYY")</f>
        <v>2018</v>
      </c>
      <c r="E1211" s="5">
        <f>_xlfn.ISOWEEKNUM(Table_EnergyDemand_raw_data[[#This Row],[Date]])</f>
        <v>17</v>
      </c>
      <c r="F1211" s="6" t="str">
        <f>VLOOKUP(Table_EnergyDemand_raw_data[[#This Row],[Date]],Table_Sheet1[], 2, FALSE)</f>
        <v>Y</v>
      </c>
      <c r="G1211" s="6" t="str">
        <f>VLOOKUP(Table_EnergyDemand_raw_data[[#This Row],[Date]],Table_Sheet1[], 3, FALSE)</f>
        <v>N</v>
      </c>
      <c r="H1211" s="5">
        <v>13.7</v>
      </c>
      <c r="I1211" s="5">
        <v>24.6</v>
      </c>
      <c r="J1211" s="5">
        <v>5.2</v>
      </c>
      <c r="K1211" s="5">
        <v>0</v>
      </c>
      <c r="L1211" s="7">
        <v>117642.645</v>
      </c>
      <c r="M1211" s="8">
        <v>88.090941540000003</v>
      </c>
      <c r="N1211" s="8">
        <f>Table_EnergyDemand_raw_data[[#This Row],[Demand]]*Table_EnergyDemand_raw_data[[#This Row],[RRP]]</f>
        <v>10363251.363305975</v>
      </c>
    </row>
    <row r="1212" spans="1:14" x14ac:dyDescent="0.3">
      <c r="A1212" s="10">
        <v>43215</v>
      </c>
      <c r="B1212" s="5" t="str">
        <f>TEXT(Table_EnergyDemand_raw_data[[#This Row],[Date]], "DDDD")</f>
        <v>Wednesday</v>
      </c>
      <c r="C1212" s="5" t="str">
        <f xml:space="preserve"> TEXT(Table_EnergyDemand_raw_data[[#This Row],[Date]], "MMMM")</f>
        <v>April</v>
      </c>
      <c r="D1212" s="5" t="str">
        <f>TEXT(Table_EnergyDemand_raw_data[[#This Row],[Date]], "YYYY")</f>
        <v>2018</v>
      </c>
      <c r="E1212" s="5">
        <f>_xlfn.ISOWEEKNUM(Table_EnergyDemand_raw_data[[#This Row],[Date]])</f>
        <v>17</v>
      </c>
      <c r="F1212" s="6" t="str">
        <f>VLOOKUP(Table_EnergyDemand_raw_data[[#This Row],[Date]],Table_Sheet1[], 2, FALSE)</f>
        <v>Y</v>
      </c>
      <c r="G1212" s="6" t="str">
        <f>VLOOKUP(Table_EnergyDemand_raw_data[[#This Row],[Date]],Table_Sheet1[], 3, FALSE)</f>
        <v>Y</v>
      </c>
      <c r="H1212" s="5">
        <v>15.7</v>
      </c>
      <c r="I1212" s="5">
        <v>20.100000000000001</v>
      </c>
      <c r="J1212" s="5">
        <v>7.7</v>
      </c>
      <c r="K1212" s="5">
        <v>0.6</v>
      </c>
      <c r="L1212" s="7">
        <v>106654.955</v>
      </c>
      <c r="M1212" s="8">
        <v>77.461866439999994</v>
      </c>
      <c r="N1212" s="8">
        <f>Table_EnergyDemand_raw_data[[#This Row],[Demand]]*Table_EnergyDemand_raw_data[[#This Row],[RRP]]</f>
        <v>8261691.8793742098</v>
      </c>
    </row>
    <row r="1213" spans="1:14" x14ac:dyDescent="0.3">
      <c r="A1213" s="10">
        <v>43216</v>
      </c>
      <c r="B1213" s="5" t="str">
        <f>TEXT(Table_EnergyDemand_raw_data[[#This Row],[Date]], "DDDD")</f>
        <v>Thursday</v>
      </c>
      <c r="C1213" s="5" t="str">
        <f xml:space="preserve"> TEXT(Table_EnergyDemand_raw_data[[#This Row],[Date]], "MMMM")</f>
        <v>April</v>
      </c>
      <c r="D1213" s="5" t="str">
        <f>TEXT(Table_EnergyDemand_raw_data[[#This Row],[Date]], "YYYY")</f>
        <v>2018</v>
      </c>
      <c r="E1213" s="5">
        <f>_xlfn.ISOWEEKNUM(Table_EnergyDemand_raw_data[[#This Row],[Date]])</f>
        <v>17</v>
      </c>
      <c r="F1213" s="6" t="str">
        <f>VLOOKUP(Table_EnergyDemand_raw_data[[#This Row],[Date]],Table_Sheet1[], 2, FALSE)</f>
        <v>Y</v>
      </c>
      <c r="G1213" s="6" t="str">
        <f>VLOOKUP(Table_EnergyDemand_raw_data[[#This Row],[Date]],Table_Sheet1[], 3, FALSE)</f>
        <v>N</v>
      </c>
      <c r="H1213" s="5">
        <v>11.9</v>
      </c>
      <c r="I1213" s="5">
        <v>17.5</v>
      </c>
      <c r="J1213" s="5">
        <v>7.9</v>
      </c>
      <c r="K1213" s="5">
        <v>0</v>
      </c>
      <c r="L1213" s="7">
        <v>117617.51</v>
      </c>
      <c r="M1213" s="8">
        <v>82.433491849999996</v>
      </c>
      <c r="N1213" s="8">
        <f>Table_EnergyDemand_raw_data[[#This Row],[Demand]]*Table_EnergyDemand_raw_data[[#This Row],[RRP]]</f>
        <v>9695622.0520022921</v>
      </c>
    </row>
    <row r="1214" spans="1:14" x14ac:dyDescent="0.3">
      <c r="A1214" s="10">
        <v>43217</v>
      </c>
      <c r="B1214" s="5" t="str">
        <f>TEXT(Table_EnergyDemand_raw_data[[#This Row],[Date]], "DDDD")</f>
        <v>Friday</v>
      </c>
      <c r="C1214" s="5" t="str">
        <f xml:space="preserve"> TEXT(Table_EnergyDemand_raw_data[[#This Row],[Date]], "MMMM")</f>
        <v>April</v>
      </c>
      <c r="D1214" s="5" t="str">
        <f>TEXT(Table_EnergyDemand_raw_data[[#This Row],[Date]], "YYYY")</f>
        <v>2018</v>
      </c>
      <c r="E1214" s="5">
        <f>_xlfn.ISOWEEKNUM(Table_EnergyDemand_raw_data[[#This Row],[Date]])</f>
        <v>17</v>
      </c>
      <c r="F1214" s="6" t="str">
        <f>VLOOKUP(Table_EnergyDemand_raw_data[[#This Row],[Date]],Table_Sheet1[], 2, FALSE)</f>
        <v>Y</v>
      </c>
      <c r="G1214" s="6" t="str">
        <f>VLOOKUP(Table_EnergyDemand_raw_data[[#This Row],[Date]],Table_Sheet1[], 3, FALSE)</f>
        <v>N</v>
      </c>
      <c r="H1214" s="5">
        <v>11.6</v>
      </c>
      <c r="I1214" s="5">
        <v>17.8</v>
      </c>
      <c r="J1214" s="5">
        <v>8.8000000000000007</v>
      </c>
      <c r="K1214" s="5">
        <v>0</v>
      </c>
      <c r="L1214" s="7">
        <v>119079.465</v>
      </c>
      <c r="M1214" s="8">
        <v>78.214854180000003</v>
      </c>
      <c r="N1214" s="8">
        <f>Table_EnergyDemand_raw_data[[#This Row],[Demand]]*Table_EnergyDemand_raw_data[[#This Row],[RRP]]</f>
        <v>9313782.9908074141</v>
      </c>
    </row>
    <row r="1215" spans="1:14" x14ac:dyDescent="0.3">
      <c r="A1215" s="10">
        <v>43218</v>
      </c>
      <c r="B1215" s="5" t="str">
        <f>TEXT(Table_EnergyDemand_raw_data[[#This Row],[Date]], "DDDD")</f>
        <v>Saturday</v>
      </c>
      <c r="C1215" s="5" t="str">
        <f xml:space="preserve"> TEXT(Table_EnergyDemand_raw_data[[#This Row],[Date]], "MMMM")</f>
        <v>April</v>
      </c>
      <c r="D1215" s="5" t="str">
        <f>TEXT(Table_EnergyDemand_raw_data[[#This Row],[Date]], "YYYY")</f>
        <v>2018</v>
      </c>
      <c r="E1215" s="5">
        <f>_xlfn.ISOWEEKNUM(Table_EnergyDemand_raw_data[[#This Row],[Date]])</f>
        <v>17</v>
      </c>
      <c r="F1215" s="6" t="str">
        <f>VLOOKUP(Table_EnergyDemand_raw_data[[#This Row],[Date]],Table_Sheet1[], 2, FALSE)</f>
        <v>Y</v>
      </c>
      <c r="G1215" s="6" t="str">
        <f>VLOOKUP(Table_EnergyDemand_raw_data[[#This Row],[Date]],Table_Sheet1[], 3, FALSE)</f>
        <v>N</v>
      </c>
      <c r="H1215" s="5">
        <v>7.7</v>
      </c>
      <c r="I1215" s="5">
        <v>18.3</v>
      </c>
      <c r="J1215" s="5">
        <v>11.7</v>
      </c>
      <c r="K1215" s="5">
        <v>0</v>
      </c>
      <c r="L1215" s="7">
        <v>108613.38</v>
      </c>
      <c r="M1215" s="8">
        <v>70.000391410000006</v>
      </c>
      <c r="N1215" s="8">
        <f>Table_EnergyDemand_raw_data[[#This Row],[Demand]]*Table_EnergyDemand_raw_data[[#This Row],[RRP]]</f>
        <v>7602979.1123630665</v>
      </c>
    </row>
    <row r="1216" spans="1:14" x14ac:dyDescent="0.3">
      <c r="A1216" s="10">
        <v>43219</v>
      </c>
      <c r="B1216" s="5" t="str">
        <f>TEXT(Table_EnergyDemand_raw_data[[#This Row],[Date]], "DDDD")</f>
        <v>Sunday</v>
      </c>
      <c r="C1216" s="5" t="str">
        <f xml:space="preserve"> TEXT(Table_EnergyDemand_raw_data[[#This Row],[Date]], "MMMM")</f>
        <v>April</v>
      </c>
      <c r="D1216" s="5" t="str">
        <f>TEXT(Table_EnergyDemand_raw_data[[#This Row],[Date]], "YYYY")</f>
        <v>2018</v>
      </c>
      <c r="E1216" s="5">
        <f>_xlfn.ISOWEEKNUM(Table_EnergyDemand_raw_data[[#This Row],[Date]])</f>
        <v>17</v>
      </c>
      <c r="F1216" s="6" t="str">
        <f>VLOOKUP(Table_EnergyDemand_raw_data[[#This Row],[Date]],Table_Sheet1[], 2, FALSE)</f>
        <v>Y</v>
      </c>
      <c r="G1216" s="6" t="str">
        <f>VLOOKUP(Table_EnergyDemand_raw_data[[#This Row],[Date]],Table_Sheet1[], 3, FALSE)</f>
        <v>N</v>
      </c>
      <c r="H1216" s="5">
        <v>10.5</v>
      </c>
      <c r="I1216" s="5">
        <v>18</v>
      </c>
      <c r="J1216" s="5">
        <v>9.6</v>
      </c>
      <c r="K1216" s="5">
        <v>0</v>
      </c>
      <c r="L1216" s="7">
        <v>105277.715</v>
      </c>
      <c r="M1216" s="8">
        <v>64.158974720000003</v>
      </c>
      <c r="N1216" s="8">
        <f>Table_EnergyDemand_raw_data[[#This Row],[Demand]]*Table_EnergyDemand_raw_data[[#This Row],[RRP]]</f>
        <v>6754510.2552643651</v>
      </c>
    </row>
    <row r="1217" spans="1:14" x14ac:dyDescent="0.3">
      <c r="A1217" s="10">
        <v>43220</v>
      </c>
      <c r="B1217" s="5" t="str">
        <f>TEXT(Table_EnergyDemand_raw_data[[#This Row],[Date]], "DDDD")</f>
        <v>Monday</v>
      </c>
      <c r="C1217" s="5" t="str">
        <f xml:space="preserve"> TEXT(Table_EnergyDemand_raw_data[[#This Row],[Date]], "MMMM")</f>
        <v>April</v>
      </c>
      <c r="D1217" s="5" t="str">
        <f>TEXT(Table_EnergyDemand_raw_data[[#This Row],[Date]], "YYYY")</f>
        <v>2018</v>
      </c>
      <c r="E1217" s="5">
        <f>_xlfn.ISOWEEKNUM(Table_EnergyDemand_raw_data[[#This Row],[Date]])</f>
        <v>18</v>
      </c>
      <c r="F1217" s="6" t="str">
        <f>VLOOKUP(Table_EnergyDemand_raw_data[[#This Row],[Date]],Table_Sheet1[], 2, FALSE)</f>
        <v>Y</v>
      </c>
      <c r="G1217" s="6" t="str">
        <f>VLOOKUP(Table_EnergyDemand_raw_data[[#This Row],[Date]],Table_Sheet1[], 3, FALSE)</f>
        <v>N</v>
      </c>
      <c r="H1217" s="5">
        <v>8.8000000000000007</v>
      </c>
      <c r="I1217" s="5">
        <v>19.600000000000001</v>
      </c>
      <c r="J1217" s="5">
        <v>12.3</v>
      </c>
      <c r="K1217" s="5">
        <v>0</v>
      </c>
      <c r="L1217" s="7">
        <v>121551.685</v>
      </c>
      <c r="M1217" s="8">
        <v>77.969150560000003</v>
      </c>
      <c r="N1217" s="8">
        <f>Table_EnergyDemand_raw_data[[#This Row],[Demand]]*Table_EnergyDemand_raw_data[[#This Row],[RRP]]</f>
        <v>9477281.6285866946</v>
      </c>
    </row>
    <row r="1218" spans="1:14" x14ac:dyDescent="0.3">
      <c r="A1218" s="10">
        <v>43221</v>
      </c>
      <c r="B1218" s="5" t="str">
        <f>TEXT(Table_EnergyDemand_raw_data[[#This Row],[Date]], "DDDD")</f>
        <v>Tuesday</v>
      </c>
      <c r="C1218" s="5" t="str">
        <f xml:space="preserve"> TEXT(Table_EnergyDemand_raw_data[[#This Row],[Date]], "MMMM")</f>
        <v>May</v>
      </c>
      <c r="D1218" s="5" t="str">
        <f>TEXT(Table_EnergyDemand_raw_data[[#This Row],[Date]], "YYYY")</f>
        <v>2018</v>
      </c>
      <c r="E1218" s="5">
        <f>_xlfn.ISOWEEKNUM(Table_EnergyDemand_raw_data[[#This Row],[Date]])</f>
        <v>18</v>
      </c>
      <c r="F1218" s="6" t="str">
        <f>VLOOKUP(Table_EnergyDemand_raw_data[[#This Row],[Date]],Table_Sheet1[], 2, FALSE)</f>
        <v>Y</v>
      </c>
      <c r="G1218" s="6" t="str">
        <f>VLOOKUP(Table_EnergyDemand_raw_data[[#This Row],[Date]],Table_Sheet1[], 3, FALSE)</f>
        <v>N</v>
      </c>
      <c r="H1218" s="5">
        <v>7.2</v>
      </c>
      <c r="I1218" s="5">
        <v>23.4</v>
      </c>
      <c r="J1218" s="5">
        <v>12.3</v>
      </c>
      <c r="K1218" s="5">
        <v>0</v>
      </c>
      <c r="L1218" s="7">
        <v>122642.235</v>
      </c>
      <c r="M1218" s="8">
        <v>73.974820219999998</v>
      </c>
      <c r="N1218" s="8">
        <f>Table_EnergyDemand_raw_data[[#This Row],[Demand]]*Table_EnergyDemand_raw_data[[#This Row],[RRP]]</f>
        <v>9072437.2855039909</v>
      </c>
    </row>
    <row r="1219" spans="1:14" x14ac:dyDescent="0.3">
      <c r="A1219" s="10">
        <v>43222</v>
      </c>
      <c r="B1219" s="5" t="str">
        <f>TEXT(Table_EnergyDemand_raw_data[[#This Row],[Date]], "DDDD")</f>
        <v>Wednesday</v>
      </c>
      <c r="C1219" s="5" t="str">
        <f xml:space="preserve"> TEXT(Table_EnergyDemand_raw_data[[#This Row],[Date]], "MMMM")</f>
        <v>May</v>
      </c>
      <c r="D1219" s="5" t="str">
        <f>TEXT(Table_EnergyDemand_raw_data[[#This Row],[Date]], "YYYY")</f>
        <v>2018</v>
      </c>
      <c r="E1219" s="5">
        <f>_xlfn.ISOWEEKNUM(Table_EnergyDemand_raw_data[[#This Row],[Date]])</f>
        <v>18</v>
      </c>
      <c r="F1219" s="6" t="str">
        <f>VLOOKUP(Table_EnergyDemand_raw_data[[#This Row],[Date]],Table_Sheet1[], 2, FALSE)</f>
        <v>Y</v>
      </c>
      <c r="G1219" s="6" t="str">
        <f>VLOOKUP(Table_EnergyDemand_raw_data[[#This Row],[Date]],Table_Sheet1[], 3, FALSE)</f>
        <v>N</v>
      </c>
      <c r="H1219" s="5">
        <v>10.199999999999999</v>
      </c>
      <c r="I1219" s="5">
        <v>23.2</v>
      </c>
      <c r="J1219" s="5">
        <v>7.2</v>
      </c>
      <c r="K1219" s="5">
        <v>0</v>
      </c>
      <c r="L1219" s="7">
        <v>118716.595</v>
      </c>
      <c r="M1219" s="8">
        <v>67.274902339999997</v>
      </c>
      <c r="N1219" s="8">
        <f>Table_EnergyDemand_raw_data[[#This Row],[Demand]]*Table_EnergyDemand_raw_data[[#This Row],[RRP]]</f>
        <v>7986647.334762332</v>
      </c>
    </row>
    <row r="1220" spans="1:14" x14ac:dyDescent="0.3">
      <c r="A1220" s="10">
        <v>43223</v>
      </c>
      <c r="B1220" s="5" t="str">
        <f>TEXT(Table_EnergyDemand_raw_data[[#This Row],[Date]], "DDDD")</f>
        <v>Thursday</v>
      </c>
      <c r="C1220" s="5" t="str">
        <f xml:space="preserve"> TEXT(Table_EnergyDemand_raw_data[[#This Row],[Date]], "MMMM")</f>
        <v>May</v>
      </c>
      <c r="D1220" s="5" t="str">
        <f>TEXT(Table_EnergyDemand_raw_data[[#This Row],[Date]], "YYYY")</f>
        <v>2018</v>
      </c>
      <c r="E1220" s="5">
        <f>_xlfn.ISOWEEKNUM(Table_EnergyDemand_raw_data[[#This Row],[Date]])</f>
        <v>18</v>
      </c>
      <c r="F1220" s="6" t="str">
        <f>VLOOKUP(Table_EnergyDemand_raw_data[[#This Row],[Date]],Table_Sheet1[], 2, FALSE)</f>
        <v>Y</v>
      </c>
      <c r="G1220" s="6" t="str">
        <f>VLOOKUP(Table_EnergyDemand_raw_data[[#This Row],[Date]],Table_Sheet1[], 3, FALSE)</f>
        <v>N</v>
      </c>
      <c r="H1220" s="5">
        <v>14.5</v>
      </c>
      <c r="I1220" s="5">
        <v>24.4</v>
      </c>
      <c r="J1220" s="5">
        <v>4.4000000000000004</v>
      </c>
      <c r="K1220" s="5">
        <v>0</v>
      </c>
      <c r="L1220" s="7">
        <v>117357.83500000001</v>
      </c>
      <c r="M1220" s="8">
        <v>52.768311670000003</v>
      </c>
      <c r="N1220" s="8">
        <f>Table_EnergyDemand_raw_data[[#This Row],[Demand]]*Table_EnergyDemand_raw_data[[#This Row],[RRP]]</f>
        <v>6192774.8141964348</v>
      </c>
    </row>
    <row r="1221" spans="1:14" x14ac:dyDescent="0.3">
      <c r="A1221" s="10">
        <v>43224</v>
      </c>
      <c r="B1221" s="5" t="str">
        <f>TEXT(Table_EnergyDemand_raw_data[[#This Row],[Date]], "DDDD")</f>
        <v>Friday</v>
      </c>
      <c r="C1221" s="5" t="str">
        <f xml:space="preserve"> TEXT(Table_EnergyDemand_raw_data[[#This Row],[Date]], "MMMM")</f>
        <v>May</v>
      </c>
      <c r="D1221" s="5" t="str">
        <f>TEXT(Table_EnergyDemand_raw_data[[#This Row],[Date]], "YYYY")</f>
        <v>2018</v>
      </c>
      <c r="E1221" s="5">
        <f>_xlfn.ISOWEEKNUM(Table_EnergyDemand_raw_data[[#This Row],[Date]])</f>
        <v>18</v>
      </c>
      <c r="F1221" s="6" t="str">
        <f>VLOOKUP(Table_EnergyDemand_raw_data[[#This Row],[Date]],Table_Sheet1[], 2, FALSE)</f>
        <v>Y</v>
      </c>
      <c r="G1221" s="6" t="str">
        <f>VLOOKUP(Table_EnergyDemand_raw_data[[#This Row],[Date]],Table_Sheet1[], 3, FALSE)</f>
        <v>N</v>
      </c>
      <c r="H1221" s="5">
        <v>11.5</v>
      </c>
      <c r="I1221" s="5">
        <v>17.2</v>
      </c>
      <c r="J1221" s="5">
        <v>7.8</v>
      </c>
      <c r="K1221" s="5">
        <v>6.2</v>
      </c>
      <c r="L1221" s="7">
        <v>116870.46</v>
      </c>
      <c r="M1221" s="8">
        <v>54.639355999999999</v>
      </c>
      <c r="N1221" s="8">
        <f>Table_EnergyDemand_raw_data[[#This Row],[Demand]]*Table_EnergyDemand_raw_data[[#This Row],[RRP]]</f>
        <v>6385726.6698237602</v>
      </c>
    </row>
    <row r="1222" spans="1:14" x14ac:dyDescent="0.3">
      <c r="A1222" s="10">
        <v>43225</v>
      </c>
      <c r="B1222" s="5" t="str">
        <f>TEXT(Table_EnergyDemand_raw_data[[#This Row],[Date]], "DDDD")</f>
        <v>Saturday</v>
      </c>
      <c r="C1222" s="5" t="str">
        <f xml:space="preserve"> TEXT(Table_EnergyDemand_raw_data[[#This Row],[Date]], "MMMM")</f>
        <v>May</v>
      </c>
      <c r="D1222" s="5" t="str">
        <f>TEXT(Table_EnergyDemand_raw_data[[#This Row],[Date]], "YYYY")</f>
        <v>2018</v>
      </c>
      <c r="E1222" s="5">
        <f>_xlfn.ISOWEEKNUM(Table_EnergyDemand_raw_data[[#This Row],[Date]])</f>
        <v>18</v>
      </c>
      <c r="F1222" s="6" t="str">
        <f>VLOOKUP(Table_EnergyDemand_raw_data[[#This Row],[Date]],Table_Sheet1[], 2, FALSE)</f>
        <v>Y</v>
      </c>
      <c r="G1222" s="6" t="str">
        <f>VLOOKUP(Table_EnergyDemand_raw_data[[#This Row],[Date]],Table_Sheet1[], 3, FALSE)</f>
        <v>N</v>
      </c>
      <c r="H1222" s="5">
        <v>12.1</v>
      </c>
      <c r="I1222" s="5">
        <v>21.6</v>
      </c>
      <c r="J1222" s="5">
        <v>6.5</v>
      </c>
      <c r="K1222" s="5">
        <v>2.6</v>
      </c>
      <c r="L1222" s="7">
        <v>106892.995</v>
      </c>
      <c r="M1222" s="8">
        <v>58.574885250000001</v>
      </c>
      <c r="N1222" s="8">
        <f>Table_EnergyDemand_raw_data[[#This Row],[Demand]]*Table_EnergyDemand_raw_data[[#This Row],[RRP]]</f>
        <v>6261244.916153824</v>
      </c>
    </row>
    <row r="1223" spans="1:14" x14ac:dyDescent="0.3">
      <c r="A1223" s="10">
        <v>43226</v>
      </c>
      <c r="B1223" s="5" t="str">
        <f>TEXT(Table_EnergyDemand_raw_data[[#This Row],[Date]], "DDDD")</f>
        <v>Sunday</v>
      </c>
      <c r="C1223" s="5" t="str">
        <f xml:space="preserve"> TEXT(Table_EnergyDemand_raw_data[[#This Row],[Date]], "MMMM")</f>
        <v>May</v>
      </c>
      <c r="D1223" s="5" t="str">
        <f>TEXT(Table_EnergyDemand_raw_data[[#This Row],[Date]], "YYYY")</f>
        <v>2018</v>
      </c>
      <c r="E1223" s="5">
        <f>_xlfn.ISOWEEKNUM(Table_EnergyDemand_raw_data[[#This Row],[Date]])</f>
        <v>18</v>
      </c>
      <c r="F1223" s="6" t="str">
        <f>VLOOKUP(Table_EnergyDemand_raw_data[[#This Row],[Date]],Table_Sheet1[], 2, FALSE)</f>
        <v>Y</v>
      </c>
      <c r="G1223" s="6" t="str">
        <f>VLOOKUP(Table_EnergyDemand_raw_data[[#This Row],[Date]],Table_Sheet1[], 3, FALSE)</f>
        <v>N</v>
      </c>
      <c r="H1223" s="5">
        <v>9.9</v>
      </c>
      <c r="I1223" s="5">
        <v>21.7</v>
      </c>
      <c r="J1223" s="5">
        <v>11</v>
      </c>
      <c r="K1223" s="5">
        <v>0</v>
      </c>
      <c r="L1223" s="7">
        <v>105840.39</v>
      </c>
      <c r="M1223" s="8">
        <v>61.89517764</v>
      </c>
      <c r="N1223" s="8">
        <f>Table_EnergyDemand_raw_data[[#This Row],[Demand]]*Table_EnergyDemand_raw_data[[#This Row],[RRP]]</f>
        <v>6551009.7405368797</v>
      </c>
    </row>
    <row r="1224" spans="1:14" x14ac:dyDescent="0.3">
      <c r="A1224" s="10">
        <v>43227</v>
      </c>
      <c r="B1224" s="5" t="str">
        <f>TEXT(Table_EnergyDemand_raw_data[[#This Row],[Date]], "DDDD")</f>
        <v>Monday</v>
      </c>
      <c r="C1224" s="5" t="str">
        <f xml:space="preserve"> TEXT(Table_EnergyDemand_raw_data[[#This Row],[Date]], "MMMM")</f>
        <v>May</v>
      </c>
      <c r="D1224" s="5" t="str">
        <f>TEXT(Table_EnergyDemand_raw_data[[#This Row],[Date]], "YYYY")</f>
        <v>2018</v>
      </c>
      <c r="E1224" s="5">
        <f>_xlfn.ISOWEEKNUM(Table_EnergyDemand_raw_data[[#This Row],[Date]])</f>
        <v>19</v>
      </c>
      <c r="F1224" s="6" t="str">
        <f>VLOOKUP(Table_EnergyDemand_raw_data[[#This Row],[Date]],Table_Sheet1[], 2, FALSE)</f>
        <v>Y</v>
      </c>
      <c r="G1224" s="6" t="str">
        <f>VLOOKUP(Table_EnergyDemand_raw_data[[#This Row],[Date]],Table_Sheet1[], 3, FALSE)</f>
        <v>N</v>
      </c>
      <c r="H1224" s="5">
        <v>12</v>
      </c>
      <c r="I1224" s="5">
        <v>19.5</v>
      </c>
      <c r="J1224" s="5">
        <v>6.2</v>
      </c>
      <c r="K1224" s="5">
        <v>0</v>
      </c>
      <c r="L1224" s="7">
        <v>118254.55499999999</v>
      </c>
      <c r="M1224" s="8">
        <v>49.41762224</v>
      </c>
      <c r="N1224" s="8">
        <f>Table_EnergyDemand_raw_data[[#This Row],[Demand]]*Table_EnergyDemand_raw_data[[#This Row],[RRP]]</f>
        <v>5843858.9271493033</v>
      </c>
    </row>
    <row r="1225" spans="1:14" x14ac:dyDescent="0.3">
      <c r="A1225" s="10">
        <v>43228</v>
      </c>
      <c r="B1225" s="5" t="str">
        <f>TEXT(Table_EnergyDemand_raw_data[[#This Row],[Date]], "DDDD")</f>
        <v>Tuesday</v>
      </c>
      <c r="C1225" s="5" t="str">
        <f xml:space="preserve"> TEXT(Table_EnergyDemand_raw_data[[#This Row],[Date]], "MMMM")</f>
        <v>May</v>
      </c>
      <c r="D1225" s="5" t="str">
        <f>TEXT(Table_EnergyDemand_raw_data[[#This Row],[Date]], "YYYY")</f>
        <v>2018</v>
      </c>
      <c r="E1225" s="5">
        <f>_xlfn.ISOWEEKNUM(Table_EnergyDemand_raw_data[[#This Row],[Date]])</f>
        <v>19</v>
      </c>
      <c r="F1225" s="6" t="str">
        <f>VLOOKUP(Table_EnergyDemand_raw_data[[#This Row],[Date]],Table_Sheet1[], 2, FALSE)</f>
        <v>Y</v>
      </c>
      <c r="G1225" s="6" t="str">
        <f>VLOOKUP(Table_EnergyDemand_raw_data[[#This Row],[Date]],Table_Sheet1[], 3, FALSE)</f>
        <v>N</v>
      </c>
      <c r="H1225" s="5">
        <v>13.4</v>
      </c>
      <c r="I1225" s="5">
        <v>17.899999999999999</v>
      </c>
      <c r="J1225" s="5">
        <v>10.6</v>
      </c>
      <c r="K1225" s="5">
        <v>0.2</v>
      </c>
      <c r="L1225" s="7">
        <v>122876.86500000001</v>
      </c>
      <c r="M1225" s="8">
        <v>101.2917412</v>
      </c>
      <c r="N1225" s="8">
        <f>Table_EnergyDemand_raw_data[[#This Row],[Demand]]*Table_EnergyDemand_raw_data[[#This Row],[RRP]]</f>
        <v>12446411.609047338</v>
      </c>
    </row>
    <row r="1226" spans="1:14" x14ac:dyDescent="0.3">
      <c r="A1226" s="10">
        <v>43229</v>
      </c>
      <c r="B1226" s="5" t="str">
        <f>TEXT(Table_EnergyDemand_raw_data[[#This Row],[Date]], "DDDD")</f>
        <v>Wednesday</v>
      </c>
      <c r="C1226" s="5" t="str">
        <f xml:space="preserve"> TEXT(Table_EnergyDemand_raw_data[[#This Row],[Date]], "MMMM")</f>
        <v>May</v>
      </c>
      <c r="D1226" s="5" t="str">
        <f>TEXT(Table_EnergyDemand_raw_data[[#This Row],[Date]], "YYYY")</f>
        <v>2018</v>
      </c>
      <c r="E1226" s="5">
        <f>_xlfn.ISOWEEKNUM(Table_EnergyDemand_raw_data[[#This Row],[Date]])</f>
        <v>19</v>
      </c>
      <c r="F1226" s="6" t="str">
        <f>VLOOKUP(Table_EnergyDemand_raw_data[[#This Row],[Date]],Table_Sheet1[], 2, FALSE)</f>
        <v>Y</v>
      </c>
      <c r="G1226" s="6" t="str">
        <f>VLOOKUP(Table_EnergyDemand_raw_data[[#This Row],[Date]],Table_Sheet1[], 3, FALSE)</f>
        <v>N</v>
      </c>
      <c r="H1226" s="5">
        <v>8</v>
      </c>
      <c r="I1226" s="5">
        <v>18.399999999999999</v>
      </c>
      <c r="J1226" s="5">
        <v>7.5</v>
      </c>
      <c r="K1226" s="5">
        <v>0</v>
      </c>
      <c r="L1226" s="7">
        <v>122721.46</v>
      </c>
      <c r="M1226" s="8">
        <v>127.59078030000001</v>
      </c>
      <c r="N1226" s="8">
        <f>Table_EnergyDemand_raw_data[[#This Row],[Demand]]*Table_EnergyDemand_raw_data[[#This Row],[RRP]]</f>
        <v>15658126.840955239</v>
      </c>
    </row>
    <row r="1227" spans="1:14" x14ac:dyDescent="0.3">
      <c r="A1227" s="10">
        <v>43230</v>
      </c>
      <c r="B1227" s="5" t="str">
        <f>TEXT(Table_EnergyDemand_raw_data[[#This Row],[Date]], "DDDD")</f>
        <v>Thursday</v>
      </c>
      <c r="C1227" s="5" t="str">
        <f xml:space="preserve"> TEXT(Table_EnergyDemand_raw_data[[#This Row],[Date]], "MMMM")</f>
        <v>May</v>
      </c>
      <c r="D1227" s="5" t="str">
        <f>TEXT(Table_EnergyDemand_raw_data[[#This Row],[Date]], "YYYY")</f>
        <v>2018</v>
      </c>
      <c r="E1227" s="5">
        <f>_xlfn.ISOWEEKNUM(Table_EnergyDemand_raw_data[[#This Row],[Date]])</f>
        <v>19</v>
      </c>
      <c r="F1227" s="6" t="str">
        <f>VLOOKUP(Table_EnergyDemand_raw_data[[#This Row],[Date]],Table_Sheet1[], 2, FALSE)</f>
        <v>Y</v>
      </c>
      <c r="G1227" s="6" t="str">
        <f>VLOOKUP(Table_EnergyDemand_raw_data[[#This Row],[Date]],Table_Sheet1[], 3, FALSE)</f>
        <v>N</v>
      </c>
      <c r="H1227" s="5">
        <v>9</v>
      </c>
      <c r="I1227" s="5">
        <v>12.8</v>
      </c>
      <c r="J1227" s="5">
        <v>8.5</v>
      </c>
      <c r="K1227" s="5">
        <v>8</v>
      </c>
      <c r="L1227" s="7">
        <v>128518.505</v>
      </c>
      <c r="M1227" s="8">
        <v>62.881023409999997</v>
      </c>
      <c r="N1227" s="8">
        <f>Table_EnergyDemand_raw_data[[#This Row],[Demand]]*Table_EnergyDemand_raw_data[[#This Row],[RRP]]</f>
        <v>8081375.1215232024</v>
      </c>
    </row>
    <row r="1228" spans="1:14" x14ac:dyDescent="0.3">
      <c r="A1228" s="10">
        <v>43231</v>
      </c>
      <c r="B1228" s="5" t="str">
        <f>TEXT(Table_EnergyDemand_raw_data[[#This Row],[Date]], "DDDD")</f>
        <v>Friday</v>
      </c>
      <c r="C1228" s="5" t="str">
        <f xml:space="preserve"> TEXT(Table_EnergyDemand_raw_data[[#This Row],[Date]], "MMMM")</f>
        <v>May</v>
      </c>
      <c r="D1228" s="5" t="str">
        <f>TEXT(Table_EnergyDemand_raw_data[[#This Row],[Date]], "YYYY")</f>
        <v>2018</v>
      </c>
      <c r="E1228" s="5">
        <f>_xlfn.ISOWEEKNUM(Table_EnergyDemand_raw_data[[#This Row],[Date]])</f>
        <v>19</v>
      </c>
      <c r="F1228" s="6" t="str">
        <f>VLOOKUP(Table_EnergyDemand_raw_data[[#This Row],[Date]],Table_Sheet1[], 2, FALSE)</f>
        <v>Y</v>
      </c>
      <c r="G1228" s="6" t="str">
        <f>VLOOKUP(Table_EnergyDemand_raw_data[[#This Row],[Date]],Table_Sheet1[], 3, FALSE)</f>
        <v>N</v>
      </c>
      <c r="H1228" s="5">
        <v>7.4</v>
      </c>
      <c r="I1228" s="5">
        <v>15.1</v>
      </c>
      <c r="J1228" s="5">
        <v>3.7</v>
      </c>
      <c r="K1228" s="5">
        <v>18.600000000000001</v>
      </c>
      <c r="L1228" s="7">
        <v>133467.37</v>
      </c>
      <c r="M1228" s="8">
        <v>63.673069720000001</v>
      </c>
      <c r="N1228" s="8">
        <f>Table_EnergyDemand_raw_data[[#This Row],[Demand]]*Table_EnergyDemand_raw_data[[#This Row],[RRP]]</f>
        <v>8498277.1553550363</v>
      </c>
    </row>
    <row r="1229" spans="1:14" x14ac:dyDescent="0.3">
      <c r="A1229" s="10">
        <v>43232</v>
      </c>
      <c r="B1229" s="5" t="str">
        <f>TEXT(Table_EnergyDemand_raw_data[[#This Row],[Date]], "DDDD")</f>
        <v>Saturday</v>
      </c>
      <c r="C1229" s="5" t="str">
        <f xml:space="preserve"> TEXT(Table_EnergyDemand_raw_data[[#This Row],[Date]], "MMMM")</f>
        <v>May</v>
      </c>
      <c r="D1229" s="5" t="str">
        <f>TEXT(Table_EnergyDemand_raw_data[[#This Row],[Date]], "YYYY")</f>
        <v>2018</v>
      </c>
      <c r="E1229" s="5">
        <f>_xlfn.ISOWEEKNUM(Table_EnergyDemand_raw_data[[#This Row],[Date]])</f>
        <v>19</v>
      </c>
      <c r="F1229" s="6" t="str">
        <f>VLOOKUP(Table_EnergyDemand_raw_data[[#This Row],[Date]],Table_Sheet1[], 2, FALSE)</f>
        <v>Y</v>
      </c>
      <c r="G1229" s="6" t="str">
        <f>VLOOKUP(Table_EnergyDemand_raw_data[[#This Row],[Date]],Table_Sheet1[], 3, FALSE)</f>
        <v>N</v>
      </c>
      <c r="H1229" s="5">
        <v>11</v>
      </c>
      <c r="I1229" s="5">
        <v>16.899999999999999</v>
      </c>
      <c r="J1229" s="5">
        <v>9</v>
      </c>
      <c r="K1229" s="5">
        <v>8.4</v>
      </c>
      <c r="L1229" s="7">
        <v>111273.755</v>
      </c>
      <c r="M1229" s="8">
        <v>62.662214910000003</v>
      </c>
      <c r="N1229" s="8">
        <f>Table_EnergyDemand_raw_data[[#This Row],[Demand]]*Table_EnergyDemand_raw_data[[#This Row],[RRP]]</f>
        <v>6972659.9496526876</v>
      </c>
    </row>
    <row r="1230" spans="1:14" x14ac:dyDescent="0.3">
      <c r="A1230" s="10">
        <v>43233</v>
      </c>
      <c r="B1230" s="5" t="str">
        <f>TEXT(Table_EnergyDemand_raw_data[[#This Row],[Date]], "DDDD")</f>
        <v>Sunday</v>
      </c>
      <c r="C1230" s="5" t="str">
        <f xml:space="preserve"> TEXT(Table_EnergyDemand_raw_data[[#This Row],[Date]], "MMMM")</f>
        <v>May</v>
      </c>
      <c r="D1230" s="5" t="str">
        <f>TEXT(Table_EnergyDemand_raw_data[[#This Row],[Date]], "YYYY")</f>
        <v>2018</v>
      </c>
      <c r="E1230" s="5">
        <f>_xlfn.ISOWEEKNUM(Table_EnergyDemand_raw_data[[#This Row],[Date]])</f>
        <v>19</v>
      </c>
      <c r="F1230" s="6" t="str">
        <f>VLOOKUP(Table_EnergyDemand_raw_data[[#This Row],[Date]],Table_Sheet1[], 2, FALSE)</f>
        <v>Y</v>
      </c>
      <c r="G1230" s="6" t="str">
        <f>VLOOKUP(Table_EnergyDemand_raw_data[[#This Row],[Date]],Table_Sheet1[], 3, FALSE)</f>
        <v>N</v>
      </c>
      <c r="H1230" s="5">
        <v>13</v>
      </c>
      <c r="I1230" s="5">
        <v>16.2</v>
      </c>
      <c r="J1230" s="5">
        <v>10.8</v>
      </c>
      <c r="K1230" s="5">
        <v>4</v>
      </c>
      <c r="L1230" s="7">
        <v>108729.71</v>
      </c>
      <c r="M1230" s="8">
        <v>65.510003979999993</v>
      </c>
      <c r="N1230" s="8">
        <f>Table_EnergyDemand_raw_data[[#This Row],[Demand]]*Table_EnergyDemand_raw_data[[#This Row],[RRP]]</f>
        <v>7122883.7348442459</v>
      </c>
    </row>
    <row r="1231" spans="1:14" x14ac:dyDescent="0.3">
      <c r="A1231" s="10">
        <v>43234</v>
      </c>
      <c r="B1231" s="5" t="str">
        <f>TEXT(Table_EnergyDemand_raw_data[[#This Row],[Date]], "DDDD")</f>
        <v>Monday</v>
      </c>
      <c r="C1231" s="5" t="str">
        <f xml:space="preserve"> TEXT(Table_EnergyDemand_raw_data[[#This Row],[Date]], "MMMM")</f>
        <v>May</v>
      </c>
      <c r="D1231" s="5" t="str">
        <f>TEXT(Table_EnergyDemand_raw_data[[#This Row],[Date]], "YYYY")</f>
        <v>2018</v>
      </c>
      <c r="E1231" s="5">
        <f>_xlfn.ISOWEEKNUM(Table_EnergyDemand_raw_data[[#This Row],[Date]])</f>
        <v>20</v>
      </c>
      <c r="F1231" s="6" t="str">
        <f>VLOOKUP(Table_EnergyDemand_raw_data[[#This Row],[Date]],Table_Sheet1[], 2, FALSE)</f>
        <v>Y</v>
      </c>
      <c r="G1231" s="6" t="str">
        <f>VLOOKUP(Table_EnergyDemand_raw_data[[#This Row],[Date]],Table_Sheet1[], 3, FALSE)</f>
        <v>N</v>
      </c>
      <c r="H1231" s="5">
        <v>6.8</v>
      </c>
      <c r="I1231" s="5">
        <v>15.9</v>
      </c>
      <c r="J1231" s="5">
        <v>8.1999999999999993</v>
      </c>
      <c r="K1231" s="5">
        <v>0</v>
      </c>
      <c r="L1231" s="7">
        <v>129885.955</v>
      </c>
      <c r="M1231" s="8">
        <v>111.6666324</v>
      </c>
      <c r="N1231" s="8">
        <f>Table_EnergyDemand_raw_data[[#This Row],[Demand]]*Table_EnergyDemand_raw_data[[#This Row],[RRP]]</f>
        <v>14503927.190907942</v>
      </c>
    </row>
    <row r="1232" spans="1:14" x14ac:dyDescent="0.3">
      <c r="A1232" s="10">
        <v>43235</v>
      </c>
      <c r="B1232" s="5" t="str">
        <f>TEXT(Table_EnergyDemand_raw_data[[#This Row],[Date]], "DDDD")</f>
        <v>Tuesday</v>
      </c>
      <c r="C1232" s="5" t="str">
        <f xml:space="preserve"> TEXT(Table_EnergyDemand_raw_data[[#This Row],[Date]], "MMMM")</f>
        <v>May</v>
      </c>
      <c r="D1232" s="5" t="str">
        <f>TEXT(Table_EnergyDemand_raw_data[[#This Row],[Date]], "YYYY")</f>
        <v>2018</v>
      </c>
      <c r="E1232" s="5">
        <f>_xlfn.ISOWEEKNUM(Table_EnergyDemand_raw_data[[#This Row],[Date]])</f>
        <v>20</v>
      </c>
      <c r="F1232" s="6" t="str">
        <f>VLOOKUP(Table_EnergyDemand_raw_data[[#This Row],[Date]],Table_Sheet1[], 2, FALSE)</f>
        <v>Y</v>
      </c>
      <c r="G1232" s="6" t="str">
        <f>VLOOKUP(Table_EnergyDemand_raw_data[[#This Row],[Date]],Table_Sheet1[], 3, FALSE)</f>
        <v>N</v>
      </c>
      <c r="H1232" s="5">
        <v>8.9</v>
      </c>
      <c r="I1232" s="5">
        <v>14.6</v>
      </c>
      <c r="J1232" s="5">
        <v>4.5999999999999996</v>
      </c>
      <c r="K1232" s="5">
        <v>0</v>
      </c>
      <c r="L1232" s="7">
        <v>131900.51999999999</v>
      </c>
      <c r="M1232" s="8">
        <v>97.880329009999997</v>
      </c>
      <c r="N1232" s="8">
        <f>Table_EnergyDemand_raw_data[[#This Row],[Demand]]*Table_EnergyDemand_raw_data[[#This Row],[RRP]]</f>
        <v>12910466.294190085</v>
      </c>
    </row>
    <row r="1233" spans="1:14" x14ac:dyDescent="0.3">
      <c r="A1233" s="10">
        <v>43236</v>
      </c>
      <c r="B1233" s="5" t="str">
        <f>TEXT(Table_EnergyDemand_raw_data[[#This Row],[Date]], "DDDD")</f>
        <v>Wednesday</v>
      </c>
      <c r="C1233" s="5" t="str">
        <f xml:space="preserve"> TEXT(Table_EnergyDemand_raw_data[[#This Row],[Date]], "MMMM")</f>
        <v>May</v>
      </c>
      <c r="D1233" s="5" t="str">
        <f>TEXT(Table_EnergyDemand_raw_data[[#This Row],[Date]], "YYYY")</f>
        <v>2018</v>
      </c>
      <c r="E1233" s="5">
        <f>_xlfn.ISOWEEKNUM(Table_EnergyDemand_raw_data[[#This Row],[Date]])</f>
        <v>20</v>
      </c>
      <c r="F1233" s="6" t="str">
        <f>VLOOKUP(Table_EnergyDemand_raw_data[[#This Row],[Date]],Table_Sheet1[], 2, FALSE)</f>
        <v>Y</v>
      </c>
      <c r="G1233" s="6" t="str">
        <f>VLOOKUP(Table_EnergyDemand_raw_data[[#This Row],[Date]],Table_Sheet1[], 3, FALSE)</f>
        <v>N</v>
      </c>
      <c r="H1233" s="5">
        <v>9.4</v>
      </c>
      <c r="I1233" s="5">
        <v>14.3</v>
      </c>
      <c r="J1233" s="5">
        <v>7.6</v>
      </c>
      <c r="K1233" s="5">
        <v>2</v>
      </c>
      <c r="L1233" s="7">
        <v>133399.23000000001</v>
      </c>
      <c r="M1233" s="8">
        <v>124.0856314</v>
      </c>
      <c r="N1233" s="8">
        <f>Table_EnergyDemand_raw_data[[#This Row],[Demand]]*Table_EnergyDemand_raw_data[[#This Row],[RRP]]</f>
        <v>16552927.682823824</v>
      </c>
    </row>
    <row r="1234" spans="1:14" x14ac:dyDescent="0.3">
      <c r="A1234" s="10">
        <v>43237</v>
      </c>
      <c r="B1234" s="5" t="str">
        <f>TEXT(Table_EnergyDemand_raw_data[[#This Row],[Date]], "DDDD")</f>
        <v>Thursday</v>
      </c>
      <c r="C1234" s="5" t="str">
        <f xml:space="preserve"> TEXT(Table_EnergyDemand_raw_data[[#This Row],[Date]], "MMMM")</f>
        <v>May</v>
      </c>
      <c r="D1234" s="5" t="str">
        <f>TEXT(Table_EnergyDemand_raw_data[[#This Row],[Date]], "YYYY")</f>
        <v>2018</v>
      </c>
      <c r="E1234" s="5">
        <f>_xlfn.ISOWEEKNUM(Table_EnergyDemand_raw_data[[#This Row],[Date]])</f>
        <v>20</v>
      </c>
      <c r="F1234" s="6" t="str">
        <f>VLOOKUP(Table_EnergyDemand_raw_data[[#This Row],[Date]],Table_Sheet1[], 2, FALSE)</f>
        <v>Y</v>
      </c>
      <c r="G1234" s="6" t="str">
        <f>VLOOKUP(Table_EnergyDemand_raw_data[[#This Row],[Date]],Table_Sheet1[], 3, FALSE)</f>
        <v>N</v>
      </c>
      <c r="H1234" s="5">
        <v>11.7</v>
      </c>
      <c r="I1234" s="5">
        <v>15</v>
      </c>
      <c r="J1234" s="5">
        <v>6.9</v>
      </c>
      <c r="K1234" s="5">
        <v>0</v>
      </c>
      <c r="L1234" s="7">
        <v>131757.155</v>
      </c>
      <c r="M1234" s="8">
        <v>108.95155010000001</v>
      </c>
      <c r="N1234" s="8">
        <f>Table_EnergyDemand_raw_data[[#This Row],[Demand]]*Table_EnergyDemand_raw_data[[#This Row],[RRP]]</f>
        <v>14355146.274015967</v>
      </c>
    </row>
    <row r="1235" spans="1:14" x14ac:dyDescent="0.3">
      <c r="A1235" s="10">
        <v>43238</v>
      </c>
      <c r="B1235" s="5" t="str">
        <f>TEXT(Table_EnergyDemand_raw_data[[#This Row],[Date]], "DDDD")</f>
        <v>Friday</v>
      </c>
      <c r="C1235" s="5" t="str">
        <f xml:space="preserve"> TEXT(Table_EnergyDemand_raw_data[[#This Row],[Date]], "MMMM")</f>
        <v>May</v>
      </c>
      <c r="D1235" s="5" t="str">
        <f>TEXT(Table_EnergyDemand_raw_data[[#This Row],[Date]], "YYYY")</f>
        <v>2018</v>
      </c>
      <c r="E1235" s="5">
        <f>_xlfn.ISOWEEKNUM(Table_EnergyDemand_raw_data[[#This Row],[Date]])</f>
        <v>20</v>
      </c>
      <c r="F1235" s="6" t="str">
        <f>VLOOKUP(Table_EnergyDemand_raw_data[[#This Row],[Date]],Table_Sheet1[], 2, FALSE)</f>
        <v>Y</v>
      </c>
      <c r="G1235" s="6" t="str">
        <f>VLOOKUP(Table_EnergyDemand_raw_data[[#This Row],[Date]],Table_Sheet1[], 3, FALSE)</f>
        <v>N</v>
      </c>
      <c r="H1235" s="5">
        <v>12.3</v>
      </c>
      <c r="I1235" s="5">
        <v>17.7</v>
      </c>
      <c r="J1235" s="5">
        <v>8</v>
      </c>
      <c r="K1235" s="5">
        <v>0.2</v>
      </c>
      <c r="L1235" s="7">
        <v>127353.575</v>
      </c>
      <c r="M1235" s="8">
        <v>96.161656390000005</v>
      </c>
      <c r="N1235" s="8">
        <f>Table_EnergyDemand_raw_data[[#This Row],[Demand]]*Table_EnergyDemand_raw_data[[#This Row],[RRP]]</f>
        <v>12246530.719188094</v>
      </c>
    </row>
    <row r="1236" spans="1:14" x14ac:dyDescent="0.3">
      <c r="A1236" s="10">
        <v>43239</v>
      </c>
      <c r="B1236" s="5" t="str">
        <f>TEXT(Table_EnergyDemand_raw_data[[#This Row],[Date]], "DDDD")</f>
        <v>Saturday</v>
      </c>
      <c r="C1236" s="5" t="str">
        <f xml:space="preserve"> TEXT(Table_EnergyDemand_raw_data[[#This Row],[Date]], "MMMM")</f>
        <v>May</v>
      </c>
      <c r="D1236" s="5" t="str">
        <f>TEXT(Table_EnergyDemand_raw_data[[#This Row],[Date]], "YYYY")</f>
        <v>2018</v>
      </c>
      <c r="E1236" s="5">
        <f>_xlfn.ISOWEEKNUM(Table_EnergyDemand_raw_data[[#This Row],[Date]])</f>
        <v>20</v>
      </c>
      <c r="F1236" s="6" t="str">
        <f>VLOOKUP(Table_EnergyDemand_raw_data[[#This Row],[Date]],Table_Sheet1[], 2, FALSE)</f>
        <v>Y</v>
      </c>
      <c r="G1236" s="6" t="str">
        <f>VLOOKUP(Table_EnergyDemand_raw_data[[#This Row],[Date]],Table_Sheet1[], 3, FALSE)</f>
        <v>N</v>
      </c>
      <c r="H1236" s="5">
        <v>10.6</v>
      </c>
      <c r="I1236" s="5">
        <v>15.5</v>
      </c>
      <c r="J1236" s="5">
        <v>6.5</v>
      </c>
      <c r="K1236" s="5">
        <v>2.6</v>
      </c>
      <c r="L1236" s="7">
        <v>119262.145</v>
      </c>
      <c r="M1236" s="8">
        <v>93.623434770000003</v>
      </c>
      <c r="N1236" s="8">
        <f>Table_EnergyDemand_raw_data[[#This Row],[Demand]]*Table_EnergyDemand_raw_data[[#This Row],[RRP]]</f>
        <v>11165731.652937783</v>
      </c>
    </row>
    <row r="1237" spans="1:14" x14ac:dyDescent="0.3">
      <c r="A1237" s="10">
        <v>43240</v>
      </c>
      <c r="B1237" s="5" t="str">
        <f>TEXT(Table_EnergyDemand_raw_data[[#This Row],[Date]], "DDDD")</f>
        <v>Sunday</v>
      </c>
      <c r="C1237" s="5" t="str">
        <f xml:space="preserve"> TEXT(Table_EnergyDemand_raw_data[[#This Row],[Date]], "MMMM")</f>
        <v>May</v>
      </c>
      <c r="D1237" s="5" t="str">
        <f>TEXT(Table_EnergyDemand_raw_data[[#This Row],[Date]], "YYYY")</f>
        <v>2018</v>
      </c>
      <c r="E1237" s="5">
        <f>_xlfn.ISOWEEKNUM(Table_EnergyDemand_raw_data[[#This Row],[Date]])</f>
        <v>20</v>
      </c>
      <c r="F1237" s="6" t="str">
        <f>VLOOKUP(Table_EnergyDemand_raw_data[[#This Row],[Date]],Table_Sheet1[], 2, FALSE)</f>
        <v>Y</v>
      </c>
      <c r="G1237" s="6" t="str">
        <f>VLOOKUP(Table_EnergyDemand_raw_data[[#This Row],[Date]],Table_Sheet1[], 3, FALSE)</f>
        <v>N</v>
      </c>
      <c r="H1237" s="5">
        <v>11.8</v>
      </c>
      <c r="I1237" s="5">
        <v>16.2</v>
      </c>
      <c r="J1237" s="5">
        <v>1.7</v>
      </c>
      <c r="K1237" s="5">
        <v>0</v>
      </c>
      <c r="L1237" s="7">
        <v>112349.26</v>
      </c>
      <c r="M1237" s="8">
        <v>78.280735460000002</v>
      </c>
      <c r="N1237" s="8">
        <f>Table_EnergyDemand_raw_data[[#This Row],[Demand]]*Table_EnergyDemand_raw_data[[#This Row],[RRP]]</f>
        <v>8794782.7011867594</v>
      </c>
    </row>
    <row r="1238" spans="1:14" x14ac:dyDescent="0.3">
      <c r="A1238" s="10">
        <v>43241</v>
      </c>
      <c r="B1238" s="5" t="str">
        <f>TEXT(Table_EnergyDemand_raw_data[[#This Row],[Date]], "DDDD")</f>
        <v>Monday</v>
      </c>
      <c r="C1238" s="5" t="str">
        <f xml:space="preserve"> TEXT(Table_EnergyDemand_raw_data[[#This Row],[Date]], "MMMM")</f>
        <v>May</v>
      </c>
      <c r="D1238" s="5" t="str">
        <f>TEXT(Table_EnergyDemand_raw_data[[#This Row],[Date]], "YYYY")</f>
        <v>2018</v>
      </c>
      <c r="E1238" s="5">
        <f>_xlfn.ISOWEEKNUM(Table_EnergyDemand_raw_data[[#This Row],[Date]])</f>
        <v>21</v>
      </c>
      <c r="F1238" s="6" t="str">
        <f>VLOOKUP(Table_EnergyDemand_raw_data[[#This Row],[Date]],Table_Sheet1[], 2, FALSE)</f>
        <v>Y</v>
      </c>
      <c r="G1238" s="6" t="str">
        <f>VLOOKUP(Table_EnergyDemand_raw_data[[#This Row],[Date]],Table_Sheet1[], 3, FALSE)</f>
        <v>N</v>
      </c>
      <c r="H1238" s="5">
        <v>12.6</v>
      </c>
      <c r="I1238" s="5">
        <v>16.7</v>
      </c>
      <c r="J1238" s="5">
        <v>5</v>
      </c>
      <c r="K1238" s="5">
        <v>2.4</v>
      </c>
      <c r="L1238" s="7">
        <v>124046.80499999999</v>
      </c>
      <c r="M1238" s="8">
        <v>82.722971250000001</v>
      </c>
      <c r="N1238" s="8">
        <f>Table_EnergyDemand_raw_data[[#This Row],[Demand]]*Table_EnergyDemand_raw_data[[#This Row],[RRP]]</f>
        <v>10261520.283669356</v>
      </c>
    </row>
    <row r="1239" spans="1:14" x14ac:dyDescent="0.3">
      <c r="A1239" s="10">
        <v>43242</v>
      </c>
      <c r="B1239" s="5" t="str">
        <f>TEXT(Table_EnergyDemand_raw_data[[#This Row],[Date]], "DDDD")</f>
        <v>Tuesday</v>
      </c>
      <c r="C1239" s="5" t="str">
        <f xml:space="preserve"> TEXT(Table_EnergyDemand_raw_data[[#This Row],[Date]], "MMMM")</f>
        <v>May</v>
      </c>
      <c r="D1239" s="5" t="str">
        <f>TEXT(Table_EnergyDemand_raw_data[[#This Row],[Date]], "YYYY")</f>
        <v>2018</v>
      </c>
      <c r="E1239" s="5">
        <f>_xlfn.ISOWEEKNUM(Table_EnergyDemand_raw_data[[#This Row],[Date]])</f>
        <v>21</v>
      </c>
      <c r="F1239" s="6" t="str">
        <f>VLOOKUP(Table_EnergyDemand_raw_data[[#This Row],[Date]],Table_Sheet1[], 2, FALSE)</f>
        <v>Y</v>
      </c>
      <c r="G1239" s="6" t="str">
        <f>VLOOKUP(Table_EnergyDemand_raw_data[[#This Row],[Date]],Table_Sheet1[], 3, FALSE)</f>
        <v>N</v>
      </c>
      <c r="H1239" s="5">
        <v>13</v>
      </c>
      <c r="I1239" s="5">
        <v>17</v>
      </c>
      <c r="J1239" s="5">
        <v>3.6</v>
      </c>
      <c r="K1239" s="5">
        <v>0</v>
      </c>
      <c r="L1239" s="7">
        <v>126922.995</v>
      </c>
      <c r="M1239" s="8">
        <v>91.621182129999994</v>
      </c>
      <c r="N1239" s="8">
        <f>Table_EnergyDemand_raw_data[[#This Row],[Demand]]*Table_EnergyDemand_raw_data[[#This Row],[RRP]]</f>
        <v>11628834.841380078</v>
      </c>
    </row>
    <row r="1240" spans="1:14" x14ac:dyDescent="0.3">
      <c r="A1240" s="10">
        <v>43243</v>
      </c>
      <c r="B1240" s="5" t="str">
        <f>TEXT(Table_EnergyDemand_raw_data[[#This Row],[Date]], "DDDD")</f>
        <v>Wednesday</v>
      </c>
      <c r="C1240" s="5" t="str">
        <f xml:space="preserve"> TEXT(Table_EnergyDemand_raw_data[[#This Row],[Date]], "MMMM")</f>
        <v>May</v>
      </c>
      <c r="D1240" s="5" t="str">
        <f>TEXT(Table_EnergyDemand_raw_data[[#This Row],[Date]], "YYYY")</f>
        <v>2018</v>
      </c>
      <c r="E1240" s="5">
        <f>_xlfn.ISOWEEKNUM(Table_EnergyDemand_raw_data[[#This Row],[Date]])</f>
        <v>21</v>
      </c>
      <c r="F1240" s="6" t="str">
        <f>VLOOKUP(Table_EnergyDemand_raw_data[[#This Row],[Date]],Table_Sheet1[], 2, FALSE)</f>
        <v>Y</v>
      </c>
      <c r="G1240" s="6" t="str">
        <f>VLOOKUP(Table_EnergyDemand_raw_data[[#This Row],[Date]],Table_Sheet1[], 3, FALSE)</f>
        <v>N</v>
      </c>
      <c r="H1240" s="5">
        <v>11.8</v>
      </c>
      <c r="I1240" s="5">
        <v>15.3</v>
      </c>
      <c r="J1240" s="5">
        <v>6.5</v>
      </c>
      <c r="K1240" s="5">
        <v>4.5999999999999996</v>
      </c>
      <c r="L1240" s="7">
        <v>129352.83</v>
      </c>
      <c r="M1240" s="8">
        <v>118.6907459</v>
      </c>
      <c r="N1240" s="8">
        <f>Table_EnergyDemand_raw_data[[#This Row],[Demand]]*Table_EnergyDemand_raw_data[[#This Row],[RRP]]</f>
        <v>15352983.876975896</v>
      </c>
    </row>
    <row r="1241" spans="1:14" x14ac:dyDescent="0.3">
      <c r="A1241" s="10">
        <v>43244</v>
      </c>
      <c r="B1241" s="5" t="str">
        <f>TEXT(Table_EnergyDemand_raw_data[[#This Row],[Date]], "DDDD")</f>
        <v>Thursday</v>
      </c>
      <c r="C1241" s="5" t="str">
        <f xml:space="preserve"> TEXT(Table_EnergyDemand_raw_data[[#This Row],[Date]], "MMMM")</f>
        <v>May</v>
      </c>
      <c r="D1241" s="5" t="str">
        <f>TEXT(Table_EnergyDemand_raw_data[[#This Row],[Date]], "YYYY")</f>
        <v>2018</v>
      </c>
      <c r="E1241" s="5">
        <f>_xlfn.ISOWEEKNUM(Table_EnergyDemand_raw_data[[#This Row],[Date]])</f>
        <v>21</v>
      </c>
      <c r="F1241" s="6" t="str">
        <f>VLOOKUP(Table_EnergyDemand_raw_data[[#This Row],[Date]],Table_Sheet1[], 2, FALSE)</f>
        <v>Y</v>
      </c>
      <c r="G1241" s="6" t="str">
        <f>VLOOKUP(Table_EnergyDemand_raw_data[[#This Row],[Date]],Table_Sheet1[], 3, FALSE)</f>
        <v>N</v>
      </c>
      <c r="H1241" s="5">
        <v>12.9</v>
      </c>
      <c r="I1241" s="5">
        <v>16.100000000000001</v>
      </c>
      <c r="J1241" s="5">
        <v>5.0999999999999996</v>
      </c>
      <c r="K1241" s="5">
        <v>0</v>
      </c>
      <c r="L1241" s="7">
        <v>129553.94</v>
      </c>
      <c r="M1241" s="8">
        <v>99.488060959999999</v>
      </c>
      <c r="N1241" s="8">
        <f>Table_EnergyDemand_raw_data[[#This Row],[Demand]]*Table_EnergyDemand_raw_data[[#This Row],[RRP]]</f>
        <v>12889070.280328183</v>
      </c>
    </row>
    <row r="1242" spans="1:14" x14ac:dyDescent="0.3">
      <c r="A1242" s="10">
        <v>43245</v>
      </c>
      <c r="B1242" s="5" t="str">
        <f>TEXT(Table_EnergyDemand_raw_data[[#This Row],[Date]], "DDDD")</f>
        <v>Friday</v>
      </c>
      <c r="C1242" s="5" t="str">
        <f xml:space="preserve"> TEXT(Table_EnergyDemand_raw_data[[#This Row],[Date]], "MMMM")</f>
        <v>May</v>
      </c>
      <c r="D1242" s="5" t="str">
        <f>TEXT(Table_EnergyDemand_raw_data[[#This Row],[Date]], "YYYY")</f>
        <v>2018</v>
      </c>
      <c r="E1242" s="5">
        <f>_xlfn.ISOWEEKNUM(Table_EnergyDemand_raw_data[[#This Row],[Date]])</f>
        <v>21</v>
      </c>
      <c r="F1242" s="6" t="str">
        <f>VLOOKUP(Table_EnergyDemand_raw_data[[#This Row],[Date]],Table_Sheet1[], 2, FALSE)</f>
        <v>Y</v>
      </c>
      <c r="G1242" s="6" t="str">
        <f>VLOOKUP(Table_EnergyDemand_raw_data[[#This Row],[Date]],Table_Sheet1[], 3, FALSE)</f>
        <v>N</v>
      </c>
      <c r="H1242" s="5">
        <v>9.4</v>
      </c>
      <c r="I1242" s="5">
        <v>14.9</v>
      </c>
      <c r="J1242" s="5">
        <v>9.5</v>
      </c>
      <c r="K1242" s="5">
        <v>0</v>
      </c>
      <c r="L1242" s="7">
        <v>127957.57</v>
      </c>
      <c r="M1242" s="8">
        <v>92.989529200000007</v>
      </c>
      <c r="N1242" s="8">
        <f>Table_EnergyDemand_raw_data[[#This Row],[Demand]]*Table_EnergyDemand_raw_data[[#This Row],[RRP]]</f>
        <v>11898714.191876046</v>
      </c>
    </row>
    <row r="1243" spans="1:14" x14ac:dyDescent="0.3">
      <c r="A1243" s="10">
        <v>43246</v>
      </c>
      <c r="B1243" s="5" t="str">
        <f>TEXT(Table_EnergyDemand_raw_data[[#This Row],[Date]], "DDDD")</f>
        <v>Saturday</v>
      </c>
      <c r="C1243" s="5" t="str">
        <f xml:space="preserve"> TEXT(Table_EnergyDemand_raw_data[[#This Row],[Date]], "MMMM")</f>
        <v>May</v>
      </c>
      <c r="D1243" s="5" t="str">
        <f>TEXT(Table_EnergyDemand_raw_data[[#This Row],[Date]], "YYYY")</f>
        <v>2018</v>
      </c>
      <c r="E1243" s="5">
        <f>_xlfn.ISOWEEKNUM(Table_EnergyDemand_raw_data[[#This Row],[Date]])</f>
        <v>21</v>
      </c>
      <c r="F1243" s="6" t="str">
        <f>VLOOKUP(Table_EnergyDemand_raw_data[[#This Row],[Date]],Table_Sheet1[], 2, FALSE)</f>
        <v>Y</v>
      </c>
      <c r="G1243" s="6" t="str">
        <f>VLOOKUP(Table_EnergyDemand_raw_data[[#This Row],[Date]],Table_Sheet1[], 3, FALSE)</f>
        <v>N</v>
      </c>
      <c r="H1243" s="5">
        <v>5.2</v>
      </c>
      <c r="I1243" s="5">
        <v>20.5</v>
      </c>
      <c r="J1243" s="5">
        <v>9.9</v>
      </c>
      <c r="K1243" s="5">
        <v>0</v>
      </c>
      <c r="L1243" s="7">
        <v>115384.08500000001</v>
      </c>
      <c r="M1243" s="8">
        <v>74.746741069999999</v>
      </c>
      <c r="N1243" s="8">
        <f>Table_EnergyDemand_raw_data[[#This Row],[Demand]]*Table_EnergyDemand_raw_data[[#This Row],[RRP]]</f>
        <v>8624584.325093871</v>
      </c>
    </row>
    <row r="1244" spans="1:14" x14ac:dyDescent="0.3">
      <c r="A1244" s="10">
        <v>43247</v>
      </c>
      <c r="B1244" s="5" t="str">
        <f>TEXT(Table_EnergyDemand_raw_data[[#This Row],[Date]], "DDDD")</f>
        <v>Sunday</v>
      </c>
      <c r="C1244" s="5" t="str">
        <f xml:space="preserve"> TEXT(Table_EnergyDemand_raw_data[[#This Row],[Date]], "MMMM")</f>
        <v>May</v>
      </c>
      <c r="D1244" s="5" t="str">
        <f>TEXT(Table_EnergyDemand_raw_data[[#This Row],[Date]], "YYYY")</f>
        <v>2018</v>
      </c>
      <c r="E1244" s="5">
        <f>_xlfn.ISOWEEKNUM(Table_EnergyDemand_raw_data[[#This Row],[Date]])</f>
        <v>21</v>
      </c>
      <c r="F1244" s="6" t="str">
        <f>VLOOKUP(Table_EnergyDemand_raw_data[[#This Row],[Date]],Table_Sheet1[], 2, FALSE)</f>
        <v>Y</v>
      </c>
      <c r="G1244" s="6" t="str">
        <f>VLOOKUP(Table_EnergyDemand_raw_data[[#This Row],[Date]],Table_Sheet1[], 3, FALSE)</f>
        <v>N</v>
      </c>
      <c r="H1244" s="5">
        <v>7.3</v>
      </c>
      <c r="I1244" s="5">
        <v>20.7</v>
      </c>
      <c r="J1244" s="5">
        <v>8</v>
      </c>
      <c r="K1244" s="5">
        <v>0</v>
      </c>
      <c r="L1244" s="7">
        <v>106044.51</v>
      </c>
      <c r="M1244" s="8">
        <v>54.187031419999997</v>
      </c>
      <c r="N1244" s="8">
        <f>Table_EnergyDemand_raw_data[[#This Row],[Demand]]*Table_EnergyDemand_raw_data[[#This Row],[RRP]]</f>
        <v>5746237.1952885035</v>
      </c>
    </row>
    <row r="1245" spans="1:14" x14ac:dyDescent="0.3">
      <c r="A1245" s="10">
        <v>43248</v>
      </c>
      <c r="B1245" s="5" t="str">
        <f>TEXT(Table_EnergyDemand_raw_data[[#This Row],[Date]], "DDDD")</f>
        <v>Monday</v>
      </c>
      <c r="C1245" s="5" t="str">
        <f xml:space="preserve"> TEXT(Table_EnergyDemand_raw_data[[#This Row],[Date]], "MMMM")</f>
        <v>May</v>
      </c>
      <c r="D1245" s="5" t="str">
        <f>TEXT(Table_EnergyDemand_raw_data[[#This Row],[Date]], "YYYY")</f>
        <v>2018</v>
      </c>
      <c r="E1245" s="5">
        <f>_xlfn.ISOWEEKNUM(Table_EnergyDemand_raw_data[[#This Row],[Date]])</f>
        <v>22</v>
      </c>
      <c r="F1245" s="6" t="str">
        <f>VLOOKUP(Table_EnergyDemand_raw_data[[#This Row],[Date]],Table_Sheet1[], 2, FALSE)</f>
        <v>Y</v>
      </c>
      <c r="G1245" s="6" t="str">
        <f>VLOOKUP(Table_EnergyDemand_raw_data[[#This Row],[Date]],Table_Sheet1[], 3, FALSE)</f>
        <v>N</v>
      </c>
      <c r="H1245" s="5">
        <v>12.9</v>
      </c>
      <c r="I1245" s="5">
        <v>20.5</v>
      </c>
      <c r="J1245" s="5">
        <v>6</v>
      </c>
      <c r="K1245" s="5">
        <v>0</v>
      </c>
      <c r="L1245" s="7">
        <v>119360.265</v>
      </c>
      <c r="M1245" s="8">
        <v>70.171557399999998</v>
      </c>
      <c r="N1245" s="8">
        <f>Table_EnergyDemand_raw_data[[#This Row],[Demand]]*Table_EnergyDemand_raw_data[[#This Row],[RRP]]</f>
        <v>8375695.6867267108</v>
      </c>
    </row>
    <row r="1246" spans="1:14" x14ac:dyDescent="0.3">
      <c r="A1246" s="10">
        <v>43249</v>
      </c>
      <c r="B1246" s="5" t="str">
        <f>TEXT(Table_EnergyDemand_raw_data[[#This Row],[Date]], "DDDD")</f>
        <v>Tuesday</v>
      </c>
      <c r="C1246" s="5" t="str">
        <f xml:space="preserve"> TEXT(Table_EnergyDemand_raw_data[[#This Row],[Date]], "MMMM")</f>
        <v>May</v>
      </c>
      <c r="D1246" s="5" t="str">
        <f>TEXT(Table_EnergyDemand_raw_data[[#This Row],[Date]], "YYYY")</f>
        <v>2018</v>
      </c>
      <c r="E1246" s="5">
        <f>_xlfn.ISOWEEKNUM(Table_EnergyDemand_raw_data[[#This Row],[Date]])</f>
        <v>22</v>
      </c>
      <c r="F1246" s="6" t="str">
        <f>VLOOKUP(Table_EnergyDemand_raw_data[[#This Row],[Date]],Table_Sheet1[], 2, FALSE)</f>
        <v>Y</v>
      </c>
      <c r="G1246" s="6" t="str">
        <f>VLOOKUP(Table_EnergyDemand_raw_data[[#This Row],[Date]],Table_Sheet1[], 3, FALSE)</f>
        <v>N</v>
      </c>
      <c r="H1246" s="5">
        <v>13.7</v>
      </c>
      <c r="I1246" s="5">
        <v>17.899999999999999</v>
      </c>
      <c r="J1246" s="5">
        <v>8.1</v>
      </c>
      <c r="K1246" s="5">
        <v>0.8</v>
      </c>
      <c r="L1246" s="7">
        <v>123142.76</v>
      </c>
      <c r="M1246" s="8">
        <v>81.978399519999996</v>
      </c>
      <c r="N1246" s="8">
        <f>Table_EnergyDemand_raw_data[[#This Row],[Demand]]*Table_EnergyDemand_raw_data[[#This Row],[RRP]]</f>
        <v>10095046.377275474</v>
      </c>
    </row>
    <row r="1247" spans="1:14" x14ac:dyDescent="0.3">
      <c r="A1247" s="10">
        <v>43250</v>
      </c>
      <c r="B1247" s="5" t="str">
        <f>TEXT(Table_EnergyDemand_raw_data[[#This Row],[Date]], "DDDD")</f>
        <v>Wednesday</v>
      </c>
      <c r="C1247" s="5" t="str">
        <f xml:space="preserve"> TEXT(Table_EnergyDemand_raw_data[[#This Row],[Date]], "MMMM")</f>
        <v>May</v>
      </c>
      <c r="D1247" s="5" t="str">
        <f>TEXT(Table_EnergyDemand_raw_data[[#This Row],[Date]], "YYYY")</f>
        <v>2018</v>
      </c>
      <c r="E1247" s="5">
        <f>_xlfn.ISOWEEKNUM(Table_EnergyDemand_raw_data[[#This Row],[Date]])</f>
        <v>22</v>
      </c>
      <c r="F1247" s="6" t="str">
        <f>VLOOKUP(Table_EnergyDemand_raw_data[[#This Row],[Date]],Table_Sheet1[], 2, FALSE)</f>
        <v>Y</v>
      </c>
      <c r="G1247" s="6" t="str">
        <f>VLOOKUP(Table_EnergyDemand_raw_data[[#This Row],[Date]],Table_Sheet1[], 3, FALSE)</f>
        <v>N</v>
      </c>
      <c r="H1247" s="5">
        <v>7.7</v>
      </c>
      <c r="I1247" s="5">
        <v>15.1</v>
      </c>
      <c r="J1247" s="5">
        <v>7.9</v>
      </c>
      <c r="K1247" s="5">
        <v>0</v>
      </c>
      <c r="L1247" s="7">
        <v>127830.62</v>
      </c>
      <c r="M1247" s="8">
        <v>82.535944020000002</v>
      </c>
      <c r="N1247" s="8">
        <f>Table_EnergyDemand_raw_data[[#This Row],[Demand]]*Table_EnergyDemand_raw_data[[#This Row],[RRP]]</f>
        <v>10550620.896361893</v>
      </c>
    </row>
    <row r="1248" spans="1:14" x14ac:dyDescent="0.3">
      <c r="A1248" s="10">
        <v>43251</v>
      </c>
      <c r="B1248" s="5" t="str">
        <f>TEXT(Table_EnergyDemand_raw_data[[#This Row],[Date]], "DDDD")</f>
        <v>Thursday</v>
      </c>
      <c r="C1248" s="5" t="str">
        <f xml:space="preserve"> TEXT(Table_EnergyDemand_raw_data[[#This Row],[Date]], "MMMM")</f>
        <v>May</v>
      </c>
      <c r="D1248" s="5" t="str">
        <f>TEXT(Table_EnergyDemand_raw_data[[#This Row],[Date]], "YYYY")</f>
        <v>2018</v>
      </c>
      <c r="E1248" s="5">
        <f>_xlfn.ISOWEEKNUM(Table_EnergyDemand_raw_data[[#This Row],[Date]])</f>
        <v>22</v>
      </c>
      <c r="F1248" s="6" t="str">
        <f>VLOOKUP(Table_EnergyDemand_raw_data[[#This Row],[Date]],Table_Sheet1[], 2, FALSE)</f>
        <v>Y</v>
      </c>
      <c r="G1248" s="6" t="str">
        <f>VLOOKUP(Table_EnergyDemand_raw_data[[#This Row],[Date]],Table_Sheet1[], 3, FALSE)</f>
        <v>N</v>
      </c>
      <c r="H1248" s="5">
        <v>9.6</v>
      </c>
      <c r="I1248" s="5">
        <v>14.8</v>
      </c>
      <c r="J1248" s="5">
        <v>7.6</v>
      </c>
      <c r="K1248" s="5">
        <v>5</v>
      </c>
      <c r="L1248" s="7">
        <v>131159.94500000001</v>
      </c>
      <c r="M1248" s="8">
        <v>90.357837750000002</v>
      </c>
      <c r="N1248" s="8">
        <f>Table_EnergyDemand_raw_data[[#This Row],[Demand]]*Table_EnergyDemand_raw_data[[#This Row],[RRP]]</f>
        <v>11851329.029608924</v>
      </c>
    </row>
    <row r="1249" spans="1:14" x14ac:dyDescent="0.3">
      <c r="A1249" s="10">
        <v>43252</v>
      </c>
      <c r="B1249" s="5" t="str">
        <f>TEXT(Table_EnergyDemand_raw_data[[#This Row],[Date]], "DDDD")</f>
        <v>Friday</v>
      </c>
      <c r="C1249" s="5" t="str">
        <f xml:space="preserve"> TEXT(Table_EnergyDemand_raw_data[[#This Row],[Date]], "MMMM")</f>
        <v>June</v>
      </c>
      <c r="D1249" s="5" t="str">
        <f>TEXT(Table_EnergyDemand_raw_data[[#This Row],[Date]], "YYYY")</f>
        <v>2018</v>
      </c>
      <c r="E1249" s="5">
        <f>_xlfn.ISOWEEKNUM(Table_EnergyDemand_raw_data[[#This Row],[Date]])</f>
        <v>22</v>
      </c>
      <c r="F1249" s="6" t="str">
        <f>VLOOKUP(Table_EnergyDemand_raw_data[[#This Row],[Date]],Table_Sheet1[], 2, FALSE)</f>
        <v>Y</v>
      </c>
      <c r="G1249" s="6" t="str">
        <f>VLOOKUP(Table_EnergyDemand_raw_data[[#This Row],[Date]],Table_Sheet1[], 3, FALSE)</f>
        <v>N</v>
      </c>
      <c r="H1249" s="5">
        <v>4.0999999999999996</v>
      </c>
      <c r="I1249" s="5">
        <v>13.3</v>
      </c>
      <c r="J1249" s="5">
        <v>9.6</v>
      </c>
      <c r="K1249" s="5">
        <v>0</v>
      </c>
      <c r="L1249" s="7">
        <v>135864.065</v>
      </c>
      <c r="M1249" s="8">
        <v>101.4128802</v>
      </c>
      <c r="N1249" s="8">
        <f>Table_EnergyDemand_raw_data[[#This Row],[Demand]]*Table_EnergyDemand_raw_data[[#This Row],[RRP]]</f>
        <v>13778366.147330014</v>
      </c>
    </row>
    <row r="1250" spans="1:14" x14ac:dyDescent="0.3">
      <c r="A1250" s="10">
        <v>43253</v>
      </c>
      <c r="B1250" s="5" t="str">
        <f>TEXT(Table_EnergyDemand_raw_data[[#This Row],[Date]], "DDDD")</f>
        <v>Saturday</v>
      </c>
      <c r="C1250" s="5" t="str">
        <f xml:space="preserve"> TEXT(Table_EnergyDemand_raw_data[[#This Row],[Date]], "MMMM")</f>
        <v>June</v>
      </c>
      <c r="D1250" s="5" t="str">
        <f>TEXT(Table_EnergyDemand_raw_data[[#This Row],[Date]], "YYYY")</f>
        <v>2018</v>
      </c>
      <c r="E1250" s="5">
        <f>_xlfn.ISOWEEKNUM(Table_EnergyDemand_raw_data[[#This Row],[Date]])</f>
        <v>22</v>
      </c>
      <c r="F1250" s="6" t="str">
        <f>VLOOKUP(Table_EnergyDemand_raw_data[[#This Row],[Date]],Table_Sheet1[], 2, FALSE)</f>
        <v>Y</v>
      </c>
      <c r="G1250" s="6" t="str">
        <f>VLOOKUP(Table_EnergyDemand_raw_data[[#This Row],[Date]],Table_Sheet1[], 3, FALSE)</f>
        <v>N</v>
      </c>
      <c r="H1250" s="5">
        <v>3.5</v>
      </c>
      <c r="I1250" s="5">
        <v>13.6</v>
      </c>
      <c r="J1250" s="5">
        <v>9.6</v>
      </c>
      <c r="K1250" s="5">
        <v>0.2</v>
      </c>
      <c r="L1250" s="7">
        <v>123226.075</v>
      </c>
      <c r="M1250" s="8">
        <v>99.853479250000007</v>
      </c>
      <c r="N1250" s="8">
        <f>Table_EnergyDemand_raw_data[[#This Row],[Demand]]*Table_EnergyDemand_raw_data[[#This Row],[RRP]]</f>
        <v>12304552.323071444</v>
      </c>
    </row>
    <row r="1251" spans="1:14" x14ac:dyDescent="0.3">
      <c r="A1251" s="10">
        <v>43254</v>
      </c>
      <c r="B1251" s="5" t="str">
        <f>TEXT(Table_EnergyDemand_raw_data[[#This Row],[Date]], "DDDD")</f>
        <v>Sunday</v>
      </c>
      <c r="C1251" s="5" t="str">
        <f xml:space="preserve"> TEXT(Table_EnergyDemand_raw_data[[#This Row],[Date]], "MMMM")</f>
        <v>June</v>
      </c>
      <c r="D1251" s="5" t="str">
        <f>TEXT(Table_EnergyDemand_raw_data[[#This Row],[Date]], "YYYY")</f>
        <v>2018</v>
      </c>
      <c r="E1251" s="5">
        <f>_xlfn.ISOWEEKNUM(Table_EnergyDemand_raw_data[[#This Row],[Date]])</f>
        <v>22</v>
      </c>
      <c r="F1251" s="6" t="str">
        <f>VLOOKUP(Table_EnergyDemand_raw_data[[#This Row],[Date]],Table_Sheet1[], 2, FALSE)</f>
        <v>Y</v>
      </c>
      <c r="G1251" s="6" t="str">
        <f>VLOOKUP(Table_EnergyDemand_raw_data[[#This Row],[Date]],Table_Sheet1[], 3, FALSE)</f>
        <v>N</v>
      </c>
      <c r="H1251" s="5">
        <v>4.3</v>
      </c>
      <c r="I1251" s="5">
        <v>13.8</v>
      </c>
      <c r="J1251" s="5">
        <v>8.5</v>
      </c>
      <c r="K1251" s="5">
        <v>0</v>
      </c>
      <c r="L1251" s="7">
        <v>121177.58500000001</v>
      </c>
      <c r="M1251" s="8">
        <v>91.043729630000001</v>
      </c>
      <c r="N1251" s="8">
        <f>Table_EnergyDemand_raw_data[[#This Row],[Demand]]*Table_EnergyDemand_raw_data[[#This Row],[RRP]]</f>
        <v>11032459.285956344</v>
      </c>
    </row>
    <row r="1252" spans="1:14" x14ac:dyDescent="0.3">
      <c r="A1252" s="10">
        <v>43255</v>
      </c>
      <c r="B1252" s="5" t="str">
        <f>TEXT(Table_EnergyDemand_raw_data[[#This Row],[Date]], "DDDD")</f>
        <v>Monday</v>
      </c>
      <c r="C1252" s="5" t="str">
        <f xml:space="preserve"> TEXT(Table_EnergyDemand_raw_data[[#This Row],[Date]], "MMMM")</f>
        <v>June</v>
      </c>
      <c r="D1252" s="5" t="str">
        <f>TEXT(Table_EnergyDemand_raw_data[[#This Row],[Date]], "YYYY")</f>
        <v>2018</v>
      </c>
      <c r="E1252" s="5">
        <f>_xlfn.ISOWEEKNUM(Table_EnergyDemand_raw_data[[#This Row],[Date]])</f>
        <v>23</v>
      </c>
      <c r="F1252" s="6" t="str">
        <f>VLOOKUP(Table_EnergyDemand_raw_data[[#This Row],[Date]],Table_Sheet1[], 2, FALSE)</f>
        <v>Y</v>
      </c>
      <c r="G1252" s="6" t="str">
        <f>VLOOKUP(Table_EnergyDemand_raw_data[[#This Row],[Date]],Table_Sheet1[], 3, FALSE)</f>
        <v>N</v>
      </c>
      <c r="H1252" s="5">
        <v>4.5</v>
      </c>
      <c r="I1252" s="5">
        <v>14.4</v>
      </c>
      <c r="J1252" s="5">
        <v>9.3000000000000007</v>
      </c>
      <c r="K1252" s="5">
        <v>0</v>
      </c>
      <c r="L1252" s="7">
        <v>135385.41</v>
      </c>
      <c r="M1252" s="8">
        <v>120.25203740000001</v>
      </c>
      <c r="N1252" s="8">
        <f>Table_EnergyDemand_raw_data[[#This Row],[Demand]]*Table_EnergyDemand_raw_data[[#This Row],[RRP]]</f>
        <v>16280371.386734335</v>
      </c>
    </row>
    <row r="1253" spans="1:14" x14ac:dyDescent="0.3">
      <c r="A1253" s="10">
        <v>43256</v>
      </c>
      <c r="B1253" s="5" t="str">
        <f>TEXT(Table_EnergyDemand_raw_data[[#This Row],[Date]], "DDDD")</f>
        <v>Tuesday</v>
      </c>
      <c r="C1253" s="5" t="str">
        <f xml:space="preserve"> TEXT(Table_EnergyDemand_raw_data[[#This Row],[Date]], "MMMM")</f>
        <v>June</v>
      </c>
      <c r="D1253" s="5" t="str">
        <f>TEXT(Table_EnergyDemand_raw_data[[#This Row],[Date]], "YYYY")</f>
        <v>2018</v>
      </c>
      <c r="E1253" s="5">
        <f>_xlfn.ISOWEEKNUM(Table_EnergyDemand_raw_data[[#This Row],[Date]])</f>
        <v>23</v>
      </c>
      <c r="F1253" s="6" t="str">
        <f>VLOOKUP(Table_EnergyDemand_raw_data[[#This Row],[Date]],Table_Sheet1[], 2, FALSE)</f>
        <v>Y</v>
      </c>
      <c r="G1253" s="6" t="str">
        <f>VLOOKUP(Table_EnergyDemand_raw_data[[#This Row],[Date]],Table_Sheet1[], 3, FALSE)</f>
        <v>N</v>
      </c>
      <c r="H1253" s="5">
        <v>7.5</v>
      </c>
      <c r="I1253" s="5">
        <v>15</v>
      </c>
      <c r="J1253" s="5">
        <v>8.8000000000000007</v>
      </c>
      <c r="K1253" s="5">
        <v>1.6</v>
      </c>
      <c r="L1253" s="7">
        <v>132975.13</v>
      </c>
      <c r="M1253" s="8">
        <v>105.8039052</v>
      </c>
      <c r="N1253" s="8">
        <f>Table_EnergyDemand_raw_data[[#This Row],[Demand]]*Table_EnergyDemand_raw_data[[#This Row],[RRP]]</f>
        <v>14069288.048477678</v>
      </c>
    </row>
    <row r="1254" spans="1:14" x14ac:dyDescent="0.3">
      <c r="A1254" s="10">
        <v>43257</v>
      </c>
      <c r="B1254" s="5" t="str">
        <f>TEXT(Table_EnergyDemand_raw_data[[#This Row],[Date]], "DDDD")</f>
        <v>Wednesday</v>
      </c>
      <c r="C1254" s="5" t="str">
        <f xml:space="preserve"> TEXT(Table_EnergyDemand_raw_data[[#This Row],[Date]], "MMMM")</f>
        <v>June</v>
      </c>
      <c r="D1254" s="5" t="str">
        <f>TEXT(Table_EnergyDemand_raw_data[[#This Row],[Date]], "YYYY")</f>
        <v>2018</v>
      </c>
      <c r="E1254" s="5">
        <f>_xlfn.ISOWEEKNUM(Table_EnergyDemand_raw_data[[#This Row],[Date]])</f>
        <v>23</v>
      </c>
      <c r="F1254" s="6" t="str">
        <f>VLOOKUP(Table_EnergyDemand_raw_data[[#This Row],[Date]],Table_Sheet1[], 2, FALSE)</f>
        <v>Y</v>
      </c>
      <c r="G1254" s="6" t="str">
        <f>VLOOKUP(Table_EnergyDemand_raw_data[[#This Row],[Date]],Table_Sheet1[], 3, FALSE)</f>
        <v>N</v>
      </c>
      <c r="H1254" s="5">
        <v>5.6</v>
      </c>
      <c r="I1254" s="5">
        <v>19.100000000000001</v>
      </c>
      <c r="J1254" s="5">
        <v>9.4</v>
      </c>
      <c r="K1254" s="5">
        <v>0.4</v>
      </c>
      <c r="L1254" s="7">
        <v>132038.42499999999</v>
      </c>
      <c r="M1254" s="8">
        <v>106.2306746</v>
      </c>
      <c r="N1254" s="8">
        <f>Table_EnergyDemand_raw_data[[#This Row],[Demand]]*Table_EnergyDemand_raw_data[[#This Row],[RRP]]</f>
        <v>14026530.960871505</v>
      </c>
    </row>
    <row r="1255" spans="1:14" x14ac:dyDescent="0.3">
      <c r="A1255" s="10">
        <v>43258</v>
      </c>
      <c r="B1255" s="5" t="str">
        <f>TEXT(Table_EnergyDemand_raw_data[[#This Row],[Date]], "DDDD")</f>
        <v>Thursday</v>
      </c>
      <c r="C1255" s="5" t="str">
        <f xml:space="preserve"> TEXT(Table_EnergyDemand_raw_data[[#This Row],[Date]], "MMMM")</f>
        <v>June</v>
      </c>
      <c r="D1255" s="5" t="str">
        <f>TEXT(Table_EnergyDemand_raw_data[[#This Row],[Date]], "YYYY")</f>
        <v>2018</v>
      </c>
      <c r="E1255" s="5">
        <f>_xlfn.ISOWEEKNUM(Table_EnergyDemand_raw_data[[#This Row],[Date]])</f>
        <v>23</v>
      </c>
      <c r="F1255" s="6" t="str">
        <f>VLOOKUP(Table_EnergyDemand_raw_data[[#This Row],[Date]],Table_Sheet1[], 2, FALSE)</f>
        <v>Y</v>
      </c>
      <c r="G1255" s="6" t="str">
        <f>VLOOKUP(Table_EnergyDemand_raw_data[[#This Row],[Date]],Table_Sheet1[], 3, FALSE)</f>
        <v>N</v>
      </c>
      <c r="H1255" s="5">
        <v>7.7</v>
      </c>
      <c r="I1255" s="5">
        <v>17.8</v>
      </c>
      <c r="J1255" s="5">
        <v>5.7</v>
      </c>
      <c r="K1255" s="5">
        <v>0.2</v>
      </c>
      <c r="L1255" s="7">
        <v>128577.63</v>
      </c>
      <c r="M1255" s="8">
        <v>87.710791130000004</v>
      </c>
      <c r="N1255" s="8">
        <f>Table_EnergyDemand_raw_data[[#This Row],[Demand]]*Table_EnergyDemand_raw_data[[#This Row],[RRP]]</f>
        <v>11277645.648920422</v>
      </c>
    </row>
    <row r="1256" spans="1:14" x14ac:dyDescent="0.3">
      <c r="A1256" s="10">
        <v>43259</v>
      </c>
      <c r="B1256" s="5" t="str">
        <f>TEXT(Table_EnergyDemand_raw_data[[#This Row],[Date]], "DDDD")</f>
        <v>Friday</v>
      </c>
      <c r="C1256" s="5" t="str">
        <f xml:space="preserve"> TEXT(Table_EnergyDemand_raw_data[[#This Row],[Date]], "MMMM")</f>
        <v>June</v>
      </c>
      <c r="D1256" s="5" t="str">
        <f>TEXT(Table_EnergyDemand_raw_data[[#This Row],[Date]], "YYYY")</f>
        <v>2018</v>
      </c>
      <c r="E1256" s="5">
        <f>_xlfn.ISOWEEKNUM(Table_EnergyDemand_raw_data[[#This Row],[Date]])</f>
        <v>23</v>
      </c>
      <c r="F1256" s="6" t="str">
        <f>VLOOKUP(Table_EnergyDemand_raw_data[[#This Row],[Date]],Table_Sheet1[], 2, FALSE)</f>
        <v>Y</v>
      </c>
      <c r="G1256" s="6" t="str">
        <f>VLOOKUP(Table_EnergyDemand_raw_data[[#This Row],[Date]],Table_Sheet1[], 3, FALSE)</f>
        <v>N</v>
      </c>
      <c r="H1256" s="5">
        <v>12.4</v>
      </c>
      <c r="I1256" s="5">
        <v>13.6</v>
      </c>
      <c r="J1256" s="5">
        <v>3.3</v>
      </c>
      <c r="K1256" s="5">
        <v>0.6</v>
      </c>
      <c r="L1256" s="7">
        <v>129910.015</v>
      </c>
      <c r="M1256" s="8">
        <v>130.0827333</v>
      </c>
      <c r="N1256" s="8">
        <f>Table_EnergyDemand_raw_data[[#This Row],[Demand]]*Table_EnergyDemand_raw_data[[#This Row],[RRP]]</f>
        <v>16899049.834243998</v>
      </c>
    </row>
    <row r="1257" spans="1:14" x14ac:dyDescent="0.3">
      <c r="A1257" s="10">
        <v>43260</v>
      </c>
      <c r="B1257" s="5" t="str">
        <f>TEXT(Table_EnergyDemand_raw_data[[#This Row],[Date]], "DDDD")</f>
        <v>Saturday</v>
      </c>
      <c r="C1257" s="5" t="str">
        <f xml:space="preserve"> TEXT(Table_EnergyDemand_raw_data[[#This Row],[Date]], "MMMM")</f>
        <v>June</v>
      </c>
      <c r="D1257" s="5" t="str">
        <f>TEXT(Table_EnergyDemand_raw_data[[#This Row],[Date]], "YYYY")</f>
        <v>2018</v>
      </c>
      <c r="E1257" s="5">
        <f>_xlfn.ISOWEEKNUM(Table_EnergyDemand_raw_data[[#This Row],[Date]])</f>
        <v>23</v>
      </c>
      <c r="F1257" s="6" t="str">
        <f>VLOOKUP(Table_EnergyDemand_raw_data[[#This Row],[Date]],Table_Sheet1[], 2, FALSE)</f>
        <v>Y</v>
      </c>
      <c r="G1257" s="6" t="str">
        <f>VLOOKUP(Table_EnergyDemand_raw_data[[#This Row],[Date]],Table_Sheet1[], 3, FALSE)</f>
        <v>N</v>
      </c>
      <c r="H1257" s="5">
        <v>11.3</v>
      </c>
      <c r="I1257" s="5">
        <v>15.6</v>
      </c>
      <c r="J1257" s="5">
        <v>8</v>
      </c>
      <c r="K1257" s="5">
        <v>3</v>
      </c>
      <c r="L1257" s="7">
        <v>120232.19500000001</v>
      </c>
      <c r="M1257" s="8">
        <v>110.6732404</v>
      </c>
      <c r="N1257" s="8">
        <f>Table_EnergyDemand_raw_data[[#This Row],[Demand]]*Table_EnergyDemand_raw_data[[#This Row],[RRP]]</f>
        <v>13306486.621054679</v>
      </c>
    </row>
    <row r="1258" spans="1:14" x14ac:dyDescent="0.3">
      <c r="A1258" s="10">
        <v>43261</v>
      </c>
      <c r="B1258" s="5" t="str">
        <f>TEXT(Table_EnergyDemand_raw_data[[#This Row],[Date]], "DDDD")</f>
        <v>Sunday</v>
      </c>
      <c r="C1258" s="5" t="str">
        <f xml:space="preserve"> TEXT(Table_EnergyDemand_raw_data[[#This Row],[Date]], "MMMM")</f>
        <v>June</v>
      </c>
      <c r="D1258" s="5" t="str">
        <f>TEXT(Table_EnergyDemand_raw_data[[#This Row],[Date]], "YYYY")</f>
        <v>2018</v>
      </c>
      <c r="E1258" s="5">
        <f>_xlfn.ISOWEEKNUM(Table_EnergyDemand_raw_data[[#This Row],[Date]])</f>
        <v>23</v>
      </c>
      <c r="F1258" s="6" t="str">
        <f>VLOOKUP(Table_EnergyDemand_raw_data[[#This Row],[Date]],Table_Sheet1[], 2, FALSE)</f>
        <v>Y</v>
      </c>
      <c r="G1258" s="6" t="str">
        <f>VLOOKUP(Table_EnergyDemand_raw_data[[#This Row],[Date]],Table_Sheet1[], 3, FALSE)</f>
        <v>N</v>
      </c>
      <c r="H1258" s="5">
        <v>4.0999999999999996</v>
      </c>
      <c r="I1258" s="5">
        <v>15.3</v>
      </c>
      <c r="J1258" s="5">
        <v>9.3000000000000007</v>
      </c>
      <c r="K1258" s="5">
        <v>0</v>
      </c>
      <c r="L1258" s="7">
        <v>117037.86500000001</v>
      </c>
      <c r="M1258" s="8">
        <v>75.51946753</v>
      </c>
      <c r="N1258" s="8">
        <f>Table_EnergyDemand_raw_data[[#This Row],[Demand]]*Table_EnergyDemand_raw_data[[#This Row],[RRP]]</f>
        <v>8838637.2456480246</v>
      </c>
    </row>
    <row r="1259" spans="1:14" x14ac:dyDescent="0.3">
      <c r="A1259" s="10">
        <v>43262</v>
      </c>
      <c r="B1259" s="5" t="str">
        <f>TEXT(Table_EnergyDemand_raw_data[[#This Row],[Date]], "DDDD")</f>
        <v>Monday</v>
      </c>
      <c r="C1259" s="5" t="str">
        <f xml:space="preserve"> TEXT(Table_EnergyDemand_raw_data[[#This Row],[Date]], "MMMM")</f>
        <v>June</v>
      </c>
      <c r="D1259" s="5" t="str">
        <f>TEXT(Table_EnergyDemand_raw_data[[#This Row],[Date]], "YYYY")</f>
        <v>2018</v>
      </c>
      <c r="E1259" s="5">
        <f>_xlfn.ISOWEEKNUM(Table_EnergyDemand_raw_data[[#This Row],[Date]])</f>
        <v>24</v>
      </c>
      <c r="F1259" s="6" t="str">
        <f>VLOOKUP(Table_EnergyDemand_raw_data[[#This Row],[Date]],Table_Sheet1[], 2, FALSE)</f>
        <v>Y</v>
      </c>
      <c r="G1259" s="6" t="str">
        <f>VLOOKUP(Table_EnergyDemand_raw_data[[#This Row],[Date]],Table_Sheet1[], 3, FALSE)</f>
        <v>Y</v>
      </c>
      <c r="H1259" s="5">
        <v>5.3</v>
      </c>
      <c r="I1259" s="5">
        <v>17.600000000000001</v>
      </c>
      <c r="J1259" s="5">
        <v>8.9</v>
      </c>
      <c r="K1259" s="5">
        <v>0.2</v>
      </c>
      <c r="L1259" s="7">
        <v>113420.985</v>
      </c>
      <c r="M1259" s="8">
        <v>56.39994652</v>
      </c>
      <c r="N1259" s="8">
        <f>Table_EnergyDemand_raw_data[[#This Row],[Demand]]*Table_EnergyDemand_raw_data[[#This Row],[RRP]]</f>
        <v>6396937.4882457219</v>
      </c>
    </row>
    <row r="1260" spans="1:14" x14ac:dyDescent="0.3">
      <c r="A1260" s="10">
        <v>43263</v>
      </c>
      <c r="B1260" s="5" t="str">
        <f>TEXT(Table_EnergyDemand_raw_data[[#This Row],[Date]], "DDDD")</f>
        <v>Tuesday</v>
      </c>
      <c r="C1260" s="5" t="str">
        <f xml:space="preserve"> TEXT(Table_EnergyDemand_raw_data[[#This Row],[Date]], "MMMM")</f>
        <v>June</v>
      </c>
      <c r="D1260" s="5" t="str">
        <f>TEXT(Table_EnergyDemand_raw_data[[#This Row],[Date]], "YYYY")</f>
        <v>2018</v>
      </c>
      <c r="E1260" s="5">
        <f>_xlfn.ISOWEEKNUM(Table_EnergyDemand_raw_data[[#This Row],[Date]])</f>
        <v>24</v>
      </c>
      <c r="F1260" s="6" t="str">
        <f>VLOOKUP(Table_EnergyDemand_raw_data[[#This Row],[Date]],Table_Sheet1[], 2, FALSE)</f>
        <v>Y</v>
      </c>
      <c r="G1260" s="6" t="str">
        <f>VLOOKUP(Table_EnergyDemand_raw_data[[#This Row],[Date]],Table_Sheet1[], 3, FALSE)</f>
        <v>N</v>
      </c>
      <c r="H1260" s="5">
        <v>7.9</v>
      </c>
      <c r="I1260" s="5">
        <v>16.600000000000001</v>
      </c>
      <c r="J1260" s="5">
        <v>6.7</v>
      </c>
      <c r="K1260" s="5">
        <v>0.4</v>
      </c>
      <c r="L1260" s="7">
        <v>127261.295</v>
      </c>
      <c r="M1260" s="8">
        <v>78.294416310000003</v>
      </c>
      <c r="N1260" s="8">
        <f>Table_EnergyDemand_raw_data[[#This Row],[Demand]]*Table_EnergyDemand_raw_data[[#This Row],[RRP]]</f>
        <v>9963848.8108797222</v>
      </c>
    </row>
    <row r="1261" spans="1:14" x14ac:dyDescent="0.3">
      <c r="A1261" s="10">
        <v>43264</v>
      </c>
      <c r="B1261" s="5" t="str">
        <f>TEXT(Table_EnergyDemand_raw_data[[#This Row],[Date]], "DDDD")</f>
        <v>Wednesday</v>
      </c>
      <c r="C1261" s="5" t="str">
        <f xml:space="preserve"> TEXT(Table_EnergyDemand_raw_data[[#This Row],[Date]], "MMMM")</f>
        <v>June</v>
      </c>
      <c r="D1261" s="5" t="str">
        <f>TEXT(Table_EnergyDemand_raw_data[[#This Row],[Date]], "YYYY")</f>
        <v>2018</v>
      </c>
      <c r="E1261" s="5">
        <f>_xlfn.ISOWEEKNUM(Table_EnergyDemand_raw_data[[#This Row],[Date]])</f>
        <v>24</v>
      </c>
      <c r="F1261" s="6" t="str">
        <f>VLOOKUP(Table_EnergyDemand_raw_data[[#This Row],[Date]],Table_Sheet1[], 2, FALSE)</f>
        <v>Y</v>
      </c>
      <c r="G1261" s="6" t="str">
        <f>VLOOKUP(Table_EnergyDemand_raw_data[[#This Row],[Date]],Table_Sheet1[], 3, FALSE)</f>
        <v>N</v>
      </c>
      <c r="H1261" s="5">
        <v>9.5</v>
      </c>
      <c r="I1261" s="5">
        <v>14.1</v>
      </c>
      <c r="J1261" s="5">
        <v>7.1</v>
      </c>
      <c r="K1261" s="5">
        <v>0</v>
      </c>
      <c r="L1261" s="7">
        <v>131574.60500000001</v>
      </c>
      <c r="M1261" s="8">
        <v>84.579532720000003</v>
      </c>
      <c r="N1261" s="8">
        <f>Table_EnergyDemand_raw_data[[#This Row],[Demand]]*Table_EnergyDemand_raw_data[[#This Row],[RRP]]</f>
        <v>11128518.608718578</v>
      </c>
    </row>
    <row r="1262" spans="1:14" x14ac:dyDescent="0.3">
      <c r="A1262" s="10">
        <v>43265</v>
      </c>
      <c r="B1262" s="5" t="str">
        <f>TEXT(Table_EnergyDemand_raw_data[[#This Row],[Date]], "DDDD")</f>
        <v>Thursday</v>
      </c>
      <c r="C1262" s="5" t="str">
        <f xml:space="preserve"> TEXT(Table_EnergyDemand_raw_data[[#This Row],[Date]], "MMMM")</f>
        <v>June</v>
      </c>
      <c r="D1262" s="5" t="str">
        <f>TEXT(Table_EnergyDemand_raw_data[[#This Row],[Date]], "YYYY")</f>
        <v>2018</v>
      </c>
      <c r="E1262" s="5">
        <f>_xlfn.ISOWEEKNUM(Table_EnergyDemand_raw_data[[#This Row],[Date]])</f>
        <v>24</v>
      </c>
      <c r="F1262" s="6" t="str">
        <f>VLOOKUP(Table_EnergyDemand_raw_data[[#This Row],[Date]],Table_Sheet1[], 2, FALSE)</f>
        <v>Y</v>
      </c>
      <c r="G1262" s="6" t="str">
        <f>VLOOKUP(Table_EnergyDemand_raw_data[[#This Row],[Date]],Table_Sheet1[], 3, FALSE)</f>
        <v>N</v>
      </c>
      <c r="H1262" s="5">
        <v>8.6</v>
      </c>
      <c r="I1262" s="5">
        <v>14.5</v>
      </c>
      <c r="J1262" s="5">
        <v>7.8</v>
      </c>
      <c r="K1262" s="5">
        <v>5.6</v>
      </c>
      <c r="L1262" s="7">
        <v>130544.485</v>
      </c>
      <c r="M1262" s="8">
        <v>72.49179642</v>
      </c>
      <c r="N1262" s="8">
        <f>Table_EnergyDemand_raw_data[[#This Row],[Demand]]*Table_EnergyDemand_raw_data[[#This Row],[RRP]]</f>
        <v>9463404.2303737439</v>
      </c>
    </row>
    <row r="1263" spans="1:14" x14ac:dyDescent="0.3">
      <c r="A1263" s="10">
        <v>43266</v>
      </c>
      <c r="B1263" s="5" t="str">
        <f>TEXT(Table_EnergyDemand_raw_data[[#This Row],[Date]], "DDDD")</f>
        <v>Friday</v>
      </c>
      <c r="C1263" s="5" t="str">
        <f xml:space="preserve"> TEXT(Table_EnergyDemand_raw_data[[#This Row],[Date]], "MMMM")</f>
        <v>June</v>
      </c>
      <c r="D1263" s="5" t="str">
        <f>TEXT(Table_EnergyDemand_raw_data[[#This Row],[Date]], "YYYY")</f>
        <v>2018</v>
      </c>
      <c r="E1263" s="5">
        <f>_xlfn.ISOWEEKNUM(Table_EnergyDemand_raw_data[[#This Row],[Date]])</f>
        <v>24</v>
      </c>
      <c r="F1263" s="6" t="str">
        <f>VLOOKUP(Table_EnergyDemand_raw_data[[#This Row],[Date]],Table_Sheet1[], 2, FALSE)</f>
        <v>Y</v>
      </c>
      <c r="G1263" s="6" t="str">
        <f>VLOOKUP(Table_EnergyDemand_raw_data[[#This Row],[Date]],Table_Sheet1[], 3, FALSE)</f>
        <v>N</v>
      </c>
      <c r="H1263" s="5">
        <v>9.6</v>
      </c>
      <c r="I1263" s="5">
        <v>14</v>
      </c>
      <c r="J1263" s="5">
        <v>4.4000000000000004</v>
      </c>
      <c r="K1263" s="5">
        <v>4.5999999999999996</v>
      </c>
      <c r="L1263" s="7">
        <v>133009.01</v>
      </c>
      <c r="M1263" s="8">
        <v>74.905585810000005</v>
      </c>
      <c r="N1263" s="8">
        <f>Table_EnergyDemand_raw_data[[#This Row],[Demand]]*Table_EnergyDemand_raw_data[[#This Row],[RRP]]</f>
        <v>9963117.8120581489</v>
      </c>
    </row>
    <row r="1264" spans="1:14" x14ac:dyDescent="0.3">
      <c r="A1264" s="10">
        <v>43267</v>
      </c>
      <c r="B1264" s="5" t="str">
        <f>TEXT(Table_EnergyDemand_raw_data[[#This Row],[Date]], "DDDD")</f>
        <v>Saturday</v>
      </c>
      <c r="C1264" s="5" t="str">
        <f xml:space="preserve"> TEXT(Table_EnergyDemand_raw_data[[#This Row],[Date]], "MMMM")</f>
        <v>June</v>
      </c>
      <c r="D1264" s="5" t="str">
        <f>TEXT(Table_EnergyDemand_raw_data[[#This Row],[Date]], "YYYY")</f>
        <v>2018</v>
      </c>
      <c r="E1264" s="5">
        <f>_xlfn.ISOWEEKNUM(Table_EnergyDemand_raw_data[[#This Row],[Date]])</f>
        <v>24</v>
      </c>
      <c r="F1264" s="6" t="str">
        <f>VLOOKUP(Table_EnergyDemand_raw_data[[#This Row],[Date]],Table_Sheet1[], 2, FALSE)</f>
        <v>Y</v>
      </c>
      <c r="G1264" s="6" t="str">
        <f>VLOOKUP(Table_EnergyDemand_raw_data[[#This Row],[Date]],Table_Sheet1[], 3, FALSE)</f>
        <v>N</v>
      </c>
      <c r="H1264" s="5">
        <v>6.9</v>
      </c>
      <c r="I1264" s="5">
        <v>13.1</v>
      </c>
      <c r="J1264" s="5">
        <v>7.1</v>
      </c>
      <c r="K1264" s="5">
        <v>2.2000000000000002</v>
      </c>
      <c r="L1264" s="7">
        <v>124351.235</v>
      </c>
      <c r="M1264" s="8">
        <v>81.800766879999998</v>
      </c>
      <c r="N1264" s="8">
        <f>Table_EnergyDemand_raw_data[[#This Row],[Demand]]*Table_EnergyDemand_raw_data[[#This Row],[RRP]]</f>
        <v>10172026.385475097</v>
      </c>
    </row>
    <row r="1265" spans="1:14" x14ac:dyDescent="0.3">
      <c r="A1265" s="10">
        <v>43268</v>
      </c>
      <c r="B1265" s="5" t="str">
        <f>TEXT(Table_EnergyDemand_raw_data[[#This Row],[Date]], "DDDD")</f>
        <v>Sunday</v>
      </c>
      <c r="C1265" s="5" t="str">
        <f xml:space="preserve"> TEXT(Table_EnergyDemand_raw_data[[#This Row],[Date]], "MMMM")</f>
        <v>June</v>
      </c>
      <c r="D1265" s="5" t="str">
        <f>TEXT(Table_EnergyDemand_raw_data[[#This Row],[Date]], "YYYY")</f>
        <v>2018</v>
      </c>
      <c r="E1265" s="5">
        <f>_xlfn.ISOWEEKNUM(Table_EnergyDemand_raw_data[[#This Row],[Date]])</f>
        <v>24</v>
      </c>
      <c r="F1265" s="6" t="str">
        <f>VLOOKUP(Table_EnergyDemand_raw_data[[#This Row],[Date]],Table_Sheet1[], 2, FALSE)</f>
        <v>Y</v>
      </c>
      <c r="G1265" s="6" t="str">
        <f>VLOOKUP(Table_EnergyDemand_raw_data[[#This Row],[Date]],Table_Sheet1[], 3, FALSE)</f>
        <v>N</v>
      </c>
      <c r="H1265" s="5">
        <v>8</v>
      </c>
      <c r="I1265" s="5">
        <v>13.1</v>
      </c>
      <c r="J1265" s="5">
        <v>5.0999999999999996</v>
      </c>
      <c r="K1265" s="5">
        <v>15.6</v>
      </c>
      <c r="L1265" s="7">
        <v>120785.595</v>
      </c>
      <c r="M1265" s="8">
        <v>62.272671549999998</v>
      </c>
      <c r="N1265" s="8">
        <f>Table_EnergyDemand_raw_data[[#This Row],[Demand]]*Table_EnergyDemand_raw_data[[#This Row],[RRP]]</f>
        <v>7521641.6854063217</v>
      </c>
    </row>
    <row r="1266" spans="1:14" x14ac:dyDescent="0.3">
      <c r="A1266" s="10">
        <v>43269</v>
      </c>
      <c r="B1266" s="5" t="str">
        <f>TEXT(Table_EnergyDemand_raw_data[[#This Row],[Date]], "DDDD")</f>
        <v>Monday</v>
      </c>
      <c r="C1266" s="5" t="str">
        <f xml:space="preserve"> TEXT(Table_EnergyDemand_raw_data[[#This Row],[Date]], "MMMM")</f>
        <v>June</v>
      </c>
      <c r="D1266" s="5" t="str">
        <f>TEXT(Table_EnergyDemand_raw_data[[#This Row],[Date]], "YYYY")</f>
        <v>2018</v>
      </c>
      <c r="E1266" s="5">
        <f>_xlfn.ISOWEEKNUM(Table_EnergyDemand_raw_data[[#This Row],[Date]])</f>
        <v>25</v>
      </c>
      <c r="F1266" s="6" t="str">
        <f>VLOOKUP(Table_EnergyDemand_raw_data[[#This Row],[Date]],Table_Sheet1[], 2, FALSE)</f>
        <v>Y</v>
      </c>
      <c r="G1266" s="6" t="str">
        <f>VLOOKUP(Table_EnergyDemand_raw_data[[#This Row],[Date]],Table_Sheet1[], 3, FALSE)</f>
        <v>N</v>
      </c>
      <c r="H1266" s="5">
        <v>9.5</v>
      </c>
      <c r="I1266" s="5">
        <v>12</v>
      </c>
      <c r="J1266" s="5">
        <v>5.9</v>
      </c>
      <c r="K1266" s="5">
        <v>7.2</v>
      </c>
      <c r="L1266" s="7">
        <v>138518.73499999999</v>
      </c>
      <c r="M1266" s="8">
        <v>112.5014975</v>
      </c>
      <c r="N1266" s="8">
        <f>Table_EnergyDemand_raw_data[[#This Row],[Demand]]*Table_EnergyDemand_raw_data[[#This Row],[RRP]]</f>
        <v>15583565.119305661</v>
      </c>
    </row>
    <row r="1267" spans="1:14" x14ac:dyDescent="0.3">
      <c r="A1267" s="10">
        <v>43270</v>
      </c>
      <c r="B1267" s="5" t="str">
        <f>TEXT(Table_EnergyDemand_raw_data[[#This Row],[Date]], "DDDD")</f>
        <v>Tuesday</v>
      </c>
      <c r="C1267" s="5" t="str">
        <f xml:space="preserve"> TEXT(Table_EnergyDemand_raw_data[[#This Row],[Date]], "MMMM")</f>
        <v>June</v>
      </c>
      <c r="D1267" s="5" t="str">
        <f>TEXT(Table_EnergyDemand_raw_data[[#This Row],[Date]], "YYYY")</f>
        <v>2018</v>
      </c>
      <c r="E1267" s="5">
        <f>_xlfn.ISOWEEKNUM(Table_EnergyDemand_raw_data[[#This Row],[Date]])</f>
        <v>25</v>
      </c>
      <c r="F1267" s="6" t="str">
        <f>VLOOKUP(Table_EnergyDemand_raw_data[[#This Row],[Date]],Table_Sheet1[], 2, FALSE)</f>
        <v>Y</v>
      </c>
      <c r="G1267" s="6" t="str">
        <f>VLOOKUP(Table_EnergyDemand_raw_data[[#This Row],[Date]],Table_Sheet1[], 3, FALSE)</f>
        <v>N</v>
      </c>
      <c r="H1267" s="5">
        <v>3</v>
      </c>
      <c r="I1267" s="5">
        <v>14.5</v>
      </c>
      <c r="J1267" s="5">
        <v>9</v>
      </c>
      <c r="K1267" s="5">
        <v>0.4</v>
      </c>
      <c r="L1267" s="7">
        <v>143830.12</v>
      </c>
      <c r="M1267" s="8">
        <v>110.05619040000001</v>
      </c>
      <c r="N1267" s="8">
        <f>Table_EnergyDemand_raw_data[[#This Row],[Demand]]*Table_EnergyDemand_raw_data[[#This Row],[RRP]]</f>
        <v>15829395.071974847</v>
      </c>
    </row>
    <row r="1268" spans="1:14" x14ac:dyDescent="0.3">
      <c r="A1268" s="10">
        <v>43271</v>
      </c>
      <c r="B1268" s="5" t="str">
        <f>TEXT(Table_EnergyDemand_raw_data[[#This Row],[Date]], "DDDD")</f>
        <v>Wednesday</v>
      </c>
      <c r="C1268" s="5" t="str">
        <f xml:space="preserve"> TEXT(Table_EnergyDemand_raw_data[[#This Row],[Date]], "MMMM")</f>
        <v>June</v>
      </c>
      <c r="D1268" s="5" t="str">
        <f>TEXT(Table_EnergyDemand_raw_data[[#This Row],[Date]], "YYYY")</f>
        <v>2018</v>
      </c>
      <c r="E1268" s="5">
        <f>_xlfn.ISOWEEKNUM(Table_EnergyDemand_raw_data[[#This Row],[Date]])</f>
        <v>25</v>
      </c>
      <c r="F1268" s="6" t="str">
        <f>VLOOKUP(Table_EnergyDemand_raw_data[[#This Row],[Date]],Table_Sheet1[], 2, FALSE)</f>
        <v>Y</v>
      </c>
      <c r="G1268" s="6" t="str">
        <f>VLOOKUP(Table_EnergyDemand_raw_data[[#This Row],[Date]],Table_Sheet1[], 3, FALSE)</f>
        <v>N</v>
      </c>
      <c r="H1268" s="5">
        <v>4.3</v>
      </c>
      <c r="I1268" s="5">
        <v>15.3</v>
      </c>
      <c r="J1268" s="5">
        <v>8</v>
      </c>
      <c r="K1268" s="5">
        <v>0.2</v>
      </c>
      <c r="L1268" s="7">
        <v>141305.88</v>
      </c>
      <c r="M1268" s="8">
        <v>91.289341919999998</v>
      </c>
      <c r="N1268" s="8">
        <f>Table_EnergyDemand_raw_data[[#This Row],[Demand]]*Table_EnergyDemand_raw_data[[#This Row],[RRP]]</f>
        <v>12899720.794626489</v>
      </c>
    </row>
    <row r="1269" spans="1:14" x14ac:dyDescent="0.3">
      <c r="A1269" s="10">
        <v>43272</v>
      </c>
      <c r="B1269" s="5" t="str">
        <f>TEXT(Table_EnergyDemand_raw_data[[#This Row],[Date]], "DDDD")</f>
        <v>Thursday</v>
      </c>
      <c r="C1269" s="5" t="str">
        <f xml:space="preserve"> TEXT(Table_EnergyDemand_raw_data[[#This Row],[Date]], "MMMM")</f>
        <v>June</v>
      </c>
      <c r="D1269" s="5" t="str">
        <f>TEXT(Table_EnergyDemand_raw_data[[#This Row],[Date]], "YYYY")</f>
        <v>2018</v>
      </c>
      <c r="E1269" s="5">
        <f>_xlfn.ISOWEEKNUM(Table_EnergyDemand_raw_data[[#This Row],[Date]])</f>
        <v>25</v>
      </c>
      <c r="F1269" s="6" t="str">
        <f>VLOOKUP(Table_EnergyDemand_raw_data[[#This Row],[Date]],Table_Sheet1[], 2, FALSE)</f>
        <v>Y</v>
      </c>
      <c r="G1269" s="6" t="str">
        <f>VLOOKUP(Table_EnergyDemand_raw_data[[#This Row],[Date]],Table_Sheet1[], 3, FALSE)</f>
        <v>N</v>
      </c>
      <c r="H1269" s="5">
        <v>4</v>
      </c>
      <c r="I1269" s="5">
        <v>15.1</v>
      </c>
      <c r="J1269" s="5">
        <v>9.1</v>
      </c>
      <c r="K1269" s="5">
        <v>0</v>
      </c>
      <c r="L1269" s="7">
        <v>143542.01999999999</v>
      </c>
      <c r="M1269" s="8">
        <v>141.55697810000001</v>
      </c>
      <c r="N1269" s="8">
        <f>Table_EnergyDemand_raw_data[[#This Row],[Demand]]*Table_EnergyDemand_raw_data[[#This Row],[RRP]]</f>
        <v>20319374.581569761</v>
      </c>
    </row>
    <row r="1270" spans="1:14" x14ac:dyDescent="0.3">
      <c r="A1270" s="10">
        <v>43273</v>
      </c>
      <c r="B1270" s="5" t="str">
        <f>TEXT(Table_EnergyDemand_raw_data[[#This Row],[Date]], "DDDD")</f>
        <v>Friday</v>
      </c>
      <c r="C1270" s="5" t="str">
        <f xml:space="preserve"> TEXT(Table_EnergyDemand_raw_data[[#This Row],[Date]], "MMMM")</f>
        <v>June</v>
      </c>
      <c r="D1270" s="5" t="str">
        <f>TEXT(Table_EnergyDemand_raw_data[[#This Row],[Date]], "YYYY")</f>
        <v>2018</v>
      </c>
      <c r="E1270" s="5">
        <f>_xlfn.ISOWEEKNUM(Table_EnergyDemand_raw_data[[#This Row],[Date]])</f>
        <v>25</v>
      </c>
      <c r="F1270" s="6" t="str">
        <f>VLOOKUP(Table_EnergyDemand_raw_data[[#This Row],[Date]],Table_Sheet1[], 2, FALSE)</f>
        <v>Y</v>
      </c>
      <c r="G1270" s="6" t="str">
        <f>VLOOKUP(Table_EnergyDemand_raw_data[[#This Row],[Date]],Table_Sheet1[], 3, FALSE)</f>
        <v>N</v>
      </c>
      <c r="H1270" s="5">
        <v>4.3</v>
      </c>
      <c r="I1270" s="5">
        <v>15</v>
      </c>
      <c r="J1270" s="5">
        <v>8.5</v>
      </c>
      <c r="K1270" s="5">
        <v>0</v>
      </c>
      <c r="L1270" s="7">
        <v>140296.4</v>
      </c>
      <c r="M1270" s="8">
        <v>131.5621328</v>
      </c>
      <c r="N1270" s="8">
        <f>Table_EnergyDemand_raw_data[[#This Row],[Demand]]*Table_EnergyDemand_raw_data[[#This Row],[RRP]]</f>
        <v>18457693.608161919</v>
      </c>
    </row>
    <row r="1271" spans="1:14" x14ac:dyDescent="0.3">
      <c r="A1271" s="10">
        <v>43274</v>
      </c>
      <c r="B1271" s="5" t="str">
        <f>TEXT(Table_EnergyDemand_raw_data[[#This Row],[Date]], "DDDD")</f>
        <v>Saturday</v>
      </c>
      <c r="C1271" s="5" t="str">
        <f xml:space="preserve"> TEXT(Table_EnergyDemand_raw_data[[#This Row],[Date]], "MMMM")</f>
        <v>June</v>
      </c>
      <c r="D1271" s="5" t="str">
        <f>TEXT(Table_EnergyDemand_raw_data[[#This Row],[Date]], "YYYY")</f>
        <v>2018</v>
      </c>
      <c r="E1271" s="5">
        <f>_xlfn.ISOWEEKNUM(Table_EnergyDemand_raw_data[[#This Row],[Date]])</f>
        <v>25</v>
      </c>
      <c r="F1271" s="6" t="str">
        <f>VLOOKUP(Table_EnergyDemand_raw_data[[#This Row],[Date]],Table_Sheet1[], 2, FALSE)</f>
        <v>Y</v>
      </c>
      <c r="G1271" s="6" t="str">
        <f>VLOOKUP(Table_EnergyDemand_raw_data[[#This Row],[Date]],Table_Sheet1[], 3, FALSE)</f>
        <v>N</v>
      </c>
      <c r="H1271" s="5">
        <v>6</v>
      </c>
      <c r="I1271" s="5">
        <v>12.8</v>
      </c>
      <c r="J1271" s="5">
        <v>3.9</v>
      </c>
      <c r="K1271" s="5">
        <v>0</v>
      </c>
      <c r="L1271" s="7">
        <v>132165.42499999999</v>
      </c>
      <c r="M1271" s="8">
        <v>98.836365509999993</v>
      </c>
      <c r="N1271" s="8">
        <f>Table_EnergyDemand_raw_data[[#This Row],[Demand]]*Table_EnergyDemand_raw_data[[#This Row],[RRP]]</f>
        <v>13062750.25308449</v>
      </c>
    </row>
    <row r="1272" spans="1:14" x14ac:dyDescent="0.3">
      <c r="A1272" s="10">
        <v>43275</v>
      </c>
      <c r="B1272" s="5" t="str">
        <f>TEXT(Table_EnergyDemand_raw_data[[#This Row],[Date]], "DDDD")</f>
        <v>Sunday</v>
      </c>
      <c r="C1272" s="5" t="str">
        <f xml:space="preserve"> TEXT(Table_EnergyDemand_raw_data[[#This Row],[Date]], "MMMM")</f>
        <v>June</v>
      </c>
      <c r="D1272" s="5" t="str">
        <f>TEXT(Table_EnergyDemand_raw_data[[#This Row],[Date]], "YYYY")</f>
        <v>2018</v>
      </c>
      <c r="E1272" s="5">
        <f>_xlfn.ISOWEEKNUM(Table_EnergyDemand_raw_data[[#This Row],[Date]])</f>
        <v>25</v>
      </c>
      <c r="F1272" s="6" t="str">
        <f>VLOOKUP(Table_EnergyDemand_raw_data[[#This Row],[Date]],Table_Sheet1[], 2, FALSE)</f>
        <v>Y</v>
      </c>
      <c r="G1272" s="6" t="str">
        <f>VLOOKUP(Table_EnergyDemand_raw_data[[#This Row],[Date]],Table_Sheet1[], 3, FALSE)</f>
        <v>N</v>
      </c>
      <c r="H1272" s="5">
        <v>9</v>
      </c>
      <c r="I1272" s="5">
        <v>13.1</v>
      </c>
      <c r="J1272" s="5">
        <v>5.7</v>
      </c>
      <c r="K1272" s="5">
        <v>0</v>
      </c>
      <c r="L1272" s="7">
        <v>125850.58</v>
      </c>
      <c r="M1272" s="8">
        <v>95.155970719999999</v>
      </c>
      <c r="N1272" s="8">
        <f>Table_EnergyDemand_raw_data[[#This Row],[Demand]]*Table_EnergyDemand_raw_data[[#This Row],[RRP]]</f>
        <v>11975434.105575018</v>
      </c>
    </row>
    <row r="1273" spans="1:14" x14ac:dyDescent="0.3">
      <c r="A1273" s="10">
        <v>43276</v>
      </c>
      <c r="B1273" s="5" t="str">
        <f>TEXT(Table_EnergyDemand_raw_data[[#This Row],[Date]], "DDDD")</f>
        <v>Monday</v>
      </c>
      <c r="C1273" s="5" t="str">
        <f xml:space="preserve"> TEXT(Table_EnergyDemand_raw_data[[#This Row],[Date]], "MMMM")</f>
        <v>June</v>
      </c>
      <c r="D1273" s="5" t="str">
        <f>TEXT(Table_EnergyDemand_raw_data[[#This Row],[Date]], "YYYY")</f>
        <v>2018</v>
      </c>
      <c r="E1273" s="5">
        <f>_xlfn.ISOWEEKNUM(Table_EnergyDemand_raw_data[[#This Row],[Date]])</f>
        <v>26</v>
      </c>
      <c r="F1273" s="6" t="str">
        <f>VLOOKUP(Table_EnergyDemand_raw_data[[#This Row],[Date]],Table_Sheet1[], 2, FALSE)</f>
        <v>Y</v>
      </c>
      <c r="G1273" s="6" t="str">
        <f>VLOOKUP(Table_EnergyDemand_raw_data[[#This Row],[Date]],Table_Sheet1[], 3, FALSE)</f>
        <v>N</v>
      </c>
      <c r="H1273" s="5">
        <v>8.4</v>
      </c>
      <c r="I1273" s="5">
        <v>12.6</v>
      </c>
      <c r="J1273" s="5">
        <v>7.8</v>
      </c>
      <c r="K1273" s="5">
        <v>0</v>
      </c>
      <c r="L1273" s="7">
        <v>141972.715</v>
      </c>
      <c r="M1273" s="8">
        <v>120.2781698</v>
      </c>
      <c r="N1273" s="8">
        <f>Table_EnergyDemand_raw_data[[#This Row],[Demand]]*Table_EnergyDemand_raw_data[[#This Row],[RRP]]</f>
        <v>17076218.321737006</v>
      </c>
    </row>
    <row r="1274" spans="1:14" x14ac:dyDescent="0.3">
      <c r="A1274" s="10">
        <v>43277</v>
      </c>
      <c r="B1274" s="5" t="str">
        <f>TEXT(Table_EnergyDemand_raw_data[[#This Row],[Date]], "DDDD")</f>
        <v>Tuesday</v>
      </c>
      <c r="C1274" s="5" t="str">
        <f xml:space="preserve"> TEXT(Table_EnergyDemand_raw_data[[#This Row],[Date]], "MMMM")</f>
        <v>June</v>
      </c>
      <c r="D1274" s="5" t="str">
        <f>TEXT(Table_EnergyDemand_raw_data[[#This Row],[Date]], "YYYY")</f>
        <v>2018</v>
      </c>
      <c r="E1274" s="5">
        <f>_xlfn.ISOWEEKNUM(Table_EnergyDemand_raw_data[[#This Row],[Date]])</f>
        <v>26</v>
      </c>
      <c r="F1274" s="6" t="str">
        <f>VLOOKUP(Table_EnergyDemand_raw_data[[#This Row],[Date]],Table_Sheet1[], 2, FALSE)</f>
        <v>Y</v>
      </c>
      <c r="G1274" s="6" t="str">
        <f>VLOOKUP(Table_EnergyDemand_raw_data[[#This Row],[Date]],Table_Sheet1[], 3, FALSE)</f>
        <v>N</v>
      </c>
      <c r="H1274" s="5">
        <v>8.4</v>
      </c>
      <c r="I1274" s="5">
        <v>14.1</v>
      </c>
      <c r="J1274" s="5">
        <v>6.6</v>
      </c>
      <c r="K1274" s="5">
        <v>0</v>
      </c>
      <c r="L1274" s="7">
        <v>142842.4</v>
      </c>
      <c r="M1274" s="8">
        <v>102.3492036</v>
      </c>
      <c r="N1274" s="8">
        <f>Table_EnergyDemand_raw_data[[#This Row],[Demand]]*Table_EnergyDemand_raw_data[[#This Row],[RRP]]</f>
        <v>14619805.880312638</v>
      </c>
    </row>
    <row r="1275" spans="1:14" x14ac:dyDescent="0.3">
      <c r="A1275" s="10">
        <v>43278</v>
      </c>
      <c r="B1275" s="5" t="str">
        <f>TEXT(Table_EnergyDemand_raw_data[[#This Row],[Date]], "DDDD")</f>
        <v>Wednesday</v>
      </c>
      <c r="C1275" s="5" t="str">
        <f xml:space="preserve"> TEXT(Table_EnergyDemand_raw_data[[#This Row],[Date]], "MMMM")</f>
        <v>June</v>
      </c>
      <c r="D1275" s="5" t="str">
        <f>TEXT(Table_EnergyDemand_raw_data[[#This Row],[Date]], "YYYY")</f>
        <v>2018</v>
      </c>
      <c r="E1275" s="5">
        <f>_xlfn.ISOWEEKNUM(Table_EnergyDemand_raw_data[[#This Row],[Date]])</f>
        <v>26</v>
      </c>
      <c r="F1275" s="6" t="str">
        <f>VLOOKUP(Table_EnergyDemand_raw_data[[#This Row],[Date]],Table_Sheet1[], 2, FALSE)</f>
        <v>Y</v>
      </c>
      <c r="G1275" s="6" t="str">
        <f>VLOOKUP(Table_EnergyDemand_raw_data[[#This Row],[Date]],Table_Sheet1[], 3, FALSE)</f>
        <v>N</v>
      </c>
      <c r="H1275" s="5">
        <v>4.8</v>
      </c>
      <c r="I1275" s="5">
        <v>11.2</v>
      </c>
      <c r="J1275" s="5">
        <v>6</v>
      </c>
      <c r="K1275" s="5">
        <v>0.2</v>
      </c>
      <c r="L1275" s="7">
        <v>148100.13</v>
      </c>
      <c r="M1275" s="8">
        <v>102.4178146</v>
      </c>
      <c r="N1275" s="8">
        <f>Table_EnergyDemand_raw_data[[#This Row],[Demand]]*Table_EnergyDemand_raw_data[[#This Row],[RRP]]</f>
        <v>15168091.656575898</v>
      </c>
    </row>
    <row r="1276" spans="1:14" x14ac:dyDescent="0.3">
      <c r="A1276" s="10">
        <v>43279</v>
      </c>
      <c r="B1276" s="5" t="str">
        <f>TEXT(Table_EnergyDemand_raw_data[[#This Row],[Date]], "DDDD")</f>
        <v>Thursday</v>
      </c>
      <c r="C1276" s="5" t="str">
        <f xml:space="preserve"> TEXT(Table_EnergyDemand_raw_data[[#This Row],[Date]], "MMMM")</f>
        <v>June</v>
      </c>
      <c r="D1276" s="5" t="str">
        <f>TEXT(Table_EnergyDemand_raw_data[[#This Row],[Date]], "YYYY")</f>
        <v>2018</v>
      </c>
      <c r="E1276" s="5">
        <f>_xlfn.ISOWEEKNUM(Table_EnergyDemand_raw_data[[#This Row],[Date]])</f>
        <v>26</v>
      </c>
      <c r="F1276" s="6" t="str">
        <f>VLOOKUP(Table_EnergyDemand_raw_data[[#This Row],[Date]],Table_Sheet1[], 2, FALSE)</f>
        <v>Y</v>
      </c>
      <c r="G1276" s="6" t="str">
        <f>VLOOKUP(Table_EnergyDemand_raw_data[[#This Row],[Date]],Table_Sheet1[], 3, FALSE)</f>
        <v>N</v>
      </c>
      <c r="H1276" s="5">
        <v>5.3</v>
      </c>
      <c r="I1276" s="5">
        <v>10.6</v>
      </c>
      <c r="J1276" s="5">
        <v>5.2</v>
      </c>
      <c r="K1276" s="5">
        <v>0</v>
      </c>
      <c r="L1276" s="7">
        <v>150445.47</v>
      </c>
      <c r="M1276" s="8">
        <v>112.8005434</v>
      </c>
      <c r="N1276" s="8">
        <f>Table_EnergyDemand_raw_data[[#This Row],[Demand]]*Table_EnergyDemand_raw_data[[#This Row],[RRP]]</f>
        <v>16970330.768068396</v>
      </c>
    </row>
    <row r="1277" spans="1:14" x14ac:dyDescent="0.3">
      <c r="A1277" s="10">
        <v>43280</v>
      </c>
      <c r="B1277" s="5" t="str">
        <f>TEXT(Table_EnergyDemand_raw_data[[#This Row],[Date]], "DDDD")</f>
        <v>Friday</v>
      </c>
      <c r="C1277" s="5" t="str">
        <f xml:space="preserve"> TEXT(Table_EnergyDemand_raw_data[[#This Row],[Date]], "MMMM")</f>
        <v>June</v>
      </c>
      <c r="D1277" s="5" t="str">
        <f>TEXT(Table_EnergyDemand_raw_data[[#This Row],[Date]], "YYYY")</f>
        <v>2018</v>
      </c>
      <c r="E1277" s="5">
        <f>_xlfn.ISOWEEKNUM(Table_EnergyDemand_raw_data[[#This Row],[Date]])</f>
        <v>26</v>
      </c>
      <c r="F1277" s="6" t="str">
        <f>VLOOKUP(Table_EnergyDemand_raw_data[[#This Row],[Date]],Table_Sheet1[], 2, FALSE)</f>
        <v>N</v>
      </c>
      <c r="G1277" s="6" t="str">
        <f>VLOOKUP(Table_EnergyDemand_raw_data[[#This Row],[Date]],Table_Sheet1[], 3, FALSE)</f>
        <v>N</v>
      </c>
      <c r="H1277" s="5">
        <v>6.1</v>
      </c>
      <c r="I1277" s="5">
        <v>12.5</v>
      </c>
      <c r="J1277" s="5">
        <v>6.1</v>
      </c>
      <c r="K1277" s="5">
        <v>0.2</v>
      </c>
      <c r="L1277" s="7">
        <v>139188.48000000001</v>
      </c>
      <c r="M1277" s="8">
        <v>78.806642740000001</v>
      </c>
      <c r="N1277" s="8">
        <f>Table_EnergyDemand_raw_data[[#This Row],[Demand]]*Table_EnergyDemand_raw_data[[#This Row],[RRP]]</f>
        <v>10968976.816883637</v>
      </c>
    </row>
    <row r="1278" spans="1:14" x14ac:dyDescent="0.3">
      <c r="A1278" s="10">
        <v>43281</v>
      </c>
      <c r="B1278" s="5" t="str">
        <f>TEXT(Table_EnergyDemand_raw_data[[#This Row],[Date]], "DDDD")</f>
        <v>Saturday</v>
      </c>
      <c r="C1278" s="5" t="str">
        <f xml:space="preserve"> TEXT(Table_EnergyDemand_raw_data[[#This Row],[Date]], "MMMM")</f>
        <v>June</v>
      </c>
      <c r="D1278" s="5" t="str">
        <f>TEXT(Table_EnergyDemand_raw_data[[#This Row],[Date]], "YYYY")</f>
        <v>2018</v>
      </c>
      <c r="E1278" s="5">
        <f>_xlfn.ISOWEEKNUM(Table_EnergyDemand_raw_data[[#This Row],[Date]])</f>
        <v>26</v>
      </c>
      <c r="F1278" s="6" t="str">
        <f>VLOOKUP(Table_EnergyDemand_raw_data[[#This Row],[Date]],Table_Sheet1[], 2, FALSE)</f>
        <v>N</v>
      </c>
      <c r="G1278" s="6" t="str">
        <f>VLOOKUP(Table_EnergyDemand_raw_data[[#This Row],[Date]],Table_Sheet1[], 3, FALSE)</f>
        <v>N</v>
      </c>
      <c r="H1278" s="5">
        <v>9.4</v>
      </c>
      <c r="I1278" s="5">
        <v>14.2</v>
      </c>
      <c r="J1278" s="5">
        <v>4.9000000000000004</v>
      </c>
      <c r="K1278" s="5">
        <v>0.4</v>
      </c>
      <c r="L1278" s="7">
        <v>125394.425</v>
      </c>
      <c r="M1278" s="8">
        <v>72.963672560000006</v>
      </c>
      <c r="N1278" s="8">
        <f>Table_EnergyDemand_raw_data[[#This Row],[Demand]]*Table_EnergyDemand_raw_data[[#This Row],[RRP]]</f>
        <v>9149237.7665494792</v>
      </c>
    </row>
    <row r="1279" spans="1:14" x14ac:dyDescent="0.3">
      <c r="A1279" s="10">
        <v>43282</v>
      </c>
      <c r="B1279" s="5" t="str">
        <f>TEXT(Table_EnergyDemand_raw_data[[#This Row],[Date]], "DDDD")</f>
        <v>Sunday</v>
      </c>
      <c r="C1279" s="5" t="str">
        <f xml:space="preserve"> TEXT(Table_EnergyDemand_raw_data[[#This Row],[Date]], "MMMM")</f>
        <v>July</v>
      </c>
      <c r="D1279" s="5" t="str">
        <f>TEXT(Table_EnergyDemand_raw_data[[#This Row],[Date]], "YYYY")</f>
        <v>2018</v>
      </c>
      <c r="E1279" s="5">
        <f>_xlfn.ISOWEEKNUM(Table_EnergyDemand_raw_data[[#This Row],[Date]])</f>
        <v>26</v>
      </c>
      <c r="F1279" s="6" t="str">
        <f>VLOOKUP(Table_EnergyDemand_raw_data[[#This Row],[Date]],Table_Sheet1[], 2, FALSE)</f>
        <v>N</v>
      </c>
      <c r="G1279" s="6" t="str">
        <f>VLOOKUP(Table_EnergyDemand_raw_data[[#This Row],[Date]],Table_Sheet1[], 3, FALSE)</f>
        <v>N</v>
      </c>
      <c r="H1279" s="5">
        <v>3.5</v>
      </c>
      <c r="I1279" s="5">
        <v>14.7</v>
      </c>
      <c r="J1279" s="5">
        <v>8.8000000000000007</v>
      </c>
      <c r="K1279" s="5">
        <v>0.4</v>
      </c>
      <c r="L1279" s="7">
        <v>124313.07</v>
      </c>
      <c r="M1279" s="8">
        <v>83.374992370000001</v>
      </c>
      <c r="N1279" s="8">
        <f>Table_EnergyDemand_raw_data[[#This Row],[Demand]]*Table_EnergyDemand_raw_data[[#This Row],[RRP]]</f>
        <v>10364601.262741277</v>
      </c>
    </row>
    <row r="1280" spans="1:14" x14ac:dyDescent="0.3">
      <c r="A1280" s="10">
        <v>43283</v>
      </c>
      <c r="B1280" s="5" t="str">
        <f>TEXT(Table_EnergyDemand_raw_data[[#This Row],[Date]], "DDDD")</f>
        <v>Monday</v>
      </c>
      <c r="C1280" s="5" t="str">
        <f xml:space="preserve"> TEXT(Table_EnergyDemand_raw_data[[#This Row],[Date]], "MMMM")</f>
        <v>July</v>
      </c>
      <c r="D1280" s="5" t="str">
        <f>TEXT(Table_EnergyDemand_raw_data[[#This Row],[Date]], "YYYY")</f>
        <v>2018</v>
      </c>
      <c r="E1280" s="5">
        <f>_xlfn.ISOWEEKNUM(Table_EnergyDemand_raw_data[[#This Row],[Date]])</f>
        <v>27</v>
      </c>
      <c r="F1280" s="6" t="str">
        <f>VLOOKUP(Table_EnergyDemand_raw_data[[#This Row],[Date]],Table_Sheet1[], 2, FALSE)</f>
        <v>N</v>
      </c>
      <c r="G1280" s="6" t="str">
        <f>VLOOKUP(Table_EnergyDemand_raw_data[[#This Row],[Date]],Table_Sheet1[], 3, FALSE)</f>
        <v>N</v>
      </c>
      <c r="H1280" s="5">
        <v>2.4</v>
      </c>
      <c r="I1280" s="5">
        <v>14.6</v>
      </c>
      <c r="J1280" s="5">
        <v>9.4</v>
      </c>
      <c r="K1280" s="5">
        <v>0</v>
      </c>
      <c r="L1280" s="7">
        <v>140713.255</v>
      </c>
      <c r="M1280" s="8">
        <v>87.324295090000007</v>
      </c>
      <c r="N1280" s="8">
        <f>Table_EnergyDemand_raw_data[[#This Row],[Demand]]*Table_EnergyDemand_raw_data[[#This Row],[RRP]]</f>
        <v>12287685.802694419</v>
      </c>
    </row>
    <row r="1281" spans="1:14" x14ac:dyDescent="0.3">
      <c r="A1281" s="10">
        <v>43284</v>
      </c>
      <c r="B1281" s="5" t="str">
        <f>TEXT(Table_EnergyDemand_raw_data[[#This Row],[Date]], "DDDD")</f>
        <v>Tuesday</v>
      </c>
      <c r="C1281" s="5" t="str">
        <f xml:space="preserve"> TEXT(Table_EnergyDemand_raw_data[[#This Row],[Date]], "MMMM")</f>
        <v>July</v>
      </c>
      <c r="D1281" s="5" t="str">
        <f>TEXT(Table_EnergyDemand_raw_data[[#This Row],[Date]], "YYYY")</f>
        <v>2018</v>
      </c>
      <c r="E1281" s="5">
        <f>_xlfn.ISOWEEKNUM(Table_EnergyDemand_raw_data[[#This Row],[Date]])</f>
        <v>27</v>
      </c>
      <c r="F1281" s="6" t="str">
        <f>VLOOKUP(Table_EnergyDemand_raw_data[[#This Row],[Date]],Table_Sheet1[], 2, FALSE)</f>
        <v>N</v>
      </c>
      <c r="G1281" s="6" t="str">
        <f>VLOOKUP(Table_EnergyDemand_raw_data[[#This Row],[Date]],Table_Sheet1[], 3, FALSE)</f>
        <v>N</v>
      </c>
      <c r="H1281" s="5">
        <v>4.0999999999999996</v>
      </c>
      <c r="I1281" s="5">
        <v>14.3</v>
      </c>
      <c r="J1281" s="5">
        <v>6.7</v>
      </c>
      <c r="K1281" s="5">
        <v>0</v>
      </c>
      <c r="L1281" s="7">
        <v>135759.27499999999</v>
      </c>
      <c r="M1281" s="8">
        <v>64.592088889999999</v>
      </c>
      <c r="N1281" s="8">
        <f>Table_EnergyDemand_raw_data[[#This Row],[Demand]]*Table_EnergyDemand_raw_data[[#This Row],[RRP]]</f>
        <v>8768975.1584419552</v>
      </c>
    </row>
    <row r="1282" spans="1:14" x14ac:dyDescent="0.3">
      <c r="A1282" s="10">
        <v>43285</v>
      </c>
      <c r="B1282" s="5" t="str">
        <f>TEXT(Table_EnergyDemand_raw_data[[#This Row],[Date]], "DDDD")</f>
        <v>Wednesday</v>
      </c>
      <c r="C1282" s="5" t="str">
        <f xml:space="preserve"> TEXT(Table_EnergyDemand_raw_data[[#This Row],[Date]], "MMMM")</f>
        <v>July</v>
      </c>
      <c r="D1282" s="5" t="str">
        <f>TEXT(Table_EnergyDemand_raw_data[[#This Row],[Date]], "YYYY")</f>
        <v>2018</v>
      </c>
      <c r="E1282" s="5">
        <f>_xlfn.ISOWEEKNUM(Table_EnergyDemand_raw_data[[#This Row],[Date]])</f>
        <v>27</v>
      </c>
      <c r="F1282" s="6" t="str">
        <f>VLOOKUP(Table_EnergyDemand_raw_data[[#This Row],[Date]],Table_Sheet1[], 2, FALSE)</f>
        <v>N</v>
      </c>
      <c r="G1282" s="6" t="str">
        <f>VLOOKUP(Table_EnergyDemand_raw_data[[#This Row],[Date]],Table_Sheet1[], 3, FALSE)</f>
        <v>N</v>
      </c>
      <c r="H1282" s="5">
        <v>10.4</v>
      </c>
      <c r="I1282" s="5">
        <v>17.100000000000001</v>
      </c>
      <c r="J1282" s="5">
        <v>6</v>
      </c>
      <c r="K1282" s="5">
        <v>0</v>
      </c>
      <c r="L1282" s="7">
        <v>128580.97500000001</v>
      </c>
      <c r="M1282" s="8">
        <v>57.008099029999997</v>
      </c>
      <c r="N1282" s="8">
        <f>Table_EnergyDemand_raw_data[[#This Row],[Demand]]*Table_EnergyDemand_raw_data[[#This Row],[RRP]]</f>
        <v>7330156.9561739545</v>
      </c>
    </row>
    <row r="1283" spans="1:14" x14ac:dyDescent="0.3">
      <c r="A1283" s="10">
        <v>43286</v>
      </c>
      <c r="B1283" s="5" t="str">
        <f>TEXT(Table_EnergyDemand_raw_data[[#This Row],[Date]], "DDDD")</f>
        <v>Thursday</v>
      </c>
      <c r="C1283" s="5" t="str">
        <f xml:space="preserve"> TEXT(Table_EnergyDemand_raw_data[[#This Row],[Date]], "MMMM")</f>
        <v>July</v>
      </c>
      <c r="D1283" s="5" t="str">
        <f>TEXT(Table_EnergyDemand_raw_data[[#This Row],[Date]], "YYYY")</f>
        <v>2018</v>
      </c>
      <c r="E1283" s="5">
        <f>_xlfn.ISOWEEKNUM(Table_EnergyDemand_raw_data[[#This Row],[Date]])</f>
        <v>27</v>
      </c>
      <c r="F1283" s="6" t="str">
        <f>VLOOKUP(Table_EnergyDemand_raw_data[[#This Row],[Date]],Table_Sheet1[], 2, FALSE)</f>
        <v>N</v>
      </c>
      <c r="G1283" s="6" t="str">
        <f>VLOOKUP(Table_EnergyDemand_raw_data[[#This Row],[Date]],Table_Sheet1[], 3, FALSE)</f>
        <v>N</v>
      </c>
      <c r="H1283" s="5">
        <v>12.7</v>
      </c>
      <c r="I1283" s="5">
        <v>18.7</v>
      </c>
      <c r="J1283" s="5">
        <v>2.8</v>
      </c>
      <c r="K1283" s="5">
        <v>0.4</v>
      </c>
      <c r="L1283" s="7">
        <v>125861.6</v>
      </c>
      <c r="M1283" s="8">
        <v>52.743567519999999</v>
      </c>
      <c r="N1283" s="8">
        <f>Table_EnergyDemand_raw_data[[#This Row],[Demand]]*Table_EnergyDemand_raw_data[[#This Row],[RRP]]</f>
        <v>6638389.7977752322</v>
      </c>
    </row>
    <row r="1284" spans="1:14" x14ac:dyDescent="0.3">
      <c r="A1284" s="10">
        <v>43287</v>
      </c>
      <c r="B1284" s="5" t="str">
        <f>TEXT(Table_EnergyDemand_raw_data[[#This Row],[Date]], "DDDD")</f>
        <v>Friday</v>
      </c>
      <c r="C1284" s="5" t="str">
        <f xml:space="preserve"> TEXT(Table_EnergyDemand_raw_data[[#This Row],[Date]], "MMMM")</f>
        <v>July</v>
      </c>
      <c r="D1284" s="5" t="str">
        <f>TEXT(Table_EnergyDemand_raw_data[[#This Row],[Date]], "YYYY")</f>
        <v>2018</v>
      </c>
      <c r="E1284" s="5">
        <f>_xlfn.ISOWEEKNUM(Table_EnergyDemand_raw_data[[#This Row],[Date]])</f>
        <v>27</v>
      </c>
      <c r="F1284" s="6" t="str">
        <f>VLOOKUP(Table_EnergyDemand_raw_data[[#This Row],[Date]],Table_Sheet1[], 2, FALSE)</f>
        <v>N</v>
      </c>
      <c r="G1284" s="6" t="str">
        <f>VLOOKUP(Table_EnergyDemand_raw_data[[#This Row],[Date]],Table_Sheet1[], 3, FALSE)</f>
        <v>N</v>
      </c>
      <c r="H1284" s="5">
        <v>12.5</v>
      </c>
      <c r="I1284" s="5">
        <v>15.2</v>
      </c>
      <c r="J1284" s="5">
        <v>8.3000000000000007</v>
      </c>
      <c r="K1284" s="5">
        <v>0</v>
      </c>
      <c r="L1284" s="7">
        <v>124242.52</v>
      </c>
      <c r="M1284" s="8">
        <v>52.97184575</v>
      </c>
      <c r="N1284" s="8">
        <f>Table_EnergyDemand_raw_data[[#This Row],[Demand]]*Table_EnergyDemand_raw_data[[#This Row],[RRP]]</f>
        <v>6581355.6050312901</v>
      </c>
    </row>
    <row r="1285" spans="1:14" x14ac:dyDescent="0.3">
      <c r="A1285" s="10">
        <v>43288</v>
      </c>
      <c r="B1285" s="5" t="str">
        <f>TEXT(Table_EnergyDemand_raw_data[[#This Row],[Date]], "DDDD")</f>
        <v>Saturday</v>
      </c>
      <c r="C1285" s="5" t="str">
        <f xml:space="preserve"> TEXT(Table_EnergyDemand_raw_data[[#This Row],[Date]], "MMMM")</f>
        <v>July</v>
      </c>
      <c r="D1285" s="5" t="str">
        <f>TEXT(Table_EnergyDemand_raw_data[[#This Row],[Date]], "YYYY")</f>
        <v>2018</v>
      </c>
      <c r="E1285" s="5">
        <f>_xlfn.ISOWEEKNUM(Table_EnergyDemand_raw_data[[#This Row],[Date]])</f>
        <v>27</v>
      </c>
      <c r="F1285" s="6" t="str">
        <f>VLOOKUP(Table_EnergyDemand_raw_data[[#This Row],[Date]],Table_Sheet1[], 2, FALSE)</f>
        <v>N</v>
      </c>
      <c r="G1285" s="6" t="str">
        <f>VLOOKUP(Table_EnergyDemand_raw_data[[#This Row],[Date]],Table_Sheet1[], 3, FALSE)</f>
        <v>N</v>
      </c>
      <c r="H1285" s="5">
        <v>9.6</v>
      </c>
      <c r="I1285" s="5">
        <v>12.9</v>
      </c>
      <c r="J1285" s="5">
        <v>6.5</v>
      </c>
      <c r="K1285" s="5">
        <v>1.2</v>
      </c>
      <c r="L1285" s="7">
        <v>119717.435</v>
      </c>
      <c r="M1285" s="8">
        <v>45.21171494</v>
      </c>
      <c r="N1285" s="8">
        <f>Table_EnergyDemand_raw_data[[#This Row],[Demand]]*Table_EnergyDemand_raw_data[[#This Row],[RRP]]</f>
        <v>5412630.5445679789</v>
      </c>
    </row>
    <row r="1286" spans="1:14" x14ac:dyDescent="0.3">
      <c r="A1286" s="10">
        <v>43289</v>
      </c>
      <c r="B1286" s="5" t="str">
        <f>TEXT(Table_EnergyDemand_raw_data[[#This Row],[Date]], "DDDD")</f>
        <v>Sunday</v>
      </c>
      <c r="C1286" s="5" t="str">
        <f xml:space="preserve"> TEXT(Table_EnergyDemand_raw_data[[#This Row],[Date]], "MMMM")</f>
        <v>July</v>
      </c>
      <c r="D1286" s="5" t="str">
        <f>TEXT(Table_EnergyDemand_raw_data[[#This Row],[Date]], "YYYY")</f>
        <v>2018</v>
      </c>
      <c r="E1286" s="5">
        <f>_xlfn.ISOWEEKNUM(Table_EnergyDemand_raw_data[[#This Row],[Date]])</f>
        <v>27</v>
      </c>
      <c r="F1286" s="6" t="str">
        <f>VLOOKUP(Table_EnergyDemand_raw_data[[#This Row],[Date]],Table_Sheet1[], 2, FALSE)</f>
        <v>N</v>
      </c>
      <c r="G1286" s="6" t="str">
        <f>VLOOKUP(Table_EnergyDemand_raw_data[[#This Row],[Date]],Table_Sheet1[], 3, FALSE)</f>
        <v>N</v>
      </c>
      <c r="H1286" s="5">
        <v>9.3000000000000007</v>
      </c>
      <c r="I1286" s="5">
        <v>13.9</v>
      </c>
      <c r="J1286" s="5">
        <v>6.2</v>
      </c>
      <c r="K1286" s="5">
        <v>0.8</v>
      </c>
      <c r="L1286" s="7">
        <v>114562.215</v>
      </c>
      <c r="M1286" s="8">
        <v>47.891623060000001</v>
      </c>
      <c r="N1286" s="8">
        <f>Table_EnergyDemand_raw_data[[#This Row],[Demand]]*Table_EnergyDemand_raw_data[[#This Row],[RRP]]</f>
        <v>5486570.4176986776</v>
      </c>
    </row>
    <row r="1287" spans="1:14" x14ac:dyDescent="0.3">
      <c r="A1287" s="10">
        <v>43290</v>
      </c>
      <c r="B1287" s="5" t="str">
        <f>TEXT(Table_EnergyDemand_raw_data[[#This Row],[Date]], "DDDD")</f>
        <v>Monday</v>
      </c>
      <c r="C1287" s="5" t="str">
        <f xml:space="preserve"> TEXT(Table_EnergyDemand_raw_data[[#This Row],[Date]], "MMMM")</f>
        <v>July</v>
      </c>
      <c r="D1287" s="5" t="str">
        <f>TEXT(Table_EnergyDemand_raw_data[[#This Row],[Date]], "YYYY")</f>
        <v>2018</v>
      </c>
      <c r="E1287" s="5">
        <f>_xlfn.ISOWEEKNUM(Table_EnergyDemand_raw_data[[#This Row],[Date]])</f>
        <v>28</v>
      </c>
      <c r="F1287" s="6" t="str">
        <f>VLOOKUP(Table_EnergyDemand_raw_data[[#This Row],[Date]],Table_Sheet1[], 2, FALSE)</f>
        <v>N</v>
      </c>
      <c r="G1287" s="6" t="str">
        <f>VLOOKUP(Table_EnergyDemand_raw_data[[#This Row],[Date]],Table_Sheet1[], 3, FALSE)</f>
        <v>N</v>
      </c>
      <c r="H1287" s="5">
        <v>10.1</v>
      </c>
      <c r="I1287" s="5">
        <v>13.8</v>
      </c>
      <c r="J1287" s="5">
        <v>8.1</v>
      </c>
      <c r="K1287" s="5">
        <v>1.2</v>
      </c>
      <c r="L1287" s="7">
        <v>133874.47500000001</v>
      </c>
      <c r="M1287" s="8">
        <v>80.825556750000004</v>
      </c>
      <c r="N1287" s="8">
        <f>Table_EnergyDemand_raw_data[[#This Row],[Demand]]*Table_EnergyDemand_raw_data[[#This Row],[RRP]]</f>
        <v>10820478.976488957</v>
      </c>
    </row>
    <row r="1288" spans="1:14" x14ac:dyDescent="0.3">
      <c r="A1288" s="10">
        <v>43291</v>
      </c>
      <c r="B1288" s="5" t="str">
        <f>TEXT(Table_EnergyDemand_raw_data[[#This Row],[Date]], "DDDD")</f>
        <v>Tuesday</v>
      </c>
      <c r="C1288" s="5" t="str">
        <f xml:space="preserve"> TEXT(Table_EnergyDemand_raw_data[[#This Row],[Date]], "MMMM")</f>
        <v>July</v>
      </c>
      <c r="D1288" s="5" t="str">
        <f>TEXT(Table_EnergyDemand_raw_data[[#This Row],[Date]], "YYYY")</f>
        <v>2018</v>
      </c>
      <c r="E1288" s="5">
        <f>_xlfn.ISOWEEKNUM(Table_EnergyDemand_raw_data[[#This Row],[Date]])</f>
        <v>28</v>
      </c>
      <c r="F1288" s="6" t="str">
        <f>VLOOKUP(Table_EnergyDemand_raw_data[[#This Row],[Date]],Table_Sheet1[], 2, FALSE)</f>
        <v>N</v>
      </c>
      <c r="G1288" s="6" t="str">
        <f>VLOOKUP(Table_EnergyDemand_raw_data[[#This Row],[Date]],Table_Sheet1[], 3, FALSE)</f>
        <v>N</v>
      </c>
      <c r="H1288" s="5">
        <v>9.3000000000000007</v>
      </c>
      <c r="I1288" s="5">
        <v>11.5</v>
      </c>
      <c r="J1288" s="5">
        <v>5.4</v>
      </c>
      <c r="K1288" s="5">
        <v>0</v>
      </c>
      <c r="L1288" s="7">
        <v>140342.995</v>
      </c>
      <c r="M1288" s="8">
        <v>94.623885849999994</v>
      </c>
      <c r="N1288" s="8">
        <f>Table_EnergyDemand_raw_data[[#This Row],[Demand]]*Table_EnergyDemand_raw_data[[#This Row],[RRP]]</f>
        <v>13279799.53872712</v>
      </c>
    </row>
    <row r="1289" spans="1:14" x14ac:dyDescent="0.3">
      <c r="A1289" s="10">
        <v>43292</v>
      </c>
      <c r="B1289" s="5" t="str">
        <f>TEXT(Table_EnergyDemand_raw_data[[#This Row],[Date]], "DDDD")</f>
        <v>Wednesday</v>
      </c>
      <c r="C1289" s="5" t="str">
        <f xml:space="preserve"> TEXT(Table_EnergyDemand_raw_data[[#This Row],[Date]], "MMMM")</f>
        <v>July</v>
      </c>
      <c r="D1289" s="5" t="str">
        <f>TEXT(Table_EnergyDemand_raw_data[[#This Row],[Date]], "YYYY")</f>
        <v>2018</v>
      </c>
      <c r="E1289" s="5">
        <f>_xlfn.ISOWEEKNUM(Table_EnergyDemand_raw_data[[#This Row],[Date]])</f>
        <v>28</v>
      </c>
      <c r="F1289" s="6" t="str">
        <f>VLOOKUP(Table_EnergyDemand_raw_data[[#This Row],[Date]],Table_Sheet1[], 2, FALSE)</f>
        <v>N</v>
      </c>
      <c r="G1289" s="6" t="str">
        <f>VLOOKUP(Table_EnergyDemand_raw_data[[#This Row],[Date]],Table_Sheet1[], 3, FALSE)</f>
        <v>N</v>
      </c>
      <c r="H1289" s="5">
        <v>6.6</v>
      </c>
      <c r="I1289" s="5">
        <v>11.6</v>
      </c>
      <c r="J1289" s="5">
        <v>6</v>
      </c>
      <c r="K1289" s="5">
        <v>0</v>
      </c>
      <c r="L1289" s="7">
        <v>143461.125</v>
      </c>
      <c r="M1289" s="8">
        <v>81.952519140000007</v>
      </c>
      <c r="N1289" s="8">
        <f>Table_EnergyDemand_raw_data[[#This Row],[Demand]]*Table_EnergyDemand_raw_data[[#This Row],[RRP]]</f>
        <v>11757000.592408434</v>
      </c>
    </row>
    <row r="1290" spans="1:14" x14ac:dyDescent="0.3">
      <c r="A1290" s="10">
        <v>43293</v>
      </c>
      <c r="B1290" s="5" t="str">
        <f>TEXT(Table_EnergyDemand_raw_data[[#This Row],[Date]], "DDDD")</f>
        <v>Thursday</v>
      </c>
      <c r="C1290" s="5" t="str">
        <f xml:space="preserve"> TEXT(Table_EnergyDemand_raw_data[[#This Row],[Date]], "MMMM")</f>
        <v>July</v>
      </c>
      <c r="D1290" s="5" t="str">
        <f>TEXT(Table_EnergyDemand_raw_data[[#This Row],[Date]], "YYYY")</f>
        <v>2018</v>
      </c>
      <c r="E1290" s="5">
        <f>_xlfn.ISOWEEKNUM(Table_EnergyDemand_raw_data[[#This Row],[Date]])</f>
        <v>28</v>
      </c>
      <c r="F1290" s="6" t="str">
        <f>VLOOKUP(Table_EnergyDemand_raw_data[[#This Row],[Date]],Table_Sheet1[], 2, FALSE)</f>
        <v>N</v>
      </c>
      <c r="G1290" s="6" t="str">
        <f>VLOOKUP(Table_EnergyDemand_raw_data[[#This Row],[Date]],Table_Sheet1[], 3, FALSE)</f>
        <v>N</v>
      </c>
      <c r="H1290" s="5">
        <v>4.3</v>
      </c>
      <c r="I1290" s="5">
        <v>11.3</v>
      </c>
      <c r="J1290" s="5">
        <v>7.5</v>
      </c>
      <c r="K1290" s="5">
        <v>0</v>
      </c>
      <c r="L1290" s="7">
        <v>145767.1</v>
      </c>
      <c r="M1290" s="8">
        <v>111.82051679999999</v>
      </c>
      <c r="N1290" s="8">
        <f>Table_EnergyDemand_raw_data[[#This Row],[Demand]]*Table_EnergyDemand_raw_data[[#This Row],[RRP]]</f>
        <v>16299752.45443728</v>
      </c>
    </row>
    <row r="1291" spans="1:14" x14ac:dyDescent="0.3">
      <c r="A1291" s="10">
        <v>43294</v>
      </c>
      <c r="B1291" s="5" t="str">
        <f>TEXT(Table_EnergyDemand_raw_data[[#This Row],[Date]], "DDDD")</f>
        <v>Friday</v>
      </c>
      <c r="C1291" s="5" t="str">
        <f xml:space="preserve"> TEXT(Table_EnergyDemand_raw_data[[#This Row],[Date]], "MMMM")</f>
        <v>July</v>
      </c>
      <c r="D1291" s="5" t="str">
        <f>TEXT(Table_EnergyDemand_raw_data[[#This Row],[Date]], "YYYY")</f>
        <v>2018</v>
      </c>
      <c r="E1291" s="5">
        <f>_xlfn.ISOWEEKNUM(Table_EnergyDemand_raw_data[[#This Row],[Date]])</f>
        <v>28</v>
      </c>
      <c r="F1291" s="6" t="str">
        <f>VLOOKUP(Table_EnergyDemand_raw_data[[#This Row],[Date]],Table_Sheet1[], 2, FALSE)</f>
        <v>N</v>
      </c>
      <c r="G1291" s="6" t="str">
        <f>VLOOKUP(Table_EnergyDemand_raw_data[[#This Row],[Date]],Table_Sheet1[], 3, FALSE)</f>
        <v>N</v>
      </c>
      <c r="H1291" s="5">
        <v>5.8</v>
      </c>
      <c r="I1291" s="5">
        <v>13.9</v>
      </c>
      <c r="J1291" s="5">
        <v>9.3000000000000007</v>
      </c>
      <c r="K1291" s="5">
        <v>0.2</v>
      </c>
      <c r="L1291" s="7">
        <v>140542.95000000001</v>
      </c>
      <c r="M1291" s="8">
        <v>104.6546578</v>
      </c>
      <c r="N1291" s="8">
        <f>Table_EnergyDemand_raw_data[[#This Row],[Demand]]*Table_EnergyDemand_raw_data[[#This Row],[RRP]]</f>
        <v>14708474.338452511</v>
      </c>
    </row>
    <row r="1292" spans="1:14" x14ac:dyDescent="0.3">
      <c r="A1292" s="10">
        <v>43295</v>
      </c>
      <c r="B1292" s="5" t="str">
        <f>TEXT(Table_EnergyDemand_raw_data[[#This Row],[Date]], "DDDD")</f>
        <v>Saturday</v>
      </c>
      <c r="C1292" s="5" t="str">
        <f xml:space="preserve"> TEXT(Table_EnergyDemand_raw_data[[#This Row],[Date]], "MMMM")</f>
        <v>July</v>
      </c>
      <c r="D1292" s="5" t="str">
        <f>TEXT(Table_EnergyDemand_raw_data[[#This Row],[Date]], "YYYY")</f>
        <v>2018</v>
      </c>
      <c r="E1292" s="5">
        <f>_xlfn.ISOWEEKNUM(Table_EnergyDemand_raw_data[[#This Row],[Date]])</f>
        <v>28</v>
      </c>
      <c r="F1292" s="6" t="str">
        <f>VLOOKUP(Table_EnergyDemand_raw_data[[#This Row],[Date]],Table_Sheet1[], 2, FALSE)</f>
        <v>N</v>
      </c>
      <c r="G1292" s="6" t="str">
        <f>VLOOKUP(Table_EnergyDemand_raw_data[[#This Row],[Date]],Table_Sheet1[], 3, FALSE)</f>
        <v>N</v>
      </c>
      <c r="H1292" s="5">
        <v>4.4000000000000004</v>
      </c>
      <c r="I1292" s="5">
        <v>15.5</v>
      </c>
      <c r="J1292" s="5">
        <v>10</v>
      </c>
      <c r="K1292" s="5">
        <v>0</v>
      </c>
      <c r="L1292" s="7">
        <v>124491.53</v>
      </c>
      <c r="M1292" s="8">
        <v>85.800950819999997</v>
      </c>
      <c r="N1292" s="8">
        <f>Table_EnergyDemand_raw_data[[#This Row],[Demand]]*Table_EnergyDemand_raw_data[[#This Row],[RRP]]</f>
        <v>10681491.643036554</v>
      </c>
    </row>
    <row r="1293" spans="1:14" x14ac:dyDescent="0.3">
      <c r="A1293" s="10">
        <v>43296</v>
      </c>
      <c r="B1293" s="5" t="str">
        <f>TEXT(Table_EnergyDemand_raw_data[[#This Row],[Date]], "DDDD")</f>
        <v>Sunday</v>
      </c>
      <c r="C1293" s="5" t="str">
        <f xml:space="preserve"> TEXT(Table_EnergyDemand_raw_data[[#This Row],[Date]], "MMMM")</f>
        <v>July</v>
      </c>
      <c r="D1293" s="5" t="str">
        <f>TEXT(Table_EnergyDemand_raw_data[[#This Row],[Date]], "YYYY")</f>
        <v>2018</v>
      </c>
      <c r="E1293" s="5">
        <f>_xlfn.ISOWEEKNUM(Table_EnergyDemand_raw_data[[#This Row],[Date]])</f>
        <v>28</v>
      </c>
      <c r="F1293" s="6" t="str">
        <f>VLOOKUP(Table_EnergyDemand_raw_data[[#This Row],[Date]],Table_Sheet1[], 2, FALSE)</f>
        <v>N</v>
      </c>
      <c r="G1293" s="6" t="str">
        <f>VLOOKUP(Table_EnergyDemand_raw_data[[#This Row],[Date]],Table_Sheet1[], 3, FALSE)</f>
        <v>N</v>
      </c>
      <c r="H1293" s="5">
        <v>6</v>
      </c>
      <c r="I1293" s="5">
        <v>13.8</v>
      </c>
      <c r="J1293" s="5">
        <v>9.8000000000000007</v>
      </c>
      <c r="K1293" s="5">
        <v>0</v>
      </c>
      <c r="L1293" s="7">
        <v>119464.315</v>
      </c>
      <c r="M1293" s="8">
        <v>67.790909940000006</v>
      </c>
      <c r="N1293" s="8">
        <f>Table_EnergyDemand_raw_data[[#This Row],[Demand]]*Table_EnergyDemand_raw_data[[#This Row],[RRP]]</f>
        <v>8098594.6192087922</v>
      </c>
    </row>
    <row r="1294" spans="1:14" x14ac:dyDescent="0.3">
      <c r="A1294" s="10">
        <v>43297</v>
      </c>
      <c r="B1294" s="5" t="str">
        <f>TEXT(Table_EnergyDemand_raw_data[[#This Row],[Date]], "DDDD")</f>
        <v>Monday</v>
      </c>
      <c r="C1294" s="5" t="str">
        <f xml:space="preserve"> TEXT(Table_EnergyDemand_raw_data[[#This Row],[Date]], "MMMM")</f>
        <v>July</v>
      </c>
      <c r="D1294" s="5" t="str">
        <f>TEXT(Table_EnergyDemand_raw_data[[#This Row],[Date]], "YYYY")</f>
        <v>2018</v>
      </c>
      <c r="E1294" s="5">
        <f>_xlfn.ISOWEEKNUM(Table_EnergyDemand_raw_data[[#This Row],[Date]])</f>
        <v>29</v>
      </c>
      <c r="F1294" s="6" t="str">
        <f>VLOOKUP(Table_EnergyDemand_raw_data[[#This Row],[Date]],Table_Sheet1[], 2, FALSE)</f>
        <v>N</v>
      </c>
      <c r="G1294" s="6" t="str">
        <f>VLOOKUP(Table_EnergyDemand_raw_data[[#This Row],[Date]],Table_Sheet1[], 3, FALSE)</f>
        <v>N</v>
      </c>
      <c r="H1294" s="5">
        <v>7.9</v>
      </c>
      <c r="I1294" s="5">
        <v>12.6</v>
      </c>
      <c r="J1294" s="5">
        <v>4.5</v>
      </c>
      <c r="K1294" s="5">
        <v>0</v>
      </c>
      <c r="L1294" s="7">
        <v>137446.75</v>
      </c>
      <c r="M1294" s="8">
        <v>87.634657079999997</v>
      </c>
      <c r="N1294" s="8">
        <f>Table_EnergyDemand_raw_data[[#This Row],[Demand]]*Table_EnergyDemand_raw_data[[#This Row],[RRP]]</f>
        <v>12045098.80301049</v>
      </c>
    </row>
    <row r="1295" spans="1:14" x14ac:dyDescent="0.3">
      <c r="A1295" s="10">
        <v>43298</v>
      </c>
      <c r="B1295" s="5" t="str">
        <f>TEXT(Table_EnergyDemand_raw_data[[#This Row],[Date]], "DDDD")</f>
        <v>Tuesday</v>
      </c>
      <c r="C1295" s="5" t="str">
        <f xml:space="preserve"> TEXT(Table_EnergyDemand_raw_data[[#This Row],[Date]], "MMMM")</f>
        <v>July</v>
      </c>
      <c r="D1295" s="5" t="str">
        <f>TEXT(Table_EnergyDemand_raw_data[[#This Row],[Date]], "YYYY")</f>
        <v>2018</v>
      </c>
      <c r="E1295" s="5">
        <f>_xlfn.ISOWEEKNUM(Table_EnergyDemand_raw_data[[#This Row],[Date]])</f>
        <v>29</v>
      </c>
      <c r="F1295" s="6" t="str">
        <f>VLOOKUP(Table_EnergyDemand_raw_data[[#This Row],[Date]],Table_Sheet1[], 2, FALSE)</f>
        <v>Y</v>
      </c>
      <c r="G1295" s="6" t="str">
        <f>VLOOKUP(Table_EnergyDemand_raw_data[[#This Row],[Date]],Table_Sheet1[], 3, FALSE)</f>
        <v>N</v>
      </c>
      <c r="H1295" s="5">
        <v>9.1</v>
      </c>
      <c r="I1295" s="5">
        <v>17.5</v>
      </c>
      <c r="J1295" s="5">
        <v>9.1999999999999993</v>
      </c>
      <c r="K1295" s="5">
        <v>0</v>
      </c>
      <c r="L1295" s="7">
        <v>131367.09</v>
      </c>
      <c r="M1295" s="8">
        <v>71.116373879999998</v>
      </c>
      <c r="N1295" s="8">
        <f>Table_EnergyDemand_raw_data[[#This Row],[Demand]]*Table_EnergyDemand_raw_data[[#This Row],[RRP]]</f>
        <v>9342351.0879676081</v>
      </c>
    </row>
    <row r="1296" spans="1:14" x14ac:dyDescent="0.3">
      <c r="A1296" s="10">
        <v>43299</v>
      </c>
      <c r="B1296" s="5" t="str">
        <f>TEXT(Table_EnergyDemand_raw_data[[#This Row],[Date]], "DDDD")</f>
        <v>Wednesday</v>
      </c>
      <c r="C1296" s="5" t="str">
        <f xml:space="preserve"> TEXT(Table_EnergyDemand_raw_data[[#This Row],[Date]], "MMMM")</f>
        <v>July</v>
      </c>
      <c r="D1296" s="5" t="str">
        <f>TEXT(Table_EnergyDemand_raw_data[[#This Row],[Date]], "YYYY")</f>
        <v>2018</v>
      </c>
      <c r="E1296" s="5">
        <f>_xlfn.ISOWEEKNUM(Table_EnergyDemand_raw_data[[#This Row],[Date]])</f>
        <v>29</v>
      </c>
      <c r="F1296" s="6" t="str">
        <f>VLOOKUP(Table_EnergyDemand_raw_data[[#This Row],[Date]],Table_Sheet1[], 2, FALSE)</f>
        <v>Y</v>
      </c>
      <c r="G1296" s="6" t="str">
        <f>VLOOKUP(Table_EnergyDemand_raw_data[[#This Row],[Date]],Table_Sheet1[], 3, FALSE)</f>
        <v>N</v>
      </c>
      <c r="H1296" s="5">
        <v>6.2</v>
      </c>
      <c r="I1296" s="5">
        <v>15.2</v>
      </c>
      <c r="J1296" s="5">
        <v>10.3</v>
      </c>
      <c r="K1296" s="5">
        <v>1.2</v>
      </c>
      <c r="L1296" s="7">
        <v>132856.72</v>
      </c>
      <c r="M1296" s="8">
        <v>72.337153369999996</v>
      </c>
      <c r="N1296" s="8">
        <f>Table_EnergyDemand_raw_data[[#This Row],[Demand]]*Table_EnergyDemand_raw_data[[#This Row],[RRP]]</f>
        <v>9610476.9308751468</v>
      </c>
    </row>
    <row r="1297" spans="1:14" x14ac:dyDescent="0.3">
      <c r="A1297" s="10">
        <v>43300</v>
      </c>
      <c r="B1297" s="5" t="str">
        <f>TEXT(Table_EnergyDemand_raw_data[[#This Row],[Date]], "DDDD")</f>
        <v>Thursday</v>
      </c>
      <c r="C1297" s="5" t="str">
        <f xml:space="preserve"> TEXT(Table_EnergyDemand_raw_data[[#This Row],[Date]], "MMMM")</f>
        <v>July</v>
      </c>
      <c r="D1297" s="5" t="str">
        <f>TEXT(Table_EnergyDemand_raw_data[[#This Row],[Date]], "YYYY")</f>
        <v>2018</v>
      </c>
      <c r="E1297" s="5">
        <f>_xlfn.ISOWEEKNUM(Table_EnergyDemand_raw_data[[#This Row],[Date]])</f>
        <v>29</v>
      </c>
      <c r="F1297" s="6" t="str">
        <f>VLOOKUP(Table_EnergyDemand_raw_data[[#This Row],[Date]],Table_Sheet1[], 2, FALSE)</f>
        <v>Y</v>
      </c>
      <c r="G1297" s="6" t="str">
        <f>VLOOKUP(Table_EnergyDemand_raw_data[[#This Row],[Date]],Table_Sheet1[], 3, FALSE)</f>
        <v>N</v>
      </c>
      <c r="H1297" s="5">
        <v>8.6999999999999993</v>
      </c>
      <c r="I1297" s="5">
        <v>17.600000000000001</v>
      </c>
      <c r="J1297" s="5">
        <v>8.5</v>
      </c>
      <c r="K1297" s="5">
        <v>0</v>
      </c>
      <c r="L1297" s="7">
        <v>133778.44500000001</v>
      </c>
      <c r="M1297" s="8">
        <v>83.930959619999996</v>
      </c>
      <c r="N1297" s="8">
        <f>Table_EnergyDemand_raw_data[[#This Row],[Demand]]*Table_EnergyDemand_raw_data[[#This Row],[RRP]]</f>
        <v>11228153.265321391</v>
      </c>
    </row>
    <row r="1298" spans="1:14" x14ac:dyDescent="0.3">
      <c r="A1298" s="10">
        <v>43301</v>
      </c>
      <c r="B1298" s="5" t="str">
        <f>TEXT(Table_EnergyDemand_raw_data[[#This Row],[Date]], "DDDD")</f>
        <v>Friday</v>
      </c>
      <c r="C1298" s="5" t="str">
        <f xml:space="preserve"> TEXT(Table_EnergyDemand_raw_data[[#This Row],[Date]], "MMMM")</f>
        <v>July</v>
      </c>
      <c r="D1298" s="5" t="str">
        <f>TEXT(Table_EnergyDemand_raw_data[[#This Row],[Date]], "YYYY")</f>
        <v>2018</v>
      </c>
      <c r="E1298" s="5">
        <f>_xlfn.ISOWEEKNUM(Table_EnergyDemand_raw_data[[#This Row],[Date]])</f>
        <v>29</v>
      </c>
      <c r="F1298" s="6" t="str">
        <f>VLOOKUP(Table_EnergyDemand_raw_data[[#This Row],[Date]],Table_Sheet1[], 2, FALSE)</f>
        <v>Y</v>
      </c>
      <c r="G1298" s="6" t="str">
        <f>VLOOKUP(Table_EnergyDemand_raw_data[[#This Row],[Date]],Table_Sheet1[], 3, FALSE)</f>
        <v>N</v>
      </c>
      <c r="H1298" s="5">
        <v>7.2</v>
      </c>
      <c r="I1298" s="5">
        <v>12.1</v>
      </c>
      <c r="J1298" s="5">
        <v>7.2</v>
      </c>
      <c r="K1298" s="5">
        <v>4.4000000000000004</v>
      </c>
      <c r="L1298" s="7">
        <v>135728.405</v>
      </c>
      <c r="M1298" s="8">
        <v>88.908711729999993</v>
      </c>
      <c r="N1298" s="8">
        <f>Table_EnergyDemand_raw_data[[#This Row],[Demand]]*Table_EnergyDemand_raw_data[[#This Row],[RRP]]</f>
        <v>12067437.63371769</v>
      </c>
    </row>
    <row r="1299" spans="1:14" x14ac:dyDescent="0.3">
      <c r="A1299" s="10">
        <v>43302</v>
      </c>
      <c r="B1299" s="5" t="str">
        <f>TEXT(Table_EnergyDemand_raw_data[[#This Row],[Date]], "DDDD")</f>
        <v>Saturday</v>
      </c>
      <c r="C1299" s="5" t="str">
        <f xml:space="preserve"> TEXT(Table_EnergyDemand_raw_data[[#This Row],[Date]], "MMMM")</f>
        <v>July</v>
      </c>
      <c r="D1299" s="5" t="str">
        <f>TEXT(Table_EnergyDemand_raw_data[[#This Row],[Date]], "YYYY")</f>
        <v>2018</v>
      </c>
      <c r="E1299" s="5">
        <f>_xlfn.ISOWEEKNUM(Table_EnergyDemand_raw_data[[#This Row],[Date]])</f>
        <v>29</v>
      </c>
      <c r="F1299" s="6" t="str">
        <f>VLOOKUP(Table_EnergyDemand_raw_data[[#This Row],[Date]],Table_Sheet1[], 2, FALSE)</f>
        <v>Y</v>
      </c>
      <c r="G1299" s="6" t="str">
        <f>VLOOKUP(Table_EnergyDemand_raw_data[[#This Row],[Date]],Table_Sheet1[], 3, FALSE)</f>
        <v>N</v>
      </c>
      <c r="H1299" s="5">
        <v>6.7</v>
      </c>
      <c r="I1299" s="5">
        <v>14</v>
      </c>
      <c r="J1299" s="5">
        <v>7.2</v>
      </c>
      <c r="K1299" s="5">
        <v>0.2</v>
      </c>
      <c r="L1299" s="7">
        <v>125928.62</v>
      </c>
      <c r="M1299" s="8">
        <v>91.699455979999996</v>
      </c>
      <c r="N1299" s="8">
        <f>Table_EnergyDemand_raw_data[[#This Row],[Demand]]*Table_EnergyDemand_raw_data[[#This Row],[RRP]]</f>
        <v>11547585.946312146</v>
      </c>
    </row>
    <row r="1300" spans="1:14" x14ac:dyDescent="0.3">
      <c r="A1300" s="10">
        <v>43303</v>
      </c>
      <c r="B1300" s="5" t="str">
        <f>TEXT(Table_EnergyDemand_raw_data[[#This Row],[Date]], "DDDD")</f>
        <v>Sunday</v>
      </c>
      <c r="C1300" s="5" t="str">
        <f xml:space="preserve"> TEXT(Table_EnergyDemand_raw_data[[#This Row],[Date]], "MMMM")</f>
        <v>July</v>
      </c>
      <c r="D1300" s="5" t="str">
        <f>TEXT(Table_EnergyDemand_raw_data[[#This Row],[Date]], "YYYY")</f>
        <v>2018</v>
      </c>
      <c r="E1300" s="5">
        <f>_xlfn.ISOWEEKNUM(Table_EnergyDemand_raw_data[[#This Row],[Date]])</f>
        <v>29</v>
      </c>
      <c r="F1300" s="6" t="str">
        <f>VLOOKUP(Table_EnergyDemand_raw_data[[#This Row],[Date]],Table_Sheet1[], 2, FALSE)</f>
        <v>Y</v>
      </c>
      <c r="G1300" s="6" t="str">
        <f>VLOOKUP(Table_EnergyDemand_raw_data[[#This Row],[Date]],Table_Sheet1[], 3, FALSE)</f>
        <v>N</v>
      </c>
      <c r="H1300" s="5">
        <v>8</v>
      </c>
      <c r="I1300" s="5">
        <v>14.8</v>
      </c>
      <c r="J1300" s="5">
        <v>10.5</v>
      </c>
      <c r="K1300" s="5">
        <v>0</v>
      </c>
      <c r="L1300" s="7">
        <v>114186.8</v>
      </c>
      <c r="M1300" s="8">
        <v>73.13566324</v>
      </c>
      <c r="N1300" s="8">
        <f>Table_EnergyDemand_raw_data[[#This Row],[Demand]]*Table_EnergyDemand_raw_data[[#This Row],[RRP]]</f>
        <v>8351127.351253232</v>
      </c>
    </row>
    <row r="1301" spans="1:14" x14ac:dyDescent="0.3">
      <c r="A1301" s="10">
        <v>43304</v>
      </c>
      <c r="B1301" s="5" t="str">
        <f>TEXT(Table_EnergyDemand_raw_data[[#This Row],[Date]], "DDDD")</f>
        <v>Monday</v>
      </c>
      <c r="C1301" s="5" t="str">
        <f xml:space="preserve"> TEXT(Table_EnergyDemand_raw_data[[#This Row],[Date]], "MMMM")</f>
        <v>July</v>
      </c>
      <c r="D1301" s="5" t="str">
        <f>TEXT(Table_EnergyDemand_raw_data[[#This Row],[Date]], "YYYY")</f>
        <v>2018</v>
      </c>
      <c r="E1301" s="5">
        <f>_xlfn.ISOWEEKNUM(Table_EnergyDemand_raw_data[[#This Row],[Date]])</f>
        <v>30</v>
      </c>
      <c r="F1301" s="6" t="str">
        <f>VLOOKUP(Table_EnergyDemand_raw_data[[#This Row],[Date]],Table_Sheet1[], 2, FALSE)</f>
        <v>Y</v>
      </c>
      <c r="G1301" s="6" t="str">
        <f>VLOOKUP(Table_EnergyDemand_raw_data[[#This Row],[Date]],Table_Sheet1[], 3, FALSE)</f>
        <v>N</v>
      </c>
      <c r="H1301" s="5">
        <v>8.4</v>
      </c>
      <c r="I1301" s="5">
        <v>15.4</v>
      </c>
      <c r="J1301" s="5">
        <v>6.9</v>
      </c>
      <c r="K1301" s="5">
        <v>0.2</v>
      </c>
      <c r="L1301" s="7">
        <v>134664.655</v>
      </c>
      <c r="M1301" s="8">
        <v>80.355436100000006</v>
      </c>
      <c r="N1301" s="8">
        <f>Table_EnergyDemand_raw_data[[#This Row],[Demand]]*Table_EnergyDemand_raw_data[[#This Row],[RRP]]</f>
        <v>10821037.079781046</v>
      </c>
    </row>
    <row r="1302" spans="1:14" x14ac:dyDescent="0.3">
      <c r="A1302" s="10">
        <v>43305</v>
      </c>
      <c r="B1302" s="5" t="str">
        <f>TEXT(Table_EnergyDemand_raw_data[[#This Row],[Date]], "DDDD")</f>
        <v>Tuesday</v>
      </c>
      <c r="C1302" s="5" t="str">
        <f xml:space="preserve"> TEXT(Table_EnergyDemand_raw_data[[#This Row],[Date]], "MMMM")</f>
        <v>July</v>
      </c>
      <c r="D1302" s="5" t="str">
        <f>TEXT(Table_EnergyDemand_raw_data[[#This Row],[Date]], "YYYY")</f>
        <v>2018</v>
      </c>
      <c r="E1302" s="5">
        <f>_xlfn.ISOWEEKNUM(Table_EnergyDemand_raw_data[[#This Row],[Date]])</f>
        <v>30</v>
      </c>
      <c r="F1302" s="6" t="str">
        <f>VLOOKUP(Table_EnergyDemand_raw_data[[#This Row],[Date]],Table_Sheet1[], 2, FALSE)</f>
        <v>Y</v>
      </c>
      <c r="G1302" s="6" t="str">
        <f>VLOOKUP(Table_EnergyDemand_raw_data[[#This Row],[Date]],Table_Sheet1[], 3, FALSE)</f>
        <v>N</v>
      </c>
      <c r="H1302" s="5">
        <v>8.6</v>
      </c>
      <c r="I1302" s="5">
        <v>15.6</v>
      </c>
      <c r="J1302" s="5">
        <v>7.1</v>
      </c>
      <c r="K1302" s="5">
        <v>0.6</v>
      </c>
      <c r="L1302" s="7">
        <v>132967.19</v>
      </c>
      <c r="M1302" s="8">
        <v>71.115294320000004</v>
      </c>
      <c r="N1302" s="8">
        <f>Table_EnergyDemand_raw_data[[#This Row],[Demand]]*Table_EnergyDemand_raw_data[[#This Row],[RRP]]</f>
        <v>9456000.8517533615</v>
      </c>
    </row>
    <row r="1303" spans="1:14" x14ac:dyDescent="0.3">
      <c r="A1303" s="10">
        <v>43306</v>
      </c>
      <c r="B1303" s="5" t="str">
        <f>TEXT(Table_EnergyDemand_raw_data[[#This Row],[Date]], "DDDD")</f>
        <v>Wednesday</v>
      </c>
      <c r="C1303" s="5" t="str">
        <f xml:space="preserve"> TEXT(Table_EnergyDemand_raw_data[[#This Row],[Date]], "MMMM")</f>
        <v>July</v>
      </c>
      <c r="D1303" s="5" t="str">
        <f>TEXT(Table_EnergyDemand_raw_data[[#This Row],[Date]], "YYYY")</f>
        <v>2018</v>
      </c>
      <c r="E1303" s="5">
        <f>_xlfn.ISOWEEKNUM(Table_EnergyDemand_raw_data[[#This Row],[Date]])</f>
        <v>30</v>
      </c>
      <c r="F1303" s="6" t="str">
        <f>VLOOKUP(Table_EnergyDemand_raw_data[[#This Row],[Date]],Table_Sheet1[], 2, FALSE)</f>
        <v>Y</v>
      </c>
      <c r="G1303" s="6" t="str">
        <f>VLOOKUP(Table_EnergyDemand_raw_data[[#This Row],[Date]],Table_Sheet1[], 3, FALSE)</f>
        <v>N</v>
      </c>
      <c r="H1303" s="5">
        <v>8.3000000000000007</v>
      </c>
      <c r="I1303" s="5">
        <v>15.7</v>
      </c>
      <c r="J1303" s="5">
        <v>9.3000000000000007</v>
      </c>
      <c r="K1303" s="5">
        <v>6.2</v>
      </c>
      <c r="L1303" s="7">
        <v>135308.29500000001</v>
      </c>
      <c r="M1303" s="8">
        <v>76.472503250000003</v>
      </c>
      <c r="N1303" s="8">
        <f>Table_EnergyDemand_raw_data[[#This Row],[Demand]]*Table_EnergyDemand_raw_data[[#This Row],[RRP]]</f>
        <v>10347364.029139461</v>
      </c>
    </row>
    <row r="1304" spans="1:14" x14ac:dyDescent="0.3">
      <c r="A1304" s="10">
        <v>43307</v>
      </c>
      <c r="B1304" s="5" t="str">
        <f>TEXT(Table_EnergyDemand_raw_data[[#This Row],[Date]], "DDDD")</f>
        <v>Thursday</v>
      </c>
      <c r="C1304" s="5" t="str">
        <f xml:space="preserve"> TEXT(Table_EnergyDemand_raw_data[[#This Row],[Date]], "MMMM")</f>
        <v>July</v>
      </c>
      <c r="D1304" s="5" t="str">
        <f>TEXT(Table_EnergyDemand_raw_data[[#This Row],[Date]], "YYYY")</f>
        <v>2018</v>
      </c>
      <c r="E1304" s="5">
        <f>_xlfn.ISOWEEKNUM(Table_EnergyDemand_raw_data[[#This Row],[Date]])</f>
        <v>30</v>
      </c>
      <c r="F1304" s="6" t="str">
        <f>VLOOKUP(Table_EnergyDemand_raw_data[[#This Row],[Date]],Table_Sheet1[], 2, FALSE)</f>
        <v>Y</v>
      </c>
      <c r="G1304" s="6" t="str">
        <f>VLOOKUP(Table_EnergyDemand_raw_data[[#This Row],[Date]],Table_Sheet1[], 3, FALSE)</f>
        <v>N</v>
      </c>
      <c r="H1304" s="5">
        <v>7.7</v>
      </c>
      <c r="I1304" s="5">
        <v>15.1</v>
      </c>
      <c r="J1304" s="5">
        <v>8.9</v>
      </c>
      <c r="K1304" s="5">
        <v>0</v>
      </c>
      <c r="L1304" s="7">
        <v>137634.125</v>
      </c>
      <c r="M1304" s="8">
        <v>86.406594089999999</v>
      </c>
      <c r="N1304" s="8">
        <f>Table_EnergyDemand_raw_data[[#This Row],[Demand]]*Table_EnergyDemand_raw_data[[#This Row],[RRP]]</f>
        <v>11892495.971807322</v>
      </c>
    </row>
    <row r="1305" spans="1:14" x14ac:dyDescent="0.3">
      <c r="A1305" s="10">
        <v>43308</v>
      </c>
      <c r="B1305" s="5" t="str">
        <f>TEXT(Table_EnergyDemand_raw_data[[#This Row],[Date]], "DDDD")</f>
        <v>Friday</v>
      </c>
      <c r="C1305" s="5" t="str">
        <f xml:space="preserve"> TEXT(Table_EnergyDemand_raw_data[[#This Row],[Date]], "MMMM")</f>
        <v>July</v>
      </c>
      <c r="D1305" s="5" t="str">
        <f>TEXT(Table_EnergyDemand_raw_data[[#This Row],[Date]], "YYYY")</f>
        <v>2018</v>
      </c>
      <c r="E1305" s="5">
        <f>_xlfn.ISOWEEKNUM(Table_EnergyDemand_raw_data[[#This Row],[Date]])</f>
        <v>30</v>
      </c>
      <c r="F1305" s="6" t="str">
        <f>VLOOKUP(Table_EnergyDemand_raw_data[[#This Row],[Date]],Table_Sheet1[], 2, FALSE)</f>
        <v>Y</v>
      </c>
      <c r="G1305" s="6" t="str">
        <f>VLOOKUP(Table_EnergyDemand_raw_data[[#This Row],[Date]],Table_Sheet1[], 3, FALSE)</f>
        <v>N</v>
      </c>
      <c r="H1305" s="5">
        <v>9.1999999999999993</v>
      </c>
      <c r="I1305" s="5">
        <v>19.5</v>
      </c>
      <c r="J1305" s="5">
        <v>10.3</v>
      </c>
      <c r="K1305" s="5">
        <v>0</v>
      </c>
      <c r="L1305" s="7">
        <v>130119.5</v>
      </c>
      <c r="M1305" s="8">
        <v>71.869816619999995</v>
      </c>
      <c r="N1305" s="8">
        <f>Table_EnergyDemand_raw_data[[#This Row],[Demand]]*Table_EnergyDemand_raw_data[[#This Row],[RRP]]</f>
        <v>9351664.6036860887</v>
      </c>
    </row>
    <row r="1306" spans="1:14" x14ac:dyDescent="0.3">
      <c r="A1306" s="10">
        <v>43309</v>
      </c>
      <c r="B1306" s="5" t="str">
        <f>TEXT(Table_EnergyDemand_raw_data[[#This Row],[Date]], "DDDD")</f>
        <v>Saturday</v>
      </c>
      <c r="C1306" s="5" t="str">
        <f xml:space="preserve"> TEXT(Table_EnergyDemand_raw_data[[#This Row],[Date]], "MMMM")</f>
        <v>July</v>
      </c>
      <c r="D1306" s="5" t="str">
        <f>TEXT(Table_EnergyDemand_raw_data[[#This Row],[Date]], "YYYY")</f>
        <v>2018</v>
      </c>
      <c r="E1306" s="5">
        <f>_xlfn.ISOWEEKNUM(Table_EnergyDemand_raw_data[[#This Row],[Date]])</f>
        <v>30</v>
      </c>
      <c r="F1306" s="6" t="str">
        <f>VLOOKUP(Table_EnergyDemand_raw_data[[#This Row],[Date]],Table_Sheet1[], 2, FALSE)</f>
        <v>Y</v>
      </c>
      <c r="G1306" s="6" t="str">
        <f>VLOOKUP(Table_EnergyDemand_raw_data[[#This Row],[Date]],Table_Sheet1[], 3, FALSE)</f>
        <v>N</v>
      </c>
      <c r="H1306" s="5">
        <v>8.4</v>
      </c>
      <c r="I1306" s="5">
        <v>18.600000000000001</v>
      </c>
      <c r="J1306" s="5">
        <v>9.3000000000000007</v>
      </c>
      <c r="K1306" s="5">
        <v>0</v>
      </c>
      <c r="L1306" s="7">
        <v>116942.94</v>
      </c>
      <c r="M1306" s="8">
        <v>57.98204775</v>
      </c>
      <c r="N1306" s="8">
        <f>Table_EnergyDemand_raw_data[[#This Row],[Demand]]*Table_EnergyDemand_raw_data[[#This Row],[RRP]]</f>
        <v>6780591.1311053848</v>
      </c>
    </row>
    <row r="1307" spans="1:14" x14ac:dyDescent="0.3">
      <c r="A1307" s="10">
        <v>43310</v>
      </c>
      <c r="B1307" s="5" t="str">
        <f>TEXT(Table_EnergyDemand_raw_data[[#This Row],[Date]], "DDDD")</f>
        <v>Sunday</v>
      </c>
      <c r="C1307" s="5" t="str">
        <f xml:space="preserve"> TEXT(Table_EnergyDemand_raw_data[[#This Row],[Date]], "MMMM")</f>
        <v>July</v>
      </c>
      <c r="D1307" s="5" t="str">
        <f>TEXT(Table_EnergyDemand_raw_data[[#This Row],[Date]], "YYYY")</f>
        <v>2018</v>
      </c>
      <c r="E1307" s="5">
        <f>_xlfn.ISOWEEKNUM(Table_EnergyDemand_raw_data[[#This Row],[Date]])</f>
        <v>30</v>
      </c>
      <c r="F1307" s="6" t="str">
        <f>VLOOKUP(Table_EnergyDemand_raw_data[[#This Row],[Date]],Table_Sheet1[], 2, FALSE)</f>
        <v>Y</v>
      </c>
      <c r="G1307" s="6" t="str">
        <f>VLOOKUP(Table_EnergyDemand_raw_data[[#This Row],[Date]],Table_Sheet1[], 3, FALSE)</f>
        <v>N</v>
      </c>
      <c r="H1307" s="5">
        <v>10.8</v>
      </c>
      <c r="I1307" s="5">
        <v>14.6</v>
      </c>
      <c r="J1307" s="5">
        <v>10</v>
      </c>
      <c r="K1307" s="5">
        <v>2</v>
      </c>
      <c r="L1307" s="7">
        <v>111555</v>
      </c>
      <c r="M1307" s="8">
        <v>29.414282669999999</v>
      </c>
      <c r="N1307" s="8">
        <f>Table_EnergyDemand_raw_data[[#This Row],[Demand]]*Table_EnergyDemand_raw_data[[#This Row],[RRP]]</f>
        <v>3281310.30325185</v>
      </c>
    </row>
    <row r="1308" spans="1:14" x14ac:dyDescent="0.3">
      <c r="A1308" s="10">
        <v>43311</v>
      </c>
      <c r="B1308" s="5" t="str">
        <f>TEXT(Table_EnergyDemand_raw_data[[#This Row],[Date]], "DDDD")</f>
        <v>Monday</v>
      </c>
      <c r="C1308" s="5" t="str">
        <f xml:space="preserve"> TEXT(Table_EnergyDemand_raw_data[[#This Row],[Date]], "MMMM")</f>
        <v>July</v>
      </c>
      <c r="D1308" s="5" t="str">
        <f>TEXT(Table_EnergyDemand_raw_data[[#This Row],[Date]], "YYYY")</f>
        <v>2018</v>
      </c>
      <c r="E1308" s="5">
        <f>_xlfn.ISOWEEKNUM(Table_EnergyDemand_raw_data[[#This Row],[Date]])</f>
        <v>31</v>
      </c>
      <c r="F1308" s="6" t="str">
        <f>VLOOKUP(Table_EnergyDemand_raw_data[[#This Row],[Date]],Table_Sheet1[], 2, FALSE)</f>
        <v>Y</v>
      </c>
      <c r="G1308" s="6" t="str">
        <f>VLOOKUP(Table_EnergyDemand_raw_data[[#This Row],[Date]],Table_Sheet1[], 3, FALSE)</f>
        <v>N</v>
      </c>
      <c r="H1308" s="5">
        <v>8.1999999999999993</v>
      </c>
      <c r="I1308" s="5">
        <v>12.6</v>
      </c>
      <c r="J1308" s="5">
        <v>7.3</v>
      </c>
      <c r="K1308" s="5">
        <v>0.4</v>
      </c>
      <c r="L1308" s="7">
        <v>135422.13500000001</v>
      </c>
      <c r="M1308" s="8">
        <v>60.040308160000002</v>
      </c>
      <c r="N1308" s="8">
        <f>Table_EnergyDemand_raw_data[[#This Row],[Demand]]*Table_EnergyDemand_raw_data[[#This Row],[RRP]]</f>
        <v>8130786.7170851221</v>
      </c>
    </row>
    <row r="1309" spans="1:14" x14ac:dyDescent="0.3">
      <c r="A1309" s="10">
        <v>43312</v>
      </c>
      <c r="B1309" s="5" t="str">
        <f>TEXT(Table_EnergyDemand_raw_data[[#This Row],[Date]], "DDDD")</f>
        <v>Tuesday</v>
      </c>
      <c r="C1309" s="5" t="str">
        <f xml:space="preserve"> TEXT(Table_EnergyDemand_raw_data[[#This Row],[Date]], "MMMM")</f>
        <v>July</v>
      </c>
      <c r="D1309" s="5" t="str">
        <f>TEXT(Table_EnergyDemand_raw_data[[#This Row],[Date]], "YYYY")</f>
        <v>2018</v>
      </c>
      <c r="E1309" s="5">
        <f>_xlfn.ISOWEEKNUM(Table_EnergyDemand_raw_data[[#This Row],[Date]])</f>
        <v>31</v>
      </c>
      <c r="F1309" s="6" t="str">
        <f>VLOOKUP(Table_EnergyDemand_raw_data[[#This Row],[Date]],Table_Sheet1[], 2, FALSE)</f>
        <v>Y</v>
      </c>
      <c r="G1309" s="6" t="str">
        <f>VLOOKUP(Table_EnergyDemand_raw_data[[#This Row],[Date]],Table_Sheet1[], 3, FALSE)</f>
        <v>N</v>
      </c>
      <c r="H1309" s="5">
        <v>8.3000000000000007</v>
      </c>
      <c r="I1309" s="5">
        <v>16.2</v>
      </c>
      <c r="J1309" s="5">
        <v>10.199999999999999</v>
      </c>
      <c r="K1309" s="5">
        <v>0</v>
      </c>
      <c r="L1309" s="7">
        <v>129519.995</v>
      </c>
      <c r="M1309" s="8">
        <v>60.905552239999999</v>
      </c>
      <c r="N1309" s="8">
        <f>Table_EnergyDemand_raw_data[[#This Row],[Demand]]*Table_EnergyDemand_raw_data[[#This Row],[RRP]]</f>
        <v>7888486.8215970388</v>
      </c>
    </row>
    <row r="1310" spans="1:14" x14ac:dyDescent="0.3">
      <c r="A1310" s="10">
        <v>43313</v>
      </c>
      <c r="B1310" s="5" t="str">
        <f>TEXT(Table_EnergyDemand_raw_data[[#This Row],[Date]], "DDDD")</f>
        <v>Wednesday</v>
      </c>
      <c r="C1310" s="5" t="str">
        <f xml:space="preserve"> TEXT(Table_EnergyDemand_raw_data[[#This Row],[Date]], "MMMM")</f>
        <v>August</v>
      </c>
      <c r="D1310" s="5" t="str">
        <f>TEXT(Table_EnergyDemand_raw_data[[#This Row],[Date]], "YYYY")</f>
        <v>2018</v>
      </c>
      <c r="E1310" s="5">
        <f>_xlfn.ISOWEEKNUM(Table_EnergyDemand_raw_data[[#This Row],[Date]])</f>
        <v>31</v>
      </c>
      <c r="F1310" s="6" t="str">
        <f>VLOOKUP(Table_EnergyDemand_raw_data[[#This Row],[Date]],Table_Sheet1[], 2, FALSE)</f>
        <v>Y</v>
      </c>
      <c r="G1310" s="6" t="str">
        <f>VLOOKUP(Table_EnergyDemand_raw_data[[#This Row],[Date]],Table_Sheet1[], 3, FALSE)</f>
        <v>N</v>
      </c>
      <c r="H1310" s="5">
        <v>9.9</v>
      </c>
      <c r="I1310" s="5">
        <v>14.8</v>
      </c>
      <c r="J1310" s="5">
        <v>11.4</v>
      </c>
      <c r="K1310" s="5">
        <v>1.6</v>
      </c>
      <c r="L1310" s="7">
        <v>134004.96</v>
      </c>
      <c r="M1310" s="8">
        <v>78.761641850000004</v>
      </c>
      <c r="N1310" s="8">
        <f>Table_EnergyDemand_raw_data[[#This Row],[Demand]]*Table_EnergyDemand_raw_data[[#This Row],[RRP]]</f>
        <v>10554450.665643577</v>
      </c>
    </row>
    <row r="1311" spans="1:14" x14ac:dyDescent="0.3">
      <c r="A1311" s="10">
        <v>43314</v>
      </c>
      <c r="B1311" s="5" t="str">
        <f>TEXT(Table_EnergyDemand_raw_data[[#This Row],[Date]], "DDDD")</f>
        <v>Thursday</v>
      </c>
      <c r="C1311" s="5" t="str">
        <f xml:space="preserve"> TEXT(Table_EnergyDemand_raw_data[[#This Row],[Date]], "MMMM")</f>
        <v>August</v>
      </c>
      <c r="D1311" s="5" t="str">
        <f>TEXT(Table_EnergyDemand_raw_data[[#This Row],[Date]], "YYYY")</f>
        <v>2018</v>
      </c>
      <c r="E1311" s="5">
        <f>_xlfn.ISOWEEKNUM(Table_EnergyDemand_raw_data[[#This Row],[Date]])</f>
        <v>31</v>
      </c>
      <c r="F1311" s="6" t="str">
        <f>VLOOKUP(Table_EnergyDemand_raw_data[[#This Row],[Date]],Table_Sheet1[], 2, FALSE)</f>
        <v>Y</v>
      </c>
      <c r="G1311" s="6" t="str">
        <f>VLOOKUP(Table_EnergyDemand_raw_data[[#This Row],[Date]],Table_Sheet1[], 3, FALSE)</f>
        <v>N</v>
      </c>
      <c r="H1311" s="5">
        <v>4.9000000000000004</v>
      </c>
      <c r="I1311" s="5">
        <v>16.100000000000001</v>
      </c>
      <c r="J1311" s="5">
        <v>11.7</v>
      </c>
      <c r="K1311" s="5">
        <v>0</v>
      </c>
      <c r="L1311" s="7">
        <v>129025</v>
      </c>
      <c r="M1311" s="8">
        <v>68.077372269999998</v>
      </c>
      <c r="N1311" s="8">
        <f>Table_EnergyDemand_raw_data[[#This Row],[Demand]]*Table_EnergyDemand_raw_data[[#This Row],[RRP]]</f>
        <v>8783682.9571367502</v>
      </c>
    </row>
    <row r="1312" spans="1:14" x14ac:dyDescent="0.3">
      <c r="A1312" s="10">
        <v>43315</v>
      </c>
      <c r="B1312" s="5" t="str">
        <f>TEXT(Table_EnergyDemand_raw_data[[#This Row],[Date]], "DDDD")</f>
        <v>Friday</v>
      </c>
      <c r="C1312" s="5" t="str">
        <f xml:space="preserve"> TEXT(Table_EnergyDemand_raw_data[[#This Row],[Date]], "MMMM")</f>
        <v>August</v>
      </c>
      <c r="D1312" s="5" t="str">
        <f>TEXT(Table_EnergyDemand_raw_data[[#This Row],[Date]], "YYYY")</f>
        <v>2018</v>
      </c>
      <c r="E1312" s="5">
        <f>_xlfn.ISOWEEKNUM(Table_EnergyDemand_raw_data[[#This Row],[Date]])</f>
        <v>31</v>
      </c>
      <c r="F1312" s="6" t="str">
        <f>VLOOKUP(Table_EnergyDemand_raw_data[[#This Row],[Date]],Table_Sheet1[], 2, FALSE)</f>
        <v>Y</v>
      </c>
      <c r="G1312" s="6" t="str">
        <f>VLOOKUP(Table_EnergyDemand_raw_data[[#This Row],[Date]],Table_Sheet1[], 3, FALSE)</f>
        <v>N</v>
      </c>
      <c r="H1312" s="5">
        <v>7.8</v>
      </c>
      <c r="I1312" s="5">
        <v>18.399999999999999</v>
      </c>
      <c r="J1312" s="5">
        <v>6.3</v>
      </c>
      <c r="K1312" s="5">
        <v>0</v>
      </c>
      <c r="L1312" s="7">
        <v>129740.315</v>
      </c>
      <c r="M1312" s="8">
        <v>79.407081439999999</v>
      </c>
      <c r="N1312" s="8">
        <f>Table_EnergyDemand_raw_data[[#This Row],[Demand]]*Table_EnergyDemand_raw_data[[#This Row],[RRP]]</f>
        <v>10302299.759256253</v>
      </c>
    </row>
    <row r="1313" spans="1:14" x14ac:dyDescent="0.3">
      <c r="A1313" s="10">
        <v>43316</v>
      </c>
      <c r="B1313" s="5" t="str">
        <f>TEXT(Table_EnergyDemand_raw_data[[#This Row],[Date]], "DDDD")</f>
        <v>Saturday</v>
      </c>
      <c r="C1313" s="5" t="str">
        <f xml:space="preserve"> TEXT(Table_EnergyDemand_raw_data[[#This Row],[Date]], "MMMM")</f>
        <v>August</v>
      </c>
      <c r="D1313" s="5" t="str">
        <f>TEXT(Table_EnergyDemand_raw_data[[#This Row],[Date]], "YYYY")</f>
        <v>2018</v>
      </c>
      <c r="E1313" s="5">
        <f>_xlfn.ISOWEEKNUM(Table_EnergyDemand_raw_data[[#This Row],[Date]])</f>
        <v>31</v>
      </c>
      <c r="F1313" s="6" t="str">
        <f>VLOOKUP(Table_EnergyDemand_raw_data[[#This Row],[Date]],Table_Sheet1[], 2, FALSE)</f>
        <v>Y</v>
      </c>
      <c r="G1313" s="6" t="str">
        <f>VLOOKUP(Table_EnergyDemand_raw_data[[#This Row],[Date]],Table_Sheet1[], 3, FALSE)</f>
        <v>N</v>
      </c>
      <c r="H1313" s="5">
        <v>8</v>
      </c>
      <c r="I1313" s="5">
        <v>15.3</v>
      </c>
      <c r="J1313" s="5">
        <v>8.6999999999999993</v>
      </c>
      <c r="K1313" s="5">
        <v>1.6</v>
      </c>
      <c r="L1313" s="7">
        <v>116238.175</v>
      </c>
      <c r="M1313" s="8">
        <v>44.889044869999999</v>
      </c>
      <c r="N1313" s="8">
        <f>Table_EnergyDemand_raw_data[[#This Row],[Demand]]*Table_EnergyDemand_raw_data[[#This Row],[RRP]]</f>
        <v>5217820.6531819124</v>
      </c>
    </row>
    <row r="1314" spans="1:14" x14ac:dyDescent="0.3">
      <c r="A1314" s="10">
        <v>43317</v>
      </c>
      <c r="B1314" s="5" t="str">
        <f>TEXT(Table_EnergyDemand_raw_data[[#This Row],[Date]], "DDDD")</f>
        <v>Sunday</v>
      </c>
      <c r="C1314" s="5" t="str">
        <f xml:space="preserve"> TEXT(Table_EnergyDemand_raw_data[[#This Row],[Date]], "MMMM")</f>
        <v>August</v>
      </c>
      <c r="D1314" s="5" t="str">
        <f>TEXT(Table_EnergyDemand_raw_data[[#This Row],[Date]], "YYYY")</f>
        <v>2018</v>
      </c>
      <c r="E1314" s="5">
        <f>_xlfn.ISOWEEKNUM(Table_EnergyDemand_raw_data[[#This Row],[Date]])</f>
        <v>31</v>
      </c>
      <c r="F1314" s="6" t="str">
        <f>VLOOKUP(Table_EnergyDemand_raw_data[[#This Row],[Date]],Table_Sheet1[], 2, FALSE)</f>
        <v>Y</v>
      </c>
      <c r="G1314" s="6" t="str">
        <f>VLOOKUP(Table_EnergyDemand_raw_data[[#This Row],[Date]],Table_Sheet1[], 3, FALSE)</f>
        <v>N</v>
      </c>
      <c r="H1314" s="5">
        <v>10.6</v>
      </c>
      <c r="I1314" s="5">
        <v>17.600000000000001</v>
      </c>
      <c r="J1314" s="5">
        <v>11.2</v>
      </c>
      <c r="K1314" s="5">
        <v>0</v>
      </c>
      <c r="L1314" s="7">
        <v>104912.38</v>
      </c>
      <c r="M1314" s="8">
        <v>37.44398417</v>
      </c>
      <c r="N1314" s="8">
        <f>Table_EnergyDemand_raw_data[[#This Row],[Demand]]*Table_EnergyDemand_raw_data[[#This Row],[RRP]]</f>
        <v>3928337.4959570249</v>
      </c>
    </row>
    <row r="1315" spans="1:14" x14ac:dyDescent="0.3">
      <c r="A1315" s="10">
        <v>43318</v>
      </c>
      <c r="B1315" s="5" t="str">
        <f>TEXT(Table_EnergyDemand_raw_data[[#This Row],[Date]], "DDDD")</f>
        <v>Monday</v>
      </c>
      <c r="C1315" s="5" t="str">
        <f xml:space="preserve"> TEXT(Table_EnergyDemand_raw_data[[#This Row],[Date]], "MMMM")</f>
        <v>August</v>
      </c>
      <c r="D1315" s="5" t="str">
        <f>TEXT(Table_EnergyDemand_raw_data[[#This Row],[Date]], "YYYY")</f>
        <v>2018</v>
      </c>
      <c r="E1315" s="5">
        <f>_xlfn.ISOWEEKNUM(Table_EnergyDemand_raw_data[[#This Row],[Date]])</f>
        <v>32</v>
      </c>
      <c r="F1315" s="6" t="str">
        <f>VLOOKUP(Table_EnergyDemand_raw_data[[#This Row],[Date]],Table_Sheet1[], 2, FALSE)</f>
        <v>Y</v>
      </c>
      <c r="G1315" s="6" t="str">
        <f>VLOOKUP(Table_EnergyDemand_raw_data[[#This Row],[Date]],Table_Sheet1[], 3, FALSE)</f>
        <v>N</v>
      </c>
      <c r="H1315" s="5">
        <v>9.4</v>
      </c>
      <c r="I1315" s="5">
        <v>13.8</v>
      </c>
      <c r="J1315" s="5">
        <v>8.5</v>
      </c>
      <c r="K1315" s="5">
        <v>0</v>
      </c>
      <c r="L1315" s="7">
        <v>127198.78</v>
      </c>
      <c r="M1315" s="8">
        <v>83.712090750000002</v>
      </c>
      <c r="N1315" s="8">
        <f>Table_EnergyDemand_raw_data[[#This Row],[Demand]]*Table_EnergyDemand_raw_data[[#This Row],[RRP]]</f>
        <v>10648075.814649286</v>
      </c>
    </row>
    <row r="1316" spans="1:14" x14ac:dyDescent="0.3">
      <c r="A1316" s="10">
        <v>43319</v>
      </c>
      <c r="B1316" s="5" t="str">
        <f>TEXT(Table_EnergyDemand_raw_data[[#This Row],[Date]], "DDDD")</f>
        <v>Tuesday</v>
      </c>
      <c r="C1316" s="5" t="str">
        <f xml:space="preserve"> TEXT(Table_EnergyDemand_raw_data[[#This Row],[Date]], "MMMM")</f>
        <v>August</v>
      </c>
      <c r="D1316" s="5" t="str">
        <f>TEXT(Table_EnergyDemand_raw_data[[#This Row],[Date]], "YYYY")</f>
        <v>2018</v>
      </c>
      <c r="E1316" s="5">
        <f>_xlfn.ISOWEEKNUM(Table_EnergyDemand_raw_data[[#This Row],[Date]])</f>
        <v>32</v>
      </c>
      <c r="F1316" s="6" t="str">
        <f>VLOOKUP(Table_EnergyDemand_raw_data[[#This Row],[Date]],Table_Sheet1[], 2, FALSE)</f>
        <v>Y</v>
      </c>
      <c r="G1316" s="6" t="str">
        <f>VLOOKUP(Table_EnergyDemand_raw_data[[#This Row],[Date]],Table_Sheet1[], 3, FALSE)</f>
        <v>N</v>
      </c>
      <c r="H1316" s="5">
        <v>7.3</v>
      </c>
      <c r="I1316" s="5">
        <v>14.8</v>
      </c>
      <c r="J1316" s="5">
        <v>9.6</v>
      </c>
      <c r="K1316" s="5">
        <v>0</v>
      </c>
      <c r="L1316" s="7">
        <v>131851.01500000001</v>
      </c>
      <c r="M1316" s="8">
        <v>75.541241439999993</v>
      </c>
      <c r="N1316" s="8">
        <f>Table_EnergyDemand_raw_data[[#This Row],[Demand]]*Table_EnergyDemand_raw_data[[#This Row],[RRP]]</f>
        <v>9960189.3582240622</v>
      </c>
    </row>
    <row r="1317" spans="1:14" x14ac:dyDescent="0.3">
      <c r="A1317" s="10">
        <v>43320</v>
      </c>
      <c r="B1317" s="5" t="str">
        <f>TEXT(Table_EnergyDemand_raw_data[[#This Row],[Date]], "DDDD")</f>
        <v>Wednesday</v>
      </c>
      <c r="C1317" s="5" t="str">
        <f xml:space="preserve"> TEXT(Table_EnergyDemand_raw_data[[#This Row],[Date]], "MMMM")</f>
        <v>August</v>
      </c>
      <c r="D1317" s="5" t="str">
        <f>TEXT(Table_EnergyDemand_raw_data[[#This Row],[Date]], "YYYY")</f>
        <v>2018</v>
      </c>
      <c r="E1317" s="5">
        <f>_xlfn.ISOWEEKNUM(Table_EnergyDemand_raw_data[[#This Row],[Date]])</f>
        <v>32</v>
      </c>
      <c r="F1317" s="6" t="str">
        <f>VLOOKUP(Table_EnergyDemand_raw_data[[#This Row],[Date]],Table_Sheet1[], 2, FALSE)</f>
        <v>Y</v>
      </c>
      <c r="G1317" s="6" t="str">
        <f>VLOOKUP(Table_EnergyDemand_raw_data[[#This Row],[Date]],Table_Sheet1[], 3, FALSE)</f>
        <v>N</v>
      </c>
      <c r="H1317" s="5">
        <v>9.6</v>
      </c>
      <c r="I1317" s="5">
        <v>16</v>
      </c>
      <c r="J1317" s="5">
        <v>7.2</v>
      </c>
      <c r="K1317" s="5">
        <v>1</v>
      </c>
      <c r="L1317" s="7">
        <v>131939.5</v>
      </c>
      <c r="M1317" s="8">
        <v>89.686836400000004</v>
      </c>
      <c r="N1317" s="8">
        <f>Table_EnergyDemand_raw_data[[#This Row],[Demand]]*Table_EnergyDemand_raw_data[[#This Row],[RRP]]</f>
        <v>11833236.3511978</v>
      </c>
    </row>
    <row r="1318" spans="1:14" x14ac:dyDescent="0.3">
      <c r="A1318" s="10">
        <v>43321</v>
      </c>
      <c r="B1318" s="5" t="str">
        <f>TEXT(Table_EnergyDemand_raw_data[[#This Row],[Date]], "DDDD")</f>
        <v>Thursday</v>
      </c>
      <c r="C1318" s="5" t="str">
        <f xml:space="preserve"> TEXT(Table_EnergyDemand_raw_data[[#This Row],[Date]], "MMMM")</f>
        <v>August</v>
      </c>
      <c r="D1318" s="5" t="str">
        <f>TEXT(Table_EnergyDemand_raw_data[[#This Row],[Date]], "YYYY")</f>
        <v>2018</v>
      </c>
      <c r="E1318" s="5">
        <f>_xlfn.ISOWEEKNUM(Table_EnergyDemand_raw_data[[#This Row],[Date]])</f>
        <v>32</v>
      </c>
      <c r="F1318" s="6" t="str">
        <f>VLOOKUP(Table_EnergyDemand_raw_data[[#This Row],[Date]],Table_Sheet1[], 2, FALSE)</f>
        <v>Y</v>
      </c>
      <c r="G1318" s="6" t="str">
        <f>VLOOKUP(Table_EnergyDemand_raw_data[[#This Row],[Date]],Table_Sheet1[], 3, FALSE)</f>
        <v>N</v>
      </c>
      <c r="H1318" s="5">
        <v>5.6</v>
      </c>
      <c r="I1318" s="5">
        <v>15.4</v>
      </c>
      <c r="J1318" s="5">
        <v>8.6</v>
      </c>
      <c r="K1318" s="5">
        <v>2.2000000000000002</v>
      </c>
      <c r="L1318" s="7">
        <v>135670.99</v>
      </c>
      <c r="M1318" s="8">
        <v>82.760846979999997</v>
      </c>
      <c r="N1318" s="8">
        <f>Table_EnergyDemand_raw_data[[#This Row],[Demand]]*Table_EnergyDemand_raw_data[[#This Row],[RRP]]</f>
        <v>11228246.043015109</v>
      </c>
    </row>
    <row r="1319" spans="1:14" x14ac:dyDescent="0.3">
      <c r="A1319" s="10">
        <v>43322</v>
      </c>
      <c r="B1319" s="5" t="str">
        <f>TEXT(Table_EnergyDemand_raw_data[[#This Row],[Date]], "DDDD")</f>
        <v>Friday</v>
      </c>
      <c r="C1319" s="5" t="str">
        <f xml:space="preserve"> TEXT(Table_EnergyDemand_raw_data[[#This Row],[Date]], "MMMM")</f>
        <v>August</v>
      </c>
      <c r="D1319" s="5" t="str">
        <f>TEXT(Table_EnergyDemand_raw_data[[#This Row],[Date]], "YYYY")</f>
        <v>2018</v>
      </c>
      <c r="E1319" s="5">
        <f>_xlfn.ISOWEEKNUM(Table_EnergyDemand_raw_data[[#This Row],[Date]])</f>
        <v>32</v>
      </c>
      <c r="F1319" s="6" t="str">
        <f>VLOOKUP(Table_EnergyDemand_raw_data[[#This Row],[Date]],Table_Sheet1[], 2, FALSE)</f>
        <v>Y</v>
      </c>
      <c r="G1319" s="6" t="str">
        <f>VLOOKUP(Table_EnergyDemand_raw_data[[#This Row],[Date]],Table_Sheet1[], 3, FALSE)</f>
        <v>N</v>
      </c>
      <c r="H1319" s="5">
        <v>9.4</v>
      </c>
      <c r="I1319" s="5">
        <v>20</v>
      </c>
      <c r="J1319" s="5">
        <v>11.8</v>
      </c>
      <c r="K1319" s="5">
        <v>0</v>
      </c>
      <c r="L1319" s="7">
        <v>121875.355</v>
      </c>
      <c r="M1319" s="8">
        <v>58.050358019999997</v>
      </c>
      <c r="N1319" s="8">
        <f>Table_EnergyDemand_raw_data[[#This Row],[Demand]]*Table_EnergyDemand_raw_data[[#This Row],[RRP]]</f>
        <v>7074907.991564597</v>
      </c>
    </row>
    <row r="1320" spans="1:14" x14ac:dyDescent="0.3">
      <c r="A1320" s="10">
        <v>43323</v>
      </c>
      <c r="B1320" s="5" t="str">
        <f>TEXT(Table_EnergyDemand_raw_data[[#This Row],[Date]], "DDDD")</f>
        <v>Saturday</v>
      </c>
      <c r="C1320" s="5" t="str">
        <f xml:space="preserve"> TEXT(Table_EnergyDemand_raw_data[[#This Row],[Date]], "MMMM")</f>
        <v>August</v>
      </c>
      <c r="D1320" s="5" t="str">
        <f>TEXT(Table_EnergyDemand_raw_data[[#This Row],[Date]], "YYYY")</f>
        <v>2018</v>
      </c>
      <c r="E1320" s="5">
        <f>_xlfn.ISOWEEKNUM(Table_EnergyDemand_raw_data[[#This Row],[Date]])</f>
        <v>32</v>
      </c>
      <c r="F1320" s="6" t="str">
        <f>VLOOKUP(Table_EnergyDemand_raw_data[[#This Row],[Date]],Table_Sheet1[], 2, FALSE)</f>
        <v>Y</v>
      </c>
      <c r="G1320" s="6" t="str">
        <f>VLOOKUP(Table_EnergyDemand_raw_data[[#This Row],[Date]],Table_Sheet1[], 3, FALSE)</f>
        <v>N</v>
      </c>
      <c r="H1320" s="5">
        <v>8.1</v>
      </c>
      <c r="I1320" s="5">
        <v>14.7</v>
      </c>
      <c r="J1320" s="5">
        <v>7.4</v>
      </c>
      <c r="K1320" s="5">
        <v>10.4</v>
      </c>
      <c r="L1320" s="7">
        <v>119988.735</v>
      </c>
      <c r="M1320" s="8">
        <v>64.602342530000001</v>
      </c>
      <c r="N1320" s="8">
        <f>Table_EnergyDemand_raw_data[[#This Row],[Demand]]*Table_EnergyDemand_raw_data[[#This Row],[RRP]]</f>
        <v>7751553.3582114</v>
      </c>
    </row>
    <row r="1321" spans="1:14" x14ac:dyDescent="0.3">
      <c r="A1321" s="10">
        <v>43324</v>
      </c>
      <c r="B1321" s="5" t="str">
        <f>TEXT(Table_EnergyDemand_raw_data[[#This Row],[Date]], "DDDD")</f>
        <v>Sunday</v>
      </c>
      <c r="C1321" s="5" t="str">
        <f xml:space="preserve"> TEXT(Table_EnergyDemand_raw_data[[#This Row],[Date]], "MMMM")</f>
        <v>August</v>
      </c>
      <c r="D1321" s="5" t="str">
        <f>TEXT(Table_EnergyDemand_raw_data[[#This Row],[Date]], "YYYY")</f>
        <v>2018</v>
      </c>
      <c r="E1321" s="5">
        <f>_xlfn.ISOWEEKNUM(Table_EnergyDemand_raw_data[[#This Row],[Date]])</f>
        <v>32</v>
      </c>
      <c r="F1321" s="6" t="str">
        <f>VLOOKUP(Table_EnergyDemand_raw_data[[#This Row],[Date]],Table_Sheet1[], 2, FALSE)</f>
        <v>Y</v>
      </c>
      <c r="G1321" s="6" t="str">
        <f>VLOOKUP(Table_EnergyDemand_raw_data[[#This Row],[Date]],Table_Sheet1[], 3, FALSE)</f>
        <v>N</v>
      </c>
      <c r="H1321" s="5">
        <v>5.4</v>
      </c>
      <c r="I1321" s="5">
        <v>14.8</v>
      </c>
      <c r="J1321" s="5">
        <v>10.4</v>
      </c>
      <c r="K1321" s="5">
        <v>4.5999999999999996</v>
      </c>
      <c r="L1321" s="7">
        <v>115231.85</v>
      </c>
      <c r="M1321" s="8">
        <v>48.788940629999999</v>
      </c>
      <c r="N1321" s="8">
        <f>Table_EnergyDemand_raw_data[[#This Row],[Demand]]*Table_EnergyDemand_raw_data[[#This Row],[RRP]]</f>
        <v>5622039.8883350659</v>
      </c>
    </row>
    <row r="1322" spans="1:14" x14ac:dyDescent="0.3">
      <c r="A1322" s="10">
        <v>43325</v>
      </c>
      <c r="B1322" s="5" t="str">
        <f>TEXT(Table_EnergyDemand_raw_data[[#This Row],[Date]], "DDDD")</f>
        <v>Monday</v>
      </c>
      <c r="C1322" s="5" t="str">
        <f xml:space="preserve"> TEXT(Table_EnergyDemand_raw_data[[#This Row],[Date]], "MMMM")</f>
        <v>August</v>
      </c>
      <c r="D1322" s="5" t="str">
        <f>TEXT(Table_EnergyDemand_raw_data[[#This Row],[Date]], "YYYY")</f>
        <v>2018</v>
      </c>
      <c r="E1322" s="5">
        <f>_xlfn.ISOWEEKNUM(Table_EnergyDemand_raw_data[[#This Row],[Date]])</f>
        <v>33</v>
      </c>
      <c r="F1322" s="6" t="str">
        <f>VLOOKUP(Table_EnergyDemand_raw_data[[#This Row],[Date]],Table_Sheet1[], 2, FALSE)</f>
        <v>Y</v>
      </c>
      <c r="G1322" s="6" t="str">
        <f>VLOOKUP(Table_EnergyDemand_raw_data[[#This Row],[Date]],Table_Sheet1[], 3, FALSE)</f>
        <v>N</v>
      </c>
      <c r="H1322" s="5">
        <v>7.9</v>
      </c>
      <c r="I1322" s="5">
        <v>14.9</v>
      </c>
      <c r="J1322" s="5">
        <v>8.6</v>
      </c>
      <c r="K1322" s="5">
        <v>0</v>
      </c>
      <c r="L1322" s="7">
        <v>127541.57</v>
      </c>
      <c r="M1322" s="8">
        <v>79.759066959999998</v>
      </c>
      <c r="N1322" s="8">
        <f>Table_EnergyDemand_raw_data[[#This Row],[Demand]]*Table_EnergyDemand_raw_data[[#This Row],[RRP]]</f>
        <v>10172596.621813528</v>
      </c>
    </row>
    <row r="1323" spans="1:14" x14ac:dyDescent="0.3">
      <c r="A1323" s="10">
        <v>43326</v>
      </c>
      <c r="B1323" s="5" t="str">
        <f>TEXT(Table_EnergyDemand_raw_data[[#This Row],[Date]], "DDDD")</f>
        <v>Tuesday</v>
      </c>
      <c r="C1323" s="5" t="str">
        <f xml:space="preserve"> TEXT(Table_EnergyDemand_raw_data[[#This Row],[Date]], "MMMM")</f>
        <v>August</v>
      </c>
      <c r="D1323" s="5" t="str">
        <f>TEXT(Table_EnergyDemand_raw_data[[#This Row],[Date]], "YYYY")</f>
        <v>2018</v>
      </c>
      <c r="E1323" s="5">
        <f>_xlfn.ISOWEEKNUM(Table_EnergyDemand_raw_data[[#This Row],[Date]])</f>
        <v>33</v>
      </c>
      <c r="F1323" s="6" t="str">
        <f>VLOOKUP(Table_EnergyDemand_raw_data[[#This Row],[Date]],Table_Sheet1[], 2, FALSE)</f>
        <v>Y</v>
      </c>
      <c r="G1323" s="6" t="str">
        <f>VLOOKUP(Table_EnergyDemand_raw_data[[#This Row],[Date]],Table_Sheet1[], 3, FALSE)</f>
        <v>N</v>
      </c>
      <c r="H1323" s="5">
        <v>9.4</v>
      </c>
      <c r="I1323" s="5">
        <v>16.7</v>
      </c>
      <c r="J1323" s="5">
        <v>13.2</v>
      </c>
      <c r="K1323" s="5">
        <v>0.2</v>
      </c>
      <c r="L1323" s="7">
        <v>121073.45</v>
      </c>
      <c r="M1323" s="8">
        <v>69.127751180000004</v>
      </c>
      <c r="N1323" s="8">
        <f>Table_EnergyDemand_raw_data[[#This Row],[Demand]]*Table_EnergyDemand_raw_data[[#This Row],[RRP]]</f>
        <v>8369535.3261041716</v>
      </c>
    </row>
    <row r="1324" spans="1:14" x14ac:dyDescent="0.3">
      <c r="A1324" s="10">
        <v>43327</v>
      </c>
      <c r="B1324" s="5" t="str">
        <f>TEXT(Table_EnergyDemand_raw_data[[#This Row],[Date]], "DDDD")</f>
        <v>Wednesday</v>
      </c>
      <c r="C1324" s="5" t="str">
        <f xml:space="preserve"> TEXT(Table_EnergyDemand_raw_data[[#This Row],[Date]], "MMMM")</f>
        <v>August</v>
      </c>
      <c r="D1324" s="5" t="str">
        <f>TEXT(Table_EnergyDemand_raw_data[[#This Row],[Date]], "YYYY")</f>
        <v>2018</v>
      </c>
      <c r="E1324" s="5">
        <f>_xlfn.ISOWEEKNUM(Table_EnergyDemand_raw_data[[#This Row],[Date]])</f>
        <v>33</v>
      </c>
      <c r="F1324" s="6" t="str">
        <f>VLOOKUP(Table_EnergyDemand_raw_data[[#This Row],[Date]],Table_Sheet1[], 2, FALSE)</f>
        <v>Y</v>
      </c>
      <c r="G1324" s="6" t="str">
        <f>VLOOKUP(Table_EnergyDemand_raw_data[[#This Row],[Date]],Table_Sheet1[], 3, FALSE)</f>
        <v>N</v>
      </c>
      <c r="H1324" s="5">
        <v>11.5</v>
      </c>
      <c r="I1324" s="5">
        <v>18.399999999999999</v>
      </c>
      <c r="J1324" s="5">
        <v>10.1</v>
      </c>
      <c r="K1324" s="5">
        <v>0</v>
      </c>
      <c r="L1324" s="7">
        <v>122602.11500000001</v>
      </c>
      <c r="M1324" s="8">
        <v>67.796604759999994</v>
      </c>
      <c r="N1324" s="8">
        <f>Table_EnergyDemand_raw_data[[#This Row],[Demand]]*Table_EnergyDemand_raw_data[[#This Row],[RRP]]</f>
        <v>8312007.1333950674</v>
      </c>
    </row>
    <row r="1325" spans="1:14" x14ac:dyDescent="0.3">
      <c r="A1325" s="10">
        <v>43328</v>
      </c>
      <c r="B1325" s="5" t="str">
        <f>TEXT(Table_EnergyDemand_raw_data[[#This Row],[Date]], "DDDD")</f>
        <v>Thursday</v>
      </c>
      <c r="C1325" s="5" t="str">
        <f xml:space="preserve"> TEXT(Table_EnergyDemand_raw_data[[#This Row],[Date]], "MMMM")</f>
        <v>August</v>
      </c>
      <c r="D1325" s="5" t="str">
        <f>TEXT(Table_EnergyDemand_raw_data[[#This Row],[Date]], "YYYY")</f>
        <v>2018</v>
      </c>
      <c r="E1325" s="5">
        <f>_xlfn.ISOWEEKNUM(Table_EnergyDemand_raw_data[[#This Row],[Date]])</f>
        <v>33</v>
      </c>
      <c r="F1325" s="6" t="str">
        <f>VLOOKUP(Table_EnergyDemand_raw_data[[#This Row],[Date]],Table_Sheet1[], 2, FALSE)</f>
        <v>Y</v>
      </c>
      <c r="G1325" s="6" t="str">
        <f>VLOOKUP(Table_EnergyDemand_raw_data[[#This Row],[Date]],Table_Sheet1[], 3, FALSE)</f>
        <v>N</v>
      </c>
      <c r="H1325" s="5">
        <v>8.6999999999999993</v>
      </c>
      <c r="I1325" s="5">
        <v>14.7</v>
      </c>
      <c r="J1325" s="5">
        <v>9.1999999999999993</v>
      </c>
      <c r="K1325" s="5">
        <v>0.2</v>
      </c>
      <c r="L1325" s="7">
        <v>131137.065</v>
      </c>
      <c r="M1325" s="8">
        <v>95.267104889999999</v>
      </c>
      <c r="N1325" s="8">
        <f>Table_EnergyDemand_raw_data[[#This Row],[Demand]]*Table_EnergyDemand_raw_data[[#This Row],[RRP]]</f>
        <v>12493048.526321748</v>
      </c>
    </row>
    <row r="1326" spans="1:14" x14ac:dyDescent="0.3">
      <c r="A1326" s="10">
        <v>43329</v>
      </c>
      <c r="B1326" s="5" t="str">
        <f>TEXT(Table_EnergyDemand_raw_data[[#This Row],[Date]], "DDDD")</f>
        <v>Friday</v>
      </c>
      <c r="C1326" s="5" t="str">
        <f xml:space="preserve"> TEXT(Table_EnergyDemand_raw_data[[#This Row],[Date]], "MMMM")</f>
        <v>August</v>
      </c>
      <c r="D1326" s="5" t="str">
        <f>TEXT(Table_EnergyDemand_raw_data[[#This Row],[Date]], "YYYY")</f>
        <v>2018</v>
      </c>
      <c r="E1326" s="5">
        <f>_xlfn.ISOWEEKNUM(Table_EnergyDemand_raw_data[[#This Row],[Date]])</f>
        <v>33</v>
      </c>
      <c r="F1326" s="6" t="str">
        <f>VLOOKUP(Table_EnergyDemand_raw_data[[#This Row],[Date]],Table_Sheet1[], 2, FALSE)</f>
        <v>Y</v>
      </c>
      <c r="G1326" s="6" t="str">
        <f>VLOOKUP(Table_EnergyDemand_raw_data[[#This Row],[Date]],Table_Sheet1[], 3, FALSE)</f>
        <v>N</v>
      </c>
      <c r="H1326" s="5">
        <v>7.7</v>
      </c>
      <c r="I1326" s="5">
        <v>15.9</v>
      </c>
      <c r="J1326" s="5">
        <v>12.2</v>
      </c>
      <c r="K1326" s="5">
        <v>0</v>
      </c>
      <c r="L1326" s="7">
        <v>125189.54</v>
      </c>
      <c r="M1326" s="8">
        <v>77.617767220000005</v>
      </c>
      <c r="N1326" s="8">
        <f>Table_EnergyDemand_raw_data[[#This Row],[Demand]]*Table_EnergyDemand_raw_data[[#This Row],[RRP]]</f>
        <v>9716932.5740988795</v>
      </c>
    </row>
    <row r="1327" spans="1:14" x14ac:dyDescent="0.3">
      <c r="A1327" s="10">
        <v>43330</v>
      </c>
      <c r="B1327" s="5" t="str">
        <f>TEXT(Table_EnergyDemand_raw_data[[#This Row],[Date]], "DDDD")</f>
        <v>Saturday</v>
      </c>
      <c r="C1327" s="5" t="str">
        <f xml:space="preserve"> TEXT(Table_EnergyDemand_raw_data[[#This Row],[Date]], "MMMM")</f>
        <v>August</v>
      </c>
      <c r="D1327" s="5" t="str">
        <f>TEXT(Table_EnergyDemand_raw_data[[#This Row],[Date]], "YYYY")</f>
        <v>2018</v>
      </c>
      <c r="E1327" s="5">
        <f>_xlfn.ISOWEEKNUM(Table_EnergyDemand_raw_data[[#This Row],[Date]])</f>
        <v>33</v>
      </c>
      <c r="F1327" s="6" t="str">
        <f>VLOOKUP(Table_EnergyDemand_raw_data[[#This Row],[Date]],Table_Sheet1[], 2, FALSE)</f>
        <v>Y</v>
      </c>
      <c r="G1327" s="6" t="str">
        <f>VLOOKUP(Table_EnergyDemand_raw_data[[#This Row],[Date]],Table_Sheet1[], 3, FALSE)</f>
        <v>N</v>
      </c>
      <c r="H1327" s="5">
        <v>8.9</v>
      </c>
      <c r="I1327" s="5">
        <v>13.8</v>
      </c>
      <c r="J1327" s="5">
        <v>10.4</v>
      </c>
      <c r="K1327" s="5">
        <v>2.2000000000000002</v>
      </c>
      <c r="L1327" s="7">
        <v>116571.26</v>
      </c>
      <c r="M1327" s="8">
        <v>38.301147139999998</v>
      </c>
      <c r="N1327" s="8">
        <f>Table_EnergyDemand_raw_data[[#This Row],[Demand]]*Table_EnergyDemand_raw_data[[#This Row],[RRP]]</f>
        <v>4464812.9815551955</v>
      </c>
    </row>
    <row r="1328" spans="1:14" x14ac:dyDescent="0.3">
      <c r="A1328" s="10">
        <v>43331</v>
      </c>
      <c r="B1328" s="5" t="str">
        <f>TEXT(Table_EnergyDemand_raw_data[[#This Row],[Date]], "DDDD")</f>
        <v>Sunday</v>
      </c>
      <c r="C1328" s="5" t="str">
        <f xml:space="preserve"> TEXT(Table_EnergyDemand_raw_data[[#This Row],[Date]], "MMMM")</f>
        <v>August</v>
      </c>
      <c r="D1328" s="5" t="str">
        <f>TEXT(Table_EnergyDemand_raw_data[[#This Row],[Date]], "YYYY")</f>
        <v>2018</v>
      </c>
      <c r="E1328" s="5">
        <f>_xlfn.ISOWEEKNUM(Table_EnergyDemand_raw_data[[#This Row],[Date]])</f>
        <v>33</v>
      </c>
      <c r="F1328" s="6" t="str">
        <f>VLOOKUP(Table_EnergyDemand_raw_data[[#This Row],[Date]],Table_Sheet1[], 2, FALSE)</f>
        <v>Y</v>
      </c>
      <c r="G1328" s="6" t="str">
        <f>VLOOKUP(Table_EnergyDemand_raw_data[[#This Row],[Date]],Table_Sheet1[], 3, FALSE)</f>
        <v>N</v>
      </c>
      <c r="H1328" s="5">
        <v>6.7</v>
      </c>
      <c r="I1328" s="5">
        <v>11.9</v>
      </c>
      <c r="J1328" s="5">
        <v>9.3000000000000007</v>
      </c>
      <c r="K1328" s="5">
        <v>9.1999999999999993</v>
      </c>
      <c r="L1328" s="7">
        <v>119707.93</v>
      </c>
      <c r="M1328" s="8">
        <v>50.446948470000002</v>
      </c>
      <c r="N1328" s="8">
        <f>Table_EnergyDemand_raw_data[[#This Row],[Demand]]*Table_EnergyDemand_raw_data[[#This Row],[RRP]]</f>
        <v>6038899.7761603668</v>
      </c>
    </row>
    <row r="1329" spans="1:14" x14ac:dyDescent="0.3">
      <c r="A1329" s="10">
        <v>43332</v>
      </c>
      <c r="B1329" s="5" t="str">
        <f>TEXT(Table_EnergyDemand_raw_data[[#This Row],[Date]], "DDDD")</f>
        <v>Monday</v>
      </c>
      <c r="C1329" s="5" t="str">
        <f xml:space="preserve"> TEXT(Table_EnergyDemand_raw_data[[#This Row],[Date]], "MMMM")</f>
        <v>August</v>
      </c>
      <c r="D1329" s="5" t="str">
        <f>TEXT(Table_EnergyDemand_raw_data[[#This Row],[Date]], "YYYY")</f>
        <v>2018</v>
      </c>
      <c r="E1329" s="5">
        <f>_xlfn.ISOWEEKNUM(Table_EnergyDemand_raw_data[[#This Row],[Date]])</f>
        <v>34</v>
      </c>
      <c r="F1329" s="6" t="str">
        <f>VLOOKUP(Table_EnergyDemand_raw_data[[#This Row],[Date]],Table_Sheet1[], 2, FALSE)</f>
        <v>Y</v>
      </c>
      <c r="G1329" s="6" t="str">
        <f>VLOOKUP(Table_EnergyDemand_raw_data[[#This Row],[Date]],Table_Sheet1[], 3, FALSE)</f>
        <v>N</v>
      </c>
      <c r="H1329" s="5">
        <v>5.5</v>
      </c>
      <c r="I1329" s="5">
        <v>12.4</v>
      </c>
      <c r="J1329" s="5">
        <v>6.5</v>
      </c>
      <c r="K1329" s="5">
        <v>2</v>
      </c>
      <c r="L1329" s="7">
        <v>138918.38500000001</v>
      </c>
      <c r="M1329" s="8">
        <v>102.3388107</v>
      </c>
      <c r="N1329" s="8">
        <f>Table_EnergyDemand_raw_data[[#This Row],[Demand]]*Table_EnergyDemand_raw_data[[#This Row],[RRP]]</f>
        <v>14216742.305264721</v>
      </c>
    </row>
    <row r="1330" spans="1:14" x14ac:dyDescent="0.3">
      <c r="A1330" s="10">
        <v>43333</v>
      </c>
      <c r="B1330" s="5" t="str">
        <f>TEXT(Table_EnergyDemand_raw_data[[#This Row],[Date]], "DDDD")</f>
        <v>Tuesday</v>
      </c>
      <c r="C1330" s="5" t="str">
        <f xml:space="preserve"> TEXT(Table_EnergyDemand_raw_data[[#This Row],[Date]], "MMMM")</f>
        <v>August</v>
      </c>
      <c r="D1330" s="5" t="str">
        <f>TEXT(Table_EnergyDemand_raw_data[[#This Row],[Date]], "YYYY")</f>
        <v>2018</v>
      </c>
      <c r="E1330" s="5">
        <f>_xlfn.ISOWEEKNUM(Table_EnergyDemand_raw_data[[#This Row],[Date]])</f>
        <v>34</v>
      </c>
      <c r="F1330" s="6" t="str">
        <f>VLOOKUP(Table_EnergyDemand_raw_data[[#This Row],[Date]],Table_Sheet1[], 2, FALSE)</f>
        <v>Y</v>
      </c>
      <c r="G1330" s="6" t="str">
        <f>VLOOKUP(Table_EnergyDemand_raw_data[[#This Row],[Date]],Table_Sheet1[], 3, FALSE)</f>
        <v>N</v>
      </c>
      <c r="H1330" s="5">
        <v>8.6</v>
      </c>
      <c r="I1330" s="5">
        <v>12.4</v>
      </c>
      <c r="J1330" s="5">
        <v>7.7</v>
      </c>
      <c r="K1330" s="5">
        <v>1.2</v>
      </c>
      <c r="L1330" s="7">
        <v>138424.25</v>
      </c>
      <c r="M1330" s="8">
        <v>119.2284324</v>
      </c>
      <c r="N1330" s="8">
        <f>Table_EnergyDemand_raw_data[[#This Row],[Demand]]*Table_EnergyDemand_raw_data[[#This Row],[RRP]]</f>
        <v>16504106.3336457</v>
      </c>
    </row>
    <row r="1331" spans="1:14" x14ac:dyDescent="0.3">
      <c r="A1331" s="10">
        <v>43334</v>
      </c>
      <c r="B1331" s="5" t="str">
        <f>TEXT(Table_EnergyDemand_raw_data[[#This Row],[Date]], "DDDD")</f>
        <v>Wednesday</v>
      </c>
      <c r="C1331" s="5" t="str">
        <f xml:space="preserve"> TEXT(Table_EnergyDemand_raw_data[[#This Row],[Date]], "MMMM")</f>
        <v>August</v>
      </c>
      <c r="D1331" s="5" t="str">
        <f>TEXT(Table_EnergyDemand_raw_data[[#This Row],[Date]], "YYYY")</f>
        <v>2018</v>
      </c>
      <c r="E1331" s="5">
        <f>_xlfn.ISOWEEKNUM(Table_EnergyDemand_raw_data[[#This Row],[Date]])</f>
        <v>34</v>
      </c>
      <c r="F1331" s="6" t="str">
        <f>VLOOKUP(Table_EnergyDemand_raw_data[[#This Row],[Date]],Table_Sheet1[], 2, FALSE)</f>
        <v>Y</v>
      </c>
      <c r="G1331" s="6" t="str">
        <f>VLOOKUP(Table_EnergyDemand_raw_data[[#This Row],[Date]],Table_Sheet1[], 3, FALSE)</f>
        <v>N</v>
      </c>
      <c r="H1331" s="5">
        <v>8.6999999999999993</v>
      </c>
      <c r="I1331" s="5">
        <v>14</v>
      </c>
      <c r="J1331" s="5">
        <v>8.5</v>
      </c>
      <c r="K1331" s="5">
        <v>1</v>
      </c>
      <c r="L1331" s="7">
        <v>136240.845</v>
      </c>
      <c r="M1331" s="8">
        <v>104.8161592</v>
      </c>
      <c r="N1331" s="8">
        <f>Table_EnergyDemand_raw_data[[#This Row],[Demand]]*Table_EnergyDemand_raw_data[[#This Row],[RRP]]</f>
        <v>14280242.099062525</v>
      </c>
    </row>
    <row r="1332" spans="1:14" x14ac:dyDescent="0.3">
      <c r="A1332" s="10">
        <v>43335</v>
      </c>
      <c r="B1332" s="5" t="str">
        <f>TEXT(Table_EnergyDemand_raw_data[[#This Row],[Date]], "DDDD")</f>
        <v>Thursday</v>
      </c>
      <c r="C1332" s="5" t="str">
        <f xml:space="preserve"> TEXT(Table_EnergyDemand_raw_data[[#This Row],[Date]], "MMMM")</f>
        <v>August</v>
      </c>
      <c r="D1332" s="5" t="str">
        <f>TEXT(Table_EnergyDemand_raw_data[[#This Row],[Date]], "YYYY")</f>
        <v>2018</v>
      </c>
      <c r="E1332" s="5">
        <f>_xlfn.ISOWEEKNUM(Table_EnergyDemand_raw_data[[#This Row],[Date]])</f>
        <v>34</v>
      </c>
      <c r="F1332" s="6" t="str">
        <f>VLOOKUP(Table_EnergyDemand_raw_data[[#This Row],[Date]],Table_Sheet1[], 2, FALSE)</f>
        <v>Y</v>
      </c>
      <c r="G1332" s="6" t="str">
        <f>VLOOKUP(Table_EnergyDemand_raw_data[[#This Row],[Date]],Table_Sheet1[], 3, FALSE)</f>
        <v>N</v>
      </c>
      <c r="H1332" s="5">
        <v>5.6</v>
      </c>
      <c r="I1332" s="5">
        <v>16</v>
      </c>
      <c r="J1332" s="5">
        <v>11.1</v>
      </c>
      <c r="K1332" s="5">
        <v>0</v>
      </c>
      <c r="L1332" s="7">
        <v>131956.72500000001</v>
      </c>
      <c r="M1332" s="8">
        <v>89.579370560000001</v>
      </c>
      <c r="N1332" s="8">
        <f>Table_EnergyDemand_raw_data[[#This Row],[Demand]]*Table_EnergyDemand_raw_data[[#This Row],[RRP]]</f>
        <v>11820600.366659017</v>
      </c>
    </row>
    <row r="1333" spans="1:14" x14ac:dyDescent="0.3">
      <c r="A1333" s="10">
        <v>43336</v>
      </c>
      <c r="B1333" s="5" t="str">
        <f>TEXT(Table_EnergyDemand_raw_data[[#This Row],[Date]], "DDDD")</f>
        <v>Friday</v>
      </c>
      <c r="C1333" s="5" t="str">
        <f xml:space="preserve"> TEXT(Table_EnergyDemand_raw_data[[#This Row],[Date]], "MMMM")</f>
        <v>August</v>
      </c>
      <c r="D1333" s="5" t="str">
        <f>TEXT(Table_EnergyDemand_raw_data[[#This Row],[Date]], "YYYY")</f>
        <v>2018</v>
      </c>
      <c r="E1333" s="5">
        <f>_xlfn.ISOWEEKNUM(Table_EnergyDemand_raw_data[[#This Row],[Date]])</f>
        <v>34</v>
      </c>
      <c r="F1333" s="6" t="str">
        <f>VLOOKUP(Table_EnergyDemand_raw_data[[#This Row],[Date]],Table_Sheet1[], 2, FALSE)</f>
        <v>Y</v>
      </c>
      <c r="G1333" s="6" t="str">
        <f>VLOOKUP(Table_EnergyDemand_raw_data[[#This Row],[Date]],Table_Sheet1[], 3, FALSE)</f>
        <v>N</v>
      </c>
      <c r="H1333" s="5">
        <v>4.8</v>
      </c>
      <c r="I1333" s="5">
        <v>15.4</v>
      </c>
      <c r="J1333" s="5">
        <v>14.7</v>
      </c>
      <c r="K1333" s="5">
        <v>0</v>
      </c>
      <c r="L1333" s="7">
        <v>130210.94</v>
      </c>
      <c r="M1333" s="8">
        <v>97.467844349999993</v>
      </c>
      <c r="N1333" s="8">
        <f>Table_EnergyDemand_raw_data[[#This Row],[Demand]]*Table_EnergyDemand_raw_data[[#This Row],[RRP]]</f>
        <v>12691379.632587189</v>
      </c>
    </row>
    <row r="1334" spans="1:14" x14ac:dyDescent="0.3">
      <c r="A1334" s="10">
        <v>43337</v>
      </c>
      <c r="B1334" s="5" t="str">
        <f>TEXT(Table_EnergyDemand_raw_data[[#This Row],[Date]], "DDDD")</f>
        <v>Saturday</v>
      </c>
      <c r="C1334" s="5" t="str">
        <f xml:space="preserve"> TEXT(Table_EnergyDemand_raw_data[[#This Row],[Date]], "MMMM")</f>
        <v>August</v>
      </c>
      <c r="D1334" s="5" t="str">
        <f>TEXT(Table_EnergyDemand_raw_data[[#This Row],[Date]], "YYYY")</f>
        <v>2018</v>
      </c>
      <c r="E1334" s="5">
        <f>_xlfn.ISOWEEKNUM(Table_EnergyDemand_raw_data[[#This Row],[Date]])</f>
        <v>34</v>
      </c>
      <c r="F1334" s="6" t="str">
        <f>VLOOKUP(Table_EnergyDemand_raw_data[[#This Row],[Date]],Table_Sheet1[], 2, FALSE)</f>
        <v>Y</v>
      </c>
      <c r="G1334" s="6" t="str">
        <f>VLOOKUP(Table_EnergyDemand_raw_data[[#This Row],[Date]],Table_Sheet1[], 3, FALSE)</f>
        <v>N</v>
      </c>
      <c r="H1334" s="5">
        <v>3.9</v>
      </c>
      <c r="I1334" s="5">
        <v>15.2</v>
      </c>
      <c r="J1334" s="5">
        <v>14.9</v>
      </c>
      <c r="K1334" s="5">
        <v>0</v>
      </c>
      <c r="L1334" s="7">
        <v>116471.77499999999</v>
      </c>
      <c r="M1334" s="8">
        <v>118.4878363</v>
      </c>
      <c r="N1334" s="8">
        <f>Table_EnergyDemand_raw_data[[#This Row],[Demand]]*Table_EnergyDemand_raw_data[[#This Row],[RRP]]</f>
        <v>13800488.609770432</v>
      </c>
    </row>
    <row r="1335" spans="1:14" x14ac:dyDescent="0.3">
      <c r="A1335" s="10">
        <v>43338</v>
      </c>
      <c r="B1335" s="5" t="str">
        <f>TEXT(Table_EnergyDemand_raw_data[[#This Row],[Date]], "DDDD")</f>
        <v>Sunday</v>
      </c>
      <c r="C1335" s="5" t="str">
        <f xml:space="preserve"> TEXT(Table_EnergyDemand_raw_data[[#This Row],[Date]], "MMMM")</f>
        <v>August</v>
      </c>
      <c r="D1335" s="5" t="str">
        <f>TEXT(Table_EnergyDemand_raw_data[[#This Row],[Date]], "YYYY")</f>
        <v>2018</v>
      </c>
      <c r="E1335" s="5">
        <f>_xlfn.ISOWEEKNUM(Table_EnergyDemand_raw_data[[#This Row],[Date]])</f>
        <v>34</v>
      </c>
      <c r="F1335" s="6" t="str">
        <f>VLOOKUP(Table_EnergyDemand_raw_data[[#This Row],[Date]],Table_Sheet1[], 2, FALSE)</f>
        <v>Y</v>
      </c>
      <c r="G1335" s="6" t="str">
        <f>VLOOKUP(Table_EnergyDemand_raw_data[[#This Row],[Date]],Table_Sheet1[], 3, FALSE)</f>
        <v>N</v>
      </c>
      <c r="H1335" s="5">
        <v>4.9000000000000004</v>
      </c>
      <c r="I1335" s="5">
        <v>14.7</v>
      </c>
      <c r="J1335" s="5">
        <v>12.3</v>
      </c>
      <c r="K1335" s="5">
        <v>0</v>
      </c>
      <c r="L1335" s="7">
        <v>111436.265</v>
      </c>
      <c r="M1335" s="8">
        <v>105.4622088</v>
      </c>
      <c r="N1335" s="8">
        <f>Table_EnergyDemand_raw_data[[#This Row],[Demand]]*Table_EnergyDemand_raw_data[[#This Row],[RRP]]</f>
        <v>11752314.647322131</v>
      </c>
    </row>
    <row r="1336" spans="1:14" x14ac:dyDescent="0.3">
      <c r="A1336" s="10">
        <v>43339</v>
      </c>
      <c r="B1336" s="5" t="str">
        <f>TEXT(Table_EnergyDemand_raw_data[[#This Row],[Date]], "DDDD")</f>
        <v>Monday</v>
      </c>
      <c r="C1336" s="5" t="str">
        <f xml:space="preserve"> TEXT(Table_EnergyDemand_raw_data[[#This Row],[Date]], "MMMM")</f>
        <v>August</v>
      </c>
      <c r="D1336" s="5" t="str">
        <f>TEXT(Table_EnergyDemand_raw_data[[#This Row],[Date]], "YYYY")</f>
        <v>2018</v>
      </c>
      <c r="E1336" s="5">
        <f>_xlfn.ISOWEEKNUM(Table_EnergyDemand_raw_data[[#This Row],[Date]])</f>
        <v>35</v>
      </c>
      <c r="F1336" s="6" t="str">
        <f>VLOOKUP(Table_EnergyDemand_raw_data[[#This Row],[Date]],Table_Sheet1[], 2, FALSE)</f>
        <v>Y</v>
      </c>
      <c r="G1336" s="6" t="str">
        <f>VLOOKUP(Table_EnergyDemand_raw_data[[#This Row],[Date]],Table_Sheet1[], 3, FALSE)</f>
        <v>N</v>
      </c>
      <c r="H1336" s="5">
        <v>6.8</v>
      </c>
      <c r="I1336" s="5">
        <v>12.9</v>
      </c>
      <c r="J1336" s="5">
        <v>12.4</v>
      </c>
      <c r="K1336" s="5">
        <v>3.6</v>
      </c>
      <c r="L1336" s="7">
        <v>131280.85</v>
      </c>
      <c r="M1336" s="8">
        <v>105.01180309999999</v>
      </c>
      <c r="N1336" s="8">
        <f>Table_EnergyDemand_raw_data[[#This Row],[Demand]]*Table_EnergyDemand_raw_data[[#This Row],[RRP]]</f>
        <v>13786038.771000635</v>
      </c>
    </row>
    <row r="1337" spans="1:14" x14ac:dyDescent="0.3">
      <c r="A1337" s="10">
        <v>43340</v>
      </c>
      <c r="B1337" s="5" t="str">
        <f>TEXT(Table_EnergyDemand_raw_data[[#This Row],[Date]], "DDDD")</f>
        <v>Tuesday</v>
      </c>
      <c r="C1337" s="5" t="str">
        <f xml:space="preserve"> TEXT(Table_EnergyDemand_raw_data[[#This Row],[Date]], "MMMM")</f>
        <v>August</v>
      </c>
      <c r="D1337" s="5" t="str">
        <f>TEXT(Table_EnergyDemand_raw_data[[#This Row],[Date]], "YYYY")</f>
        <v>2018</v>
      </c>
      <c r="E1337" s="5">
        <f>_xlfn.ISOWEEKNUM(Table_EnergyDemand_raw_data[[#This Row],[Date]])</f>
        <v>35</v>
      </c>
      <c r="F1337" s="6" t="str">
        <f>VLOOKUP(Table_EnergyDemand_raw_data[[#This Row],[Date]],Table_Sheet1[], 2, FALSE)</f>
        <v>Y</v>
      </c>
      <c r="G1337" s="6" t="str">
        <f>VLOOKUP(Table_EnergyDemand_raw_data[[#This Row],[Date]],Table_Sheet1[], 3, FALSE)</f>
        <v>N</v>
      </c>
      <c r="H1337" s="5">
        <v>1.9</v>
      </c>
      <c r="I1337" s="5">
        <v>11.2</v>
      </c>
      <c r="J1337" s="5">
        <v>11.7</v>
      </c>
      <c r="K1337" s="5">
        <v>0.2</v>
      </c>
      <c r="L1337" s="7">
        <v>139563.095</v>
      </c>
      <c r="M1337" s="8">
        <v>119.82307369999999</v>
      </c>
      <c r="N1337" s="8">
        <f>Table_EnergyDemand_raw_data[[#This Row],[Demand]]*Table_EnergyDemand_raw_data[[#This Row],[RRP]]</f>
        <v>16722879.017985102</v>
      </c>
    </row>
    <row r="1338" spans="1:14" x14ac:dyDescent="0.3">
      <c r="A1338" s="10">
        <v>43341</v>
      </c>
      <c r="B1338" s="5" t="str">
        <f>TEXT(Table_EnergyDemand_raw_data[[#This Row],[Date]], "DDDD")</f>
        <v>Wednesday</v>
      </c>
      <c r="C1338" s="5" t="str">
        <f xml:space="preserve"> TEXT(Table_EnergyDemand_raw_data[[#This Row],[Date]], "MMMM")</f>
        <v>August</v>
      </c>
      <c r="D1338" s="5" t="str">
        <f>TEXT(Table_EnergyDemand_raw_data[[#This Row],[Date]], "YYYY")</f>
        <v>2018</v>
      </c>
      <c r="E1338" s="5">
        <f>_xlfn.ISOWEEKNUM(Table_EnergyDemand_raw_data[[#This Row],[Date]])</f>
        <v>35</v>
      </c>
      <c r="F1338" s="6" t="str">
        <f>VLOOKUP(Table_EnergyDemand_raw_data[[#This Row],[Date]],Table_Sheet1[], 2, FALSE)</f>
        <v>Y</v>
      </c>
      <c r="G1338" s="6" t="str">
        <f>VLOOKUP(Table_EnergyDemand_raw_data[[#This Row],[Date]],Table_Sheet1[], 3, FALSE)</f>
        <v>N</v>
      </c>
      <c r="H1338" s="5">
        <v>0.8</v>
      </c>
      <c r="I1338" s="5">
        <v>12.5</v>
      </c>
      <c r="J1338" s="5">
        <v>15.5</v>
      </c>
      <c r="K1338" s="5">
        <v>0</v>
      </c>
      <c r="L1338" s="7">
        <v>136032.16</v>
      </c>
      <c r="M1338" s="8">
        <v>118.3790102</v>
      </c>
      <c r="N1338" s="8">
        <f>Table_EnergyDemand_raw_data[[#This Row],[Demand]]*Table_EnergyDemand_raw_data[[#This Row],[RRP]]</f>
        <v>16103352.456168031</v>
      </c>
    </row>
    <row r="1339" spans="1:14" x14ac:dyDescent="0.3">
      <c r="A1339" s="10">
        <v>43342</v>
      </c>
      <c r="B1339" s="5" t="str">
        <f>TEXT(Table_EnergyDemand_raw_data[[#This Row],[Date]], "DDDD")</f>
        <v>Thursday</v>
      </c>
      <c r="C1339" s="5" t="str">
        <f xml:space="preserve"> TEXT(Table_EnergyDemand_raw_data[[#This Row],[Date]], "MMMM")</f>
        <v>August</v>
      </c>
      <c r="D1339" s="5" t="str">
        <f>TEXT(Table_EnergyDemand_raw_data[[#This Row],[Date]], "YYYY")</f>
        <v>2018</v>
      </c>
      <c r="E1339" s="5">
        <f>_xlfn.ISOWEEKNUM(Table_EnergyDemand_raw_data[[#This Row],[Date]])</f>
        <v>35</v>
      </c>
      <c r="F1339" s="6" t="str">
        <f>VLOOKUP(Table_EnergyDemand_raw_data[[#This Row],[Date]],Table_Sheet1[], 2, FALSE)</f>
        <v>Y</v>
      </c>
      <c r="G1339" s="6" t="str">
        <f>VLOOKUP(Table_EnergyDemand_raw_data[[#This Row],[Date]],Table_Sheet1[], 3, FALSE)</f>
        <v>N</v>
      </c>
      <c r="H1339" s="5">
        <v>4.8</v>
      </c>
      <c r="I1339" s="5">
        <v>16.7</v>
      </c>
      <c r="J1339" s="5">
        <v>5.0999999999999996</v>
      </c>
      <c r="K1339" s="5">
        <v>0</v>
      </c>
      <c r="L1339" s="7">
        <v>139752.54500000001</v>
      </c>
      <c r="M1339" s="8">
        <v>97.166418829999998</v>
      </c>
      <c r="N1339" s="8">
        <f>Table_EnergyDemand_raw_data[[#This Row],[Demand]]*Table_EnergyDemand_raw_data[[#This Row],[RRP]]</f>
        <v>13579254.320028422</v>
      </c>
    </row>
    <row r="1340" spans="1:14" x14ac:dyDescent="0.3">
      <c r="A1340" s="10">
        <v>43343</v>
      </c>
      <c r="B1340" s="5" t="str">
        <f>TEXT(Table_EnergyDemand_raw_data[[#This Row],[Date]], "DDDD")</f>
        <v>Friday</v>
      </c>
      <c r="C1340" s="5" t="str">
        <f xml:space="preserve"> TEXT(Table_EnergyDemand_raw_data[[#This Row],[Date]], "MMMM")</f>
        <v>August</v>
      </c>
      <c r="D1340" s="5" t="str">
        <f>TEXT(Table_EnergyDemand_raw_data[[#This Row],[Date]], "YYYY")</f>
        <v>2018</v>
      </c>
      <c r="E1340" s="5">
        <f>_xlfn.ISOWEEKNUM(Table_EnergyDemand_raw_data[[#This Row],[Date]])</f>
        <v>35</v>
      </c>
      <c r="F1340" s="6" t="str">
        <f>VLOOKUP(Table_EnergyDemand_raw_data[[#This Row],[Date]],Table_Sheet1[], 2, FALSE)</f>
        <v>Y</v>
      </c>
      <c r="G1340" s="6" t="str">
        <f>VLOOKUP(Table_EnergyDemand_raw_data[[#This Row],[Date]],Table_Sheet1[], 3, FALSE)</f>
        <v>N</v>
      </c>
      <c r="H1340" s="5">
        <v>8.9</v>
      </c>
      <c r="I1340" s="5">
        <v>16</v>
      </c>
      <c r="J1340" s="5">
        <v>6.8</v>
      </c>
      <c r="K1340" s="5">
        <v>1.6</v>
      </c>
      <c r="L1340" s="7">
        <v>130466.91499999999</v>
      </c>
      <c r="M1340" s="8">
        <v>122.4259917</v>
      </c>
      <c r="N1340" s="8">
        <f>Table_EnergyDemand_raw_data[[#This Row],[Demand]]*Table_EnergyDemand_raw_data[[#This Row],[RRP]]</f>
        <v>15972541.452914605</v>
      </c>
    </row>
    <row r="1341" spans="1:14" x14ac:dyDescent="0.3">
      <c r="A1341" s="10">
        <v>43344</v>
      </c>
      <c r="B1341" s="5" t="str">
        <f>TEXT(Table_EnergyDemand_raw_data[[#This Row],[Date]], "DDDD")</f>
        <v>Saturday</v>
      </c>
      <c r="C1341" s="5" t="str">
        <f xml:space="preserve"> TEXT(Table_EnergyDemand_raw_data[[#This Row],[Date]], "MMMM")</f>
        <v>September</v>
      </c>
      <c r="D1341" s="5" t="str">
        <f>TEXT(Table_EnergyDemand_raw_data[[#This Row],[Date]], "YYYY")</f>
        <v>2018</v>
      </c>
      <c r="E1341" s="5">
        <f>_xlfn.ISOWEEKNUM(Table_EnergyDemand_raw_data[[#This Row],[Date]])</f>
        <v>35</v>
      </c>
      <c r="F1341" s="6" t="str">
        <f>VLOOKUP(Table_EnergyDemand_raw_data[[#This Row],[Date]],Table_Sheet1[], 2, FALSE)</f>
        <v>Y</v>
      </c>
      <c r="G1341" s="6" t="str">
        <f>VLOOKUP(Table_EnergyDemand_raw_data[[#This Row],[Date]],Table_Sheet1[], 3, FALSE)</f>
        <v>N</v>
      </c>
      <c r="H1341" s="5">
        <v>10.5</v>
      </c>
      <c r="I1341" s="5">
        <v>13.4</v>
      </c>
      <c r="J1341" s="5">
        <v>7.4</v>
      </c>
      <c r="K1341" s="5">
        <v>2.2000000000000002</v>
      </c>
      <c r="L1341" s="7">
        <v>116344.565</v>
      </c>
      <c r="M1341" s="8">
        <v>104.0260614</v>
      </c>
      <c r="N1341" s="8">
        <f>Table_EnergyDemand_raw_data[[#This Row],[Demand]]*Table_EnergyDemand_raw_data[[#This Row],[RRP]]</f>
        <v>12102866.862246292</v>
      </c>
    </row>
    <row r="1342" spans="1:14" x14ac:dyDescent="0.3">
      <c r="A1342" s="10">
        <v>43345</v>
      </c>
      <c r="B1342" s="5" t="str">
        <f>TEXT(Table_EnergyDemand_raw_data[[#This Row],[Date]], "DDDD")</f>
        <v>Sunday</v>
      </c>
      <c r="C1342" s="5" t="str">
        <f xml:space="preserve"> TEXT(Table_EnergyDemand_raw_data[[#This Row],[Date]], "MMMM")</f>
        <v>September</v>
      </c>
      <c r="D1342" s="5" t="str">
        <f>TEXT(Table_EnergyDemand_raw_data[[#This Row],[Date]], "YYYY")</f>
        <v>2018</v>
      </c>
      <c r="E1342" s="5">
        <f>_xlfn.ISOWEEKNUM(Table_EnergyDemand_raw_data[[#This Row],[Date]])</f>
        <v>35</v>
      </c>
      <c r="F1342" s="6" t="str">
        <f>VLOOKUP(Table_EnergyDemand_raw_data[[#This Row],[Date]],Table_Sheet1[], 2, FALSE)</f>
        <v>Y</v>
      </c>
      <c r="G1342" s="6" t="str">
        <f>VLOOKUP(Table_EnergyDemand_raw_data[[#This Row],[Date]],Table_Sheet1[], 3, FALSE)</f>
        <v>N</v>
      </c>
      <c r="H1342" s="5">
        <v>5</v>
      </c>
      <c r="I1342" s="5">
        <v>12.3</v>
      </c>
      <c r="J1342" s="5">
        <v>11.2</v>
      </c>
      <c r="K1342" s="5">
        <v>3</v>
      </c>
      <c r="L1342" s="7">
        <v>118402.905</v>
      </c>
      <c r="M1342" s="8">
        <v>137.1315117</v>
      </c>
      <c r="N1342" s="8">
        <f>Table_EnergyDemand_raw_data[[#This Row],[Demand]]*Table_EnergyDemand_raw_data[[#This Row],[RRP]]</f>
        <v>16236769.352321489</v>
      </c>
    </row>
    <row r="1343" spans="1:14" x14ac:dyDescent="0.3">
      <c r="A1343" s="10">
        <v>43346</v>
      </c>
      <c r="B1343" s="5" t="str">
        <f>TEXT(Table_EnergyDemand_raw_data[[#This Row],[Date]], "DDDD")</f>
        <v>Monday</v>
      </c>
      <c r="C1343" s="5" t="str">
        <f xml:space="preserve"> TEXT(Table_EnergyDemand_raw_data[[#This Row],[Date]], "MMMM")</f>
        <v>September</v>
      </c>
      <c r="D1343" s="5" t="str">
        <f>TEXT(Table_EnergyDemand_raw_data[[#This Row],[Date]], "YYYY")</f>
        <v>2018</v>
      </c>
      <c r="E1343" s="5">
        <f>_xlfn.ISOWEEKNUM(Table_EnergyDemand_raw_data[[#This Row],[Date]])</f>
        <v>36</v>
      </c>
      <c r="F1343" s="6" t="str">
        <f>VLOOKUP(Table_EnergyDemand_raw_data[[#This Row],[Date]],Table_Sheet1[], 2, FALSE)</f>
        <v>Y</v>
      </c>
      <c r="G1343" s="6" t="str">
        <f>VLOOKUP(Table_EnergyDemand_raw_data[[#This Row],[Date]],Table_Sheet1[], 3, FALSE)</f>
        <v>N</v>
      </c>
      <c r="H1343" s="5">
        <v>5</v>
      </c>
      <c r="I1343" s="5">
        <v>13.1</v>
      </c>
      <c r="J1343" s="5">
        <v>14.7</v>
      </c>
      <c r="K1343" s="5">
        <v>0</v>
      </c>
      <c r="L1343" s="7">
        <v>131448.995</v>
      </c>
      <c r="M1343" s="8">
        <v>139.51638489999999</v>
      </c>
      <c r="N1343" s="8">
        <f>Table_EnergyDemand_raw_data[[#This Row],[Demand]]*Table_EnergyDemand_raw_data[[#This Row],[RRP]]</f>
        <v>18339288.581138175</v>
      </c>
    </row>
    <row r="1344" spans="1:14" x14ac:dyDescent="0.3">
      <c r="A1344" s="10">
        <v>43347</v>
      </c>
      <c r="B1344" s="5" t="str">
        <f>TEXT(Table_EnergyDemand_raw_data[[#This Row],[Date]], "DDDD")</f>
        <v>Tuesday</v>
      </c>
      <c r="C1344" s="5" t="str">
        <f xml:space="preserve"> TEXT(Table_EnergyDemand_raw_data[[#This Row],[Date]], "MMMM")</f>
        <v>September</v>
      </c>
      <c r="D1344" s="5" t="str">
        <f>TEXT(Table_EnergyDemand_raw_data[[#This Row],[Date]], "YYYY")</f>
        <v>2018</v>
      </c>
      <c r="E1344" s="5">
        <f>_xlfn.ISOWEEKNUM(Table_EnergyDemand_raw_data[[#This Row],[Date]])</f>
        <v>36</v>
      </c>
      <c r="F1344" s="6" t="str">
        <f>VLOOKUP(Table_EnergyDemand_raw_data[[#This Row],[Date]],Table_Sheet1[], 2, FALSE)</f>
        <v>Y</v>
      </c>
      <c r="G1344" s="6" t="str">
        <f>VLOOKUP(Table_EnergyDemand_raw_data[[#This Row],[Date]],Table_Sheet1[], 3, FALSE)</f>
        <v>N</v>
      </c>
      <c r="H1344" s="5">
        <v>3.4</v>
      </c>
      <c r="I1344" s="5">
        <v>19.5</v>
      </c>
      <c r="J1344" s="5">
        <v>14.7</v>
      </c>
      <c r="K1344" s="5">
        <v>0</v>
      </c>
      <c r="L1344" s="7">
        <v>128192.08500000001</v>
      </c>
      <c r="M1344" s="8">
        <v>119.57434360000001</v>
      </c>
      <c r="N1344" s="8">
        <f>Table_EnergyDemand_raw_data[[#This Row],[Demand]]*Table_EnergyDemand_raw_data[[#This Row],[RRP]]</f>
        <v>15328484.418590408</v>
      </c>
    </row>
    <row r="1345" spans="1:14" x14ac:dyDescent="0.3">
      <c r="A1345" s="10">
        <v>43348</v>
      </c>
      <c r="B1345" s="5" t="str">
        <f>TEXT(Table_EnergyDemand_raw_data[[#This Row],[Date]], "DDDD")</f>
        <v>Wednesday</v>
      </c>
      <c r="C1345" s="5" t="str">
        <f xml:space="preserve"> TEXT(Table_EnergyDemand_raw_data[[#This Row],[Date]], "MMMM")</f>
        <v>September</v>
      </c>
      <c r="D1345" s="5" t="str">
        <f>TEXT(Table_EnergyDemand_raw_data[[#This Row],[Date]], "YYYY")</f>
        <v>2018</v>
      </c>
      <c r="E1345" s="5">
        <f>_xlfn.ISOWEEKNUM(Table_EnergyDemand_raw_data[[#This Row],[Date]])</f>
        <v>36</v>
      </c>
      <c r="F1345" s="6" t="str">
        <f>VLOOKUP(Table_EnergyDemand_raw_data[[#This Row],[Date]],Table_Sheet1[], 2, FALSE)</f>
        <v>Y</v>
      </c>
      <c r="G1345" s="6" t="str">
        <f>VLOOKUP(Table_EnergyDemand_raw_data[[#This Row],[Date]],Table_Sheet1[], 3, FALSE)</f>
        <v>N</v>
      </c>
      <c r="H1345" s="5">
        <v>8.1</v>
      </c>
      <c r="I1345" s="5">
        <v>20.2</v>
      </c>
      <c r="J1345" s="5">
        <v>14.5</v>
      </c>
      <c r="K1345" s="5">
        <v>0</v>
      </c>
      <c r="L1345" s="7">
        <v>118307.155</v>
      </c>
      <c r="M1345" s="8">
        <v>111.54075349999999</v>
      </c>
      <c r="N1345" s="8">
        <f>Table_EnergyDemand_raw_data[[#This Row],[Demand]]*Table_EnergyDemand_raw_data[[#This Row],[RRP]]</f>
        <v>13196069.213141292</v>
      </c>
    </row>
    <row r="1346" spans="1:14" x14ac:dyDescent="0.3">
      <c r="A1346" s="10">
        <v>43349</v>
      </c>
      <c r="B1346" s="5" t="str">
        <f>TEXT(Table_EnergyDemand_raw_data[[#This Row],[Date]], "DDDD")</f>
        <v>Thursday</v>
      </c>
      <c r="C1346" s="5" t="str">
        <f xml:space="preserve"> TEXT(Table_EnergyDemand_raw_data[[#This Row],[Date]], "MMMM")</f>
        <v>September</v>
      </c>
      <c r="D1346" s="5" t="str">
        <f>TEXT(Table_EnergyDemand_raw_data[[#This Row],[Date]], "YYYY")</f>
        <v>2018</v>
      </c>
      <c r="E1346" s="5">
        <f>_xlfn.ISOWEEKNUM(Table_EnergyDemand_raw_data[[#This Row],[Date]])</f>
        <v>36</v>
      </c>
      <c r="F1346" s="6" t="str">
        <f>VLOOKUP(Table_EnergyDemand_raw_data[[#This Row],[Date]],Table_Sheet1[], 2, FALSE)</f>
        <v>Y</v>
      </c>
      <c r="G1346" s="6" t="str">
        <f>VLOOKUP(Table_EnergyDemand_raw_data[[#This Row],[Date]],Table_Sheet1[], 3, FALSE)</f>
        <v>N</v>
      </c>
      <c r="H1346" s="5">
        <v>13.8</v>
      </c>
      <c r="I1346" s="5">
        <v>20.6</v>
      </c>
      <c r="J1346" s="5">
        <v>9.5</v>
      </c>
      <c r="K1346" s="5">
        <v>0</v>
      </c>
      <c r="L1346" s="7">
        <v>116467.37</v>
      </c>
      <c r="M1346" s="8">
        <v>138.90753839999999</v>
      </c>
      <c r="N1346" s="8">
        <f>Table_EnergyDemand_raw_data[[#This Row],[Demand]]*Table_EnergyDemand_raw_data[[#This Row],[RRP]]</f>
        <v>16178195.670622006</v>
      </c>
    </row>
    <row r="1347" spans="1:14" x14ac:dyDescent="0.3">
      <c r="A1347" s="10">
        <v>43350</v>
      </c>
      <c r="B1347" s="5" t="str">
        <f>TEXT(Table_EnergyDemand_raw_data[[#This Row],[Date]], "DDDD")</f>
        <v>Friday</v>
      </c>
      <c r="C1347" s="5" t="str">
        <f xml:space="preserve"> TEXT(Table_EnergyDemand_raw_data[[#This Row],[Date]], "MMMM")</f>
        <v>September</v>
      </c>
      <c r="D1347" s="5" t="str">
        <f>TEXT(Table_EnergyDemand_raw_data[[#This Row],[Date]], "YYYY")</f>
        <v>2018</v>
      </c>
      <c r="E1347" s="5">
        <f>_xlfn.ISOWEEKNUM(Table_EnergyDemand_raw_data[[#This Row],[Date]])</f>
        <v>36</v>
      </c>
      <c r="F1347" s="6" t="str">
        <f>VLOOKUP(Table_EnergyDemand_raw_data[[#This Row],[Date]],Table_Sheet1[], 2, FALSE)</f>
        <v>Y</v>
      </c>
      <c r="G1347" s="6" t="str">
        <f>VLOOKUP(Table_EnergyDemand_raw_data[[#This Row],[Date]],Table_Sheet1[], 3, FALSE)</f>
        <v>N</v>
      </c>
      <c r="H1347" s="5">
        <v>8.6999999999999993</v>
      </c>
      <c r="I1347" s="5">
        <v>15.1</v>
      </c>
      <c r="J1347" s="5">
        <v>14.7</v>
      </c>
      <c r="K1347" s="5">
        <v>3.4</v>
      </c>
      <c r="L1347" s="7">
        <v>123583.52</v>
      </c>
      <c r="M1347" s="8">
        <v>161.5068282</v>
      </c>
      <c r="N1347" s="8">
        <f>Table_EnergyDemand_raw_data[[#This Row],[Demand]]*Table_EnergyDemand_raw_data[[#This Row],[RRP]]</f>
        <v>19959582.332991265</v>
      </c>
    </row>
    <row r="1348" spans="1:14" x14ac:dyDescent="0.3">
      <c r="A1348" s="10">
        <v>43351</v>
      </c>
      <c r="B1348" s="5" t="str">
        <f>TEXT(Table_EnergyDemand_raw_data[[#This Row],[Date]], "DDDD")</f>
        <v>Saturday</v>
      </c>
      <c r="C1348" s="5" t="str">
        <f xml:space="preserve"> TEXT(Table_EnergyDemand_raw_data[[#This Row],[Date]], "MMMM")</f>
        <v>September</v>
      </c>
      <c r="D1348" s="5" t="str">
        <f>TEXT(Table_EnergyDemand_raw_data[[#This Row],[Date]], "YYYY")</f>
        <v>2018</v>
      </c>
      <c r="E1348" s="5">
        <f>_xlfn.ISOWEEKNUM(Table_EnergyDemand_raw_data[[#This Row],[Date]])</f>
        <v>36</v>
      </c>
      <c r="F1348" s="6" t="str">
        <f>VLOOKUP(Table_EnergyDemand_raw_data[[#This Row],[Date]],Table_Sheet1[], 2, FALSE)</f>
        <v>Y</v>
      </c>
      <c r="G1348" s="6" t="str">
        <f>VLOOKUP(Table_EnergyDemand_raw_data[[#This Row],[Date]],Table_Sheet1[], 3, FALSE)</f>
        <v>N</v>
      </c>
      <c r="H1348" s="5">
        <v>4.2</v>
      </c>
      <c r="I1348" s="5">
        <v>17.5</v>
      </c>
      <c r="J1348" s="5">
        <v>16.2</v>
      </c>
      <c r="K1348" s="5">
        <v>0.2</v>
      </c>
      <c r="L1348" s="7">
        <v>109948.61500000001</v>
      </c>
      <c r="M1348" s="8">
        <v>109.29377119999999</v>
      </c>
      <c r="N1348" s="8">
        <f>Table_EnergyDemand_raw_data[[#This Row],[Demand]]*Table_EnergyDemand_raw_data[[#This Row],[RRP]]</f>
        <v>12016698.771566888</v>
      </c>
    </row>
    <row r="1349" spans="1:14" x14ac:dyDescent="0.3">
      <c r="A1349" s="10">
        <v>43352</v>
      </c>
      <c r="B1349" s="5" t="str">
        <f>TEXT(Table_EnergyDemand_raw_data[[#This Row],[Date]], "DDDD")</f>
        <v>Sunday</v>
      </c>
      <c r="C1349" s="5" t="str">
        <f xml:space="preserve"> TEXT(Table_EnergyDemand_raw_data[[#This Row],[Date]], "MMMM")</f>
        <v>September</v>
      </c>
      <c r="D1349" s="5" t="str">
        <f>TEXT(Table_EnergyDemand_raw_data[[#This Row],[Date]], "YYYY")</f>
        <v>2018</v>
      </c>
      <c r="E1349" s="5">
        <f>_xlfn.ISOWEEKNUM(Table_EnergyDemand_raw_data[[#This Row],[Date]])</f>
        <v>36</v>
      </c>
      <c r="F1349" s="6" t="str">
        <f>VLOOKUP(Table_EnergyDemand_raw_data[[#This Row],[Date]],Table_Sheet1[], 2, FALSE)</f>
        <v>Y</v>
      </c>
      <c r="G1349" s="6" t="str">
        <f>VLOOKUP(Table_EnergyDemand_raw_data[[#This Row],[Date]],Table_Sheet1[], 3, FALSE)</f>
        <v>N</v>
      </c>
      <c r="H1349" s="5">
        <v>8.6</v>
      </c>
      <c r="I1349" s="5">
        <v>18.100000000000001</v>
      </c>
      <c r="J1349" s="5">
        <v>7.3</v>
      </c>
      <c r="K1349" s="5">
        <v>0</v>
      </c>
      <c r="L1349" s="7">
        <v>107838.95</v>
      </c>
      <c r="M1349" s="8">
        <v>67.615591249999994</v>
      </c>
      <c r="N1349" s="8">
        <f>Table_EnergyDemand_raw_data[[#This Row],[Demand]]*Table_EnergyDemand_raw_data[[#This Row],[RRP]]</f>
        <v>7291594.3640291868</v>
      </c>
    </row>
    <row r="1350" spans="1:14" x14ac:dyDescent="0.3">
      <c r="A1350" s="10">
        <v>43353</v>
      </c>
      <c r="B1350" s="5" t="str">
        <f>TEXT(Table_EnergyDemand_raw_data[[#This Row],[Date]], "DDDD")</f>
        <v>Monday</v>
      </c>
      <c r="C1350" s="5" t="str">
        <f xml:space="preserve"> TEXT(Table_EnergyDemand_raw_data[[#This Row],[Date]], "MMMM")</f>
        <v>September</v>
      </c>
      <c r="D1350" s="5" t="str">
        <f>TEXT(Table_EnergyDemand_raw_data[[#This Row],[Date]], "YYYY")</f>
        <v>2018</v>
      </c>
      <c r="E1350" s="5">
        <f>_xlfn.ISOWEEKNUM(Table_EnergyDemand_raw_data[[#This Row],[Date]])</f>
        <v>37</v>
      </c>
      <c r="F1350" s="6" t="str">
        <f>VLOOKUP(Table_EnergyDemand_raw_data[[#This Row],[Date]],Table_Sheet1[], 2, FALSE)</f>
        <v>Y</v>
      </c>
      <c r="G1350" s="6" t="str">
        <f>VLOOKUP(Table_EnergyDemand_raw_data[[#This Row],[Date]],Table_Sheet1[], 3, FALSE)</f>
        <v>N</v>
      </c>
      <c r="H1350" s="5">
        <v>13.4</v>
      </c>
      <c r="I1350" s="5">
        <v>18</v>
      </c>
      <c r="J1350" s="5">
        <v>10.199999999999999</v>
      </c>
      <c r="K1350" s="5">
        <v>0</v>
      </c>
      <c r="L1350" s="7">
        <v>123132.625</v>
      </c>
      <c r="M1350" s="8">
        <v>92.615982560000006</v>
      </c>
      <c r="N1350" s="8">
        <f>Table_EnergyDemand_raw_data[[#This Row],[Demand]]*Table_EnergyDemand_raw_data[[#This Row],[RRP]]</f>
        <v>11404049.049567021</v>
      </c>
    </row>
    <row r="1351" spans="1:14" x14ac:dyDescent="0.3">
      <c r="A1351" s="10">
        <v>43354</v>
      </c>
      <c r="B1351" s="5" t="str">
        <f>TEXT(Table_EnergyDemand_raw_data[[#This Row],[Date]], "DDDD")</f>
        <v>Tuesday</v>
      </c>
      <c r="C1351" s="5" t="str">
        <f xml:space="preserve"> TEXT(Table_EnergyDemand_raw_data[[#This Row],[Date]], "MMMM")</f>
        <v>September</v>
      </c>
      <c r="D1351" s="5" t="str">
        <f>TEXT(Table_EnergyDemand_raw_data[[#This Row],[Date]], "YYYY")</f>
        <v>2018</v>
      </c>
      <c r="E1351" s="5">
        <f>_xlfn.ISOWEEKNUM(Table_EnergyDemand_raw_data[[#This Row],[Date]])</f>
        <v>37</v>
      </c>
      <c r="F1351" s="6" t="str">
        <f>VLOOKUP(Table_EnergyDemand_raw_data[[#This Row],[Date]],Table_Sheet1[], 2, FALSE)</f>
        <v>Y</v>
      </c>
      <c r="G1351" s="6" t="str">
        <f>VLOOKUP(Table_EnergyDemand_raw_data[[#This Row],[Date]],Table_Sheet1[], 3, FALSE)</f>
        <v>N</v>
      </c>
      <c r="H1351" s="5">
        <v>9.1</v>
      </c>
      <c r="I1351" s="5">
        <v>24.2</v>
      </c>
      <c r="J1351" s="5">
        <v>17.7</v>
      </c>
      <c r="K1351" s="5">
        <v>0</v>
      </c>
      <c r="L1351" s="7">
        <v>111096.53</v>
      </c>
      <c r="M1351" s="8">
        <v>67.333252150000007</v>
      </c>
      <c r="N1351" s="8">
        <f>Table_EnergyDemand_raw_data[[#This Row],[Demand]]*Table_EnergyDemand_raw_data[[#This Row],[RRP]]</f>
        <v>7480490.6674800403</v>
      </c>
    </row>
    <row r="1352" spans="1:14" x14ac:dyDescent="0.3">
      <c r="A1352" s="10">
        <v>43355</v>
      </c>
      <c r="B1352" s="5" t="str">
        <f>TEXT(Table_EnergyDemand_raw_data[[#This Row],[Date]], "DDDD")</f>
        <v>Wednesday</v>
      </c>
      <c r="C1352" s="5" t="str">
        <f xml:space="preserve"> TEXT(Table_EnergyDemand_raw_data[[#This Row],[Date]], "MMMM")</f>
        <v>September</v>
      </c>
      <c r="D1352" s="5" t="str">
        <f>TEXT(Table_EnergyDemand_raw_data[[#This Row],[Date]], "YYYY")</f>
        <v>2018</v>
      </c>
      <c r="E1352" s="5">
        <f>_xlfn.ISOWEEKNUM(Table_EnergyDemand_raw_data[[#This Row],[Date]])</f>
        <v>37</v>
      </c>
      <c r="F1352" s="6" t="str">
        <f>VLOOKUP(Table_EnergyDemand_raw_data[[#This Row],[Date]],Table_Sheet1[], 2, FALSE)</f>
        <v>Y</v>
      </c>
      <c r="G1352" s="6" t="str">
        <f>VLOOKUP(Table_EnergyDemand_raw_data[[#This Row],[Date]],Table_Sheet1[], 3, FALSE)</f>
        <v>N</v>
      </c>
      <c r="H1352" s="5">
        <v>11.7</v>
      </c>
      <c r="I1352" s="5">
        <v>18.5</v>
      </c>
      <c r="J1352" s="5">
        <v>15.8</v>
      </c>
      <c r="K1352" s="5">
        <v>0</v>
      </c>
      <c r="L1352" s="7">
        <v>112935.03999999999</v>
      </c>
      <c r="M1352" s="8">
        <v>83.694892069999995</v>
      </c>
      <c r="N1352" s="8">
        <f>Table_EnergyDemand_raw_data[[#This Row],[Demand]]*Table_EnergyDemand_raw_data[[#This Row],[RRP]]</f>
        <v>9452085.9837211315</v>
      </c>
    </row>
    <row r="1353" spans="1:14" x14ac:dyDescent="0.3">
      <c r="A1353" s="10">
        <v>43356</v>
      </c>
      <c r="B1353" s="5" t="str">
        <f>TEXT(Table_EnergyDemand_raw_data[[#This Row],[Date]], "DDDD")</f>
        <v>Thursday</v>
      </c>
      <c r="C1353" s="5" t="str">
        <f xml:space="preserve"> TEXT(Table_EnergyDemand_raw_data[[#This Row],[Date]], "MMMM")</f>
        <v>September</v>
      </c>
      <c r="D1353" s="5" t="str">
        <f>TEXT(Table_EnergyDemand_raw_data[[#This Row],[Date]], "YYYY")</f>
        <v>2018</v>
      </c>
      <c r="E1353" s="5">
        <f>_xlfn.ISOWEEKNUM(Table_EnergyDemand_raw_data[[#This Row],[Date]])</f>
        <v>37</v>
      </c>
      <c r="F1353" s="6" t="str">
        <f>VLOOKUP(Table_EnergyDemand_raw_data[[#This Row],[Date]],Table_Sheet1[], 2, FALSE)</f>
        <v>Y</v>
      </c>
      <c r="G1353" s="6" t="str">
        <f>VLOOKUP(Table_EnergyDemand_raw_data[[#This Row],[Date]],Table_Sheet1[], 3, FALSE)</f>
        <v>N</v>
      </c>
      <c r="H1353" s="5">
        <v>7.1</v>
      </c>
      <c r="I1353" s="5">
        <v>19.7</v>
      </c>
      <c r="J1353" s="5">
        <v>18.2</v>
      </c>
      <c r="K1353" s="5">
        <v>0</v>
      </c>
      <c r="L1353" s="7">
        <v>117880.565</v>
      </c>
      <c r="M1353" s="8">
        <v>84.978278599999996</v>
      </c>
      <c r="N1353" s="8">
        <f>Table_EnergyDemand_raw_data[[#This Row],[Demand]]*Table_EnergyDemand_raw_data[[#This Row],[RRP]]</f>
        <v>10017287.494095409</v>
      </c>
    </row>
    <row r="1354" spans="1:14" x14ac:dyDescent="0.3">
      <c r="A1354" s="10">
        <v>43357</v>
      </c>
      <c r="B1354" s="5" t="str">
        <f>TEXT(Table_EnergyDemand_raw_data[[#This Row],[Date]], "DDDD")</f>
        <v>Friday</v>
      </c>
      <c r="C1354" s="5" t="str">
        <f xml:space="preserve"> TEXT(Table_EnergyDemand_raw_data[[#This Row],[Date]], "MMMM")</f>
        <v>September</v>
      </c>
      <c r="D1354" s="5" t="str">
        <f>TEXT(Table_EnergyDemand_raw_data[[#This Row],[Date]], "YYYY")</f>
        <v>2018</v>
      </c>
      <c r="E1354" s="5">
        <f>_xlfn.ISOWEEKNUM(Table_EnergyDemand_raw_data[[#This Row],[Date]])</f>
        <v>37</v>
      </c>
      <c r="F1354" s="6" t="str">
        <f>VLOOKUP(Table_EnergyDemand_raw_data[[#This Row],[Date]],Table_Sheet1[], 2, FALSE)</f>
        <v>Y</v>
      </c>
      <c r="G1354" s="6" t="str">
        <f>VLOOKUP(Table_EnergyDemand_raw_data[[#This Row],[Date]],Table_Sheet1[], 3, FALSE)</f>
        <v>N</v>
      </c>
      <c r="H1354" s="5">
        <v>10.9</v>
      </c>
      <c r="I1354" s="5">
        <v>22.7</v>
      </c>
      <c r="J1354" s="5">
        <v>18.2</v>
      </c>
      <c r="K1354" s="5">
        <v>0</v>
      </c>
      <c r="L1354" s="7">
        <v>111213.15</v>
      </c>
      <c r="M1354" s="8">
        <v>35.224262940000003</v>
      </c>
      <c r="N1354" s="8">
        <f>Table_EnergyDemand_raw_data[[#This Row],[Demand]]*Table_EnergyDemand_raw_data[[#This Row],[RRP]]</f>
        <v>3917401.2379856613</v>
      </c>
    </row>
    <row r="1355" spans="1:14" x14ac:dyDescent="0.3">
      <c r="A1355" s="10">
        <v>43358</v>
      </c>
      <c r="B1355" s="5" t="str">
        <f>TEXT(Table_EnergyDemand_raw_data[[#This Row],[Date]], "DDDD")</f>
        <v>Saturday</v>
      </c>
      <c r="C1355" s="5" t="str">
        <f xml:space="preserve"> TEXT(Table_EnergyDemand_raw_data[[#This Row],[Date]], "MMMM")</f>
        <v>September</v>
      </c>
      <c r="D1355" s="5" t="str">
        <f>TEXT(Table_EnergyDemand_raw_data[[#This Row],[Date]], "YYYY")</f>
        <v>2018</v>
      </c>
      <c r="E1355" s="5">
        <f>_xlfn.ISOWEEKNUM(Table_EnergyDemand_raw_data[[#This Row],[Date]])</f>
        <v>37</v>
      </c>
      <c r="F1355" s="6" t="str">
        <f>VLOOKUP(Table_EnergyDemand_raw_data[[#This Row],[Date]],Table_Sheet1[], 2, FALSE)</f>
        <v>Y</v>
      </c>
      <c r="G1355" s="6" t="str">
        <f>VLOOKUP(Table_EnergyDemand_raw_data[[#This Row],[Date]],Table_Sheet1[], 3, FALSE)</f>
        <v>N</v>
      </c>
      <c r="H1355" s="5">
        <v>10.199999999999999</v>
      </c>
      <c r="I1355" s="5">
        <v>13.7</v>
      </c>
      <c r="J1355" s="5">
        <v>6.3</v>
      </c>
      <c r="K1355" s="5">
        <v>0.2</v>
      </c>
      <c r="L1355" s="7">
        <v>108632.355</v>
      </c>
      <c r="M1355" s="8">
        <v>14.67358758</v>
      </c>
      <c r="N1355" s="8">
        <f>Table_EnergyDemand_raw_data[[#This Row],[Demand]]*Table_EnergyDemand_raw_data[[#This Row],[RRP]]</f>
        <v>1594026.3751141508</v>
      </c>
    </row>
    <row r="1356" spans="1:14" x14ac:dyDescent="0.3">
      <c r="A1356" s="10">
        <v>43359</v>
      </c>
      <c r="B1356" s="5" t="str">
        <f>TEXT(Table_EnergyDemand_raw_data[[#This Row],[Date]], "DDDD")</f>
        <v>Sunday</v>
      </c>
      <c r="C1356" s="5" t="str">
        <f xml:space="preserve"> TEXT(Table_EnergyDemand_raw_data[[#This Row],[Date]], "MMMM")</f>
        <v>September</v>
      </c>
      <c r="D1356" s="5" t="str">
        <f>TEXT(Table_EnergyDemand_raw_data[[#This Row],[Date]], "YYYY")</f>
        <v>2018</v>
      </c>
      <c r="E1356" s="5">
        <f>_xlfn.ISOWEEKNUM(Table_EnergyDemand_raw_data[[#This Row],[Date]])</f>
        <v>37</v>
      </c>
      <c r="F1356" s="6" t="str">
        <f>VLOOKUP(Table_EnergyDemand_raw_data[[#This Row],[Date]],Table_Sheet1[], 2, FALSE)</f>
        <v>Y</v>
      </c>
      <c r="G1356" s="6" t="str">
        <f>VLOOKUP(Table_EnergyDemand_raw_data[[#This Row],[Date]],Table_Sheet1[], 3, FALSE)</f>
        <v>N</v>
      </c>
      <c r="H1356" s="5">
        <v>5.5</v>
      </c>
      <c r="I1356" s="5">
        <v>14</v>
      </c>
      <c r="J1356" s="5">
        <v>15.3</v>
      </c>
      <c r="K1356" s="5">
        <v>2</v>
      </c>
      <c r="L1356" s="7">
        <v>113030.005</v>
      </c>
      <c r="M1356" s="8">
        <v>81.637617719999994</v>
      </c>
      <c r="N1356" s="8">
        <f>Table_EnergyDemand_raw_data[[#This Row],[Demand]]*Table_EnergyDemand_raw_data[[#This Row],[RRP]]</f>
        <v>9227500.3390796892</v>
      </c>
    </row>
    <row r="1357" spans="1:14" x14ac:dyDescent="0.3">
      <c r="A1357" s="10">
        <v>43360</v>
      </c>
      <c r="B1357" s="5" t="str">
        <f>TEXT(Table_EnergyDemand_raw_data[[#This Row],[Date]], "DDDD")</f>
        <v>Monday</v>
      </c>
      <c r="C1357" s="5" t="str">
        <f xml:space="preserve"> TEXT(Table_EnergyDemand_raw_data[[#This Row],[Date]], "MMMM")</f>
        <v>September</v>
      </c>
      <c r="D1357" s="5" t="str">
        <f>TEXT(Table_EnergyDemand_raw_data[[#This Row],[Date]], "YYYY")</f>
        <v>2018</v>
      </c>
      <c r="E1357" s="5">
        <f>_xlfn.ISOWEEKNUM(Table_EnergyDemand_raw_data[[#This Row],[Date]])</f>
        <v>38</v>
      </c>
      <c r="F1357" s="6" t="str">
        <f>VLOOKUP(Table_EnergyDemand_raw_data[[#This Row],[Date]],Table_Sheet1[], 2, FALSE)</f>
        <v>Y</v>
      </c>
      <c r="G1357" s="6" t="str">
        <f>VLOOKUP(Table_EnergyDemand_raw_data[[#This Row],[Date]],Table_Sheet1[], 3, FALSE)</f>
        <v>N</v>
      </c>
      <c r="H1357" s="5">
        <v>6.7</v>
      </c>
      <c r="I1357" s="5">
        <v>18.100000000000001</v>
      </c>
      <c r="J1357" s="5">
        <v>18.7</v>
      </c>
      <c r="K1357" s="5">
        <v>0</v>
      </c>
      <c r="L1357" s="7">
        <v>118208.24</v>
      </c>
      <c r="M1357" s="8">
        <v>70.685303939999997</v>
      </c>
      <c r="N1357" s="8">
        <f>Table_EnergyDemand_raw_data[[#This Row],[Demand]]*Table_EnergyDemand_raw_data[[#This Row],[RRP]]</f>
        <v>8355585.3726124652</v>
      </c>
    </row>
    <row r="1358" spans="1:14" x14ac:dyDescent="0.3">
      <c r="A1358" s="10">
        <v>43361</v>
      </c>
      <c r="B1358" s="5" t="str">
        <f>TEXT(Table_EnergyDemand_raw_data[[#This Row],[Date]], "DDDD")</f>
        <v>Tuesday</v>
      </c>
      <c r="C1358" s="5" t="str">
        <f xml:space="preserve"> TEXT(Table_EnergyDemand_raw_data[[#This Row],[Date]], "MMMM")</f>
        <v>September</v>
      </c>
      <c r="D1358" s="5" t="str">
        <f>TEXT(Table_EnergyDemand_raw_data[[#This Row],[Date]], "YYYY")</f>
        <v>2018</v>
      </c>
      <c r="E1358" s="5">
        <f>_xlfn.ISOWEEKNUM(Table_EnergyDemand_raw_data[[#This Row],[Date]])</f>
        <v>38</v>
      </c>
      <c r="F1358" s="6" t="str">
        <f>VLOOKUP(Table_EnergyDemand_raw_data[[#This Row],[Date]],Table_Sheet1[], 2, FALSE)</f>
        <v>Y</v>
      </c>
      <c r="G1358" s="6" t="str">
        <f>VLOOKUP(Table_EnergyDemand_raw_data[[#This Row],[Date]],Table_Sheet1[], 3, FALSE)</f>
        <v>N</v>
      </c>
      <c r="H1358" s="5">
        <v>11</v>
      </c>
      <c r="I1358" s="5">
        <v>20.3</v>
      </c>
      <c r="J1358" s="5">
        <v>8</v>
      </c>
      <c r="K1358" s="5">
        <v>0</v>
      </c>
      <c r="L1358" s="7">
        <v>119622.285</v>
      </c>
      <c r="M1358" s="8">
        <v>85.452468640000006</v>
      </c>
      <c r="N1358" s="8">
        <f>Table_EnergyDemand_raw_data[[#This Row],[Demand]]*Table_EnergyDemand_raw_data[[#This Row],[RRP]]</f>
        <v>10222019.557607643</v>
      </c>
    </row>
    <row r="1359" spans="1:14" x14ac:dyDescent="0.3">
      <c r="A1359" s="10">
        <v>43362</v>
      </c>
      <c r="B1359" s="5" t="str">
        <f>TEXT(Table_EnergyDemand_raw_data[[#This Row],[Date]], "DDDD")</f>
        <v>Wednesday</v>
      </c>
      <c r="C1359" s="5" t="str">
        <f xml:space="preserve"> TEXT(Table_EnergyDemand_raw_data[[#This Row],[Date]], "MMMM")</f>
        <v>September</v>
      </c>
      <c r="D1359" s="5" t="str">
        <f>TEXT(Table_EnergyDemand_raw_data[[#This Row],[Date]], "YYYY")</f>
        <v>2018</v>
      </c>
      <c r="E1359" s="5">
        <f>_xlfn.ISOWEEKNUM(Table_EnergyDemand_raw_data[[#This Row],[Date]])</f>
        <v>38</v>
      </c>
      <c r="F1359" s="6" t="str">
        <f>VLOOKUP(Table_EnergyDemand_raw_data[[#This Row],[Date]],Table_Sheet1[], 2, FALSE)</f>
        <v>Y</v>
      </c>
      <c r="G1359" s="6" t="str">
        <f>VLOOKUP(Table_EnergyDemand_raw_data[[#This Row],[Date]],Table_Sheet1[], 3, FALSE)</f>
        <v>N</v>
      </c>
      <c r="H1359" s="5">
        <v>8.5</v>
      </c>
      <c r="I1359" s="5">
        <v>14.7</v>
      </c>
      <c r="J1359" s="5">
        <v>16.100000000000001</v>
      </c>
      <c r="K1359" s="5">
        <v>3</v>
      </c>
      <c r="L1359" s="7">
        <v>123787.77</v>
      </c>
      <c r="M1359" s="8">
        <v>101.0040489</v>
      </c>
      <c r="N1359" s="8">
        <f>Table_EnergyDemand_raw_data[[#This Row],[Demand]]*Table_EnergyDemand_raw_data[[#This Row],[RRP]]</f>
        <v>12503065.974301953</v>
      </c>
    </row>
    <row r="1360" spans="1:14" x14ac:dyDescent="0.3">
      <c r="A1360" s="10">
        <v>43363</v>
      </c>
      <c r="B1360" s="5" t="str">
        <f>TEXT(Table_EnergyDemand_raw_data[[#This Row],[Date]], "DDDD")</f>
        <v>Thursday</v>
      </c>
      <c r="C1360" s="5" t="str">
        <f xml:space="preserve"> TEXT(Table_EnergyDemand_raw_data[[#This Row],[Date]], "MMMM")</f>
        <v>September</v>
      </c>
      <c r="D1360" s="5" t="str">
        <f>TEXT(Table_EnergyDemand_raw_data[[#This Row],[Date]], "YYYY")</f>
        <v>2018</v>
      </c>
      <c r="E1360" s="5">
        <f>_xlfn.ISOWEEKNUM(Table_EnergyDemand_raw_data[[#This Row],[Date]])</f>
        <v>38</v>
      </c>
      <c r="F1360" s="6" t="str">
        <f>VLOOKUP(Table_EnergyDemand_raw_data[[#This Row],[Date]],Table_Sheet1[], 2, FALSE)</f>
        <v>Y</v>
      </c>
      <c r="G1360" s="6" t="str">
        <f>VLOOKUP(Table_EnergyDemand_raw_data[[#This Row],[Date]],Table_Sheet1[], 3, FALSE)</f>
        <v>N</v>
      </c>
      <c r="H1360" s="5">
        <v>3.8</v>
      </c>
      <c r="I1360" s="5">
        <v>17.399999999999999</v>
      </c>
      <c r="J1360" s="5">
        <v>18.5</v>
      </c>
      <c r="K1360" s="5">
        <v>0.8</v>
      </c>
      <c r="L1360" s="7">
        <v>125335.57</v>
      </c>
      <c r="M1360" s="8">
        <v>115.429534</v>
      </c>
      <c r="N1360" s="8">
        <f>Table_EnergyDemand_raw_data[[#This Row],[Demand]]*Table_EnergyDemand_raw_data[[#This Row],[RRP]]</f>
        <v>14467426.438724382</v>
      </c>
    </row>
    <row r="1361" spans="1:14" x14ac:dyDescent="0.3">
      <c r="A1361" s="10">
        <v>43364</v>
      </c>
      <c r="B1361" s="5" t="str">
        <f>TEXT(Table_EnergyDemand_raw_data[[#This Row],[Date]], "DDDD")</f>
        <v>Friday</v>
      </c>
      <c r="C1361" s="5" t="str">
        <f xml:space="preserve"> TEXT(Table_EnergyDemand_raw_data[[#This Row],[Date]], "MMMM")</f>
        <v>September</v>
      </c>
      <c r="D1361" s="5" t="str">
        <f>TEXT(Table_EnergyDemand_raw_data[[#This Row],[Date]], "YYYY")</f>
        <v>2018</v>
      </c>
      <c r="E1361" s="5">
        <f>_xlfn.ISOWEEKNUM(Table_EnergyDemand_raw_data[[#This Row],[Date]])</f>
        <v>38</v>
      </c>
      <c r="F1361" s="6" t="str">
        <f>VLOOKUP(Table_EnergyDemand_raw_data[[#This Row],[Date]],Table_Sheet1[], 2, FALSE)</f>
        <v>N</v>
      </c>
      <c r="G1361" s="6" t="str">
        <f>VLOOKUP(Table_EnergyDemand_raw_data[[#This Row],[Date]],Table_Sheet1[], 3, FALSE)</f>
        <v>N</v>
      </c>
      <c r="H1361" s="5">
        <v>8.3000000000000007</v>
      </c>
      <c r="I1361" s="5">
        <v>18.899999999999999</v>
      </c>
      <c r="J1361" s="5">
        <v>16.600000000000001</v>
      </c>
      <c r="K1361" s="5">
        <v>0</v>
      </c>
      <c r="L1361" s="7">
        <v>120372.48</v>
      </c>
      <c r="M1361" s="8">
        <v>110.8134668</v>
      </c>
      <c r="N1361" s="8">
        <f>Table_EnergyDemand_raw_data[[#This Row],[Demand]]*Table_EnergyDemand_raw_data[[#This Row],[RRP]]</f>
        <v>13338891.816113664</v>
      </c>
    </row>
    <row r="1362" spans="1:14" x14ac:dyDescent="0.3">
      <c r="A1362" s="10">
        <v>43365</v>
      </c>
      <c r="B1362" s="5" t="str">
        <f>TEXT(Table_EnergyDemand_raw_data[[#This Row],[Date]], "DDDD")</f>
        <v>Saturday</v>
      </c>
      <c r="C1362" s="5" t="str">
        <f xml:space="preserve"> TEXT(Table_EnergyDemand_raw_data[[#This Row],[Date]], "MMMM")</f>
        <v>September</v>
      </c>
      <c r="D1362" s="5" t="str">
        <f>TEXT(Table_EnergyDemand_raw_data[[#This Row],[Date]], "YYYY")</f>
        <v>2018</v>
      </c>
      <c r="E1362" s="5">
        <f>_xlfn.ISOWEEKNUM(Table_EnergyDemand_raw_data[[#This Row],[Date]])</f>
        <v>38</v>
      </c>
      <c r="F1362" s="6" t="str">
        <f>VLOOKUP(Table_EnergyDemand_raw_data[[#This Row],[Date]],Table_Sheet1[], 2, FALSE)</f>
        <v>N</v>
      </c>
      <c r="G1362" s="6" t="str">
        <f>VLOOKUP(Table_EnergyDemand_raw_data[[#This Row],[Date]],Table_Sheet1[], 3, FALSE)</f>
        <v>N</v>
      </c>
      <c r="H1362" s="5">
        <v>6.8</v>
      </c>
      <c r="I1362" s="5">
        <v>17.3</v>
      </c>
      <c r="J1362" s="5">
        <v>19.7</v>
      </c>
      <c r="K1362" s="5">
        <v>0</v>
      </c>
      <c r="L1362" s="7">
        <v>107731.72</v>
      </c>
      <c r="M1362" s="8">
        <v>83.493593180000005</v>
      </c>
      <c r="N1362" s="8">
        <f>Table_EnergyDemand_raw_data[[#This Row],[Demand]]*Table_EnergyDemand_raw_data[[#This Row],[RRP]]</f>
        <v>8994908.4022616707</v>
      </c>
    </row>
    <row r="1363" spans="1:14" x14ac:dyDescent="0.3">
      <c r="A1363" s="10">
        <v>43366</v>
      </c>
      <c r="B1363" s="5" t="str">
        <f>TEXT(Table_EnergyDemand_raw_data[[#This Row],[Date]], "DDDD")</f>
        <v>Sunday</v>
      </c>
      <c r="C1363" s="5" t="str">
        <f xml:space="preserve"> TEXT(Table_EnergyDemand_raw_data[[#This Row],[Date]], "MMMM")</f>
        <v>September</v>
      </c>
      <c r="D1363" s="5" t="str">
        <f>TEXT(Table_EnergyDemand_raw_data[[#This Row],[Date]], "YYYY")</f>
        <v>2018</v>
      </c>
      <c r="E1363" s="5">
        <f>_xlfn.ISOWEEKNUM(Table_EnergyDemand_raw_data[[#This Row],[Date]])</f>
        <v>38</v>
      </c>
      <c r="F1363" s="6" t="str">
        <f>VLOOKUP(Table_EnergyDemand_raw_data[[#This Row],[Date]],Table_Sheet1[], 2, FALSE)</f>
        <v>N</v>
      </c>
      <c r="G1363" s="6" t="str">
        <f>VLOOKUP(Table_EnergyDemand_raw_data[[#This Row],[Date]],Table_Sheet1[], 3, FALSE)</f>
        <v>N</v>
      </c>
      <c r="H1363" s="5">
        <v>10.4</v>
      </c>
      <c r="I1363" s="5">
        <v>13.7</v>
      </c>
      <c r="J1363" s="5">
        <v>11.6</v>
      </c>
      <c r="K1363" s="5">
        <v>0.2</v>
      </c>
      <c r="L1363" s="7">
        <v>107332.1</v>
      </c>
      <c r="M1363" s="8">
        <v>79.780017569999998</v>
      </c>
      <c r="N1363" s="8">
        <f>Table_EnergyDemand_raw_data[[#This Row],[Demand]]*Table_EnergyDemand_raw_data[[#This Row],[RRP]]</f>
        <v>8562956.823824998</v>
      </c>
    </row>
    <row r="1364" spans="1:14" x14ac:dyDescent="0.3">
      <c r="A1364" s="10">
        <v>43367</v>
      </c>
      <c r="B1364" s="5" t="str">
        <f>TEXT(Table_EnergyDemand_raw_data[[#This Row],[Date]], "DDDD")</f>
        <v>Monday</v>
      </c>
      <c r="C1364" s="5" t="str">
        <f xml:space="preserve"> TEXT(Table_EnergyDemand_raw_data[[#This Row],[Date]], "MMMM")</f>
        <v>September</v>
      </c>
      <c r="D1364" s="5" t="str">
        <f>TEXT(Table_EnergyDemand_raw_data[[#This Row],[Date]], "YYYY")</f>
        <v>2018</v>
      </c>
      <c r="E1364" s="5">
        <f>_xlfn.ISOWEEKNUM(Table_EnergyDemand_raw_data[[#This Row],[Date]])</f>
        <v>39</v>
      </c>
      <c r="F1364" s="6" t="str">
        <f>VLOOKUP(Table_EnergyDemand_raw_data[[#This Row],[Date]],Table_Sheet1[], 2, FALSE)</f>
        <v>N</v>
      </c>
      <c r="G1364" s="6" t="str">
        <f>VLOOKUP(Table_EnergyDemand_raw_data[[#This Row],[Date]],Table_Sheet1[], 3, FALSE)</f>
        <v>N</v>
      </c>
      <c r="H1364" s="5">
        <v>4.5999999999999996</v>
      </c>
      <c r="I1364" s="5">
        <v>14.9</v>
      </c>
      <c r="J1364" s="5">
        <v>17.2</v>
      </c>
      <c r="K1364" s="5">
        <v>0</v>
      </c>
      <c r="L1364" s="7">
        <v>119535.715</v>
      </c>
      <c r="M1364" s="8">
        <v>93.755130829999999</v>
      </c>
      <c r="N1364" s="8">
        <f>Table_EnergyDemand_raw_data[[#This Row],[Demand]]*Table_EnergyDemand_raw_data[[#This Row],[RRP]]</f>
        <v>11207086.598682594</v>
      </c>
    </row>
    <row r="1365" spans="1:14" x14ac:dyDescent="0.3">
      <c r="A1365" s="10">
        <v>43368</v>
      </c>
      <c r="B1365" s="5" t="str">
        <f>TEXT(Table_EnergyDemand_raw_data[[#This Row],[Date]], "DDDD")</f>
        <v>Tuesday</v>
      </c>
      <c r="C1365" s="5" t="str">
        <f xml:space="preserve"> TEXT(Table_EnergyDemand_raw_data[[#This Row],[Date]], "MMMM")</f>
        <v>September</v>
      </c>
      <c r="D1365" s="5" t="str">
        <f>TEXT(Table_EnergyDemand_raw_data[[#This Row],[Date]], "YYYY")</f>
        <v>2018</v>
      </c>
      <c r="E1365" s="5">
        <f>_xlfn.ISOWEEKNUM(Table_EnergyDemand_raw_data[[#This Row],[Date]])</f>
        <v>39</v>
      </c>
      <c r="F1365" s="6" t="str">
        <f>VLOOKUP(Table_EnergyDemand_raw_data[[#This Row],[Date]],Table_Sheet1[], 2, FALSE)</f>
        <v>N</v>
      </c>
      <c r="G1365" s="6" t="str">
        <f>VLOOKUP(Table_EnergyDemand_raw_data[[#This Row],[Date]],Table_Sheet1[], 3, FALSE)</f>
        <v>N</v>
      </c>
      <c r="H1365" s="5">
        <v>8.6</v>
      </c>
      <c r="I1365" s="5">
        <v>13.6</v>
      </c>
      <c r="J1365" s="5">
        <v>12.2</v>
      </c>
      <c r="K1365" s="5">
        <v>0</v>
      </c>
      <c r="L1365" s="7">
        <v>124797.08500000001</v>
      </c>
      <c r="M1365" s="8">
        <v>118.656356</v>
      </c>
      <c r="N1365" s="8">
        <f>Table_EnergyDemand_raw_data[[#This Row],[Demand]]*Table_EnergyDemand_raw_data[[#This Row],[RRP]]</f>
        <v>14807967.34552226</v>
      </c>
    </row>
    <row r="1366" spans="1:14" x14ac:dyDescent="0.3">
      <c r="A1366" s="10">
        <v>43369</v>
      </c>
      <c r="B1366" s="5" t="str">
        <f>TEXT(Table_EnergyDemand_raw_data[[#This Row],[Date]], "DDDD")</f>
        <v>Wednesday</v>
      </c>
      <c r="C1366" s="5" t="str">
        <f xml:space="preserve"> TEXT(Table_EnergyDemand_raw_data[[#This Row],[Date]], "MMMM")</f>
        <v>September</v>
      </c>
      <c r="D1366" s="5" t="str">
        <f>TEXT(Table_EnergyDemand_raw_data[[#This Row],[Date]], "YYYY")</f>
        <v>2018</v>
      </c>
      <c r="E1366" s="5">
        <f>_xlfn.ISOWEEKNUM(Table_EnergyDemand_raw_data[[#This Row],[Date]])</f>
        <v>39</v>
      </c>
      <c r="F1366" s="6" t="str">
        <f>VLOOKUP(Table_EnergyDemand_raw_data[[#This Row],[Date]],Table_Sheet1[], 2, FALSE)</f>
        <v>N</v>
      </c>
      <c r="G1366" s="6" t="str">
        <f>VLOOKUP(Table_EnergyDemand_raw_data[[#This Row],[Date]],Table_Sheet1[], 3, FALSE)</f>
        <v>N</v>
      </c>
      <c r="H1366" s="5">
        <v>6.4</v>
      </c>
      <c r="I1366" s="5">
        <v>17.600000000000001</v>
      </c>
      <c r="J1366" s="5">
        <v>20.8</v>
      </c>
      <c r="K1366" s="5">
        <v>0</v>
      </c>
      <c r="L1366" s="7">
        <v>119238.345</v>
      </c>
      <c r="M1366" s="8">
        <v>120.8612104</v>
      </c>
      <c r="N1366" s="8">
        <f>Table_EnergyDemand_raw_data[[#This Row],[Demand]]*Table_EnergyDemand_raw_data[[#This Row],[RRP]]</f>
        <v>14411290.702792788</v>
      </c>
    </row>
    <row r="1367" spans="1:14" x14ac:dyDescent="0.3">
      <c r="A1367" s="10">
        <v>43370</v>
      </c>
      <c r="B1367" s="5" t="str">
        <f>TEXT(Table_EnergyDemand_raw_data[[#This Row],[Date]], "DDDD")</f>
        <v>Thursday</v>
      </c>
      <c r="C1367" s="5" t="str">
        <f xml:space="preserve"> TEXT(Table_EnergyDemand_raw_data[[#This Row],[Date]], "MMMM")</f>
        <v>September</v>
      </c>
      <c r="D1367" s="5" t="str">
        <f>TEXT(Table_EnergyDemand_raw_data[[#This Row],[Date]], "YYYY")</f>
        <v>2018</v>
      </c>
      <c r="E1367" s="5">
        <f>_xlfn.ISOWEEKNUM(Table_EnergyDemand_raw_data[[#This Row],[Date]])</f>
        <v>39</v>
      </c>
      <c r="F1367" s="6" t="str">
        <f>VLOOKUP(Table_EnergyDemand_raw_data[[#This Row],[Date]],Table_Sheet1[], 2, FALSE)</f>
        <v>N</v>
      </c>
      <c r="G1367" s="6" t="str">
        <f>VLOOKUP(Table_EnergyDemand_raw_data[[#This Row],[Date]],Table_Sheet1[], 3, FALSE)</f>
        <v>N</v>
      </c>
      <c r="H1367" s="5">
        <v>9.1999999999999993</v>
      </c>
      <c r="I1367" s="5">
        <v>24.2</v>
      </c>
      <c r="J1367" s="5">
        <v>20.8</v>
      </c>
      <c r="K1367" s="5">
        <v>0</v>
      </c>
      <c r="L1367" s="7">
        <v>110878.67</v>
      </c>
      <c r="M1367" s="8">
        <v>99.286997249999999</v>
      </c>
      <c r="N1367" s="8">
        <f>Table_EnergyDemand_raw_data[[#This Row],[Demand]]*Table_EnergyDemand_raw_data[[#This Row],[RRP]]</f>
        <v>11008810.203373658</v>
      </c>
    </row>
    <row r="1368" spans="1:14" x14ac:dyDescent="0.3">
      <c r="A1368" s="10">
        <v>43371</v>
      </c>
      <c r="B1368" s="5" t="str">
        <f>TEXT(Table_EnergyDemand_raw_data[[#This Row],[Date]], "DDDD")</f>
        <v>Friday</v>
      </c>
      <c r="C1368" s="5" t="str">
        <f xml:space="preserve"> TEXT(Table_EnergyDemand_raw_data[[#This Row],[Date]], "MMMM")</f>
        <v>September</v>
      </c>
      <c r="D1368" s="5" t="str">
        <f>TEXT(Table_EnergyDemand_raw_data[[#This Row],[Date]], "YYYY")</f>
        <v>2018</v>
      </c>
      <c r="E1368" s="5">
        <f>_xlfn.ISOWEEKNUM(Table_EnergyDemand_raw_data[[#This Row],[Date]])</f>
        <v>39</v>
      </c>
      <c r="F1368" s="6" t="str">
        <f>VLOOKUP(Table_EnergyDemand_raw_data[[#This Row],[Date]],Table_Sheet1[], 2, FALSE)</f>
        <v>N</v>
      </c>
      <c r="G1368" s="6" t="str">
        <f>VLOOKUP(Table_EnergyDemand_raw_data[[#This Row],[Date]],Table_Sheet1[], 3, FALSE)</f>
        <v>Y</v>
      </c>
      <c r="H1368" s="5">
        <v>10.7</v>
      </c>
      <c r="I1368" s="5">
        <v>15.2</v>
      </c>
      <c r="J1368" s="5">
        <v>10.199999999999999</v>
      </c>
      <c r="K1368" s="5">
        <v>0</v>
      </c>
      <c r="L1368" s="7">
        <v>108622.42</v>
      </c>
      <c r="M1368" s="8">
        <v>90.212995460000002</v>
      </c>
      <c r="N1368" s="8">
        <f>Table_EnergyDemand_raw_data[[#This Row],[Demand]]*Table_EnergyDemand_raw_data[[#This Row],[RRP]]</f>
        <v>9799153.8823142126</v>
      </c>
    </row>
    <row r="1369" spans="1:14" x14ac:dyDescent="0.3">
      <c r="A1369" s="10">
        <v>43372</v>
      </c>
      <c r="B1369" s="5" t="str">
        <f>TEXT(Table_EnergyDemand_raw_data[[#This Row],[Date]], "DDDD")</f>
        <v>Saturday</v>
      </c>
      <c r="C1369" s="5" t="str">
        <f xml:space="preserve"> TEXT(Table_EnergyDemand_raw_data[[#This Row],[Date]], "MMMM")</f>
        <v>September</v>
      </c>
      <c r="D1369" s="5" t="str">
        <f>TEXT(Table_EnergyDemand_raw_data[[#This Row],[Date]], "YYYY")</f>
        <v>2018</v>
      </c>
      <c r="E1369" s="5">
        <f>_xlfn.ISOWEEKNUM(Table_EnergyDemand_raw_data[[#This Row],[Date]])</f>
        <v>39</v>
      </c>
      <c r="F1369" s="6" t="str">
        <f>VLOOKUP(Table_EnergyDemand_raw_data[[#This Row],[Date]],Table_Sheet1[], 2, FALSE)</f>
        <v>N</v>
      </c>
      <c r="G1369" s="6" t="str">
        <f>VLOOKUP(Table_EnergyDemand_raw_data[[#This Row],[Date]],Table_Sheet1[], 3, FALSE)</f>
        <v>N</v>
      </c>
      <c r="H1369" s="5">
        <v>5.5</v>
      </c>
      <c r="I1369" s="5">
        <v>14</v>
      </c>
      <c r="J1369" s="5">
        <v>17</v>
      </c>
      <c r="K1369" s="5">
        <v>1.2</v>
      </c>
      <c r="L1369" s="7">
        <v>109315.065</v>
      </c>
      <c r="M1369" s="8">
        <v>86.164086429999998</v>
      </c>
      <c r="N1369" s="8">
        <f>Table_EnergyDemand_raw_data[[#This Row],[Demand]]*Table_EnergyDemand_raw_data[[#This Row],[RRP]]</f>
        <v>9419032.7087610681</v>
      </c>
    </row>
    <row r="1370" spans="1:14" x14ac:dyDescent="0.3">
      <c r="A1370" s="10">
        <v>43373</v>
      </c>
      <c r="B1370" s="5" t="str">
        <f>TEXT(Table_EnergyDemand_raw_data[[#This Row],[Date]], "DDDD")</f>
        <v>Sunday</v>
      </c>
      <c r="C1370" s="5" t="str">
        <f xml:space="preserve"> TEXT(Table_EnergyDemand_raw_data[[#This Row],[Date]], "MMMM")</f>
        <v>September</v>
      </c>
      <c r="D1370" s="5" t="str">
        <f>TEXT(Table_EnergyDemand_raw_data[[#This Row],[Date]], "YYYY")</f>
        <v>2018</v>
      </c>
      <c r="E1370" s="5">
        <f>_xlfn.ISOWEEKNUM(Table_EnergyDemand_raw_data[[#This Row],[Date]])</f>
        <v>39</v>
      </c>
      <c r="F1370" s="6" t="str">
        <f>VLOOKUP(Table_EnergyDemand_raw_data[[#This Row],[Date]],Table_Sheet1[], 2, FALSE)</f>
        <v>N</v>
      </c>
      <c r="G1370" s="6" t="str">
        <f>VLOOKUP(Table_EnergyDemand_raw_data[[#This Row],[Date]],Table_Sheet1[], 3, FALSE)</f>
        <v>N</v>
      </c>
      <c r="H1370" s="5">
        <v>6.8</v>
      </c>
      <c r="I1370" s="5">
        <v>16.5</v>
      </c>
      <c r="J1370" s="5">
        <v>19.8</v>
      </c>
      <c r="K1370" s="5">
        <v>0.2</v>
      </c>
      <c r="L1370" s="7">
        <v>106236.23</v>
      </c>
      <c r="M1370" s="8">
        <v>86.884516410000003</v>
      </c>
      <c r="N1370" s="8">
        <f>Table_EnergyDemand_raw_data[[#This Row],[Demand]]*Table_EnergyDemand_raw_data[[#This Row],[RRP]]</f>
        <v>9230283.468771534</v>
      </c>
    </row>
    <row r="1371" spans="1:14" x14ac:dyDescent="0.3">
      <c r="A1371" s="10">
        <v>43374</v>
      </c>
      <c r="B1371" s="5" t="str">
        <f>TEXT(Table_EnergyDemand_raw_data[[#This Row],[Date]], "DDDD")</f>
        <v>Monday</v>
      </c>
      <c r="C1371" s="5" t="str">
        <f xml:space="preserve"> TEXT(Table_EnergyDemand_raw_data[[#This Row],[Date]], "MMMM")</f>
        <v>October</v>
      </c>
      <c r="D1371" s="5" t="str">
        <f>TEXT(Table_EnergyDemand_raw_data[[#This Row],[Date]], "YYYY")</f>
        <v>2018</v>
      </c>
      <c r="E1371" s="5">
        <f>_xlfn.ISOWEEKNUM(Table_EnergyDemand_raw_data[[#This Row],[Date]])</f>
        <v>40</v>
      </c>
      <c r="F1371" s="6" t="str">
        <f>VLOOKUP(Table_EnergyDemand_raw_data[[#This Row],[Date]],Table_Sheet1[], 2, FALSE)</f>
        <v>N</v>
      </c>
      <c r="G1371" s="6" t="str">
        <f>VLOOKUP(Table_EnergyDemand_raw_data[[#This Row],[Date]],Table_Sheet1[], 3, FALSE)</f>
        <v>N</v>
      </c>
      <c r="H1371" s="5">
        <v>4.7</v>
      </c>
      <c r="I1371" s="5">
        <v>23.3</v>
      </c>
      <c r="J1371" s="5">
        <v>21.4</v>
      </c>
      <c r="K1371" s="5">
        <v>0</v>
      </c>
      <c r="L1371" s="7">
        <v>114466.64</v>
      </c>
      <c r="M1371" s="8">
        <v>111.1212712</v>
      </c>
      <c r="N1371" s="8">
        <f>Table_EnergyDemand_raw_data[[#This Row],[Demand]]*Table_EnergyDemand_raw_data[[#This Row],[RRP]]</f>
        <v>12719678.546792768</v>
      </c>
    </row>
    <row r="1372" spans="1:14" x14ac:dyDescent="0.3">
      <c r="A1372" s="10">
        <v>43375</v>
      </c>
      <c r="B1372" s="5" t="str">
        <f>TEXT(Table_EnergyDemand_raw_data[[#This Row],[Date]], "DDDD")</f>
        <v>Tuesday</v>
      </c>
      <c r="C1372" s="5" t="str">
        <f xml:space="preserve"> TEXT(Table_EnergyDemand_raw_data[[#This Row],[Date]], "MMMM")</f>
        <v>October</v>
      </c>
      <c r="D1372" s="5" t="str">
        <f>TEXT(Table_EnergyDemand_raw_data[[#This Row],[Date]], "YYYY")</f>
        <v>2018</v>
      </c>
      <c r="E1372" s="5">
        <f>_xlfn.ISOWEEKNUM(Table_EnergyDemand_raw_data[[#This Row],[Date]])</f>
        <v>40</v>
      </c>
      <c r="F1372" s="6" t="str">
        <f>VLOOKUP(Table_EnergyDemand_raw_data[[#This Row],[Date]],Table_Sheet1[], 2, FALSE)</f>
        <v>N</v>
      </c>
      <c r="G1372" s="6" t="str">
        <f>VLOOKUP(Table_EnergyDemand_raw_data[[#This Row],[Date]],Table_Sheet1[], 3, FALSE)</f>
        <v>N</v>
      </c>
      <c r="H1372" s="5">
        <v>11.4</v>
      </c>
      <c r="I1372" s="5">
        <v>25.8</v>
      </c>
      <c r="J1372" s="5">
        <v>13.4</v>
      </c>
      <c r="K1372" s="5">
        <v>0</v>
      </c>
      <c r="L1372" s="7">
        <v>114458.205</v>
      </c>
      <c r="M1372" s="8">
        <v>104.9424003</v>
      </c>
      <c r="N1372" s="8">
        <f>Table_EnergyDemand_raw_data[[#This Row],[Demand]]*Table_EnergyDemand_raw_data[[#This Row],[RRP]]</f>
        <v>12011518.766729463</v>
      </c>
    </row>
    <row r="1373" spans="1:14" x14ac:dyDescent="0.3">
      <c r="A1373" s="10">
        <v>43376</v>
      </c>
      <c r="B1373" s="5" t="str">
        <f>TEXT(Table_EnergyDemand_raw_data[[#This Row],[Date]], "DDDD")</f>
        <v>Wednesday</v>
      </c>
      <c r="C1373" s="5" t="str">
        <f xml:space="preserve"> TEXT(Table_EnergyDemand_raw_data[[#This Row],[Date]], "MMMM")</f>
        <v>October</v>
      </c>
      <c r="D1373" s="5" t="str">
        <f>TEXT(Table_EnergyDemand_raw_data[[#This Row],[Date]], "YYYY")</f>
        <v>2018</v>
      </c>
      <c r="E1373" s="5">
        <f>_xlfn.ISOWEEKNUM(Table_EnergyDemand_raw_data[[#This Row],[Date]])</f>
        <v>40</v>
      </c>
      <c r="F1373" s="6" t="str">
        <f>VLOOKUP(Table_EnergyDemand_raw_data[[#This Row],[Date]],Table_Sheet1[], 2, FALSE)</f>
        <v>N</v>
      </c>
      <c r="G1373" s="6" t="str">
        <f>VLOOKUP(Table_EnergyDemand_raw_data[[#This Row],[Date]],Table_Sheet1[], 3, FALSE)</f>
        <v>N</v>
      </c>
      <c r="H1373" s="5">
        <v>14.7</v>
      </c>
      <c r="I1373" s="5">
        <v>18.100000000000001</v>
      </c>
      <c r="J1373" s="5">
        <v>10.9</v>
      </c>
      <c r="K1373" s="5">
        <v>0</v>
      </c>
      <c r="L1373" s="7">
        <v>115490.83500000001</v>
      </c>
      <c r="M1373" s="8">
        <v>122.0868375</v>
      </c>
      <c r="N1373" s="8">
        <f>Table_EnergyDemand_raw_data[[#This Row],[Demand]]*Table_EnergyDemand_raw_data[[#This Row],[RRP]]</f>
        <v>14099910.805384314</v>
      </c>
    </row>
    <row r="1374" spans="1:14" x14ac:dyDescent="0.3">
      <c r="A1374" s="10">
        <v>43377</v>
      </c>
      <c r="B1374" s="5" t="str">
        <f>TEXT(Table_EnergyDemand_raw_data[[#This Row],[Date]], "DDDD")</f>
        <v>Thursday</v>
      </c>
      <c r="C1374" s="5" t="str">
        <f xml:space="preserve"> TEXT(Table_EnergyDemand_raw_data[[#This Row],[Date]], "MMMM")</f>
        <v>October</v>
      </c>
      <c r="D1374" s="5" t="str">
        <f>TEXT(Table_EnergyDemand_raw_data[[#This Row],[Date]], "YYYY")</f>
        <v>2018</v>
      </c>
      <c r="E1374" s="5">
        <f>_xlfn.ISOWEEKNUM(Table_EnergyDemand_raw_data[[#This Row],[Date]])</f>
        <v>40</v>
      </c>
      <c r="F1374" s="6" t="str">
        <f>VLOOKUP(Table_EnergyDemand_raw_data[[#This Row],[Date]],Table_Sheet1[], 2, FALSE)</f>
        <v>N</v>
      </c>
      <c r="G1374" s="6" t="str">
        <f>VLOOKUP(Table_EnergyDemand_raw_data[[#This Row],[Date]],Table_Sheet1[], 3, FALSE)</f>
        <v>N</v>
      </c>
      <c r="H1374" s="5">
        <v>10.9</v>
      </c>
      <c r="I1374" s="5">
        <v>14.6</v>
      </c>
      <c r="J1374" s="5">
        <v>12.5</v>
      </c>
      <c r="K1374" s="5">
        <v>0</v>
      </c>
      <c r="L1374" s="7">
        <v>115294.12</v>
      </c>
      <c r="M1374" s="8">
        <v>97.499455749999996</v>
      </c>
      <c r="N1374" s="8">
        <f>Table_EnergyDemand_raw_data[[#This Row],[Demand]]*Table_EnergyDemand_raw_data[[#This Row],[RRP]]</f>
        <v>11241113.951175189</v>
      </c>
    </row>
    <row r="1375" spans="1:14" x14ac:dyDescent="0.3">
      <c r="A1375" s="10">
        <v>43378</v>
      </c>
      <c r="B1375" s="5" t="str">
        <f>TEXT(Table_EnergyDemand_raw_data[[#This Row],[Date]], "DDDD")</f>
        <v>Friday</v>
      </c>
      <c r="C1375" s="5" t="str">
        <f xml:space="preserve"> TEXT(Table_EnergyDemand_raw_data[[#This Row],[Date]], "MMMM")</f>
        <v>October</v>
      </c>
      <c r="D1375" s="5" t="str">
        <f>TEXT(Table_EnergyDemand_raw_data[[#This Row],[Date]], "YYYY")</f>
        <v>2018</v>
      </c>
      <c r="E1375" s="5">
        <f>_xlfn.ISOWEEKNUM(Table_EnergyDemand_raw_data[[#This Row],[Date]])</f>
        <v>40</v>
      </c>
      <c r="F1375" s="6" t="str">
        <f>VLOOKUP(Table_EnergyDemand_raw_data[[#This Row],[Date]],Table_Sheet1[], 2, FALSE)</f>
        <v>N</v>
      </c>
      <c r="G1375" s="6" t="str">
        <f>VLOOKUP(Table_EnergyDemand_raw_data[[#This Row],[Date]],Table_Sheet1[], 3, FALSE)</f>
        <v>N</v>
      </c>
      <c r="H1375" s="5">
        <v>9.1</v>
      </c>
      <c r="I1375" s="5">
        <v>20.5</v>
      </c>
      <c r="J1375" s="5">
        <v>22.5</v>
      </c>
      <c r="K1375" s="5">
        <v>0</v>
      </c>
      <c r="L1375" s="7">
        <v>112576.545</v>
      </c>
      <c r="M1375" s="8">
        <v>105.2909812</v>
      </c>
      <c r="N1375" s="8">
        <f>Table_EnergyDemand_raw_data[[#This Row],[Demand]]*Table_EnergyDemand_raw_data[[#This Row],[RRP]]</f>
        <v>11853294.883155955</v>
      </c>
    </row>
    <row r="1376" spans="1:14" x14ac:dyDescent="0.3">
      <c r="A1376" s="10">
        <v>43379</v>
      </c>
      <c r="B1376" s="5" t="str">
        <f>TEXT(Table_EnergyDemand_raw_data[[#This Row],[Date]], "DDDD")</f>
        <v>Saturday</v>
      </c>
      <c r="C1376" s="5" t="str">
        <f xml:space="preserve"> TEXT(Table_EnergyDemand_raw_data[[#This Row],[Date]], "MMMM")</f>
        <v>October</v>
      </c>
      <c r="D1376" s="5" t="str">
        <f>TEXT(Table_EnergyDemand_raw_data[[#This Row],[Date]], "YYYY")</f>
        <v>2018</v>
      </c>
      <c r="E1376" s="5">
        <f>_xlfn.ISOWEEKNUM(Table_EnergyDemand_raw_data[[#This Row],[Date]])</f>
        <v>40</v>
      </c>
      <c r="F1376" s="6" t="str">
        <f>VLOOKUP(Table_EnergyDemand_raw_data[[#This Row],[Date]],Table_Sheet1[], 2, FALSE)</f>
        <v>N</v>
      </c>
      <c r="G1376" s="6" t="str">
        <f>VLOOKUP(Table_EnergyDemand_raw_data[[#This Row],[Date]],Table_Sheet1[], 3, FALSE)</f>
        <v>N</v>
      </c>
      <c r="H1376" s="5">
        <v>8.3000000000000007</v>
      </c>
      <c r="I1376" s="5">
        <v>23.8</v>
      </c>
      <c r="J1376" s="5">
        <v>22.7</v>
      </c>
      <c r="K1376" s="5">
        <v>0</v>
      </c>
      <c r="L1376" s="7">
        <v>102988.145</v>
      </c>
      <c r="M1376" s="8">
        <v>100.10292629999999</v>
      </c>
      <c r="N1376" s="8">
        <f>Table_EnergyDemand_raw_data[[#This Row],[Demand]]*Table_EnergyDemand_raw_data[[#This Row],[RRP]]</f>
        <v>10309414.688708713</v>
      </c>
    </row>
    <row r="1377" spans="1:14" x14ac:dyDescent="0.3">
      <c r="A1377" s="10">
        <v>43380</v>
      </c>
      <c r="B1377" s="5" t="str">
        <f>TEXT(Table_EnergyDemand_raw_data[[#This Row],[Date]], "DDDD")</f>
        <v>Sunday</v>
      </c>
      <c r="C1377" s="5" t="str">
        <f xml:space="preserve"> TEXT(Table_EnergyDemand_raw_data[[#This Row],[Date]], "MMMM")</f>
        <v>October</v>
      </c>
      <c r="D1377" s="5" t="str">
        <f>TEXT(Table_EnergyDemand_raw_data[[#This Row],[Date]], "YYYY")</f>
        <v>2018</v>
      </c>
      <c r="E1377" s="5">
        <f>_xlfn.ISOWEEKNUM(Table_EnergyDemand_raw_data[[#This Row],[Date]])</f>
        <v>40</v>
      </c>
      <c r="F1377" s="6" t="str">
        <f>VLOOKUP(Table_EnergyDemand_raw_data[[#This Row],[Date]],Table_Sheet1[], 2, FALSE)</f>
        <v>N</v>
      </c>
      <c r="G1377" s="6" t="str">
        <f>VLOOKUP(Table_EnergyDemand_raw_data[[#This Row],[Date]],Table_Sheet1[], 3, FALSE)</f>
        <v>N</v>
      </c>
      <c r="H1377" s="5">
        <v>10.3</v>
      </c>
      <c r="I1377" s="5">
        <v>24.7</v>
      </c>
      <c r="J1377" s="5">
        <v>21.2</v>
      </c>
      <c r="K1377" s="5">
        <v>0</v>
      </c>
      <c r="L1377" s="7">
        <v>100476.705</v>
      </c>
      <c r="M1377" s="8">
        <v>87.871654219999996</v>
      </c>
      <c r="N1377" s="8">
        <f>Table_EnergyDemand_raw_data[[#This Row],[Demand]]*Table_EnergyDemand_raw_data[[#This Row],[RRP]]</f>
        <v>8829054.2789249457</v>
      </c>
    </row>
    <row r="1378" spans="1:14" x14ac:dyDescent="0.3">
      <c r="A1378" s="10">
        <v>43381</v>
      </c>
      <c r="B1378" s="5" t="str">
        <f>TEXT(Table_EnergyDemand_raw_data[[#This Row],[Date]], "DDDD")</f>
        <v>Monday</v>
      </c>
      <c r="C1378" s="5" t="str">
        <f xml:space="preserve"> TEXT(Table_EnergyDemand_raw_data[[#This Row],[Date]], "MMMM")</f>
        <v>October</v>
      </c>
      <c r="D1378" s="5" t="str">
        <f>TEXT(Table_EnergyDemand_raw_data[[#This Row],[Date]], "YYYY")</f>
        <v>2018</v>
      </c>
      <c r="E1378" s="5">
        <f>_xlfn.ISOWEEKNUM(Table_EnergyDemand_raw_data[[#This Row],[Date]])</f>
        <v>41</v>
      </c>
      <c r="F1378" s="6" t="str">
        <f>VLOOKUP(Table_EnergyDemand_raw_data[[#This Row],[Date]],Table_Sheet1[], 2, FALSE)</f>
        <v>N</v>
      </c>
      <c r="G1378" s="6" t="str">
        <f>VLOOKUP(Table_EnergyDemand_raw_data[[#This Row],[Date]],Table_Sheet1[], 3, FALSE)</f>
        <v>N</v>
      </c>
      <c r="H1378" s="5">
        <v>13.5</v>
      </c>
      <c r="I1378" s="5">
        <v>28.2</v>
      </c>
      <c r="J1378" s="5">
        <v>22.7</v>
      </c>
      <c r="K1378" s="5">
        <v>0</v>
      </c>
      <c r="L1378" s="7">
        <v>113945.5</v>
      </c>
      <c r="M1378" s="8">
        <v>87.101261609999995</v>
      </c>
      <c r="N1378" s="8">
        <f>Table_EnergyDemand_raw_data[[#This Row],[Demand]]*Table_EnergyDemand_raw_data[[#This Row],[RRP]]</f>
        <v>9924796.8047822546</v>
      </c>
    </row>
    <row r="1379" spans="1:14" x14ac:dyDescent="0.3">
      <c r="A1379" s="10">
        <v>43382</v>
      </c>
      <c r="B1379" s="5" t="str">
        <f>TEXT(Table_EnergyDemand_raw_data[[#This Row],[Date]], "DDDD")</f>
        <v>Tuesday</v>
      </c>
      <c r="C1379" s="5" t="str">
        <f xml:space="preserve"> TEXT(Table_EnergyDemand_raw_data[[#This Row],[Date]], "MMMM")</f>
        <v>October</v>
      </c>
      <c r="D1379" s="5" t="str">
        <f>TEXT(Table_EnergyDemand_raw_data[[#This Row],[Date]], "YYYY")</f>
        <v>2018</v>
      </c>
      <c r="E1379" s="5">
        <f>_xlfn.ISOWEEKNUM(Table_EnergyDemand_raw_data[[#This Row],[Date]])</f>
        <v>41</v>
      </c>
      <c r="F1379" s="6" t="str">
        <f>VLOOKUP(Table_EnergyDemand_raw_data[[#This Row],[Date]],Table_Sheet1[], 2, FALSE)</f>
        <v>Y</v>
      </c>
      <c r="G1379" s="6" t="str">
        <f>VLOOKUP(Table_EnergyDemand_raw_data[[#This Row],[Date]],Table_Sheet1[], 3, FALSE)</f>
        <v>N</v>
      </c>
      <c r="H1379" s="5">
        <v>16.100000000000001</v>
      </c>
      <c r="I1379" s="5">
        <v>17.899999999999999</v>
      </c>
      <c r="J1379" s="5">
        <v>7.2</v>
      </c>
      <c r="L1379" s="7">
        <v>116449.31</v>
      </c>
      <c r="M1379" s="8">
        <v>99.00074936</v>
      </c>
      <c r="N1379" s="8">
        <f>Table_EnergyDemand_raw_data[[#This Row],[Demand]]*Table_EnergyDemand_raw_data[[#This Row],[RRP]]</f>
        <v>11528568.952454941</v>
      </c>
    </row>
    <row r="1380" spans="1:14" x14ac:dyDescent="0.3">
      <c r="A1380" s="10">
        <v>43383</v>
      </c>
      <c r="B1380" s="5" t="str">
        <f>TEXT(Table_EnergyDemand_raw_data[[#This Row],[Date]], "DDDD")</f>
        <v>Wednesday</v>
      </c>
      <c r="C1380" s="5" t="str">
        <f xml:space="preserve"> TEXT(Table_EnergyDemand_raw_data[[#This Row],[Date]], "MMMM")</f>
        <v>October</v>
      </c>
      <c r="D1380" s="5" t="str">
        <f>TEXT(Table_EnergyDemand_raw_data[[#This Row],[Date]], "YYYY")</f>
        <v>2018</v>
      </c>
      <c r="E1380" s="5">
        <f>_xlfn.ISOWEEKNUM(Table_EnergyDemand_raw_data[[#This Row],[Date]])</f>
        <v>41</v>
      </c>
      <c r="F1380" s="6" t="str">
        <f>VLOOKUP(Table_EnergyDemand_raw_data[[#This Row],[Date]],Table_Sheet1[], 2, FALSE)</f>
        <v>Y</v>
      </c>
      <c r="G1380" s="6" t="str">
        <f>VLOOKUP(Table_EnergyDemand_raw_data[[#This Row],[Date]],Table_Sheet1[], 3, FALSE)</f>
        <v>N</v>
      </c>
      <c r="H1380" s="5">
        <v>10.1</v>
      </c>
      <c r="I1380" s="5">
        <v>16.5</v>
      </c>
      <c r="J1380" s="5">
        <v>20</v>
      </c>
      <c r="L1380" s="7">
        <v>109551.08</v>
      </c>
      <c r="M1380" s="8">
        <v>73.539697610000005</v>
      </c>
      <c r="N1380" s="8">
        <f>Table_EnergyDemand_raw_data[[#This Row],[Demand]]*Table_EnergyDemand_raw_data[[#This Row],[RRP]]</f>
        <v>8056353.2960489197</v>
      </c>
    </row>
    <row r="1381" spans="1:14" x14ac:dyDescent="0.3">
      <c r="A1381" s="10">
        <v>43384</v>
      </c>
      <c r="B1381" s="5" t="str">
        <f>TEXT(Table_EnergyDemand_raw_data[[#This Row],[Date]], "DDDD")</f>
        <v>Thursday</v>
      </c>
      <c r="C1381" s="5" t="str">
        <f xml:space="preserve"> TEXT(Table_EnergyDemand_raw_data[[#This Row],[Date]], "MMMM")</f>
        <v>October</v>
      </c>
      <c r="D1381" s="5" t="str">
        <f>TEXT(Table_EnergyDemand_raw_data[[#This Row],[Date]], "YYYY")</f>
        <v>2018</v>
      </c>
      <c r="E1381" s="5">
        <f>_xlfn.ISOWEEKNUM(Table_EnergyDemand_raw_data[[#This Row],[Date]])</f>
        <v>41</v>
      </c>
      <c r="F1381" s="6" t="str">
        <f>VLOOKUP(Table_EnergyDemand_raw_data[[#This Row],[Date]],Table_Sheet1[], 2, FALSE)</f>
        <v>Y</v>
      </c>
      <c r="G1381" s="6" t="str">
        <f>VLOOKUP(Table_EnergyDemand_raw_data[[#This Row],[Date]],Table_Sheet1[], 3, FALSE)</f>
        <v>N</v>
      </c>
      <c r="H1381" s="5">
        <v>6.4</v>
      </c>
      <c r="I1381" s="5">
        <v>20.7</v>
      </c>
      <c r="J1381" s="5">
        <v>23.7</v>
      </c>
      <c r="K1381" s="5">
        <v>0</v>
      </c>
      <c r="L1381" s="7">
        <v>110432.33</v>
      </c>
      <c r="M1381" s="8">
        <v>85.630408540000005</v>
      </c>
      <c r="N1381" s="8">
        <f>Table_EnergyDemand_raw_data[[#This Row],[Demand]]*Table_EnergyDemand_raw_data[[#This Row],[RRP]]</f>
        <v>9456365.5339240991</v>
      </c>
    </row>
    <row r="1382" spans="1:14" x14ac:dyDescent="0.3">
      <c r="A1382" s="10">
        <v>43385</v>
      </c>
      <c r="B1382" s="5" t="str">
        <f>TEXT(Table_EnergyDemand_raw_data[[#This Row],[Date]], "DDDD")</f>
        <v>Friday</v>
      </c>
      <c r="C1382" s="5" t="str">
        <f xml:space="preserve"> TEXT(Table_EnergyDemand_raw_data[[#This Row],[Date]], "MMMM")</f>
        <v>October</v>
      </c>
      <c r="D1382" s="5" t="str">
        <f>TEXT(Table_EnergyDemand_raw_data[[#This Row],[Date]], "YYYY")</f>
        <v>2018</v>
      </c>
      <c r="E1382" s="5">
        <f>_xlfn.ISOWEEKNUM(Table_EnergyDemand_raw_data[[#This Row],[Date]])</f>
        <v>41</v>
      </c>
      <c r="F1382" s="6" t="str">
        <f>VLOOKUP(Table_EnergyDemand_raw_data[[#This Row],[Date]],Table_Sheet1[], 2, FALSE)</f>
        <v>Y</v>
      </c>
      <c r="G1382" s="6" t="str">
        <f>VLOOKUP(Table_EnergyDemand_raw_data[[#This Row],[Date]],Table_Sheet1[], 3, FALSE)</f>
        <v>N</v>
      </c>
      <c r="H1382" s="5">
        <v>8.6999999999999993</v>
      </c>
      <c r="I1382" s="5">
        <v>22.7</v>
      </c>
      <c r="J1382" s="5">
        <v>23.9</v>
      </c>
      <c r="K1382" s="5">
        <v>0</v>
      </c>
      <c r="L1382" s="7">
        <v>110457.33500000001</v>
      </c>
      <c r="M1382" s="8">
        <v>88.472364569999996</v>
      </c>
      <c r="N1382" s="8">
        <f>Table_EnergyDemand_raw_data[[#This Row],[Demand]]*Table_EnergyDemand_raw_data[[#This Row],[RRP]]</f>
        <v>9772421.6115506217</v>
      </c>
    </row>
    <row r="1383" spans="1:14" x14ac:dyDescent="0.3">
      <c r="A1383" s="10">
        <v>43386</v>
      </c>
      <c r="B1383" s="5" t="str">
        <f>TEXT(Table_EnergyDemand_raw_data[[#This Row],[Date]], "DDDD")</f>
        <v>Saturday</v>
      </c>
      <c r="C1383" s="5" t="str">
        <f xml:space="preserve"> TEXT(Table_EnergyDemand_raw_data[[#This Row],[Date]], "MMMM")</f>
        <v>October</v>
      </c>
      <c r="D1383" s="5" t="str">
        <f>TEXT(Table_EnergyDemand_raw_data[[#This Row],[Date]], "YYYY")</f>
        <v>2018</v>
      </c>
      <c r="E1383" s="5">
        <f>_xlfn.ISOWEEKNUM(Table_EnergyDemand_raw_data[[#This Row],[Date]])</f>
        <v>41</v>
      </c>
      <c r="F1383" s="6" t="str">
        <f>VLOOKUP(Table_EnergyDemand_raw_data[[#This Row],[Date]],Table_Sheet1[], 2, FALSE)</f>
        <v>Y</v>
      </c>
      <c r="G1383" s="6" t="str">
        <f>VLOOKUP(Table_EnergyDemand_raw_data[[#This Row],[Date]],Table_Sheet1[], 3, FALSE)</f>
        <v>N</v>
      </c>
      <c r="H1383" s="5">
        <v>10.5</v>
      </c>
      <c r="I1383" s="5">
        <v>24.9</v>
      </c>
      <c r="J1383" s="5">
        <v>23.2</v>
      </c>
      <c r="K1383" s="5">
        <v>0</v>
      </c>
      <c r="L1383" s="7">
        <v>96584.744999999995</v>
      </c>
      <c r="M1383" s="8">
        <v>74.616600149999996</v>
      </c>
      <c r="N1383" s="8">
        <f>Table_EnergyDemand_raw_data[[#This Row],[Demand]]*Table_EnergyDemand_raw_data[[#This Row],[RRP]]</f>
        <v>7206825.2982547106</v>
      </c>
    </row>
    <row r="1384" spans="1:14" x14ac:dyDescent="0.3">
      <c r="A1384" s="10">
        <v>43387</v>
      </c>
      <c r="B1384" s="5" t="str">
        <f>TEXT(Table_EnergyDemand_raw_data[[#This Row],[Date]], "DDDD")</f>
        <v>Sunday</v>
      </c>
      <c r="C1384" s="5" t="str">
        <f xml:space="preserve"> TEXT(Table_EnergyDemand_raw_data[[#This Row],[Date]], "MMMM")</f>
        <v>October</v>
      </c>
      <c r="D1384" s="5" t="str">
        <f>TEXT(Table_EnergyDemand_raw_data[[#This Row],[Date]], "YYYY")</f>
        <v>2018</v>
      </c>
      <c r="E1384" s="5">
        <f>_xlfn.ISOWEEKNUM(Table_EnergyDemand_raw_data[[#This Row],[Date]])</f>
        <v>41</v>
      </c>
      <c r="F1384" s="6" t="str">
        <f>VLOOKUP(Table_EnergyDemand_raw_data[[#This Row],[Date]],Table_Sheet1[], 2, FALSE)</f>
        <v>Y</v>
      </c>
      <c r="G1384" s="6" t="str">
        <f>VLOOKUP(Table_EnergyDemand_raw_data[[#This Row],[Date]],Table_Sheet1[], 3, FALSE)</f>
        <v>N</v>
      </c>
      <c r="H1384" s="5">
        <v>12.4</v>
      </c>
      <c r="I1384" s="5">
        <v>27.3</v>
      </c>
      <c r="J1384" s="5">
        <v>22.1</v>
      </c>
      <c r="K1384" s="5">
        <v>0</v>
      </c>
      <c r="L1384" s="7">
        <v>90918.615000000005</v>
      </c>
      <c r="M1384" s="8">
        <v>56.864164340000002</v>
      </c>
      <c r="N1384" s="8">
        <f>Table_EnergyDemand_raw_data[[#This Row],[Demand]]*Table_EnergyDemand_raw_data[[#This Row],[RRP]]</f>
        <v>5170011.0649251891</v>
      </c>
    </row>
    <row r="1385" spans="1:14" x14ac:dyDescent="0.3">
      <c r="A1385" s="10">
        <v>43388</v>
      </c>
      <c r="B1385" s="5" t="str">
        <f>TEXT(Table_EnergyDemand_raw_data[[#This Row],[Date]], "DDDD")</f>
        <v>Monday</v>
      </c>
      <c r="C1385" s="5" t="str">
        <f xml:space="preserve"> TEXT(Table_EnergyDemand_raw_data[[#This Row],[Date]], "MMMM")</f>
        <v>October</v>
      </c>
      <c r="D1385" s="5" t="str">
        <f>TEXT(Table_EnergyDemand_raw_data[[#This Row],[Date]], "YYYY")</f>
        <v>2018</v>
      </c>
      <c r="E1385" s="5">
        <f>_xlfn.ISOWEEKNUM(Table_EnergyDemand_raw_data[[#This Row],[Date]])</f>
        <v>42</v>
      </c>
      <c r="F1385" s="6" t="str">
        <f>VLOOKUP(Table_EnergyDemand_raw_data[[#This Row],[Date]],Table_Sheet1[], 2, FALSE)</f>
        <v>Y</v>
      </c>
      <c r="G1385" s="6" t="str">
        <f>VLOOKUP(Table_EnergyDemand_raw_data[[#This Row],[Date]],Table_Sheet1[], 3, FALSE)</f>
        <v>N</v>
      </c>
      <c r="H1385" s="5">
        <v>19.5</v>
      </c>
      <c r="I1385" s="5">
        <v>27.5</v>
      </c>
      <c r="J1385" s="5">
        <v>19.399999999999999</v>
      </c>
      <c r="K1385" s="5">
        <v>0</v>
      </c>
      <c r="L1385" s="7">
        <v>108070.27499999999</v>
      </c>
      <c r="M1385" s="8">
        <v>79.182454410000005</v>
      </c>
      <c r="N1385" s="8">
        <f>Table_EnergyDemand_raw_data[[#This Row],[Demand]]*Table_EnergyDemand_raw_data[[#This Row],[RRP]]</f>
        <v>8557269.6232636627</v>
      </c>
    </row>
    <row r="1386" spans="1:14" x14ac:dyDescent="0.3">
      <c r="A1386" s="10">
        <v>43389</v>
      </c>
      <c r="B1386" s="5" t="str">
        <f>TEXT(Table_EnergyDemand_raw_data[[#This Row],[Date]], "DDDD")</f>
        <v>Tuesday</v>
      </c>
      <c r="C1386" s="5" t="str">
        <f xml:space="preserve"> TEXT(Table_EnergyDemand_raw_data[[#This Row],[Date]], "MMMM")</f>
        <v>October</v>
      </c>
      <c r="D1386" s="5" t="str">
        <f>TEXT(Table_EnergyDemand_raw_data[[#This Row],[Date]], "YYYY")</f>
        <v>2018</v>
      </c>
      <c r="E1386" s="5">
        <f>_xlfn.ISOWEEKNUM(Table_EnergyDemand_raw_data[[#This Row],[Date]])</f>
        <v>42</v>
      </c>
      <c r="F1386" s="6" t="str">
        <f>VLOOKUP(Table_EnergyDemand_raw_data[[#This Row],[Date]],Table_Sheet1[], 2, FALSE)</f>
        <v>Y</v>
      </c>
      <c r="G1386" s="6" t="str">
        <f>VLOOKUP(Table_EnergyDemand_raw_data[[#This Row],[Date]],Table_Sheet1[], 3, FALSE)</f>
        <v>N</v>
      </c>
      <c r="H1386" s="5">
        <v>20</v>
      </c>
      <c r="I1386" s="5">
        <v>23.1</v>
      </c>
      <c r="J1386" s="5">
        <v>6.1</v>
      </c>
      <c r="K1386" s="5">
        <v>0.2</v>
      </c>
      <c r="L1386" s="7">
        <v>113889.41</v>
      </c>
      <c r="M1386" s="8">
        <v>89.02524597</v>
      </c>
      <c r="N1386" s="8">
        <f>Table_EnergyDemand_raw_data[[#This Row],[Demand]]*Table_EnergyDemand_raw_data[[#This Row],[RRP]]</f>
        <v>10139032.738628179</v>
      </c>
    </row>
    <row r="1387" spans="1:14" x14ac:dyDescent="0.3">
      <c r="A1387" s="10">
        <v>43390</v>
      </c>
      <c r="B1387" s="5" t="str">
        <f>TEXT(Table_EnergyDemand_raw_data[[#This Row],[Date]], "DDDD")</f>
        <v>Wednesday</v>
      </c>
      <c r="C1387" s="5" t="str">
        <f xml:space="preserve"> TEXT(Table_EnergyDemand_raw_data[[#This Row],[Date]], "MMMM")</f>
        <v>October</v>
      </c>
      <c r="D1387" s="5" t="str">
        <f>TEXT(Table_EnergyDemand_raw_data[[#This Row],[Date]], "YYYY")</f>
        <v>2018</v>
      </c>
      <c r="E1387" s="5">
        <f>_xlfn.ISOWEEKNUM(Table_EnergyDemand_raw_data[[#This Row],[Date]])</f>
        <v>42</v>
      </c>
      <c r="F1387" s="6" t="str">
        <f>VLOOKUP(Table_EnergyDemand_raw_data[[#This Row],[Date]],Table_Sheet1[], 2, FALSE)</f>
        <v>Y</v>
      </c>
      <c r="G1387" s="6" t="str">
        <f>VLOOKUP(Table_EnergyDemand_raw_data[[#This Row],[Date]],Table_Sheet1[], 3, FALSE)</f>
        <v>N</v>
      </c>
      <c r="H1387" s="5">
        <v>16.100000000000001</v>
      </c>
      <c r="I1387" s="5">
        <v>22.6</v>
      </c>
      <c r="J1387" s="5">
        <v>15.1</v>
      </c>
      <c r="K1387" s="5">
        <v>5.2</v>
      </c>
      <c r="L1387" s="7">
        <v>112592.26</v>
      </c>
      <c r="M1387" s="8">
        <v>122.20067</v>
      </c>
      <c r="N1387" s="8">
        <f>Table_EnergyDemand_raw_data[[#This Row],[Demand]]*Table_EnergyDemand_raw_data[[#This Row],[RRP]]</f>
        <v>13758849.6088142</v>
      </c>
    </row>
    <row r="1388" spans="1:14" x14ac:dyDescent="0.3">
      <c r="A1388" s="10">
        <v>43391</v>
      </c>
      <c r="B1388" s="5" t="str">
        <f>TEXT(Table_EnergyDemand_raw_data[[#This Row],[Date]], "DDDD")</f>
        <v>Thursday</v>
      </c>
      <c r="C1388" s="5" t="str">
        <f xml:space="preserve"> TEXT(Table_EnergyDemand_raw_data[[#This Row],[Date]], "MMMM")</f>
        <v>October</v>
      </c>
      <c r="D1388" s="5" t="str">
        <f>TEXT(Table_EnergyDemand_raw_data[[#This Row],[Date]], "YYYY")</f>
        <v>2018</v>
      </c>
      <c r="E1388" s="5">
        <f>_xlfn.ISOWEEKNUM(Table_EnergyDemand_raw_data[[#This Row],[Date]])</f>
        <v>42</v>
      </c>
      <c r="F1388" s="6" t="str">
        <f>VLOOKUP(Table_EnergyDemand_raw_data[[#This Row],[Date]],Table_Sheet1[], 2, FALSE)</f>
        <v>Y</v>
      </c>
      <c r="G1388" s="6" t="str">
        <f>VLOOKUP(Table_EnergyDemand_raw_data[[#This Row],[Date]],Table_Sheet1[], 3, FALSE)</f>
        <v>N</v>
      </c>
      <c r="H1388" s="5">
        <v>14.7</v>
      </c>
      <c r="I1388" s="5">
        <v>20.7</v>
      </c>
      <c r="J1388" s="5">
        <v>10.5</v>
      </c>
      <c r="K1388" s="5">
        <v>2</v>
      </c>
      <c r="L1388" s="7">
        <v>112806.58500000001</v>
      </c>
      <c r="M1388" s="8">
        <v>165.77970980000001</v>
      </c>
      <c r="N1388" s="8">
        <f>Table_EnergyDemand_raw_data[[#This Row],[Demand]]*Table_EnergyDemand_raw_data[[#This Row],[RRP]]</f>
        <v>18701042.924829036</v>
      </c>
    </row>
    <row r="1389" spans="1:14" x14ac:dyDescent="0.3">
      <c r="A1389" s="10">
        <v>43392</v>
      </c>
      <c r="B1389" s="5" t="str">
        <f>TEXT(Table_EnergyDemand_raw_data[[#This Row],[Date]], "DDDD")</f>
        <v>Friday</v>
      </c>
      <c r="C1389" s="5" t="str">
        <f xml:space="preserve"> TEXT(Table_EnergyDemand_raw_data[[#This Row],[Date]], "MMMM")</f>
        <v>October</v>
      </c>
      <c r="D1389" s="5" t="str">
        <f>TEXT(Table_EnergyDemand_raw_data[[#This Row],[Date]], "YYYY")</f>
        <v>2018</v>
      </c>
      <c r="E1389" s="5">
        <f>_xlfn.ISOWEEKNUM(Table_EnergyDemand_raw_data[[#This Row],[Date]])</f>
        <v>42</v>
      </c>
      <c r="F1389" s="6" t="str">
        <f>VLOOKUP(Table_EnergyDemand_raw_data[[#This Row],[Date]],Table_Sheet1[], 2, FALSE)</f>
        <v>Y</v>
      </c>
      <c r="G1389" s="6" t="str">
        <f>VLOOKUP(Table_EnergyDemand_raw_data[[#This Row],[Date]],Table_Sheet1[], 3, FALSE)</f>
        <v>N</v>
      </c>
      <c r="H1389" s="5">
        <v>12.8</v>
      </c>
      <c r="I1389" s="5">
        <v>27.4</v>
      </c>
      <c r="J1389" s="5">
        <v>23</v>
      </c>
      <c r="K1389" s="5">
        <v>0</v>
      </c>
      <c r="L1389" s="7">
        <v>107940.16</v>
      </c>
      <c r="M1389" s="8">
        <v>101.6603803</v>
      </c>
      <c r="N1389" s="8">
        <f>Table_EnergyDemand_raw_data[[#This Row],[Demand]]*Table_EnergyDemand_raw_data[[#This Row],[RRP]]</f>
        <v>10973237.715242848</v>
      </c>
    </row>
    <row r="1390" spans="1:14" x14ac:dyDescent="0.3">
      <c r="A1390" s="10">
        <v>43393</v>
      </c>
      <c r="B1390" s="5" t="str">
        <f>TEXT(Table_EnergyDemand_raw_data[[#This Row],[Date]], "DDDD")</f>
        <v>Saturday</v>
      </c>
      <c r="C1390" s="5" t="str">
        <f xml:space="preserve"> TEXT(Table_EnergyDemand_raw_data[[#This Row],[Date]], "MMMM")</f>
        <v>October</v>
      </c>
      <c r="D1390" s="5" t="str">
        <f>TEXT(Table_EnergyDemand_raw_data[[#This Row],[Date]], "YYYY")</f>
        <v>2018</v>
      </c>
      <c r="E1390" s="5">
        <f>_xlfn.ISOWEEKNUM(Table_EnergyDemand_raw_data[[#This Row],[Date]])</f>
        <v>42</v>
      </c>
      <c r="F1390" s="6" t="str">
        <f>VLOOKUP(Table_EnergyDemand_raw_data[[#This Row],[Date]],Table_Sheet1[], 2, FALSE)</f>
        <v>Y</v>
      </c>
      <c r="G1390" s="6" t="str">
        <f>VLOOKUP(Table_EnergyDemand_raw_data[[#This Row],[Date]],Table_Sheet1[], 3, FALSE)</f>
        <v>N</v>
      </c>
      <c r="H1390" s="5">
        <v>11.7</v>
      </c>
      <c r="I1390" s="5">
        <v>16.100000000000001</v>
      </c>
      <c r="J1390" s="5">
        <v>9.8000000000000007</v>
      </c>
      <c r="K1390" s="5">
        <v>5</v>
      </c>
      <c r="L1390" s="7">
        <v>99368.854999999996</v>
      </c>
      <c r="M1390" s="8">
        <v>96.292242040000005</v>
      </c>
      <c r="N1390" s="8">
        <f>Table_EnergyDemand_raw_data[[#This Row],[Demand]]*Table_EnergyDemand_raw_data[[#This Row],[RRP]]</f>
        <v>9568449.8368976638</v>
      </c>
    </row>
    <row r="1391" spans="1:14" x14ac:dyDescent="0.3">
      <c r="A1391" s="10">
        <v>43394</v>
      </c>
      <c r="B1391" s="5" t="str">
        <f>TEXT(Table_EnergyDemand_raw_data[[#This Row],[Date]], "DDDD")</f>
        <v>Sunday</v>
      </c>
      <c r="C1391" s="5" t="str">
        <f xml:space="preserve"> TEXT(Table_EnergyDemand_raw_data[[#This Row],[Date]], "MMMM")</f>
        <v>October</v>
      </c>
      <c r="D1391" s="5" t="str">
        <f>TEXT(Table_EnergyDemand_raw_data[[#This Row],[Date]], "YYYY")</f>
        <v>2018</v>
      </c>
      <c r="E1391" s="5">
        <f>_xlfn.ISOWEEKNUM(Table_EnergyDemand_raw_data[[#This Row],[Date]])</f>
        <v>42</v>
      </c>
      <c r="F1391" s="6" t="str">
        <f>VLOOKUP(Table_EnergyDemand_raw_data[[#This Row],[Date]],Table_Sheet1[], 2, FALSE)</f>
        <v>Y</v>
      </c>
      <c r="G1391" s="6" t="str">
        <f>VLOOKUP(Table_EnergyDemand_raw_data[[#This Row],[Date]],Table_Sheet1[], 3, FALSE)</f>
        <v>N</v>
      </c>
      <c r="H1391" s="5">
        <v>7.6</v>
      </c>
      <c r="I1391" s="5">
        <v>19.2</v>
      </c>
      <c r="J1391" s="5">
        <v>22.7</v>
      </c>
      <c r="K1391" s="5">
        <v>5.6</v>
      </c>
      <c r="L1391" s="7">
        <v>98427.53</v>
      </c>
      <c r="M1391" s="8">
        <v>81.920924420000006</v>
      </c>
      <c r="N1391" s="8">
        <f>Table_EnergyDemand_raw_data[[#This Row],[Demand]]*Table_EnergyDemand_raw_data[[#This Row],[RRP]]</f>
        <v>8063274.2459772835</v>
      </c>
    </row>
    <row r="1392" spans="1:14" x14ac:dyDescent="0.3">
      <c r="A1392" s="10">
        <v>43395</v>
      </c>
      <c r="B1392" s="5" t="str">
        <f>TEXT(Table_EnergyDemand_raw_data[[#This Row],[Date]], "DDDD")</f>
        <v>Monday</v>
      </c>
      <c r="C1392" s="5" t="str">
        <f xml:space="preserve"> TEXT(Table_EnergyDemand_raw_data[[#This Row],[Date]], "MMMM")</f>
        <v>October</v>
      </c>
      <c r="D1392" s="5" t="str">
        <f>TEXT(Table_EnergyDemand_raw_data[[#This Row],[Date]], "YYYY")</f>
        <v>2018</v>
      </c>
      <c r="E1392" s="5">
        <f>_xlfn.ISOWEEKNUM(Table_EnergyDemand_raw_data[[#This Row],[Date]])</f>
        <v>43</v>
      </c>
      <c r="F1392" s="6" t="str">
        <f>VLOOKUP(Table_EnergyDemand_raw_data[[#This Row],[Date]],Table_Sheet1[], 2, FALSE)</f>
        <v>Y</v>
      </c>
      <c r="G1392" s="6" t="str">
        <f>VLOOKUP(Table_EnergyDemand_raw_data[[#This Row],[Date]],Table_Sheet1[], 3, FALSE)</f>
        <v>N</v>
      </c>
      <c r="H1392" s="5">
        <v>8.9</v>
      </c>
      <c r="I1392" s="5">
        <v>27</v>
      </c>
      <c r="J1392" s="5">
        <v>25.7</v>
      </c>
      <c r="K1392" s="5">
        <v>0</v>
      </c>
      <c r="L1392" s="7">
        <v>105893.61500000001</v>
      </c>
      <c r="M1392" s="8">
        <v>84.175390419999999</v>
      </c>
      <c r="N1392" s="8">
        <f>Table_EnergyDemand_raw_data[[#This Row],[Demand]]*Table_EnergyDemand_raw_data[[#This Row],[RRP]]</f>
        <v>8913636.3856101688</v>
      </c>
    </row>
    <row r="1393" spans="1:14" x14ac:dyDescent="0.3">
      <c r="A1393" s="10">
        <v>43396</v>
      </c>
      <c r="B1393" s="5" t="str">
        <f>TEXT(Table_EnergyDemand_raw_data[[#This Row],[Date]], "DDDD")</f>
        <v>Tuesday</v>
      </c>
      <c r="C1393" s="5" t="str">
        <f xml:space="preserve"> TEXT(Table_EnergyDemand_raw_data[[#This Row],[Date]], "MMMM")</f>
        <v>October</v>
      </c>
      <c r="D1393" s="5" t="str">
        <f>TEXT(Table_EnergyDemand_raw_data[[#This Row],[Date]], "YYYY")</f>
        <v>2018</v>
      </c>
      <c r="E1393" s="5">
        <f>_xlfn.ISOWEEKNUM(Table_EnergyDemand_raw_data[[#This Row],[Date]])</f>
        <v>43</v>
      </c>
      <c r="F1393" s="6" t="str">
        <f>VLOOKUP(Table_EnergyDemand_raw_data[[#This Row],[Date]],Table_Sheet1[], 2, FALSE)</f>
        <v>Y</v>
      </c>
      <c r="G1393" s="6" t="str">
        <f>VLOOKUP(Table_EnergyDemand_raw_data[[#This Row],[Date]],Table_Sheet1[], 3, FALSE)</f>
        <v>N</v>
      </c>
      <c r="H1393" s="5">
        <v>13</v>
      </c>
      <c r="I1393" s="5">
        <v>18.8</v>
      </c>
      <c r="J1393" s="5">
        <v>16.7</v>
      </c>
      <c r="K1393" s="5">
        <v>0</v>
      </c>
      <c r="L1393" s="7">
        <v>109241.565</v>
      </c>
      <c r="M1393" s="8">
        <v>90.935335870000003</v>
      </c>
      <c r="N1393" s="8">
        <f>Table_EnergyDemand_raw_data[[#This Row],[Demand]]*Table_EnergyDemand_raw_data[[#This Row],[RRP]]</f>
        <v>9933918.4042394366</v>
      </c>
    </row>
    <row r="1394" spans="1:14" x14ac:dyDescent="0.3">
      <c r="A1394" s="10">
        <v>43397</v>
      </c>
      <c r="B1394" s="5" t="str">
        <f>TEXT(Table_EnergyDemand_raw_data[[#This Row],[Date]], "DDDD")</f>
        <v>Wednesday</v>
      </c>
      <c r="C1394" s="5" t="str">
        <f xml:space="preserve"> TEXT(Table_EnergyDemand_raw_data[[#This Row],[Date]], "MMMM")</f>
        <v>October</v>
      </c>
      <c r="D1394" s="5" t="str">
        <f>TEXT(Table_EnergyDemand_raw_data[[#This Row],[Date]], "YYYY")</f>
        <v>2018</v>
      </c>
      <c r="E1394" s="5">
        <f>_xlfn.ISOWEEKNUM(Table_EnergyDemand_raw_data[[#This Row],[Date]])</f>
        <v>43</v>
      </c>
      <c r="F1394" s="6" t="str">
        <f>VLOOKUP(Table_EnergyDemand_raw_data[[#This Row],[Date]],Table_Sheet1[], 2, FALSE)</f>
        <v>Y</v>
      </c>
      <c r="G1394" s="6" t="str">
        <f>VLOOKUP(Table_EnergyDemand_raw_data[[#This Row],[Date]],Table_Sheet1[], 3, FALSE)</f>
        <v>N</v>
      </c>
      <c r="H1394" s="5">
        <v>9.1999999999999993</v>
      </c>
      <c r="I1394" s="5">
        <v>15.5</v>
      </c>
      <c r="J1394" s="5">
        <v>19.7</v>
      </c>
      <c r="K1394" s="5">
        <v>0</v>
      </c>
      <c r="L1394" s="7">
        <v>111423.36500000001</v>
      </c>
      <c r="M1394" s="8">
        <v>93.344752569999997</v>
      </c>
      <c r="N1394" s="8">
        <f>Table_EnergyDemand_raw_data[[#This Row],[Demand]]*Table_EnergyDemand_raw_data[[#This Row],[RRP]]</f>
        <v>10400786.436441798</v>
      </c>
    </row>
    <row r="1395" spans="1:14" x14ac:dyDescent="0.3">
      <c r="A1395" s="10">
        <v>43398</v>
      </c>
      <c r="B1395" s="5" t="str">
        <f>TEXT(Table_EnergyDemand_raw_data[[#This Row],[Date]], "DDDD")</f>
        <v>Thursday</v>
      </c>
      <c r="C1395" s="5" t="str">
        <f xml:space="preserve"> TEXT(Table_EnergyDemand_raw_data[[#This Row],[Date]], "MMMM")</f>
        <v>October</v>
      </c>
      <c r="D1395" s="5" t="str">
        <f>TEXT(Table_EnergyDemand_raw_data[[#This Row],[Date]], "YYYY")</f>
        <v>2018</v>
      </c>
      <c r="E1395" s="5">
        <f>_xlfn.ISOWEEKNUM(Table_EnergyDemand_raw_data[[#This Row],[Date]])</f>
        <v>43</v>
      </c>
      <c r="F1395" s="6" t="str">
        <f>VLOOKUP(Table_EnergyDemand_raw_data[[#This Row],[Date]],Table_Sheet1[], 2, FALSE)</f>
        <v>Y</v>
      </c>
      <c r="G1395" s="6" t="str">
        <f>VLOOKUP(Table_EnergyDemand_raw_data[[#This Row],[Date]],Table_Sheet1[], 3, FALSE)</f>
        <v>N</v>
      </c>
      <c r="H1395" s="5">
        <v>6.4</v>
      </c>
      <c r="I1395" s="5">
        <v>19.5</v>
      </c>
      <c r="J1395" s="5">
        <v>25</v>
      </c>
      <c r="K1395" s="5">
        <v>0</v>
      </c>
      <c r="L1395" s="7">
        <v>112414.39</v>
      </c>
      <c r="M1395" s="8">
        <v>115.427252</v>
      </c>
      <c r="N1395" s="8">
        <f>Table_EnergyDemand_raw_data[[#This Row],[Demand]]*Table_EnergyDemand_raw_data[[#This Row],[RRP]]</f>
        <v>12975684.12295628</v>
      </c>
    </row>
    <row r="1396" spans="1:14" x14ac:dyDescent="0.3">
      <c r="A1396" s="10">
        <v>43399</v>
      </c>
      <c r="B1396" s="5" t="str">
        <f>TEXT(Table_EnergyDemand_raw_data[[#This Row],[Date]], "DDDD")</f>
        <v>Friday</v>
      </c>
      <c r="C1396" s="5" t="str">
        <f xml:space="preserve"> TEXT(Table_EnergyDemand_raw_data[[#This Row],[Date]], "MMMM")</f>
        <v>October</v>
      </c>
      <c r="D1396" s="5" t="str">
        <f>TEXT(Table_EnergyDemand_raw_data[[#This Row],[Date]], "YYYY")</f>
        <v>2018</v>
      </c>
      <c r="E1396" s="5">
        <f>_xlfn.ISOWEEKNUM(Table_EnergyDemand_raw_data[[#This Row],[Date]])</f>
        <v>43</v>
      </c>
      <c r="F1396" s="6" t="str">
        <f>VLOOKUP(Table_EnergyDemand_raw_data[[#This Row],[Date]],Table_Sheet1[], 2, FALSE)</f>
        <v>Y</v>
      </c>
      <c r="G1396" s="6" t="str">
        <f>VLOOKUP(Table_EnergyDemand_raw_data[[#This Row],[Date]],Table_Sheet1[], 3, FALSE)</f>
        <v>N</v>
      </c>
      <c r="H1396" s="5">
        <v>9.6</v>
      </c>
      <c r="I1396" s="5">
        <v>18.3</v>
      </c>
      <c r="J1396" s="5">
        <v>23.7</v>
      </c>
      <c r="K1396" s="5">
        <v>0</v>
      </c>
      <c r="L1396" s="7">
        <v>111145.12</v>
      </c>
      <c r="M1396" s="8">
        <v>111.2042443</v>
      </c>
      <c r="N1396" s="8">
        <f>Table_EnergyDemand_raw_data[[#This Row],[Demand]]*Table_EnergyDemand_raw_data[[#This Row],[RRP]]</f>
        <v>12359809.077232815</v>
      </c>
    </row>
    <row r="1397" spans="1:14" x14ac:dyDescent="0.3">
      <c r="A1397" s="10">
        <v>43400</v>
      </c>
      <c r="B1397" s="5" t="str">
        <f>TEXT(Table_EnergyDemand_raw_data[[#This Row],[Date]], "DDDD")</f>
        <v>Saturday</v>
      </c>
      <c r="C1397" s="5" t="str">
        <f xml:space="preserve"> TEXT(Table_EnergyDemand_raw_data[[#This Row],[Date]], "MMMM")</f>
        <v>October</v>
      </c>
      <c r="D1397" s="5" t="str">
        <f>TEXT(Table_EnergyDemand_raw_data[[#This Row],[Date]], "YYYY")</f>
        <v>2018</v>
      </c>
      <c r="E1397" s="5">
        <f>_xlfn.ISOWEEKNUM(Table_EnergyDemand_raw_data[[#This Row],[Date]])</f>
        <v>43</v>
      </c>
      <c r="F1397" s="6" t="str">
        <f>VLOOKUP(Table_EnergyDemand_raw_data[[#This Row],[Date]],Table_Sheet1[], 2, FALSE)</f>
        <v>Y</v>
      </c>
      <c r="G1397" s="6" t="str">
        <f>VLOOKUP(Table_EnergyDemand_raw_data[[#This Row],[Date]],Table_Sheet1[], 3, FALSE)</f>
        <v>N</v>
      </c>
      <c r="H1397" s="5">
        <v>11.3</v>
      </c>
      <c r="I1397" s="5">
        <v>19.600000000000001</v>
      </c>
      <c r="J1397" s="5">
        <v>20.5</v>
      </c>
      <c r="K1397" s="5">
        <v>0</v>
      </c>
      <c r="L1397" s="7">
        <v>97973.985000000001</v>
      </c>
      <c r="M1397" s="8">
        <v>98.832267079999994</v>
      </c>
      <c r="N1397" s="8">
        <f>Table_EnergyDemand_raw_data[[#This Row],[Demand]]*Table_EnergyDemand_raw_data[[#This Row],[RRP]]</f>
        <v>9682991.0524119139</v>
      </c>
    </row>
    <row r="1398" spans="1:14" x14ac:dyDescent="0.3">
      <c r="A1398" s="10">
        <v>43401</v>
      </c>
      <c r="B1398" s="5" t="str">
        <f>TEXT(Table_EnergyDemand_raw_data[[#This Row],[Date]], "DDDD")</f>
        <v>Sunday</v>
      </c>
      <c r="C1398" s="5" t="str">
        <f xml:space="preserve"> TEXT(Table_EnergyDemand_raw_data[[#This Row],[Date]], "MMMM")</f>
        <v>October</v>
      </c>
      <c r="D1398" s="5" t="str">
        <f>TEXT(Table_EnergyDemand_raw_data[[#This Row],[Date]], "YYYY")</f>
        <v>2018</v>
      </c>
      <c r="E1398" s="5">
        <f>_xlfn.ISOWEEKNUM(Table_EnergyDemand_raw_data[[#This Row],[Date]])</f>
        <v>43</v>
      </c>
      <c r="F1398" s="6" t="str">
        <f>VLOOKUP(Table_EnergyDemand_raw_data[[#This Row],[Date]],Table_Sheet1[], 2, FALSE)</f>
        <v>Y</v>
      </c>
      <c r="G1398" s="6" t="str">
        <f>VLOOKUP(Table_EnergyDemand_raw_data[[#This Row],[Date]],Table_Sheet1[], 3, FALSE)</f>
        <v>N</v>
      </c>
      <c r="H1398" s="5">
        <v>9.3000000000000007</v>
      </c>
      <c r="I1398" s="5">
        <v>15.9</v>
      </c>
      <c r="J1398" s="5">
        <v>22.8</v>
      </c>
      <c r="K1398" s="5">
        <v>0</v>
      </c>
      <c r="L1398" s="7">
        <v>95624.014999999999</v>
      </c>
      <c r="M1398" s="8">
        <v>110.2151781</v>
      </c>
      <c r="N1398" s="8">
        <f>Table_EnergyDemand_raw_data[[#This Row],[Demand]]*Table_EnergyDemand_raw_data[[#This Row],[RRP]]</f>
        <v>10539217.843862072</v>
      </c>
    </row>
    <row r="1399" spans="1:14" x14ac:dyDescent="0.3">
      <c r="A1399" s="10">
        <v>43402</v>
      </c>
      <c r="B1399" s="5" t="str">
        <f>TEXT(Table_EnergyDemand_raw_data[[#This Row],[Date]], "DDDD")</f>
        <v>Monday</v>
      </c>
      <c r="C1399" s="5" t="str">
        <f xml:space="preserve"> TEXT(Table_EnergyDemand_raw_data[[#This Row],[Date]], "MMMM")</f>
        <v>October</v>
      </c>
      <c r="D1399" s="5" t="str">
        <f>TEXT(Table_EnergyDemand_raw_data[[#This Row],[Date]], "YYYY")</f>
        <v>2018</v>
      </c>
      <c r="E1399" s="5">
        <f>_xlfn.ISOWEEKNUM(Table_EnergyDemand_raw_data[[#This Row],[Date]])</f>
        <v>44</v>
      </c>
      <c r="F1399" s="6" t="str">
        <f>VLOOKUP(Table_EnergyDemand_raw_data[[#This Row],[Date]],Table_Sheet1[], 2, FALSE)</f>
        <v>Y</v>
      </c>
      <c r="G1399" s="6" t="str">
        <f>VLOOKUP(Table_EnergyDemand_raw_data[[#This Row],[Date]],Table_Sheet1[], 3, FALSE)</f>
        <v>N</v>
      </c>
      <c r="H1399" s="5">
        <v>9.1</v>
      </c>
      <c r="I1399" s="5">
        <v>17</v>
      </c>
      <c r="J1399" s="5">
        <v>25.6</v>
      </c>
      <c r="K1399" s="5">
        <v>0</v>
      </c>
      <c r="L1399" s="7">
        <v>110196.61500000001</v>
      </c>
      <c r="M1399" s="8">
        <v>142.33806010000001</v>
      </c>
      <c r="N1399" s="8">
        <f>Table_EnergyDemand_raw_data[[#This Row],[Demand]]*Table_EnergyDemand_raw_data[[#This Row],[RRP]]</f>
        <v>15685172.408686563</v>
      </c>
    </row>
    <row r="1400" spans="1:14" x14ac:dyDescent="0.3">
      <c r="A1400" s="10">
        <v>43403</v>
      </c>
      <c r="B1400" s="5" t="str">
        <f>TEXT(Table_EnergyDemand_raw_data[[#This Row],[Date]], "DDDD")</f>
        <v>Tuesday</v>
      </c>
      <c r="C1400" s="5" t="str">
        <f xml:space="preserve"> TEXT(Table_EnergyDemand_raw_data[[#This Row],[Date]], "MMMM")</f>
        <v>October</v>
      </c>
      <c r="D1400" s="5" t="str">
        <f>TEXT(Table_EnergyDemand_raw_data[[#This Row],[Date]], "YYYY")</f>
        <v>2018</v>
      </c>
      <c r="E1400" s="5">
        <f>_xlfn.ISOWEEKNUM(Table_EnergyDemand_raw_data[[#This Row],[Date]])</f>
        <v>44</v>
      </c>
      <c r="F1400" s="6" t="str">
        <f>VLOOKUP(Table_EnergyDemand_raw_data[[#This Row],[Date]],Table_Sheet1[], 2, FALSE)</f>
        <v>Y</v>
      </c>
      <c r="G1400" s="6" t="str">
        <f>VLOOKUP(Table_EnergyDemand_raw_data[[#This Row],[Date]],Table_Sheet1[], 3, FALSE)</f>
        <v>N</v>
      </c>
      <c r="H1400" s="5">
        <v>8.3000000000000007</v>
      </c>
      <c r="I1400" s="5">
        <v>25.2</v>
      </c>
      <c r="J1400" s="5">
        <v>25.8</v>
      </c>
      <c r="K1400" s="5">
        <v>0</v>
      </c>
      <c r="L1400" s="7">
        <v>113459.02499999999</v>
      </c>
      <c r="M1400" s="8">
        <v>149.08062029999999</v>
      </c>
      <c r="N1400" s="8">
        <f>Table_EnergyDemand_raw_data[[#This Row],[Demand]]*Table_EnergyDemand_raw_data[[#This Row],[RRP]]</f>
        <v>16914541.825633205</v>
      </c>
    </row>
    <row r="1401" spans="1:14" x14ac:dyDescent="0.3">
      <c r="A1401" s="10">
        <v>43404</v>
      </c>
      <c r="B1401" s="5" t="str">
        <f>TEXT(Table_EnergyDemand_raw_data[[#This Row],[Date]], "DDDD")</f>
        <v>Wednesday</v>
      </c>
      <c r="C1401" s="5" t="str">
        <f xml:space="preserve"> TEXT(Table_EnergyDemand_raw_data[[#This Row],[Date]], "MMMM")</f>
        <v>October</v>
      </c>
      <c r="D1401" s="5" t="str">
        <f>TEXT(Table_EnergyDemand_raw_data[[#This Row],[Date]], "YYYY")</f>
        <v>2018</v>
      </c>
      <c r="E1401" s="5">
        <f>_xlfn.ISOWEEKNUM(Table_EnergyDemand_raw_data[[#This Row],[Date]])</f>
        <v>44</v>
      </c>
      <c r="F1401" s="6" t="str">
        <f>VLOOKUP(Table_EnergyDemand_raw_data[[#This Row],[Date]],Table_Sheet1[], 2, FALSE)</f>
        <v>Y</v>
      </c>
      <c r="G1401" s="6" t="str">
        <f>VLOOKUP(Table_EnergyDemand_raw_data[[#This Row],[Date]],Table_Sheet1[], 3, FALSE)</f>
        <v>N</v>
      </c>
      <c r="H1401" s="5">
        <v>13</v>
      </c>
      <c r="I1401" s="5">
        <v>19.5</v>
      </c>
      <c r="J1401" s="5">
        <v>16.7</v>
      </c>
      <c r="K1401" s="5">
        <v>0</v>
      </c>
      <c r="L1401" s="7">
        <v>114402.745</v>
      </c>
      <c r="M1401" s="8">
        <v>121.6154276</v>
      </c>
      <c r="N1401" s="8">
        <f>Table_EnergyDemand_raw_data[[#This Row],[Demand]]*Table_EnergyDemand_raw_data[[#This Row],[RRP]]</f>
        <v>13913138.751788761</v>
      </c>
    </row>
    <row r="1402" spans="1:14" x14ac:dyDescent="0.3">
      <c r="A1402" s="10">
        <v>43405</v>
      </c>
      <c r="B1402" s="5" t="str">
        <f>TEXT(Table_EnergyDemand_raw_data[[#This Row],[Date]], "DDDD")</f>
        <v>Thursday</v>
      </c>
      <c r="C1402" s="5" t="str">
        <f xml:space="preserve"> TEXT(Table_EnergyDemand_raw_data[[#This Row],[Date]], "MMMM")</f>
        <v>November</v>
      </c>
      <c r="D1402" s="5" t="str">
        <f>TEXT(Table_EnergyDemand_raw_data[[#This Row],[Date]], "YYYY")</f>
        <v>2018</v>
      </c>
      <c r="E1402" s="5">
        <f>_xlfn.ISOWEEKNUM(Table_EnergyDemand_raw_data[[#This Row],[Date]])</f>
        <v>44</v>
      </c>
      <c r="F1402" s="6" t="str">
        <f>VLOOKUP(Table_EnergyDemand_raw_data[[#This Row],[Date]],Table_Sheet1[], 2, FALSE)</f>
        <v>Y</v>
      </c>
      <c r="G1402" s="6" t="str">
        <f>VLOOKUP(Table_EnergyDemand_raw_data[[#This Row],[Date]],Table_Sheet1[], 3, FALSE)</f>
        <v>N</v>
      </c>
      <c r="H1402" s="5">
        <v>12.8</v>
      </c>
      <c r="I1402" s="5">
        <v>34.299999999999997</v>
      </c>
      <c r="J1402" s="5">
        <v>14.2</v>
      </c>
      <c r="K1402" s="5">
        <v>0</v>
      </c>
      <c r="L1402" s="7">
        <v>119350.66499999999</v>
      </c>
      <c r="M1402" s="8">
        <v>101.7889277</v>
      </c>
      <c r="N1402" s="8">
        <f>Table_EnergyDemand_raw_data[[#This Row],[Demand]]*Table_EnergyDemand_raw_data[[#This Row],[RRP]]</f>
        <v>12148576.21063192</v>
      </c>
    </row>
    <row r="1403" spans="1:14" x14ac:dyDescent="0.3">
      <c r="A1403" s="10">
        <v>43406</v>
      </c>
      <c r="B1403" s="5" t="str">
        <f>TEXT(Table_EnergyDemand_raw_data[[#This Row],[Date]], "DDDD")</f>
        <v>Friday</v>
      </c>
      <c r="C1403" s="5" t="str">
        <f xml:space="preserve"> TEXT(Table_EnergyDemand_raw_data[[#This Row],[Date]], "MMMM")</f>
        <v>November</v>
      </c>
      <c r="D1403" s="5" t="str">
        <f>TEXT(Table_EnergyDemand_raw_data[[#This Row],[Date]], "YYYY")</f>
        <v>2018</v>
      </c>
      <c r="E1403" s="5">
        <f>_xlfn.ISOWEEKNUM(Table_EnergyDemand_raw_data[[#This Row],[Date]])</f>
        <v>44</v>
      </c>
      <c r="F1403" s="6" t="str">
        <f>VLOOKUP(Table_EnergyDemand_raw_data[[#This Row],[Date]],Table_Sheet1[], 2, FALSE)</f>
        <v>Y</v>
      </c>
      <c r="G1403" s="6" t="str">
        <f>VLOOKUP(Table_EnergyDemand_raw_data[[#This Row],[Date]],Table_Sheet1[], 3, FALSE)</f>
        <v>N</v>
      </c>
      <c r="H1403" s="5">
        <v>16.3</v>
      </c>
      <c r="I1403" s="5">
        <v>31.6</v>
      </c>
      <c r="J1403" s="5">
        <v>13.4</v>
      </c>
      <c r="K1403" s="5">
        <v>0</v>
      </c>
      <c r="L1403" s="7">
        <v>116793.855</v>
      </c>
      <c r="M1403" s="8">
        <v>79.019020170000005</v>
      </c>
      <c r="N1403" s="8">
        <f>Table_EnergyDemand_raw_data[[#This Row],[Demand]]*Table_EnergyDemand_raw_data[[#This Row],[RRP]]</f>
        <v>9228935.9839770552</v>
      </c>
    </row>
    <row r="1404" spans="1:14" x14ac:dyDescent="0.3">
      <c r="A1404" s="10">
        <v>43407</v>
      </c>
      <c r="B1404" s="5" t="str">
        <f>TEXT(Table_EnergyDemand_raw_data[[#This Row],[Date]], "DDDD")</f>
        <v>Saturday</v>
      </c>
      <c r="C1404" s="5" t="str">
        <f xml:space="preserve"> TEXT(Table_EnergyDemand_raw_data[[#This Row],[Date]], "MMMM")</f>
        <v>November</v>
      </c>
      <c r="D1404" s="5" t="str">
        <f>TEXT(Table_EnergyDemand_raw_data[[#This Row],[Date]], "YYYY")</f>
        <v>2018</v>
      </c>
      <c r="E1404" s="5">
        <f>_xlfn.ISOWEEKNUM(Table_EnergyDemand_raw_data[[#This Row],[Date]])</f>
        <v>44</v>
      </c>
      <c r="F1404" s="6" t="str">
        <f>VLOOKUP(Table_EnergyDemand_raw_data[[#This Row],[Date]],Table_Sheet1[], 2, FALSE)</f>
        <v>Y</v>
      </c>
      <c r="G1404" s="6" t="str">
        <f>VLOOKUP(Table_EnergyDemand_raw_data[[#This Row],[Date]],Table_Sheet1[], 3, FALSE)</f>
        <v>N</v>
      </c>
      <c r="H1404" s="5">
        <v>12.6</v>
      </c>
      <c r="I1404" s="5">
        <v>20.9</v>
      </c>
      <c r="J1404" s="5">
        <v>19.899999999999999</v>
      </c>
      <c r="K1404" s="5">
        <v>0.2</v>
      </c>
      <c r="L1404" s="7">
        <v>93859.285000000003</v>
      </c>
      <c r="M1404" s="8">
        <v>74.729665089999997</v>
      </c>
      <c r="N1404" s="8">
        <f>Table_EnergyDemand_raw_data[[#This Row],[Demand]]*Table_EnergyDemand_raw_data[[#This Row],[RRP]]</f>
        <v>7014072.9336368609</v>
      </c>
    </row>
    <row r="1405" spans="1:14" x14ac:dyDescent="0.3">
      <c r="A1405" s="10">
        <v>43408</v>
      </c>
      <c r="B1405" s="5" t="str">
        <f>TEXT(Table_EnergyDemand_raw_data[[#This Row],[Date]], "DDDD")</f>
        <v>Sunday</v>
      </c>
      <c r="C1405" s="5" t="str">
        <f xml:space="preserve"> TEXT(Table_EnergyDemand_raw_data[[#This Row],[Date]], "MMMM")</f>
        <v>November</v>
      </c>
      <c r="D1405" s="5" t="str">
        <f>TEXT(Table_EnergyDemand_raw_data[[#This Row],[Date]], "YYYY")</f>
        <v>2018</v>
      </c>
      <c r="E1405" s="5">
        <f>_xlfn.ISOWEEKNUM(Table_EnergyDemand_raw_data[[#This Row],[Date]])</f>
        <v>44</v>
      </c>
      <c r="F1405" s="6" t="str">
        <f>VLOOKUP(Table_EnergyDemand_raw_data[[#This Row],[Date]],Table_Sheet1[], 2, FALSE)</f>
        <v>Y</v>
      </c>
      <c r="G1405" s="6" t="str">
        <f>VLOOKUP(Table_EnergyDemand_raw_data[[#This Row],[Date]],Table_Sheet1[], 3, FALSE)</f>
        <v>N</v>
      </c>
      <c r="H1405" s="5">
        <v>9.1999999999999993</v>
      </c>
      <c r="I1405" s="5">
        <v>20.9</v>
      </c>
      <c r="J1405" s="5">
        <v>19.7</v>
      </c>
      <c r="K1405" s="5">
        <v>0</v>
      </c>
      <c r="L1405" s="7">
        <v>96432.625</v>
      </c>
      <c r="M1405" s="8">
        <v>90.901472760000004</v>
      </c>
      <c r="N1405" s="8">
        <f>Table_EnergyDemand_raw_data[[#This Row],[Demand]]*Table_EnergyDemand_raw_data[[#This Row],[RRP]]</f>
        <v>8765867.634612795</v>
      </c>
    </row>
    <row r="1406" spans="1:14" x14ac:dyDescent="0.3">
      <c r="A1406" s="10">
        <v>43409</v>
      </c>
      <c r="B1406" s="5" t="str">
        <f>TEXT(Table_EnergyDemand_raw_data[[#This Row],[Date]], "DDDD")</f>
        <v>Monday</v>
      </c>
      <c r="C1406" s="5" t="str">
        <f xml:space="preserve"> TEXT(Table_EnergyDemand_raw_data[[#This Row],[Date]], "MMMM")</f>
        <v>November</v>
      </c>
      <c r="D1406" s="5" t="str">
        <f>TEXT(Table_EnergyDemand_raw_data[[#This Row],[Date]], "YYYY")</f>
        <v>2018</v>
      </c>
      <c r="E1406" s="5">
        <f>_xlfn.ISOWEEKNUM(Table_EnergyDemand_raw_data[[#This Row],[Date]])</f>
        <v>45</v>
      </c>
      <c r="F1406" s="6" t="str">
        <f>VLOOKUP(Table_EnergyDemand_raw_data[[#This Row],[Date]],Table_Sheet1[], 2, FALSE)</f>
        <v>Y</v>
      </c>
      <c r="G1406" s="6" t="str">
        <f>VLOOKUP(Table_EnergyDemand_raw_data[[#This Row],[Date]],Table_Sheet1[], 3, FALSE)</f>
        <v>N</v>
      </c>
      <c r="H1406" s="5">
        <v>14.5</v>
      </c>
      <c r="I1406" s="5">
        <v>28.6</v>
      </c>
      <c r="J1406" s="5">
        <v>15.8</v>
      </c>
      <c r="K1406" s="5">
        <v>2.8</v>
      </c>
      <c r="L1406" s="7">
        <v>107014.075</v>
      </c>
      <c r="M1406" s="8">
        <v>104.6322227</v>
      </c>
      <c r="N1406" s="8">
        <f>Table_EnergyDemand_raw_data[[#This Row],[Demand]]*Table_EnergyDemand_raw_data[[#This Row],[RRP]]</f>
        <v>11197120.527434502</v>
      </c>
    </row>
    <row r="1407" spans="1:14" x14ac:dyDescent="0.3">
      <c r="A1407" s="10">
        <v>43410</v>
      </c>
      <c r="B1407" s="5" t="str">
        <f>TEXT(Table_EnergyDemand_raw_data[[#This Row],[Date]], "DDDD")</f>
        <v>Tuesday</v>
      </c>
      <c r="C1407" s="5" t="str">
        <f xml:space="preserve"> TEXT(Table_EnergyDemand_raw_data[[#This Row],[Date]], "MMMM")</f>
        <v>November</v>
      </c>
      <c r="D1407" s="5" t="str">
        <f>TEXT(Table_EnergyDemand_raw_data[[#This Row],[Date]], "YYYY")</f>
        <v>2018</v>
      </c>
      <c r="E1407" s="5">
        <f>_xlfn.ISOWEEKNUM(Table_EnergyDemand_raw_data[[#This Row],[Date]])</f>
        <v>45</v>
      </c>
      <c r="F1407" s="6" t="str">
        <f>VLOOKUP(Table_EnergyDemand_raw_data[[#This Row],[Date]],Table_Sheet1[], 2, FALSE)</f>
        <v>Y</v>
      </c>
      <c r="G1407" s="6" t="str">
        <f>VLOOKUP(Table_EnergyDemand_raw_data[[#This Row],[Date]],Table_Sheet1[], 3, FALSE)</f>
        <v>Y</v>
      </c>
      <c r="H1407" s="5">
        <v>16.3</v>
      </c>
      <c r="I1407" s="5">
        <v>21.4</v>
      </c>
      <c r="J1407" s="5">
        <v>7.8</v>
      </c>
      <c r="K1407" s="5">
        <v>4.4000000000000004</v>
      </c>
      <c r="L1407" s="7">
        <v>100696.565</v>
      </c>
      <c r="M1407" s="8">
        <v>115.778035</v>
      </c>
      <c r="N1407" s="8">
        <f>Table_EnergyDemand_raw_data[[#This Row],[Demand]]*Table_EnergyDemand_raw_data[[#This Row],[RRP]]</f>
        <v>11658450.426949775</v>
      </c>
    </row>
    <row r="1408" spans="1:14" x14ac:dyDescent="0.3">
      <c r="A1408" s="10">
        <v>43411</v>
      </c>
      <c r="B1408" s="5" t="str">
        <f>TEXT(Table_EnergyDemand_raw_data[[#This Row],[Date]], "DDDD")</f>
        <v>Wednesday</v>
      </c>
      <c r="C1408" s="5" t="str">
        <f xml:space="preserve"> TEXT(Table_EnergyDemand_raw_data[[#This Row],[Date]], "MMMM")</f>
        <v>November</v>
      </c>
      <c r="D1408" s="5" t="str">
        <f>TEXT(Table_EnergyDemand_raw_data[[#This Row],[Date]], "YYYY")</f>
        <v>2018</v>
      </c>
      <c r="E1408" s="5">
        <f>_xlfn.ISOWEEKNUM(Table_EnergyDemand_raw_data[[#This Row],[Date]])</f>
        <v>45</v>
      </c>
      <c r="F1408" s="6" t="str">
        <f>VLOOKUP(Table_EnergyDemand_raw_data[[#This Row],[Date]],Table_Sheet1[], 2, FALSE)</f>
        <v>Y</v>
      </c>
      <c r="G1408" s="6" t="str">
        <f>VLOOKUP(Table_EnergyDemand_raw_data[[#This Row],[Date]],Table_Sheet1[], 3, FALSE)</f>
        <v>N</v>
      </c>
      <c r="H1408" s="5">
        <v>11.1</v>
      </c>
      <c r="I1408" s="5">
        <v>17.2</v>
      </c>
      <c r="J1408" s="5">
        <v>18.2</v>
      </c>
      <c r="K1408" s="5">
        <v>35.799999999999997</v>
      </c>
      <c r="L1408" s="7">
        <v>106387.19500000001</v>
      </c>
      <c r="M1408" s="8">
        <v>95.569564769999999</v>
      </c>
      <c r="N1408" s="8">
        <f>Table_EnergyDemand_raw_data[[#This Row],[Demand]]*Table_EnergyDemand_raw_data[[#This Row],[RRP]]</f>
        <v>10167377.92325112</v>
      </c>
    </row>
    <row r="1409" spans="1:14" x14ac:dyDescent="0.3">
      <c r="A1409" s="10">
        <v>43412</v>
      </c>
      <c r="B1409" s="5" t="str">
        <f>TEXT(Table_EnergyDemand_raw_data[[#This Row],[Date]], "DDDD")</f>
        <v>Thursday</v>
      </c>
      <c r="C1409" s="5" t="str">
        <f xml:space="preserve"> TEXT(Table_EnergyDemand_raw_data[[#This Row],[Date]], "MMMM")</f>
        <v>November</v>
      </c>
      <c r="D1409" s="5" t="str">
        <f>TEXT(Table_EnergyDemand_raw_data[[#This Row],[Date]], "YYYY")</f>
        <v>2018</v>
      </c>
      <c r="E1409" s="5">
        <f>_xlfn.ISOWEEKNUM(Table_EnergyDemand_raw_data[[#This Row],[Date]])</f>
        <v>45</v>
      </c>
      <c r="F1409" s="6" t="str">
        <f>VLOOKUP(Table_EnergyDemand_raw_data[[#This Row],[Date]],Table_Sheet1[], 2, FALSE)</f>
        <v>Y</v>
      </c>
      <c r="G1409" s="6" t="str">
        <f>VLOOKUP(Table_EnergyDemand_raw_data[[#This Row],[Date]],Table_Sheet1[], 3, FALSE)</f>
        <v>N</v>
      </c>
      <c r="H1409" s="5">
        <v>7.7</v>
      </c>
      <c r="I1409" s="5">
        <v>17</v>
      </c>
      <c r="J1409" s="5">
        <v>22.7</v>
      </c>
      <c r="K1409" s="5">
        <v>3</v>
      </c>
      <c r="L1409" s="7">
        <v>109430.37</v>
      </c>
      <c r="M1409" s="8">
        <v>91.884517419999995</v>
      </c>
      <c r="N1409" s="8">
        <f>Table_EnergyDemand_raw_data[[#This Row],[Demand]]*Table_EnergyDemand_raw_data[[#This Row],[RRP]]</f>
        <v>10054956.738542045</v>
      </c>
    </row>
    <row r="1410" spans="1:14" x14ac:dyDescent="0.3">
      <c r="A1410" s="10">
        <v>43413</v>
      </c>
      <c r="B1410" s="5" t="str">
        <f>TEXT(Table_EnergyDemand_raw_data[[#This Row],[Date]], "DDDD")</f>
        <v>Friday</v>
      </c>
      <c r="C1410" s="5" t="str">
        <f xml:space="preserve"> TEXT(Table_EnergyDemand_raw_data[[#This Row],[Date]], "MMMM")</f>
        <v>November</v>
      </c>
      <c r="D1410" s="5" t="str">
        <f>TEXT(Table_EnergyDemand_raw_data[[#This Row],[Date]], "YYYY")</f>
        <v>2018</v>
      </c>
      <c r="E1410" s="5">
        <f>_xlfn.ISOWEEKNUM(Table_EnergyDemand_raw_data[[#This Row],[Date]])</f>
        <v>45</v>
      </c>
      <c r="F1410" s="6" t="str">
        <f>VLOOKUP(Table_EnergyDemand_raw_data[[#This Row],[Date]],Table_Sheet1[], 2, FALSE)</f>
        <v>Y</v>
      </c>
      <c r="G1410" s="6" t="str">
        <f>VLOOKUP(Table_EnergyDemand_raw_data[[#This Row],[Date]],Table_Sheet1[], 3, FALSE)</f>
        <v>N</v>
      </c>
      <c r="H1410" s="5">
        <v>8</v>
      </c>
      <c r="I1410" s="5">
        <v>20</v>
      </c>
      <c r="J1410" s="5">
        <v>14.8</v>
      </c>
      <c r="K1410" s="5">
        <v>0</v>
      </c>
      <c r="L1410" s="7">
        <v>112506.95</v>
      </c>
      <c r="M1410" s="8">
        <v>101.7347422</v>
      </c>
      <c r="N1410" s="8">
        <f>Table_EnergyDemand_raw_data[[#This Row],[Demand]]*Table_EnergyDemand_raw_data[[#This Row],[RRP]]</f>
        <v>11445865.553958289</v>
      </c>
    </row>
    <row r="1411" spans="1:14" x14ac:dyDescent="0.3">
      <c r="A1411" s="10">
        <v>43414</v>
      </c>
      <c r="B1411" s="5" t="str">
        <f>TEXT(Table_EnergyDemand_raw_data[[#This Row],[Date]], "DDDD")</f>
        <v>Saturday</v>
      </c>
      <c r="C1411" s="5" t="str">
        <f xml:space="preserve"> TEXT(Table_EnergyDemand_raw_data[[#This Row],[Date]], "MMMM")</f>
        <v>November</v>
      </c>
      <c r="D1411" s="5" t="str">
        <f>TEXT(Table_EnergyDemand_raw_data[[#This Row],[Date]], "YYYY")</f>
        <v>2018</v>
      </c>
      <c r="E1411" s="5">
        <f>_xlfn.ISOWEEKNUM(Table_EnergyDemand_raw_data[[#This Row],[Date]])</f>
        <v>45</v>
      </c>
      <c r="F1411" s="6" t="str">
        <f>VLOOKUP(Table_EnergyDemand_raw_data[[#This Row],[Date]],Table_Sheet1[], 2, FALSE)</f>
        <v>Y</v>
      </c>
      <c r="G1411" s="6" t="str">
        <f>VLOOKUP(Table_EnergyDemand_raw_data[[#This Row],[Date]],Table_Sheet1[], 3, FALSE)</f>
        <v>N</v>
      </c>
      <c r="H1411" s="5">
        <v>9</v>
      </c>
      <c r="I1411" s="5">
        <v>20.3</v>
      </c>
      <c r="J1411" s="5">
        <v>27.3</v>
      </c>
      <c r="K1411" s="5">
        <v>0</v>
      </c>
      <c r="L1411" s="7">
        <v>100203.55</v>
      </c>
      <c r="M1411" s="8">
        <v>86.725271390000003</v>
      </c>
      <c r="N1411" s="8">
        <f>Table_EnergyDemand_raw_data[[#This Row],[Demand]]*Table_EnergyDemand_raw_data[[#This Row],[RRP]]</f>
        <v>8690180.0679914355</v>
      </c>
    </row>
    <row r="1412" spans="1:14" x14ac:dyDescent="0.3">
      <c r="A1412" s="10">
        <v>43415</v>
      </c>
      <c r="B1412" s="5" t="str">
        <f>TEXT(Table_EnergyDemand_raw_data[[#This Row],[Date]], "DDDD")</f>
        <v>Sunday</v>
      </c>
      <c r="C1412" s="5" t="str">
        <f xml:space="preserve"> TEXT(Table_EnergyDemand_raw_data[[#This Row],[Date]], "MMMM")</f>
        <v>November</v>
      </c>
      <c r="D1412" s="5" t="str">
        <f>TEXT(Table_EnergyDemand_raw_data[[#This Row],[Date]], "YYYY")</f>
        <v>2018</v>
      </c>
      <c r="E1412" s="5">
        <f>_xlfn.ISOWEEKNUM(Table_EnergyDemand_raw_data[[#This Row],[Date]])</f>
        <v>45</v>
      </c>
      <c r="F1412" s="6" t="str">
        <f>VLOOKUP(Table_EnergyDemand_raw_data[[#This Row],[Date]],Table_Sheet1[], 2, FALSE)</f>
        <v>Y</v>
      </c>
      <c r="G1412" s="6" t="str">
        <f>VLOOKUP(Table_EnergyDemand_raw_data[[#This Row],[Date]],Table_Sheet1[], 3, FALSE)</f>
        <v>N</v>
      </c>
      <c r="H1412" s="5">
        <v>9.3000000000000007</v>
      </c>
      <c r="I1412" s="5">
        <v>19.600000000000001</v>
      </c>
      <c r="J1412" s="5">
        <v>29.1</v>
      </c>
      <c r="K1412" s="5">
        <v>0.2</v>
      </c>
      <c r="L1412" s="7">
        <v>94602.89</v>
      </c>
      <c r="M1412" s="8">
        <v>76.672204399999998</v>
      </c>
      <c r="N1412" s="8">
        <f>Table_EnergyDemand_raw_data[[#This Row],[Demand]]*Table_EnergyDemand_raw_data[[#This Row],[RRP]]</f>
        <v>7253412.1189107159</v>
      </c>
    </row>
    <row r="1413" spans="1:14" x14ac:dyDescent="0.3">
      <c r="A1413" s="10">
        <v>43416</v>
      </c>
      <c r="B1413" s="5" t="str">
        <f>TEXT(Table_EnergyDemand_raw_data[[#This Row],[Date]], "DDDD")</f>
        <v>Monday</v>
      </c>
      <c r="C1413" s="5" t="str">
        <f xml:space="preserve"> TEXT(Table_EnergyDemand_raw_data[[#This Row],[Date]], "MMMM")</f>
        <v>November</v>
      </c>
      <c r="D1413" s="5" t="str">
        <f>TEXT(Table_EnergyDemand_raw_data[[#This Row],[Date]], "YYYY")</f>
        <v>2018</v>
      </c>
      <c r="E1413" s="5">
        <f>_xlfn.ISOWEEKNUM(Table_EnergyDemand_raw_data[[#This Row],[Date]])</f>
        <v>46</v>
      </c>
      <c r="F1413" s="6" t="str">
        <f>VLOOKUP(Table_EnergyDemand_raw_data[[#This Row],[Date]],Table_Sheet1[], 2, FALSE)</f>
        <v>Y</v>
      </c>
      <c r="G1413" s="6" t="str">
        <f>VLOOKUP(Table_EnergyDemand_raw_data[[#This Row],[Date]],Table_Sheet1[], 3, FALSE)</f>
        <v>N</v>
      </c>
      <c r="H1413" s="5">
        <v>10.9</v>
      </c>
      <c r="I1413" s="5">
        <v>30.2</v>
      </c>
      <c r="J1413" s="5">
        <v>17.5</v>
      </c>
      <c r="K1413" s="5">
        <v>0</v>
      </c>
      <c r="L1413" s="7">
        <v>114159.595</v>
      </c>
      <c r="M1413" s="8">
        <v>105.4518321</v>
      </c>
      <c r="N1413" s="8">
        <f>Table_EnergyDemand_raw_data[[#This Row],[Demand]]*Table_EnergyDemand_raw_data[[#This Row],[RRP]]</f>
        <v>12038338.444544001</v>
      </c>
    </row>
    <row r="1414" spans="1:14" x14ac:dyDescent="0.3">
      <c r="A1414" s="10">
        <v>43417</v>
      </c>
      <c r="B1414" s="5" t="str">
        <f>TEXT(Table_EnergyDemand_raw_data[[#This Row],[Date]], "DDDD")</f>
        <v>Tuesday</v>
      </c>
      <c r="C1414" s="5" t="str">
        <f xml:space="preserve"> TEXT(Table_EnergyDemand_raw_data[[#This Row],[Date]], "MMMM")</f>
        <v>November</v>
      </c>
      <c r="D1414" s="5" t="str">
        <f>TEXT(Table_EnergyDemand_raw_data[[#This Row],[Date]], "YYYY")</f>
        <v>2018</v>
      </c>
      <c r="E1414" s="5">
        <f>_xlfn.ISOWEEKNUM(Table_EnergyDemand_raw_data[[#This Row],[Date]])</f>
        <v>46</v>
      </c>
      <c r="F1414" s="6" t="str">
        <f>VLOOKUP(Table_EnergyDemand_raw_data[[#This Row],[Date]],Table_Sheet1[], 2, FALSE)</f>
        <v>Y</v>
      </c>
      <c r="G1414" s="6" t="str">
        <f>VLOOKUP(Table_EnergyDemand_raw_data[[#This Row],[Date]],Table_Sheet1[], 3, FALSE)</f>
        <v>N</v>
      </c>
      <c r="H1414" s="5">
        <v>16.899999999999999</v>
      </c>
      <c r="I1414" s="5">
        <v>30.5</v>
      </c>
      <c r="J1414" s="5">
        <v>18.399999999999999</v>
      </c>
      <c r="K1414" s="5">
        <v>0</v>
      </c>
      <c r="L1414" s="7">
        <v>120185.265</v>
      </c>
      <c r="M1414" s="8">
        <v>111.5733647</v>
      </c>
      <c r="N1414" s="8">
        <f>Table_EnergyDemand_raw_data[[#This Row],[Demand]]*Table_EnergyDemand_raw_data[[#This Row],[RRP]]</f>
        <v>13409474.403411146</v>
      </c>
    </row>
    <row r="1415" spans="1:14" x14ac:dyDescent="0.3">
      <c r="A1415" s="10">
        <v>43418</v>
      </c>
      <c r="B1415" s="5" t="str">
        <f>TEXT(Table_EnergyDemand_raw_data[[#This Row],[Date]], "DDDD")</f>
        <v>Wednesday</v>
      </c>
      <c r="C1415" s="5" t="str">
        <f xml:space="preserve"> TEXT(Table_EnergyDemand_raw_data[[#This Row],[Date]], "MMMM")</f>
        <v>November</v>
      </c>
      <c r="D1415" s="5" t="str">
        <f>TEXT(Table_EnergyDemand_raw_data[[#This Row],[Date]], "YYYY")</f>
        <v>2018</v>
      </c>
      <c r="E1415" s="5">
        <f>_xlfn.ISOWEEKNUM(Table_EnergyDemand_raw_data[[#This Row],[Date]])</f>
        <v>46</v>
      </c>
      <c r="F1415" s="6" t="str">
        <f>VLOOKUP(Table_EnergyDemand_raw_data[[#This Row],[Date]],Table_Sheet1[], 2, FALSE)</f>
        <v>Y</v>
      </c>
      <c r="G1415" s="6" t="str">
        <f>VLOOKUP(Table_EnergyDemand_raw_data[[#This Row],[Date]],Table_Sheet1[], 3, FALSE)</f>
        <v>N</v>
      </c>
      <c r="H1415" s="5">
        <v>14.8</v>
      </c>
      <c r="I1415" s="5">
        <v>17.3</v>
      </c>
      <c r="J1415" s="5">
        <v>7.2</v>
      </c>
      <c r="K1415" s="5">
        <v>6.2</v>
      </c>
      <c r="L1415" s="7">
        <v>116487.58</v>
      </c>
      <c r="M1415" s="8">
        <v>119.62472270000001</v>
      </c>
      <c r="N1415" s="8">
        <f>Table_EnergyDemand_raw_data[[#This Row],[Demand]]*Table_EnergyDemand_raw_data[[#This Row],[RRP]]</f>
        <v>13934794.455494067</v>
      </c>
    </row>
    <row r="1416" spans="1:14" x14ac:dyDescent="0.3">
      <c r="A1416" s="10">
        <v>43419</v>
      </c>
      <c r="B1416" s="5" t="str">
        <f>TEXT(Table_EnergyDemand_raw_data[[#This Row],[Date]], "DDDD")</f>
        <v>Thursday</v>
      </c>
      <c r="C1416" s="5" t="str">
        <f xml:space="preserve"> TEXT(Table_EnergyDemand_raw_data[[#This Row],[Date]], "MMMM")</f>
        <v>November</v>
      </c>
      <c r="D1416" s="5" t="str">
        <f>TEXT(Table_EnergyDemand_raw_data[[#This Row],[Date]], "YYYY")</f>
        <v>2018</v>
      </c>
      <c r="E1416" s="5">
        <f>_xlfn.ISOWEEKNUM(Table_EnergyDemand_raw_data[[#This Row],[Date]])</f>
        <v>46</v>
      </c>
      <c r="F1416" s="6" t="str">
        <f>VLOOKUP(Table_EnergyDemand_raw_data[[#This Row],[Date]],Table_Sheet1[], 2, FALSE)</f>
        <v>Y</v>
      </c>
      <c r="G1416" s="6" t="str">
        <f>VLOOKUP(Table_EnergyDemand_raw_data[[#This Row],[Date]],Table_Sheet1[], 3, FALSE)</f>
        <v>N</v>
      </c>
      <c r="H1416" s="5">
        <v>13.7</v>
      </c>
      <c r="I1416" s="5">
        <v>18.100000000000001</v>
      </c>
      <c r="J1416" s="5">
        <v>23.8</v>
      </c>
      <c r="K1416" s="5">
        <v>0.2</v>
      </c>
      <c r="L1416" s="7">
        <v>108628.34</v>
      </c>
      <c r="M1416" s="8">
        <v>96.501965749999997</v>
      </c>
      <c r="N1416" s="8">
        <f>Table_EnergyDemand_raw_data[[#This Row],[Demand]]*Table_EnergyDemand_raw_data[[#This Row],[RRP]]</f>
        <v>10482848.346159354</v>
      </c>
    </row>
    <row r="1417" spans="1:14" x14ac:dyDescent="0.3">
      <c r="A1417" s="10">
        <v>43420</v>
      </c>
      <c r="B1417" s="5" t="str">
        <f>TEXT(Table_EnergyDemand_raw_data[[#This Row],[Date]], "DDDD")</f>
        <v>Friday</v>
      </c>
      <c r="C1417" s="5" t="str">
        <f xml:space="preserve"> TEXT(Table_EnergyDemand_raw_data[[#This Row],[Date]], "MMMM")</f>
        <v>November</v>
      </c>
      <c r="D1417" s="5" t="str">
        <f>TEXT(Table_EnergyDemand_raw_data[[#This Row],[Date]], "YYYY")</f>
        <v>2018</v>
      </c>
      <c r="E1417" s="5">
        <f>_xlfn.ISOWEEKNUM(Table_EnergyDemand_raw_data[[#This Row],[Date]])</f>
        <v>46</v>
      </c>
      <c r="F1417" s="6" t="str">
        <f>VLOOKUP(Table_EnergyDemand_raw_data[[#This Row],[Date]],Table_Sheet1[], 2, FALSE)</f>
        <v>Y</v>
      </c>
      <c r="G1417" s="6" t="str">
        <f>VLOOKUP(Table_EnergyDemand_raw_data[[#This Row],[Date]],Table_Sheet1[], 3, FALSE)</f>
        <v>N</v>
      </c>
      <c r="H1417" s="5">
        <v>8.3000000000000007</v>
      </c>
      <c r="I1417" s="5">
        <v>19</v>
      </c>
      <c r="J1417" s="5">
        <v>29.8</v>
      </c>
      <c r="K1417" s="5">
        <v>0</v>
      </c>
      <c r="L1417" s="7">
        <v>107405.925</v>
      </c>
      <c r="M1417" s="8">
        <v>97.767081950000005</v>
      </c>
      <c r="N1417" s="8">
        <f>Table_EnergyDemand_raw_data[[#This Row],[Demand]]*Table_EnergyDemand_raw_data[[#This Row],[RRP]]</f>
        <v>10500763.871390555</v>
      </c>
    </row>
    <row r="1418" spans="1:14" x14ac:dyDescent="0.3">
      <c r="A1418" s="10">
        <v>43421</v>
      </c>
      <c r="B1418" s="5" t="str">
        <f>TEXT(Table_EnergyDemand_raw_data[[#This Row],[Date]], "DDDD")</f>
        <v>Saturday</v>
      </c>
      <c r="C1418" s="5" t="str">
        <f xml:space="preserve"> TEXT(Table_EnergyDemand_raw_data[[#This Row],[Date]], "MMMM")</f>
        <v>November</v>
      </c>
      <c r="D1418" s="5" t="str">
        <f>TEXT(Table_EnergyDemand_raw_data[[#This Row],[Date]], "YYYY")</f>
        <v>2018</v>
      </c>
      <c r="E1418" s="5">
        <f>_xlfn.ISOWEEKNUM(Table_EnergyDemand_raw_data[[#This Row],[Date]])</f>
        <v>46</v>
      </c>
      <c r="F1418" s="6" t="str">
        <f>VLOOKUP(Table_EnergyDemand_raw_data[[#This Row],[Date]],Table_Sheet1[], 2, FALSE)</f>
        <v>Y</v>
      </c>
      <c r="G1418" s="6" t="str">
        <f>VLOOKUP(Table_EnergyDemand_raw_data[[#This Row],[Date]],Table_Sheet1[], 3, FALSE)</f>
        <v>N</v>
      </c>
      <c r="H1418" s="5">
        <v>9.6</v>
      </c>
      <c r="I1418" s="5">
        <v>18.100000000000001</v>
      </c>
      <c r="J1418" s="5">
        <v>29.9</v>
      </c>
      <c r="K1418" s="5">
        <v>0</v>
      </c>
      <c r="L1418" s="7">
        <v>90498.92</v>
      </c>
      <c r="M1418" s="8">
        <v>83.267081379999993</v>
      </c>
      <c r="N1418" s="8">
        <f>Table_EnergyDemand_raw_data[[#This Row],[Demand]]*Table_EnergyDemand_raw_data[[#This Row],[RRP]]</f>
        <v>7535580.9364421088</v>
      </c>
    </row>
    <row r="1419" spans="1:14" x14ac:dyDescent="0.3">
      <c r="A1419" s="10">
        <v>43422</v>
      </c>
      <c r="B1419" s="5" t="str">
        <f>TEXT(Table_EnergyDemand_raw_data[[#This Row],[Date]], "DDDD")</f>
        <v>Sunday</v>
      </c>
      <c r="C1419" s="5" t="str">
        <f xml:space="preserve"> TEXT(Table_EnergyDemand_raw_data[[#This Row],[Date]], "MMMM")</f>
        <v>November</v>
      </c>
      <c r="D1419" s="5" t="str">
        <f>TEXT(Table_EnergyDemand_raw_data[[#This Row],[Date]], "YYYY")</f>
        <v>2018</v>
      </c>
      <c r="E1419" s="5">
        <f>_xlfn.ISOWEEKNUM(Table_EnergyDemand_raw_data[[#This Row],[Date]])</f>
        <v>46</v>
      </c>
      <c r="F1419" s="6" t="str">
        <f>VLOOKUP(Table_EnergyDemand_raw_data[[#This Row],[Date]],Table_Sheet1[], 2, FALSE)</f>
        <v>Y</v>
      </c>
      <c r="G1419" s="6" t="str">
        <f>VLOOKUP(Table_EnergyDemand_raw_data[[#This Row],[Date]],Table_Sheet1[], 3, FALSE)</f>
        <v>N</v>
      </c>
      <c r="H1419" s="5">
        <v>9.8000000000000007</v>
      </c>
      <c r="I1419" s="5">
        <v>26.6</v>
      </c>
      <c r="J1419" s="5">
        <v>30.1</v>
      </c>
      <c r="K1419" s="5">
        <v>0</v>
      </c>
      <c r="L1419" s="7">
        <v>92043.13</v>
      </c>
      <c r="M1419" s="8">
        <v>89.24819359</v>
      </c>
      <c r="N1419" s="8">
        <f>Table_EnergyDemand_raw_data[[#This Row],[Demand]]*Table_EnergyDemand_raw_data[[#This Row],[RRP]]</f>
        <v>8214683.0848695375</v>
      </c>
    </row>
    <row r="1420" spans="1:14" x14ac:dyDescent="0.3">
      <c r="A1420" s="10">
        <v>43423</v>
      </c>
      <c r="B1420" s="5" t="str">
        <f>TEXT(Table_EnergyDemand_raw_data[[#This Row],[Date]], "DDDD")</f>
        <v>Monday</v>
      </c>
      <c r="C1420" s="5" t="str">
        <f xml:space="preserve"> TEXT(Table_EnergyDemand_raw_data[[#This Row],[Date]], "MMMM")</f>
        <v>November</v>
      </c>
      <c r="D1420" s="5" t="str">
        <f>TEXT(Table_EnergyDemand_raw_data[[#This Row],[Date]], "YYYY")</f>
        <v>2018</v>
      </c>
      <c r="E1420" s="5">
        <f>_xlfn.ISOWEEKNUM(Table_EnergyDemand_raw_data[[#This Row],[Date]])</f>
        <v>47</v>
      </c>
      <c r="F1420" s="6" t="str">
        <f>VLOOKUP(Table_EnergyDemand_raw_data[[#This Row],[Date]],Table_Sheet1[], 2, FALSE)</f>
        <v>Y</v>
      </c>
      <c r="G1420" s="6" t="str">
        <f>VLOOKUP(Table_EnergyDemand_raw_data[[#This Row],[Date]],Table_Sheet1[], 3, FALSE)</f>
        <v>N</v>
      </c>
      <c r="H1420" s="5">
        <v>15.4</v>
      </c>
      <c r="I1420" s="5">
        <v>30.9</v>
      </c>
      <c r="J1420" s="5">
        <v>27.5</v>
      </c>
      <c r="K1420" s="5">
        <v>0</v>
      </c>
      <c r="L1420" s="7">
        <v>113978.535</v>
      </c>
      <c r="M1420" s="8">
        <v>104.47126299999999</v>
      </c>
      <c r="N1420" s="8">
        <f>Table_EnergyDemand_raw_data[[#This Row],[Demand]]*Table_EnergyDemand_raw_data[[#This Row],[RRP]]</f>
        <v>11907481.506339705</v>
      </c>
    </row>
    <row r="1421" spans="1:14" x14ac:dyDescent="0.3">
      <c r="A1421" s="10">
        <v>43424</v>
      </c>
      <c r="B1421" s="5" t="str">
        <f>TEXT(Table_EnergyDemand_raw_data[[#This Row],[Date]], "DDDD")</f>
        <v>Tuesday</v>
      </c>
      <c r="C1421" s="5" t="str">
        <f xml:space="preserve"> TEXT(Table_EnergyDemand_raw_data[[#This Row],[Date]], "MMMM")</f>
        <v>November</v>
      </c>
      <c r="D1421" s="5" t="str">
        <f>TEXT(Table_EnergyDemand_raw_data[[#This Row],[Date]], "YYYY")</f>
        <v>2018</v>
      </c>
      <c r="E1421" s="5">
        <f>_xlfn.ISOWEEKNUM(Table_EnergyDemand_raw_data[[#This Row],[Date]])</f>
        <v>47</v>
      </c>
      <c r="F1421" s="6" t="str">
        <f>VLOOKUP(Table_EnergyDemand_raw_data[[#This Row],[Date]],Table_Sheet1[], 2, FALSE)</f>
        <v>Y</v>
      </c>
      <c r="G1421" s="6" t="str">
        <f>VLOOKUP(Table_EnergyDemand_raw_data[[#This Row],[Date]],Table_Sheet1[], 3, FALSE)</f>
        <v>N</v>
      </c>
      <c r="H1421" s="5">
        <v>22.5</v>
      </c>
      <c r="I1421" s="5">
        <v>27.6</v>
      </c>
      <c r="J1421" s="5">
        <v>5.5</v>
      </c>
      <c r="K1421" s="5">
        <v>0</v>
      </c>
      <c r="L1421" s="7">
        <v>118330.625</v>
      </c>
      <c r="M1421" s="8">
        <v>110.715976</v>
      </c>
      <c r="N1421" s="8">
        <f>Table_EnergyDemand_raw_data[[#This Row],[Demand]]*Table_EnergyDemand_raw_data[[#This Row],[RRP]]</f>
        <v>13101090.637565</v>
      </c>
    </row>
    <row r="1422" spans="1:14" x14ac:dyDescent="0.3">
      <c r="A1422" s="10">
        <v>43425</v>
      </c>
      <c r="B1422" s="5" t="str">
        <f>TEXT(Table_EnergyDemand_raw_data[[#This Row],[Date]], "DDDD")</f>
        <v>Wednesday</v>
      </c>
      <c r="C1422" s="5" t="str">
        <f xml:space="preserve"> TEXT(Table_EnergyDemand_raw_data[[#This Row],[Date]], "MMMM")</f>
        <v>November</v>
      </c>
      <c r="D1422" s="5" t="str">
        <f>TEXT(Table_EnergyDemand_raw_data[[#This Row],[Date]], "YYYY")</f>
        <v>2018</v>
      </c>
      <c r="E1422" s="5">
        <f>_xlfn.ISOWEEKNUM(Table_EnergyDemand_raw_data[[#This Row],[Date]])</f>
        <v>47</v>
      </c>
      <c r="F1422" s="6" t="str">
        <f>VLOOKUP(Table_EnergyDemand_raw_data[[#This Row],[Date]],Table_Sheet1[], 2, FALSE)</f>
        <v>Y</v>
      </c>
      <c r="G1422" s="6" t="str">
        <f>VLOOKUP(Table_EnergyDemand_raw_data[[#This Row],[Date]],Table_Sheet1[], 3, FALSE)</f>
        <v>N</v>
      </c>
      <c r="H1422" s="5">
        <v>12.3</v>
      </c>
      <c r="I1422" s="5">
        <v>23.2</v>
      </c>
      <c r="J1422" s="5">
        <v>24.2</v>
      </c>
      <c r="K1422" s="5">
        <v>24.2</v>
      </c>
      <c r="L1422" s="7">
        <v>106618.19500000001</v>
      </c>
      <c r="M1422" s="8">
        <v>100.42825310000001</v>
      </c>
      <c r="N1422" s="8">
        <f>Table_EnergyDemand_raw_data[[#This Row],[Demand]]*Table_EnergyDemand_raw_data[[#This Row],[RRP]]</f>
        <v>10707479.072525157</v>
      </c>
    </row>
    <row r="1423" spans="1:14" x14ac:dyDescent="0.3">
      <c r="A1423" s="10">
        <v>43426</v>
      </c>
      <c r="B1423" s="5" t="str">
        <f>TEXT(Table_EnergyDemand_raw_data[[#This Row],[Date]], "DDDD")</f>
        <v>Thursday</v>
      </c>
      <c r="C1423" s="5" t="str">
        <f xml:space="preserve"> TEXT(Table_EnergyDemand_raw_data[[#This Row],[Date]], "MMMM")</f>
        <v>November</v>
      </c>
      <c r="D1423" s="5" t="str">
        <f>TEXT(Table_EnergyDemand_raw_data[[#This Row],[Date]], "YYYY")</f>
        <v>2018</v>
      </c>
      <c r="E1423" s="5">
        <f>_xlfn.ISOWEEKNUM(Table_EnergyDemand_raw_data[[#This Row],[Date]])</f>
        <v>47</v>
      </c>
      <c r="F1423" s="6" t="str">
        <f>VLOOKUP(Table_EnergyDemand_raw_data[[#This Row],[Date]],Table_Sheet1[], 2, FALSE)</f>
        <v>Y</v>
      </c>
      <c r="G1423" s="6" t="str">
        <f>VLOOKUP(Table_EnergyDemand_raw_data[[#This Row],[Date]],Table_Sheet1[], 3, FALSE)</f>
        <v>N</v>
      </c>
      <c r="H1423" s="5">
        <v>9.6999999999999993</v>
      </c>
      <c r="I1423" s="5">
        <v>16.399999999999999</v>
      </c>
      <c r="J1423" s="5">
        <v>20.3</v>
      </c>
      <c r="K1423" s="5">
        <v>6.2</v>
      </c>
      <c r="L1423" s="7">
        <v>107278.83</v>
      </c>
      <c r="M1423" s="8">
        <v>77.208902539999997</v>
      </c>
      <c r="N1423" s="8">
        <f>Table_EnergyDemand_raw_data[[#This Row],[Demand]]*Table_EnergyDemand_raw_data[[#This Row],[RRP]]</f>
        <v>8282880.730075228</v>
      </c>
    </row>
    <row r="1424" spans="1:14" x14ac:dyDescent="0.3">
      <c r="A1424" s="10">
        <v>43427</v>
      </c>
      <c r="B1424" s="5" t="str">
        <f>TEXT(Table_EnergyDemand_raw_data[[#This Row],[Date]], "DDDD")</f>
        <v>Friday</v>
      </c>
      <c r="C1424" s="5" t="str">
        <f xml:space="preserve"> TEXT(Table_EnergyDemand_raw_data[[#This Row],[Date]], "MMMM")</f>
        <v>November</v>
      </c>
      <c r="D1424" s="5" t="str">
        <f>TEXT(Table_EnergyDemand_raw_data[[#This Row],[Date]], "YYYY")</f>
        <v>2018</v>
      </c>
      <c r="E1424" s="5">
        <f>_xlfn.ISOWEEKNUM(Table_EnergyDemand_raw_data[[#This Row],[Date]])</f>
        <v>47</v>
      </c>
      <c r="F1424" s="6" t="str">
        <f>VLOOKUP(Table_EnergyDemand_raw_data[[#This Row],[Date]],Table_Sheet1[], 2, FALSE)</f>
        <v>Y</v>
      </c>
      <c r="G1424" s="6" t="str">
        <f>VLOOKUP(Table_EnergyDemand_raw_data[[#This Row],[Date]],Table_Sheet1[], 3, FALSE)</f>
        <v>N</v>
      </c>
      <c r="H1424" s="5">
        <v>11</v>
      </c>
      <c r="I1424" s="5">
        <v>14.5</v>
      </c>
      <c r="J1424" s="5">
        <v>3.5</v>
      </c>
      <c r="K1424" s="5">
        <v>6</v>
      </c>
      <c r="L1424" s="7">
        <v>113582.6</v>
      </c>
      <c r="M1424" s="8">
        <v>93.528906469999995</v>
      </c>
      <c r="N1424" s="8">
        <f>Table_EnergyDemand_raw_data[[#This Row],[Demand]]*Table_EnergyDemand_raw_data[[#This Row],[RRP]]</f>
        <v>10623256.372019421</v>
      </c>
    </row>
    <row r="1425" spans="1:14" x14ac:dyDescent="0.3">
      <c r="A1425" s="10">
        <v>43428</v>
      </c>
      <c r="B1425" s="5" t="str">
        <f>TEXT(Table_EnergyDemand_raw_data[[#This Row],[Date]], "DDDD")</f>
        <v>Saturday</v>
      </c>
      <c r="C1425" s="5" t="str">
        <f xml:space="preserve"> TEXT(Table_EnergyDemand_raw_data[[#This Row],[Date]], "MMMM")</f>
        <v>November</v>
      </c>
      <c r="D1425" s="5" t="str">
        <f>TEXT(Table_EnergyDemand_raw_data[[#This Row],[Date]], "YYYY")</f>
        <v>2018</v>
      </c>
      <c r="E1425" s="5">
        <f>_xlfn.ISOWEEKNUM(Table_EnergyDemand_raw_data[[#This Row],[Date]])</f>
        <v>47</v>
      </c>
      <c r="F1425" s="6" t="str">
        <f>VLOOKUP(Table_EnergyDemand_raw_data[[#This Row],[Date]],Table_Sheet1[], 2, FALSE)</f>
        <v>Y</v>
      </c>
      <c r="G1425" s="6" t="str">
        <f>VLOOKUP(Table_EnergyDemand_raw_data[[#This Row],[Date]],Table_Sheet1[], 3, FALSE)</f>
        <v>N</v>
      </c>
      <c r="H1425" s="5">
        <v>11.1</v>
      </c>
      <c r="I1425" s="5">
        <v>16.899999999999999</v>
      </c>
      <c r="J1425" s="5">
        <v>15.8</v>
      </c>
      <c r="K1425" s="5">
        <v>7</v>
      </c>
      <c r="L1425" s="7">
        <v>101352.12</v>
      </c>
      <c r="M1425" s="8">
        <v>110.5056773</v>
      </c>
      <c r="N1425" s="8">
        <f>Table_EnergyDemand_raw_data[[#This Row],[Demand]]*Table_EnergyDemand_raw_data[[#This Row],[RRP]]</f>
        <v>11199984.666390875</v>
      </c>
    </row>
    <row r="1426" spans="1:14" x14ac:dyDescent="0.3">
      <c r="A1426" s="10">
        <v>43429</v>
      </c>
      <c r="B1426" s="5" t="str">
        <f>TEXT(Table_EnergyDemand_raw_data[[#This Row],[Date]], "DDDD")</f>
        <v>Sunday</v>
      </c>
      <c r="C1426" s="5" t="str">
        <f xml:space="preserve"> TEXT(Table_EnergyDemand_raw_data[[#This Row],[Date]], "MMMM")</f>
        <v>November</v>
      </c>
      <c r="D1426" s="5" t="str">
        <f>TEXT(Table_EnergyDemand_raw_data[[#This Row],[Date]], "YYYY")</f>
        <v>2018</v>
      </c>
      <c r="E1426" s="5">
        <f>_xlfn.ISOWEEKNUM(Table_EnergyDemand_raw_data[[#This Row],[Date]])</f>
        <v>47</v>
      </c>
      <c r="F1426" s="6" t="str">
        <f>VLOOKUP(Table_EnergyDemand_raw_data[[#This Row],[Date]],Table_Sheet1[], 2, FALSE)</f>
        <v>Y</v>
      </c>
      <c r="G1426" s="6" t="str">
        <f>VLOOKUP(Table_EnergyDemand_raw_data[[#This Row],[Date]],Table_Sheet1[], 3, FALSE)</f>
        <v>N</v>
      </c>
      <c r="H1426" s="5">
        <v>12.7</v>
      </c>
      <c r="I1426" s="5">
        <v>18.8</v>
      </c>
      <c r="J1426" s="5">
        <v>20.5</v>
      </c>
      <c r="K1426" s="5">
        <v>0.8</v>
      </c>
      <c r="L1426" s="7">
        <v>96240.41</v>
      </c>
      <c r="M1426" s="8">
        <v>116.4628124</v>
      </c>
      <c r="N1426" s="8">
        <f>Table_EnergyDemand_raw_data[[#This Row],[Demand]]*Table_EnergyDemand_raw_data[[#This Row],[RRP]]</f>
        <v>11208428.815129085</v>
      </c>
    </row>
    <row r="1427" spans="1:14" x14ac:dyDescent="0.3">
      <c r="A1427" s="10">
        <v>43430</v>
      </c>
      <c r="B1427" s="5" t="str">
        <f>TEXT(Table_EnergyDemand_raw_data[[#This Row],[Date]], "DDDD")</f>
        <v>Monday</v>
      </c>
      <c r="C1427" s="5" t="str">
        <f xml:space="preserve"> TEXT(Table_EnergyDemand_raw_data[[#This Row],[Date]], "MMMM")</f>
        <v>November</v>
      </c>
      <c r="D1427" s="5" t="str">
        <f>TEXT(Table_EnergyDemand_raw_data[[#This Row],[Date]], "YYYY")</f>
        <v>2018</v>
      </c>
      <c r="E1427" s="5">
        <f>_xlfn.ISOWEEKNUM(Table_EnergyDemand_raw_data[[#This Row],[Date]])</f>
        <v>48</v>
      </c>
      <c r="F1427" s="6" t="str">
        <f>VLOOKUP(Table_EnergyDemand_raw_data[[#This Row],[Date]],Table_Sheet1[], 2, FALSE)</f>
        <v>Y</v>
      </c>
      <c r="G1427" s="6" t="str">
        <f>VLOOKUP(Table_EnergyDemand_raw_data[[#This Row],[Date]],Table_Sheet1[], 3, FALSE)</f>
        <v>N</v>
      </c>
      <c r="H1427" s="5">
        <v>11.9</v>
      </c>
      <c r="I1427" s="5">
        <v>18.600000000000001</v>
      </c>
      <c r="J1427" s="5">
        <v>25.5</v>
      </c>
      <c r="K1427" s="5">
        <v>0</v>
      </c>
      <c r="L1427" s="7">
        <v>110547.605</v>
      </c>
      <c r="M1427" s="8">
        <v>112.20926300000001</v>
      </c>
      <c r="N1427" s="8">
        <f>Table_EnergyDemand_raw_data[[#This Row],[Demand]]*Table_EnergyDemand_raw_data[[#This Row],[RRP]]</f>
        <v>12404465.283465115</v>
      </c>
    </row>
    <row r="1428" spans="1:14" x14ac:dyDescent="0.3">
      <c r="A1428" s="10">
        <v>43431</v>
      </c>
      <c r="B1428" s="5" t="str">
        <f>TEXT(Table_EnergyDemand_raw_data[[#This Row],[Date]], "DDDD")</f>
        <v>Tuesday</v>
      </c>
      <c r="C1428" s="5" t="str">
        <f xml:space="preserve"> TEXT(Table_EnergyDemand_raw_data[[#This Row],[Date]], "MMMM")</f>
        <v>November</v>
      </c>
      <c r="D1428" s="5" t="str">
        <f>TEXT(Table_EnergyDemand_raw_data[[#This Row],[Date]], "YYYY")</f>
        <v>2018</v>
      </c>
      <c r="E1428" s="5">
        <f>_xlfn.ISOWEEKNUM(Table_EnergyDemand_raw_data[[#This Row],[Date]])</f>
        <v>48</v>
      </c>
      <c r="F1428" s="6" t="str">
        <f>VLOOKUP(Table_EnergyDemand_raw_data[[#This Row],[Date]],Table_Sheet1[], 2, FALSE)</f>
        <v>Y</v>
      </c>
      <c r="G1428" s="6" t="str">
        <f>VLOOKUP(Table_EnergyDemand_raw_data[[#This Row],[Date]],Table_Sheet1[], 3, FALSE)</f>
        <v>N</v>
      </c>
      <c r="H1428" s="5">
        <v>14.4</v>
      </c>
      <c r="I1428" s="5">
        <v>20</v>
      </c>
      <c r="J1428" s="5">
        <v>23.3</v>
      </c>
      <c r="K1428" s="5">
        <v>0.2</v>
      </c>
      <c r="L1428" s="7">
        <v>109706.42</v>
      </c>
      <c r="M1428" s="8">
        <v>109.76169760000001</v>
      </c>
      <c r="N1428" s="8">
        <f>Table_EnergyDemand_raw_data[[#This Row],[Demand]]*Table_EnergyDemand_raw_data[[#This Row],[RRP]]</f>
        <v>12041562.896818593</v>
      </c>
    </row>
    <row r="1429" spans="1:14" x14ac:dyDescent="0.3">
      <c r="A1429" s="10">
        <v>43432</v>
      </c>
      <c r="B1429" s="5" t="str">
        <f>TEXT(Table_EnergyDemand_raw_data[[#This Row],[Date]], "DDDD")</f>
        <v>Wednesday</v>
      </c>
      <c r="C1429" s="5" t="str">
        <f xml:space="preserve"> TEXT(Table_EnergyDemand_raw_data[[#This Row],[Date]], "MMMM")</f>
        <v>November</v>
      </c>
      <c r="D1429" s="5" t="str">
        <f>TEXT(Table_EnergyDemand_raw_data[[#This Row],[Date]], "YYYY")</f>
        <v>2018</v>
      </c>
      <c r="E1429" s="5">
        <f>_xlfn.ISOWEEKNUM(Table_EnergyDemand_raw_data[[#This Row],[Date]])</f>
        <v>48</v>
      </c>
      <c r="F1429" s="6" t="str">
        <f>VLOOKUP(Table_EnergyDemand_raw_data[[#This Row],[Date]],Table_Sheet1[], 2, FALSE)</f>
        <v>Y</v>
      </c>
      <c r="G1429" s="6" t="str">
        <f>VLOOKUP(Table_EnergyDemand_raw_data[[#This Row],[Date]],Table_Sheet1[], 3, FALSE)</f>
        <v>N</v>
      </c>
      <c r="H1429" s="5">
        <v>14.4</v>
      </c>
      <c r="I1429" s="5">
        <v>20.8</v>
      </c>
      <c r="J1429" s="5">
        <v>18</v>
      </c>
      <c r="K1429" s="5">
        <v>0</v>
      </c>
      <c r="L1429" s="7">
        <v>106684.825</v>
      </c>
      <c r="M1429" s="8">
        <v>98.178259999999995</v>
      </c>
      <c r="N1429" s="8">
        <f>Table_EnergyDemand_raw_data[[#This Row],[Demand]]*Table_EnergyDemand_raw_data[[#This Row],[RRP]]</f>
        <v>10474130.4869045</v>
      </c>
    </row>
    <row r="1430" spans="1:14" x14ac:dyDescent="0.3">
      <c r="A1430" s="10">
        <v>43433</v>
      </c>
      <c r="B1430" s="5" t="str">
        <f>TEXT(Table_EnergyDemand_raw_data[[#This Row],[Date]], "DDDD")</f>
        <v>Thursday</v>
      </c>
      <c r="C1430" s="5" t="str">
        <f xml:space="preserve"> TEXT(Table_EnergyDemand_raw_data[[#This Row],[Date]], "MMMM")</f>
        <v>November</v>
      </c>
      <c r="D1430" s="5" t="str">
        <f>TEXT(Table_EnergyDemand_raw_data[[#This Row],[Date]], "YYYY")</f>
        <v>2018</v>
      </c>
      <c r="E1430" s="5">
        <f>_xlfn.ISOWEEKNUM(Table_EnergyDemand_raw_data[[#This Row],[Date]])</f>
        <v>48</v>
      </c>
      <c r="F1430" s="6" t="str">
        <f>VLOOKUP(Table_EnergyDemand_raw_data[[#This Row],[Date]],Table_Sheet1[], 2, FALSE)</f>
        <v>Y</v>
      </c>
      <c r="G1430" s="6" t="str">
        <f>VLOOKUP(Table_EnergyDemand_raw_data[[#This Row],[Date]],Table_Sheet1[], 3, FALSE)</f>
        <v>N</v>
      </c>
      <c r="H1430" s="5">
        <v>13.9</v>
      </c>
      <c r="I1430" s="5">
        <v>18.7</v>
      </c>
      <c r="J1430" s="5">
        <v>21.1</v>
      </c>
      <c r="K1430" s="5">
        <v>0.6</v>
      </c>
      <c r="L1430" s="7">
        <v>112586.74</v>
      </c>
      <c r="M1430" s="8">
        <v>116.3293321</v>
      </c>
      <c r="N1430" s="8">
        <f>Table_EnergyDemand_raw_data[[#This Row],[Demand]]*Table_EnergyDemand_raw_data[[#This Row],[RRP]]</f>
        <v>13097140.267516354</v>
      </c>
    </row>
    <row r="1431" spans="1:14" x14ac:dyDescent="0.3">
      <c r="A1431" s="10">
        <v>43434</v>
      </c>
      <c r="B1431" s="5" t="str">
        <f>TEXT(Table_EnergyDemand_raw_data[[#This Row],[Date]], "DDDD")</f>
        <v>Friday</v>
      </c>
      <c r="C1431" s="5" t="str">
        <f xml:space="preserve"> TEXT(Table_EnergyDemand_raw_data[[#This Row],[Date]], "MMMM")</f>
        <v>November</v>
      </c>
      <c r="D1431" s="5" t="str">
        <f>TEXT(Table_EnergyDemand_raw_data[[#This Row],[Date]], "YYYY")</f>
        <v>2018</v>
      </c>
      <c r="E1431" s="5">
        <f>_xlfn.ISOWEEKNUM(Table_EnergyDemand_raw_data[[#This Row],[Date]])</f>
        <v>48</v>
      </c>
      <c r="F1431" s="6" t="str">
        <f>VLOOKUP(Table_EnergyDemand_raw_data[[#This Row],[Date]],Table_Sheet1[], 2, FALSE)</f>
        <v>Y</v>
      </c>
      <c r="G1431" s="6" t="str">
        <f>VLOOKUP(Table_EnergyDemand_raw_data[[#This Row],[Date]],Table_Sheet1[], 3, FALSE)</f>
        <v>N</v>
      </c>
      <c r="H1431" s="5">
        <v>14.7</v>
      </c>
      <c r="I1431" s="5">
        <v>20.8</v>
      </c>
      <c r="J1431" s="5">
        <v>28</v>
      </c>
      <c r="K1431" s="5">
        <v>0</v>
      </c>
      <c r="L1431" s="7">
        <v>110031.82</v>
      </c>
      <c r="M1431" s="8">
        <v>106.2941526</v>
      </c>
      <c r="N1431" s="8">
        <f>Table_EnergyDemand_raw_data[[#This Row],[Demand]]*Table_EnergyDemand_raw_data[[#This Row],[RRP]]</f>
        <v>11695739.065935733</v>
      </c>
    </row>
    <row r="1432" spans="1:14" x14ac:dyDescent="0.3">
      <c r="A1432" s="10">
        <v>43435</v>
      </c>
      <c r="B1432" s="5" t="str">
        <f>TEXT(Table_EnergyDemand_raw_data[[#This Row],[Date]], "DDDD")</f>
        <v>Saturday</v>
      </c>
      <c r="C1432" s="5" t="str">
        <f xml:space="preserve"> TEXT(Table_EnergyDemand_raw_data[[#This Row],[Date]], "MMMM")</f>
        <v>December</v>
      </c>
      <c r="D1432" s="5" t="str">
        <f>TEXT(Table_EnergyDemand_raw_data[[#This Row],[Date]], "YYYY")</f>
        <v>2018</v>
      </c>
      <c r="E1432" s="5">
        <f>_xlfn.ISOWEEKNUM(Table_EnergyDemand_raw_data[[#This Row],[Date]])</f>
        <v>48</v>
      </c>
      <c r="F1432" s="6" t="str">
        <f>VLOOKUP(Table_EnergyDemand_raw_data[[#This Row],[Date]],Table_Sheet1[], 2, FALSE)</f>
        <v>Y</v>
      </c>
      <c r="G1432" s="6" t="str">
        <f>VLOOKUP(Table_EnergyDemand_raw_data[[#This Row],[Date]],Table_Sheet1[], 3, FALSE)</f>
        <v>N</v>
      </c>
      <c r="H1432" s="5">
        <v>10.3</v>
      </c>
      <c r="I1432" s="5">
        <v>31.7</v>
      </c>
      <c r="J1432" s="5">
        <v>30.8</v>
      </c>
      <c r="K1432" s="5">
        <v>0</v>
      </c>
      <c r="L1432" s="7">
        <v>100725.24</v>
      </c>
      <c r="M1432" s="8">
        <v>71.104740500000005</v>
      </c>
      <c r="N1432" s="8">
        <f>Table_EnergyDemand_raw_data[[#This Row],[Demand]]*Table_EnergyDemand_raw_data[[#This Row],[RRP]]</f>
        <v>7162042.0520002209</v>
      </c>
    </row>
    <row r="1433" spans="1:14" x14ac:dyDescent="0.3">
      <c r="A1433" s="10">
        <v>43436</v>
      </c>
      <c r="B1433" s="5" t="str">
        <f>TEXT(Table_EnergyDemand_raw_data[[#This Row],[Date]], "DDDD")</f>
        <v>Sunday</v>
      </c>
      <c r="C1433" s="5" t="str">
        <f xml:space="preserve"> TEXT(Table_EnergyDemand_raw_data[[#This Row],[Date]], "MMMM")</f>
        <v>December</v>
      </c>
      <c r="D1433" s="5" t="str">
        <f>TEXT(Table_EnergyDemand_raw_data[[#This Row],[Date]], "YYYY")</f>
        <v>2018</v>
      </c>
      <c r="E1433" s="5">
        <f>_xlfn.ISOWEEKNUM(Table_EnergyDemand_raw_data[[#This Row],[Date]])</f>
        <v>48</v>
      </c>
      <c r="F1433" s="6" t="str">
        <f>VLOOKUP(Table_EnergyDemand_raw_data[[#This Row],[Date]],Table_Sheet1[], 2, FALSE)</f>
        <v>Y</v>
      </c>
      <c r="G1433" s="6" t="str">
        <f>VLOOKUP(Table_EnergyDemand_raw_data[[#This Row],[Date]],Table_Sheet1[], 3, FALSE)</f>
        <v>N</v>
      </c>
      <c r="H1433" s="5">
        <v>12.2</v>
      </c>
      <c r="I1433" s="5">
        <v>19.5</v>
      </c>
      <c r="J1433" s="5">
        <v>18.899999999999999</v>
      </c>
      <c r="K1433" s="5">
        <v>10.4</v>
      </c>
      <c r="L1433" s="7">
        <v>88903.065000000002</v>
      </c>
      <c r="M1433" s="8">
        <v>24.455382029999999</v>
      </c>
      <c r="N1433" s="8">
        <f>Table_EnergyDemand_raw_data[[#This Row],[Demand]]*Table_EnergyDemand_raw_data[[#This Row],[RRP]]</f>
        <v>2174158.4182129218</v>
      </c>
    </row>
    <row r="1434" spans="1:14" x14ac:dyDescent="0.3">
      <c r="A1434" s="10">
        <v>43437</v>
      </c>
      <c r="B1434" s="5" t="str">
        <f>TEXT(Table_EnergyDemand_raw_data[[#This Row],[Date]], "DDDD")</f>
        <v>Monday</v>
      </c>
      <c r="C1434" s="5" t="str">
        <f xml:space="preserve"> TEXT(Table_EnergyDemand_raw_data[[#This Row],[Date]], "MMMM")</f>
        <v>December</v>
      </c>
      <c r="D1434" s="5" t="str">
        <f>TEXT(Table_EnergyDemand_raw_data[[#This Row],[Date]], "YYYY")</f>
        <v>2018</v>
      </c>
      <c r="E1434" s="5">
        <f>_xlfn.ISOWEEKNUM(Table_EnergyDemand_raw_data[[#This Row],[Date]])</f>
        <v>49</v>
      </c>
      <c r="F1434" s="6" t="str">
        <f>VLOOKUP(Table_EnergyDemand_raw_data[[#This Row],[Date]],Table_Sheet1[], 2, FALSE)</f>
        <v>Y</v>
      </c>
      <c r="G1434" s="6" t="str">
        <f>VLOOKUP(Table_EnergyDemand_raw_data[[#This Row],[Date]],Table_Sheet1[], 3, FALSE)</f>
        <v>N</v>
      </c>
      <c r="H1434" s="5">
        <v>13.3</v>
      </c>
      <c r="I1434" s="5">
        <v>23.6</v>
      </c>
      <c r="J1434" s="5">
        <v>13.4</v>
      </c>
      <c r="K1434" s="5">
        <v>0</v>
      </c>
      <c r="L1434" s="7">
        <v>107666.30499999999</v>
      </c>
      <c r="M1434" s="8">
        <v>71.126198709999997</v>
      </c>
      <c r="N1434" s="8">
        <f>Table_EnergyDemand_raw_data[[#This Row],[Demand]]*Table_EnergyDemand_raw_data[[#This Row],[RRP]]</f>
        <v>7657895.003801466</v>
      </c>
    </row>
    <row r="1435" spans="1:14" x14ac:dyDescent="0.3">
      <c r="A1435" s="10">
        <v>43438</v>
      </c>
      <c r="B1435" s="5" t="str">
        <f>TEXT(Table_EnergyDemand_raw_data[[#This Row],[Date]], "DDDD")</f>
        <v>Tuesday</v>
      </c>
      <c r="C1435" s="5" t="str">
        <f xml:space="preserve"> TEXT(Table_EnergyDemand_raw_data[[#This Row],[Date]], "MMMM")</f>
        <v>December</v>
      </c>
      <c r="D1435" s="5" t="str">
        <f>TEXT(Table_EnergyDemand_raw_data[[#This Row],[Date]], "YYYY")</f>
        <v>2018</v>
      </c>
      <c r="E1435" s="5">
        <f>_xlfn.ISOWEEKNUM(Table_EnergyDemand_raw_data[[#This Row],[Date]])</f>
        <v>49</v>
      </c>
      <c r="F1435" s="6" t="str">
        <f>VLOOKUP(Table_EnergyDemand_raw_data[[#This Row],[Date]],Table_Sheet1[], 2, FALSE)</f>
        <v>Y</v>
      </c>
      <c r="G1435" s="6" t="str">
        <f>VLOOKUP(Table_EnergyDemand_raw_data[[#This Row],[Date]],Table_Sheet1[], 3, FALSE)</f>
        <v>N</v>
      </c>
      <c r="H1435" s="5">
        <v>13.4</v>
      </c>
      <c r="I1435" s="5">
        <v>20.5</v>
      </c>
      <c r="J1435" s="5">
        <v>28.2</v>
      </c>
      <c r="K1435" s="5">
        <v>0</v>
      </c>
      <c r="L1435" s="7">
        <v>111718.075</v>
      </c>
      <c r="M1435" s="8">
        <v>92.945548959999996</v>
      </c>
      <c r="N1435" s="8">
        <f>Table_EnergyDemand_raw_data[[#This Row],[Demand]]*Table_EnergyDemand_raw_data[[#This Row],[RRP]]</f>
        <v>10383697.809629451</v>
      </c>
    </row>
    <row r="1436" spans="1:14" x14ac:dyDescent="0.3">
      <c r="A1436" s="10">
        <v>43439</v>
      </c>
      <c r="B1436" s="5" t="str">
        <f>TEXT(Table_EnergyDemand_raw_data[[#This Row],[Date]], "DDDD")</f>
        <v>Wednesday</v>
      </c>
      <c r="C1436" s="5" t="str">
        <f xml:space="preserve"> TEXT(Table_EnergyDemand_raw_data[[#This Row],[Date]], "MMMM")</f>
        <v>December</v>
      </c>
      <c r="D1436" s="5" t="str">
        <f>TEXT(Table_EnergyDemand_raw_data[[#This Row],[Date]], "YYYY")</f>
        <v>2018</v>
      </c>
      <c r="E1436" s="5">
        <f>_xlfn.ISOWEEKNUM(Table_EnergyDemand_raw_data[[#This Row],[Date]])</f>
        <v>49</v>
      </c>
      <c r="F1436" s="6" t="str">
        <f>VLOOKUP(Table_EnergyDemand_raw_data[[#This Row],[Date]],Table_Sheet1[], 2, FALSE)</f>
        <v>Y</v>
      </c>
      <c r="G1436" s="6" t="str">
        <f>VLOOKUP(Table_EnergyDemand_raw_data[[#This Row],[Date]],Table_Sheet1[], 3, FALSE)</f>
        <v>N</v>
      </c>
      <c r="H1436" s="5">
        <v>13.4</v>
      </c>
      <c r="I1436" s="5">
        <v>25.2</v>
      </c>
      <c r="J1436" s="5">
        <v>31.1</v>
      </c>
      <c r="K1436" s="5">
        <v>0</v>
      </c>
      <c r="L1436" s="7">
        <v>114225.12</v>
      </c>
      <c r="M1436" s="8">
        <v>86.814999110000002</v>
      </c>
      <c r="N1436" s="8">
        <f>Table_EnergyDemand_raw_data[[#This Row],[Demand]]*Table_EnergyDemand_raw_data[[#This Row],[RRP]]</f>
        <v>9916453.6911396421</v>
      </c>
    </row>
    <row r="1437" spans="1:14" x14ac:dyDescent="0.3">
      <c r="A1437" s="10">
        <v>43440</v>
      </c>
      <c r="B1437" s="5" t="str">
        <f>TEXT(Table_EnergyDemand_raw_data[[#This Row],[Date]], "DDDD")</f>
        <v>Thursday</v>
      </c>
      <c r="C1437" s="5" t="str">
        <f xml:space="preserve"> TEXT(Table_EnergyDemand_raw_data[[#This Row],[Date]], "MMMM")</f>
        <v>December</v>
      </c>
      <c r="D1437" s="5" t="str">
        <f>TEXT(Table_EnergyDemand_raw_data[[#This Row],[Date]], "YYYY")</f>
        <v>2018</v>
      </c>
      <c r="E1437" s="5">
        <f>_xlfn.ISOWEEKNUM(Table_EnergyDemand_raw_data[[#This Row],[Date]])</f>
        <v>49</v>
      </c>
      <c r="F1437" s="6" t="str">
        <f>VLOOKUP(Table_EnergyDemand_raw_data[[#This Row],[Date]],Table_Sheet1[], 2, FALSE)</f>
        <v>Y</v>
      </c>
      <c r="G1437" s="6" t="str">
        <f>VLOOKUP(Table_EnergyDemand_raw_data[[#This Row],[Date]],Table_Sheet1[], 3, FALSE)</f>
        <v>N</v>
      </c>
      <c r="H1437" s="5">
        <v>14.5</v>
      </c>
      <c r="I1437" s="5">
        <v>35.5</v>
      </c>
      <c r="J1437" s="5">
        <v>31.3</v>
      </c>
      <c r="K1437" s="5">
        <v>0</v>
      </c>
      <c r="L1437" s="7">
        <v>135452.26</v>
      </c>
      <c r="M1437" s="8">
        <v>125.30810839999999</v>
      </c>
      <c r="N1437" s="8">
        <f>Table_EnergyDemand_raw_data[[#This Row],[Demand]]*Table_EnergyDemand_raw_data[[#This Row],[RRP]]</f>
        <v>16973266.479104985</v>
      </c>
    </row>
    <row r="1438" spans="1:14" x14ac:dyDescent="0.3">
      <c r="A1438" s="10">
        <v>43441</v>
      </c>
      <c r="B1438" s="5" t="str">
        <f>TEXT(Table_EnergyDemand_raw_data[[#This Row],[Date]], "DDDD")</f>
        <v>Friday</v>
      </c>
      <c r="C1438" s="5" t="str">
        <f xml:space="preserve"> TEXT(Table_EnergyDemand_raw_data[[#This Row],[Date]], "MMMM")</f>
        <v>December</v>
      </c>
      <c r="D1438" s="5" t="str">
        <f>TEXT(Table_EnergyDemand_raw_data[[#This Row],[Date]], "YYYY")</f>
        <v>2018</v>
      </c>
      <c r="E1438" s="5">
        <f>_xlfn.ISOWEEKNUM(Table_EnergyDemand_raw_data[[#This Row],[Date]])</f>
        <v>49</v>
      </c>
      <c r="F1438" s="6" t="str">
        <f>VLOOKUP(Table_EnergyDemand_raw_data[[#This Row],[Date]],Table_Sheet1[], 2, FALSE)</f>
        <v>Y</v>
      </c>
      <c r="G1438" s="6" t="str">
        <f>VLOOKUP(Table_EnergyDemand_raw_data[[#This Row],[Date]],Table_Sheet1[], 3, FALSE)</f>
        <v>N</v>
      </c>
      <c r="H1438" s="5">
        <v>25.1</v>
      </c>
      <c r="I1438" s="5">
        <v>38</v>
      </c>
      <c r="J1438" s="5">
        <v>27.1</v>
      </c>
      <c r="K1438" s="5">
        <v>0</v>
      </c>
      <c r="L1438" s="7">
        <v>156648.405</v>
      </c>
      <c r="M1438" s="8">
        <v>177.86181680000001</v>
      </c>
      <c r="N1438" s="8">
        <f>Table_EnergyDemand_raw_data[[#This Row],[Demand]]*Table_EnergyDemand_raw_data[[#This Row],[RRP]]</f>
        <v>27861769.912122205</v>
      </c>
    </row>
    <row r="1439" spans="1:14" x14ac:dyDescent="0.3">
      <c r="A1439" s="10">
        <v>43442</v>
      </c>
      <c r="B1439" s="5" t="str">
        <f>TEXT(Table_EnergyDemand_raw_data[[#This Row],[Date]], "DDDD")</f>
        <v>Saturday</v>
      </c>
      <c r="C1439" s="5" t="str">
        <f xml:space="preserve"> TEXT(Table_EnergyDemand_raw_data[[#This Row],[Date]], "MMMM")</f>
        <v>December</v>
      </c>
      <c r="D1439" s="5" t="str">
        <f>TEXT(Table_EnergyDemand_raw_data[[#This Row],[Date]], "YYYY")</f>
        <v>2018</v>
      </c>
      <c r="E1439" s="5">
        <f>_xlfn.ISOWEEKNUM(Table_EnergyDemand_raw_data[[#This Row],[Date]])</f>
        <v>49</v>
      </c>
      <c r="F1439" s="6" t="str">
        <f>VLOOKUP(Table_EnergyDemand_raw_data[[#This Row],[Date]],Table_Sheet1[], 2, FALSE)</f>
        <v>Y</v>
      </c>
      <c r="G1439" s="6" t="str">
        <f>VLOOKUP(Table_EnergyDemand_raw_data[[#This Row],[Date]],Table_Sheet1[], 3, FALSE)</f>
        <v>N</v>
      </c>
      <c r="H1439" s="5">
        <v>22.7</v>
      </c>
      <c r="I1439" s="5">
        <v>30.3</v>
      </c>
      <c r="J1439" s="5">
        <v>11</v>
      </c>
      <c r="K1439" s="5">
        <v>0</v>
      </c>
      <c r="L1439" s="7">
        <v>121237.47</v>
      </c>
      <c r="M1439" s="8">
        <v>113.36703300000001</v>
      </c>
      <c r="N1439" s="8">
        <f>Table_EnergyDemand_raw_data[[#This Row],[Demand]]*Table_EnergyDemand_raw_data[[#This Row],[RRP]]</f>
        <v>13744332.262326511</v>
      </c>
    </row>
    <row r="1440" spans="1:14" x14ac:dyDescent="0.3">
      <c r="A1440" s="10">
        <v>43443</v>
      </c>
      <c r="B1440" s="5" t="str">
        <f>TEXT(Table_EnergyDemand_raw_data[[#This Row],[Date]], "DDDD")</f>
        <v>Sunday</v>
      </c>
      <c r="C1440" s="5" t="str">
        <f xml:space="preserve"> TEXT(Table_EnergyDemand_raw_data[[#This Row],[Date]], "MMMM")</f>
        <v>December</v>
      </c>
      <c r="D1440" s="5" t="str">
        <f>TEXT(Table_EnergyDemand_raw_data[[#This Row],[Date]], "YYYY")</f>
        <v>2018</v>
      </c>
      <c r="E1440" s="5">
        <f>_xlfn.ISOWEEKNUM(Table_EnergyDemand_raw_data[[#This Row],[Date]])</f>
        <v>49</v>
      </c>
      <c r="F1440" s="6" t="str">
        <f>VLOOKUP(Table_EnergyDemand_raw_data[[#This Row],[Date]],Table_Sheet1[], 2, FALSE)</f>
        <v>Y</v>
      </c>
      <c r="G1440" s="6" t="str">
        <f>VLOOKUP(Table_EnergyDemand_raw_data[[#This Row],[Date]],Table_Sheet1[], 3, FALSE)</f>
        <v>N</v>
      </c>
      <c r="H1440" s="5">
        <v>16</v>
      </c>
      <c r="I1440" s="5">
        <v>20.100000000000001</v>
      </c>
      <c r="J1440" s="5">
        <v>11.8</v>
      </c>
      <c r="K1440" s="5">
        <v>1.2</v>
      </c>
      <c r="L1440" s="7">
        <v>102161.11500000001</v>
      </c>
      <c r="M1440" s="8">
        <v>80.188787649999995</v>
      </c>
      <c r="N1440" s="8">
        <f>Table_EnergyDemand_raw_data[[#This Row],[Demand]]*Table_EnergyDemand_raw_data[[#This Row],[RRP]]</f>
        <v>8192175.9568222295</v>
      </c>
    </row>
    <row r="1441" spans="1:14" x14ac:dyDescent="0.3">
      <c r="A1441" s="10">
        <v>43444</v>
      </c>
      <c r="B1441" s="5" t="str">
        <f>TEXT(Table_EnergyDemand_raw_data[[#This Row],[Date]], "DDDD")</f>
        <v>Monday</v>
      </c>
      <c r="C1441" s="5" t="str">
        <f xml:space="preserve"> TEXT(Table_EnergyDemand_raw_data[[#This Row],[Date]], "MMMM")</f>
        <v>December</v>
      </c>
      <c r="D1441" s="5" t="str">
        <f>TEXT(Table_EnergyDemand_raw_data[[#This Row],[Date]], "YYYY")</f>
        <v>2018</v>
      </c>
      <c r="E1441" s="5">
        <f>_xlfn.ISOWEEKNUM(Table_EnergyDemand_raw_data[[#This Row],[Date]])</f>
        <v>50</v>
      </c>
      <c r="F1441" s="6" t="str">
        <f>VLOOKUP(Table_EnergyDemand_raw_data[[#This Row],[Date]],Table_Sheet1[], 2, FALSE)</f>
        <v>Y</v>
      </c>
      <c r="G1441" s="6" t="str">
        <f>VLOOKUP(Table_EnergyDemand_raw_data[[#This Row],[Date]],Table_Sheet1[], 3, FALSE)</f>
        <v>N</v>
      </c>
      <c r="H1441" s="5">
        <v>15.8</v>
      </c>
      <c r="I1441" s="5">
        <v>20.6</v>
      </c>
      <c r="J1441" s="5">
        <v>28.5</v>
      </c>
      <c r="K1441" s="5">
        <v>0</v>
      </c>
      <c r="L1441" s="7">
        <v>110803.765</v>
      </c>
      <c r="M1441" s="8">
        <v>95.225723139999999</v>
      </c>
      <c r="N1441" s="8">
        <f>Table_EnergyDemand_raw_data[[#This Row],[Demand]]*Table_EnergyDemand_raw_data[[#This Row],[RRP]]</f>
        <v>10551368.648759622</v>
      </c>
    </row>
    <row r="1442" spans="1:14" x14ac:dyDescent="0.3">
      <c r="A1442" s="10">
        <v>43445</v>
      </c>
      <c r="B1442" s="5" t="str">
        <f>TEXT(Table_EnergyDemand_raw_data[[#This Row],[Date]], "DDDD")</f>
        <v>Tuesday</v>
      </c>
      <c r="C1442" s="5" t="str">
        <f xml:space="preserve"> TEXT(Table_EnergyDemand_raw_data[[#This Row],[Date]], "MMMM")</f>
        <v>December</v>
      </c>
      <c r="D1442" s="5" t="str">
        <f>TEXT(Table_EnergyDemand_raw_data[[#This Row],[Date]], "YYYY")</f>
        <v>2018</v>
      </c>
      <c r="E1442" s="5">
        <f>_xlfn.ISOWEEKNUM(Table_EnergyDemand_raw_data[[#This Row],[Date]])</f>
        <v>50</v>
      </c>
      <c r="F1442" s="6" t="str">
        <f>VLOOKUP(Table_EnergyDemand_raw_data[[#This Row],[Date]],Table_Sheet1[], 2, FALSE)</f>
        <v>Y</v>
      </c>
      <c r="G1442" s="6" t="str">
        <f>VLOOKUP(Table_EnergyDemand_raw_data[[#This Row],[Date]],Table_Sheet1[], 3, FALSE)</f>
        <v>N</v>
      </c>
      <c r="H1442" s="5">
        <v>13</v>
      </c>
      <c r="I1442" s="5">
        <v>23.6</v>
      </c>
      <c r="J1442" s="5">
        <v>31.6</v>
      </c>
      <c r="K1442" s="5">
        <v>0</v>
      </c>
      <c r="L1442" s="7">
        <v>114413.785</v>
      </c>
      <c r="M1442" s="8">
        <v>118.6444142</v>
      </c>
      <c r="N1442" s="8">
        <f>Table_EnergyDemand_raw_data[[#This Row],[Demand]]*Table_EnergyDemand_raw_data[[#This Row],[RRP]]</f>
        <v>13574556.497729747</v>
      </c>
    </row>
    <row r="1443" spans="1:14" x14ac:dyDescent="0.3">
      <c r="A1443" s="10">
        <v>43446</v>
      </c>
      <c r="B1443" s="5" t="str">
        <f>TEXT(Table_EnergyDemand_raw_data[[#This Row],[Date]], "DDDD")</f>
        <v>Wednesday</v>
      </c>
      <c r="C1443" s="5" t="str">
        <f xml:space="preserve"> TEXT(Table_EnergyDemand_raw_data[[#This Row],[Date]], "MMMM")</f>
        <v>December</v>
      </c>
      <c r="D1443" s="5" t="str">
        <f>TEXT(Table_EnergyDemand_raw_data[[#This Row],[Date]], "YYYY")</f>
        <v>2018</v>
      </c>
      <c r="E1443" s="5">
        <f>_xlfn.ISOWEEKNUM(Table_EnergyDemand_raw_data[[#This Row],[Date]])</f>
        <v>50</v>
      </c>
      <c r="F1443" s="6" t="str">
        <f>VLOOKUP(Table_EnergyDemand_raw_data[[#This Row],[Date]],Table_Sheet1[], 2, FALSE)</f>
        <v>Y</v>
      </c>
      <c r="G1443" s="6" t="str">
        <f>VLOOKUP(Table_EnergyDemand_raw_data[[#This Row],[Date]],Table_Sheet1[], 3, FALSE)</f>
        <v>N</v>
      </c>
      <c r="H1443" s="5">
        <v>16</v>
      </c>
      <c r="I1443" s="5">
        <v>33.6</v>
      </c>
      <c r="J1443" s="5">
        <v>29.4</v>
      </c>
      <c r="K1443" s="5">
        <v>0</v>
      </c>
      <c r="L1443" s="7">
        <v>129715.465</v>
      </c>
      <c r="M1443" s="8">
        <v>199.184327</v>
      </c>
      <c r="N1443" s="8">
        <f>Table_EnergyDemand_raw_data[[#This Row],[Demand]]*Table_EnergyDemand_raw_data[[#This Row],[RRP]]</f>
        <v>25837287.597517055</v>
      </c>
    </row>
    <row r="1444" spans="1:14" x14ac:dyDescent="0.3">
      <c r="A1444" s="10">
        <v>43447</v>
      </c>
      <c r="B1444" s="5" t="str">
        <f>TEXT(Table_EnergyDemand_raw_data[[#This Row],[Date]], "DDDD")</f>
        <v>Thursday</v>
      </c>
      <c r="C1444" s="5" t="str">
        <f xml:space="preserve"> TEXT(Table_EnergyDemand_raw_data[[#This Row],[Date]], "MMMM")</f>
        <v>December</v>
      </c>
      <c r="D1444" s="5" t="str">
        <f>TEXT(Table_EnergyDemand_raw_data[[#This Row],[Date]], "YYYY")</f>
        <v>2018</v>
      </c>
      <c r="E1444" s="5">
        <f>_xlfn.ISOWEEKNUM(Table_EnergyDemand_raw_data[[#This Row],[Date]])</f>
        <v>50</v>
      </c>
      <c r="F1444" s="6" t="str">
        <f>VLOOKUP(Table_EnergyDemand_raw_data[[#This Row],[Date]],Table_Sheet1[], 2, FALSE)</f>
        <v>Y</v>
      </c>
      <c r="G1444" s="6" t="str">
        <f>VLOOKUP(Table_EnergyDemand_raw_data[[#This Row],[Date]],Table_Sheet1[], 3, FALSE)</f>
        <v>N</v>
      </c>
      <c r="H1444" s="5">
        <v>16.899999999999999</v>
      </c>
      <c r="I1444" s="5">
        <v>21.1</v>
      </c>
      <c r="J1444" s="5">
        <v>6</v>
      </c>
      <c r="K1444" s="5">
        <v>16.2</v>
      </c>
      <c r="L1444" s="7">
        <v>114986.33</v>
      </c>
      <c r="M1444" s="8">
        <v>101.8597212</v>
      </c>
      <c r="N1444" s="8">
        <f>Table_EnergyDemand_raw_data[[#This Row],[Demand]]*Table_EnergyDemand_raw_data[[#This Row],[RRP]]</f>
        <v>11712475.515611196</v>
      </c>
    </row>
    <row r="1445" spans="1:14" x14ac:dyDescent="0.3">
      <c r="A1445" s="10">
        <v>43448</v>
      </c>
      <c r="B1445" s="5" t="str">
        <f>TEXT(Table_EnergyDemand_raw_data[[#This Row],[Date]], "DDDD")</f>
        <v>Friday</v>
      </c>
      <c r="C1445" s="5" t="str">
        <f xml:space="preserve"> TEXT(Table_EnergyDemand_raw_data[[#This Row],[Date]], "MMMM")</f>
        <v>December</v>
      </c>
      <c r="D1445" s="5" t="str">
        <f>TEXT(Table_EnergyDemand_raw_data[[#This Row],[Date]], "YYYY")</f>
        <v>2018</v>
      </c>
      <c r="E1445" s="5">
        <f>_xlfn.ISOWEEKNUM(Table_EnergyDemand_raw_data[[#This Row],[Date]])</f>
        <v>50</v>
      </c>
      <c r="F1445" s="6" t="str">
        <f>VLOOKUP(Table_EnergyDemand_raw_data[[#This Row],[Date]],Table_Sheet1[], 2, FALSE)</f>
        <v>Y</v>
      </c>
      <c r="G1445" s="6" t="str">
        <f>VLOOKUP(Table_EnergyDemand_raw_data[[#This Row],[Date]],Table_Sheet1[], 3, FALSE)</f>
        <v>N</v>
      </c>
      <c r="H1445" s="5">
        <v>16.399999999999999</v>
      </c>
      <c r="I1445" s="5">
        <v>22.7</v>
      </c>
      <c r="J1445" s="5">
        <v>13.7</v>
      </c>
      <c r="K1445" s="5">
        <v>16.600000000000001</v>
      </c>
      <c r="L1445" s="7">
        <v>110025.465</v>
      </c>
      <c r="M1445" s="8">
        <v>92.958029269999997</v>
      </c>
      <c r="N1445" s="8">
        <f>Table_EnergyDemand_raw_data[[#This Row],[Demand]]*Table_EnergyDemand_raw_data[[#This Row],[RRP]]</f>
        <v>10227750.395915359</v>
      </c>
    </row>
    <row r="1446" spans="1:14" x14ac:dyDescent="0.3">
      <c r="A1446" s="10">
        <v>43449</v>
      </c>
      <c r="B1446" s="5" t="str">
        <f>TEXT(Table_EnergyDemand_raw_data[[#This Row],[Date]], "DDDD")</f>
        <v>Saturday</v>
      </c>
      <c r="C1446" s="5" t="str">
        <f xml:space="preserve"> TEXT(Table_EnergyDemand_raw_data[[#This Row],[Date]], "MMMM")</f>
        <v>December</v>
      </c>
      <c r="D1446" s="5" t="str">
        <f>TEXT(Table_EnergyDemand_raw_data[[#This Row],[Date]], "YYYY")</f>
        <v>2018</v>
      </c>
      <c r="E1446" s="5">
        <f>_xlfn.ISOWEEKNUM(Table_EnergyDemand_raw_data[[#This Row],[Date]])</f>
        <v>50</v>
      </c>
      <c r="F1446" s="6" t="str">
        <f>VLOOKUP(Table_EnergyDemand_raw_data[[#This Row],[Date]],Table_Sheet1[], 2, FALSE)</f>
        <v>Y</v>
      </c>
      <c r="G1446" s="6" t="str">
        <f>VLOOKUP(Table_EnergyDemand_raw_data[[#This Row],[Date]],Table_Sheet1[], 3, FALSE)</f>
        <v>N</v>
      </c>
      <c r="H1446" s="5">
        <v>17.2</v>
      </c>
      <c r="I1446" s="5">
        <v>24.8</v>
      </c>
      <c r="J1446" s="5">
        <v>17.5</v>
      </c>
      <c r="K1446" s="5">
        <v>41.2</v>
      </c>
      <c r="L1446" s="7">
        <v>102577.145</v>
      </c>
      <c r="M1446" s="8">
        <v>101.632949</v>
      </c>
      <c r="N1446" s="8">
        <f>Table_EnergyDemand_raw_data[[#This Row],[Demand]]*Table_EnergyDemand_raw_data[[#This Row],[RRP]]</f>
        <v>10425217.746350605</v>
      </c>
    </row>
    <row r="1447" spans="1:14" x14ac:dyDescent="0.3">
      <c r="A1447" s="10">
        <v>43450</v>
      </c>
      <c r="B1447" s="5" t="str">
        <f>TEXT(Table_EnergyDemand_raw_data[[#This Row],[Date]], "DDDD")</f>
        <v>Sunday</v>
      </c>
      <c r="C1447" s="5" t="str">
        <f xml:space="preserve"> TEXT(Table_EnergyDemand_raw_data[[#This Row],[Date]], "MMMM")</f>
        <v>December</v>
      </c>
      <c r="D1447" s="5" t="str">
        <f>TEXT(Table_EnergyDemand_raw_data[[#This Row],[Date]], "YYYY")</f>
        <v>2018</v>
      </c>
      <c r="E1447" s="5">
        <f>_xlfn.ISOWEEKNUM(Table_EnergyDemand_raw_data[[#This Row],[Date]])</f>
        <v>50</v>
      </c>
      <c r="F1447" s="6" t="str">
        <f>VLOOKUP(Table_EnergyDemand_raw_data[[#This Row],[Date]],Table_Sheet1[], 2, FALSE)</f>
        <v>Y</v>
      </c>
      <c r="G1447" s="6" t="str">
        <f>VLOOKUP(Table_EnergyDemand_raw_data[[#This Row],[Date]],Table_Sheet1[], 3, FALSE)</f>
        <v>N</v>
      </c>
      <c r="H1447" s="5">
        <v>15.8</v>
      </c>
      <c r="I1447" s="5">
        <v>23.5</v>
      </c>
      <c r="J1447" s="5">
        <v>16.3</v>
      </c>
      <c r="K1447" s="5">
        <v>3.8</v>
      </c>
      <c r="L1447" s="7">
        <v>99110.774999999994</v>
      </c>
      <c r="M1447" s="8">
        <v>101.4492327</v>
      </c>
      <c r="N1447" s="8">
        <f>Table_EnergyDemand_raw_data[[#This Row],[Demand]]*Table_EnergyDemand_raw_data[[#This Row],[RRP]]</f>
        <v>10054712.076052342</v>
      </c>
    </row>
    <row r="1448" spans="1:14" x14ac:dyDescent="0.3">
      <c r="A1448" s="10">
        <v>43451</v>
      </c>
      <c r="B1448" s="5" t="str">
        <f>TEXT(Table_EnergyDemand_raw_data[[#This Row],[Date]], "DDDD")</f>
        <v>Monday</v>
      </c>
      <c r="C1448" s="5" t="str">
        <f xml:space="preserve"> TEXT(Table_EnergyDemand_raw_data[[#This Row],[Date]], "MMMM")</f>
        <v>December</v>
      </c>
      <c r="D1448" s="5" t="str">
        <f>TEXT(Table_EnergyDemand_raw_data[[#This Row],[Date]], "YYYY")</f>
        <v>2018</v>
      </c>
      <c r="E1448" s="5">
        <f>_xlfn.ISOWEEKNUM(Table_EnergyDemand_raw_data[[#This Row],[Date]])</f>
        <v>51</v>
      </c>
      <c r="F1448" s="6" t="str">
        <f>VLOOKUP(Table_EnergyDemand_raw_data[[#This Row],[Date]],Table_Sheet1[], 2, FALSE)</f>
        <v>Y</v>
      </c>
      <c r="G1448" s="6" t="str">
        <f>VLOOKUP(Table_EnergyDemand_raw_data[[#This Row],[Date]],Table_Sheet1[], 3, FALSE)</f>
        <v>N</v>
      </c>
      <c r="H1448" s="5">
        <v>15.6</v>
      </c>
      <c r="I1448" s="5">
        <v>21.8</v>
      </c>
      <c r="J1448" s="5">
        <v>23.2</v>
      </c>
      <c r="K1448" s="5">
        <v>2</v>
      </c>
      <c r="L1448" s="7">
        <v>112804.4</v>
      </c>
      <c r="M1448" s="8">
        <v>101.40388849999999</v>
      </c>
      <c r="N1448" s="8">
        <f>Table_EnergyDemand_raw_data[[#This Row],[Demand]]*Table_EnergyDemand_raw_data[[#This Row],[RRP]]</f>
        <v>11438804.799909398</v>
      </c>
    </row>
    <row r="1449" spans="1:14" x14ac:dyDescent="0.3">
      <c r="A1449" s="10">
        <v>43452</v>
      </c>
      <c r="B1449" s="5" t="str">
        <f>TEXT(Table_EnergyDemand_raw_data[[#This Row],[Date]], "DDDD")</f>
        <v>Tuesday</v>
      </c>
      <c r="C1449" s="5" t="str">
        <f xml:space="preserve"> TEXT(Table_EnergyDemand_raw_data[[#This Row],[Date]], "MMMM")</f>
        <v>December</v>
      </c>
      <c r="D1449" s="5" t="str">
        <f>TEXT(Table_EnergyDemand_raw_data[[#This Row],[Date]], "YYYY")</f>
        <v>2018</v>
      </c>
      <c r="E1449" s="5">
        <f>_xlfn.ISOWEEKNUM(Table_EnergyDemand_raw_data[[#This Row],[Date]])</f>
        <v>51</v>
      </c>
      <c r="F1449" s="6" t="str">
        <f>VLOOKUP(Table_EnergyDemand_raw_data[[#This Row],[Date]],Table_Sheet1[], 2, FALSE)</f>
        <v>Y</v>
      </c>
      <c r="G1449" s="6" t="str">
        <f>VLOOKUP(Table_EnergyDemand_raw_data[[#This Row],[Date]],Table_Sheet1[], 3, FALSE)</f>
        <v>N</v>
      </c>
      <c r="H1449" s="5">
        <v>16.7</v>
      </c>
      <c r="I1449" s="5">
        <v>20.8</v>
      </c>
      <c r="J1449" s="5">
        <v>21.1</v>
      </c>
      <c r="K1449" s="5">
        <v>0</v>
      </c>
      <c r="L1449" s="7">
        <v>113485.105</v>
      </c>
      <c r="M1449" s="8">
        <v>104.7225562</v>
      </c>
      <c r="N1449" s="8">
        <f>Table_EnergyDemand_raw_data[[#This Row],[Demand]]*Table_EnergyDemand_raw_data[[#This Row],[RRP]]</f>
        <v>11884450.286225401</v>
      </c>
    </row>
    <row r="1450" spans="1:14" x14ac:dyDescent="0.3">
      <c r="A1450" s="10">
        <v>43453</v>
      </c>
      <c r="B1450" s="5" t="str">
        <f>TEXT(Table_EnergyDemand_raw_data[[#This Row],[Date]], "DDDD")</f>
        <v>Wednesday</v>
      </c>
      <c r="C1450" s="5" t="str">
        <f xml:space="preserve"> TEXT(Table_EnergyDemand_raw_data[[#This Row],[Date]], "MMMM")</f>
        <v>December</v>
      </c>
      <c r="D1450" s="5" t="str">
        <f>TEXT(Table_EnergyDemand_raw_data[[#This Row],[Date]], "YYYY")</f>
        <v>2018</v>
      </c>
      <c r="E1450" s="5">
        <f>_xlfn.ISOWEEKNUM(Table_EnergyDemand_raw_data[[#This Row],[Date]])</f>
        <v>51</v>
      </c>
      <c r="F1450" s="6" t="str">
        <f>VLOOKUP(Table_EnergyDemand_raw_data[[#This Row],[Date]],Table_Sheet1[], 2, FALSE)</f>
        <v>Y</v>
      </c>
      <c r="G1450" s="6" t="str">
        <f>VLOOKUP(Table_EnergyDemand_raw_data[[#This Row],[Date]],Table_Sheet1[], 3, FALSE)</f>
        <v>N</v>
      </c>
      <c r="H1450" s="5">
        <v>16.8</v>
      </c>
      <c r="I1450" s="5">
        <v>26.9</v>
      </c>
      <c r="J1450" s="5">
        <v>16.600000000000001</v>
      </c>
      <c r="K1450" s="5">
        <v>0</v>
      </c>
      <c r="L1450" s="7">
        <v>119907.245</v>
      </c>
      <c r="M1450" s="8">
        <v>117.70772239999999</v>
      </c>
      <c r="N1450" s="8">
        <f>Table_EnergyDemand_raw_data[[#This Row],[Demand]]*Table_EnergyDemand_raw_data[[#This Row],[RRP]]</f>
        <v>14114008.708208786</v>
      </c>
    </row>
    <row r="1451" spans="1:14" x14ac:dyDescent="0.3">
      <c r="A1451" s="10">
        <v>43454</v>
      </c>
      <c r="B1451" s="5" t="str">
        <f>TEXT(Table_EnergyDemand_raw_data[[#This Row],[Date]], "DDDD")</f>
        <v>Thursday</v>
      </c>
      <c r="C1451" s="5" t="str">
        <f xml:space="preserve"> TEXT(Table_EnergyDemand_raw_data[[#This Row],[Date]], "MMMM")</f>
        <v>December</v>
      </c>
      <c r="D1451" s="5" t="str">
        <f>TEXT(Table_EnergyDemand_raw_data[[#This Row],[Date]], "YYYY")</f>
        <v>2018</v>
      </c>
      <c r="E1451" s="5">
        <f>_xlfn.ISOWEEKNUM(Table_EnergyDemand_raw_data[[#This Row],[Date]])</f>
        <v>51</v>
      </c>
      <c r="F1451" s="6" t="str">
        <f>VLOOKUP(Table_EnergyDemand_raw_data[[#This Row],[Date]],Table_Sheet1[], 2, FALSE)</f>
        <v>Y</v>
      </c>
      <c r="G1451" s="6" t="str">
        <f>VLOOKUP(Table_EnergyDemand_raw_data[[#This Row],[Date]],Table_Sheet1[], 3, FALSE)</f>
        <v>N</v>
      </c>
      <c r="H1451" s="5">
        <v>16.899999999999999</v>
      </c>
      <c r="I1451" s="5">
        <v>21.2</v>
      </c>
      <c r="J1451" s="5">
        <v>14.8</v>
      </c>
      <c r="K1451" s="5">
        <v>0</v>
      </c>
      <c r="L1451" s="7">
        <v>111880.52499999999</v>
      </c>
      <c r="M1451" s="8">
        <v>75.555462689999999</v>
      </c>
      <c r="N1451" s="8">
        <f>Table_EnergyDemand_raw_data[[#This Row],[Demand]]*Table_EnergyDemand_raw_data[[#This Row],[RRP]]</f>
        <v>8453184.8323751111</v>
      </c>
    </row>
    <row r="1452" spans="1:14" x14ac:dyDescent="0.3">
      <c r="A1452" s="10">
        <v>43455</v>
      </c>
      <c r="B1452" s="5" t="str">
        <f>TEXT(Table_EnergyDemand_raw_data[[#This Row],[Date]], "DDDD")</f>
        <v>Friday</v>
      </c>
      <c r="C1452" s="5" t="str">
        <f xml:space="preserve"> TEXT(Table_EnergyDemand_raw_data[[#This Row],[Date]], "MMMM")</f>
        <v>December</v>
      </c>
      <c r="D1452" s="5" t="str">
        <f>TEXT(Table_EnergyDemand_raw_data[[#This Row],[Date]], "YYYY")</f>
        <v>2018</v>
      </c>
      <c r="E1452" s="5">
        <f>_xlfn.ISOWEEKNUM(Table_EnergyDemand_raw_data[[#This Row],[Date]])</f>
        <v>51</v>
      </c>
      <c r="F1452" s="6" t="str">
        <f>VLOOKUP(Table_EnergyDemand_raw_data[[#This Row],[Date]],Table_Sheet1[], 2, FALSE)</f>
        <v>N</v>
      </c>
      <c r="G1452" s="6" t="str">
        <f>VLOOKUP(Table_EnergyDemand_raw_data[[#This Row],[Date]],Table_Sheet1[], 3, FALSE)</f>
        <v>N</v>
      </c>
      <c r="H1452" s="5">
        <v>15.4</v>
      </c>
      <c r="I1452" s="5">
        <v>20.9</v>
      </c>
      <c r="J1452" s="5">
        <v>9.6</v>
      </c>
      <c r="K1452" s="5">
        <v>1</v>
      </c>
      <c r="L1452" s="7">
        <v>102075.925</v>
      </c>
      <c r="M1452" s="8">
        <v>65.932437969999995</v>
      </c>
      <c r="N1452" s="8">
        <f>Table_EnergyDemand_raw_data[[#This Row],[Demand]]*Table_EnergyDemand_raw_data[[#This Row],[RRP]]</f>
        <v>6730114.5932928715</v>
      </c>
    </row>
    <row r="1453" spans="1:14" x14ac:dyDescent="0.3">
      <c r="A1453" s="10">
        <v>43456</v>
      </c>
      <c r="B1453" s="5" t="str">
        <f>TEXT(Table_EnergyDemand_raw_data[[#This Row],[Date]], "DDDD")</f>
        <v>Saturday</v>
      </c>
      <c r="C1453" s="5" t="str">
        <f xml:space="preserve"> TEXT(Table_EnergyDemand_raw_data[[#This Row],[Date]], "MMMM")</f>
        <v>December</v>
      </c>
      <c r="D1453" s="5" t="str">
        <f>TEXT(Table_EnergyDemand_raw_data[[#This Row],[Date]], "YYYY")</f>
        <v>2018</v>
      </c>
      <c r="E1453" s="5">
        <f>_xlfn.ISOWEEKNUM(Table_EnergyDemand_raw_data[[#This Row],[Date]])</f>
        <v>51</v>
      </c>
      <c r="F1453" s="6" t="str">
        <f>VLOOKUP(Table_EnergyDemand_raw_data[[#This Row],[Date]],Table_Sheet1[], 2, FALSE)</f>
        <v>N</v>
      </c>
      <c r="G1453" s="6" t="str">
        <f>VLOOKUP(Table_EnergyDemand_raw_data[[#This Row],[Date]],Table_Sheet1[], 3, FALSE)</f>
        <v>N</v>
      </c>
      <c r="H1453" s="5">
        <v>14.1</v>
      </c>
      <c r="I1453" s="5">
        <v>19.100000000000001</v>
      </c>
      <c r="J1453" s="5">
        <v>27.8</v>
      </c>
      <c r="K1453" s="5">
        <v>9.8000000000000007</v>
      </c>
      <c r="L1453" s="7">
        <v>92725.74</v>
      </c>
      <c r="M1453" s="8">
        <v>69.250457960000006</v>
      </c>
      <c r="N1453" s="8">
        <f>Table_EnergyDemand_raw_data[[#This Row],[Demand]]*Table_EnergyDemand_raw_data[[#This Row],[RRP]]</f>
        <v>6421299.9596798914</v>
      </c>
    </row>
    <row r="1454" spans="1:14" x14ac:dyDescent="0.3">
      <c r="A1454" s="10">
        <v>43457</v>
      </c>
      <c r="B1454" s="5" t="str">
        <f>TEXT(Table_EnergyDemand_raw_data[[#This Row],[Date]], "DDDD")</f>
        <v>Sunday</v>
      </c>
      <c r="C1454" s="5" t="str">
        <f xml:space="preserve"> TEXT(Table_EnergyDemand_raw_data[[#This Row],[Date]], "MMMM")</f>
        <v>December</v>
      </c>
      <c r="D1454" s="5" t="str">
        <f>TEXT(Table_EnergyDemand_raw_data[[#This Row],[Date]], "YYYY")</f>
        <v>2018</v>
      </c>
      <c r="E1454" s="5">
        <f>_xlfn.ISOWEEKNUM(Table_EnergyDemand_raw_data[[#This Row],[Date]])</f>
        <v>51</v>
      </c>
      <c r="F1454" s="6" t="str">
        <f>VLOOKUP(Table_EnergyDemand_raw_data[[#This Row],[Date]],Table_Sheet1[], 2, FALSE)</f>
        <v>N</v>
      </c>
      <c r="G1454" s="6" t="str">
        <f>VLOOKUP(Table_EnergyDemand_raw_data[[#This Row],[Date]],Table_Sheet1[], 3, FALSE)</f>
        <v>N</v>
      </c>
      <c r="H1454" s="5">
        <v>11.5</v>
      </c>
      <c r="I1454" s="5">
        <v>26.9</v>
      </c>
      <c r="J1454" s="5">
        <v>32.299999999999997</v>
      </c>
      <c r="K1454" s="5">
        <v>0</v>
      </c>
      <c r="L1454" s="7">
        <v>94938.395000000004</v>
      </c>
      <c r="M1454" s="8">
        <v>65.612248190000003</v>
      </c>
      <c r="N1454" s="8">
        <f>Table_EnergyDemand_raw_data[[#This Row],[Demand]]*Table_EnergyDemand_raw_data[[#This Row],[RRP]]</f>
        <v>6229121.5355002554</v>
      </c>
    </row>
    <row r="1455" spans="1:14" x14ac:dyDescent="0.3">
      <c r="A1455" s="10">
        <v>43458</v>
      </c>
      <c r="B1455" s="5" t="str">
        <f>TEXT(Table_EnergyDemand_raw_data[[#This Row],[Date]], "DDDD")</f>
        <v>Monday</v>
      </c>
      <c r="C1455" s="5" t="str">
        <f xml:space="preserve"> TEXT(Table_EnergyDemand_raw_data[[#This Row],[Date]], "MMMM")</f>
        <v>December</v>
      </c>
      <c r="D1455" s="5" t="str">
        <f>TEXT(Table_EnergyDemand_raw_data[[#This Row],[Date]], "YYYY")</f>
        <v>2018</v>
      </c>
      <c r="E1455" s="5">
        <f>_xlfn.ISOWEEKNUM(Table_EnergyDemand_raw_data[[#This Row],[Date]])</f>
        <v>52</v>
      </c>
      <c r="F1455" s="6" t="str">
        <f>VLOOKUP(Table_EnergyDemand_raw_data[[#This Row],[Date]],Table_Sheet1[], 2, FALSE)</f>
        <v>N</v>
      </c>
      <c r="G1455" s="6" t="str">
        <f>VLOOKUP(Table_EnergyDemand_raw_data[[#This Row],[Date]],Table_Sheet1[], 3, FALSE)</f>
        <v>N</v>
      </c>
      <c r="H1455" s="5">
        <v>14.3</v>
      </c>
      <c r="I1455" s="5">
        <v>34.200000000000003</v>
      </c>
      <c r="J1455" s="5">
        <v>32.299999999999997</v>
      </c>
      <c r="K1455" s="5">
        <v>0</v>
      </c>
      <c r="L1455" s="7">
        <v>112358.815</v>
      </c>
      <c r="M1455" s="8">
        <v>96.817179359999997</v>
      </c>
      <c r="N1455" s="8">
        <f>Table_EnergyDemand_raw_data[[#This Row],[Demand]]*Table_EnergyDemand_raw_data[[#This Row],[RRP]]</f>
        <v>10878263.544532059</v>
      </c>
    </row>
    <row r="1456" spans="1:14" x14ac:dyDescent="0.3">
      <c r="A1456" s="10">
        <v>43459</v>
      </c>
      <c r="B1456" s="5" t="str">
        <f>TEXT(Table_EnergyDemand_raw_data[[#This Row],[Date]], "DDDD")</f>
        <v>Tuesday</v>
      </c>
      <c r="C1456" s="5" t="str">
        <f xml:space="preserve"> TEXT(Table_EnergyDemand_raw_data[[#This Row],[Date]], "MMMM")</f>
        <v>December</v>
      </c>
      <c r="D1456" s="5" t="str">
        <f>TEXT(Table_EnergyDemand_raw_data[[#This Row],[Date]], "YYYY")</f>
        <v>2018</v>
      </c>
      <c r="E1456" s="5">
        <f>_xlfn.ISOWEEKNUM(Table_EnergyDemand_raw_data[[#This Row],[Date]])</f>
        <v>52</v>
      </c>
      <c r="F1456" s="6" t="str">
        <f>VLOOKUP(Table_EnergyDemand_raw_data[[#This Row],[Date]],Table_Sheet1[], 2, FALSE)</f>
        <v>N</v>
      </c>
      <c r="G1456" s="6" t="str">
        <f>VLOOKUP(Table_EnergyDemand_raw_data[[#This Row],[Date]],Table_Sheet1[], 3, FALSE)</f>
        <v>Y</v>
      </c>
      <c r="H1456" s="5">
        <v>15.8</v>
      </c>
      <c r="I1456" s="5">
        <v>23.9</v>
      </c>
      <c r="J1456" s="5">
        <v>32.200000000000003</v>
      </c>
      <c r="K1456" s="5">
        <v>0</v>
      </c>
      <c r="L1456" s="7">
        <v>98191.654999999999</v>
      </c>
      <c r="M1456" s="8">
        <v>55.238545299999998</v>
      </c>
      <c r="N1456" s="8">
        <f>Table_EnergyDemand_raw_data[[#This Row],[Demand]]*Table_EnergyDemand_raw_data[[#This Row],[RRP]]</f>
        <v>5423964.1827994715</v>
      </c>
    </row>
    <row r="1457" spans="1:14" x14ac:dyDescent="0.3">
      <c r="A1457" s="10">
        <v>43460</v>
      </c>
      <c r="B1457" s="5" t="str">
        <f>TEXT(Table_EnergyDemand_raw_data[[#This Row],[Date]], "DDDD")</f>
        <v>Wednesday</v>
      </c>
      <c r="C1457" s="5" t="str">
        <f xml:space="preserve"> TEXT(Table_EnergyDemand_raw_data[[#This Row],[Date]], "MMMM")</f>
        <v>December</v>
      </c>
      <c r="D1457" s="5" t="str">
        <f>TEXT(Table_EnergyDemand_raw_data[[#This Row],[Date]], "YYYY")</f>
        <v>2018</v>
      </c>
      <c r="E1457" s="5">
        <f>_xlfn.ISOWEEKNUM(Table_EnergyDemand_raw_data[[#This Row],[Date]])</f>
        <v>52</v>
      </c>
      <c r="F1457" s="6" t="str">
        <f>VLOOKUP(Table_EnergyDemand_raw_data[[#This Row],[Date]],Table_Sheet1[], 2, FALSE)</f>
        <v>N</v>
      </c>
      <c r="G1457" s="6" t="str">
        <f>VLOOKUP(Table_EnergyDemand_raw_data[[#This Row],[Date]],Table_Sheet1[], 3, FALSE)</f>
        <v>Y</v>
      </c>
      <c r="H1457" s="5">
        <v>13.3</v>
      </c>
      <c r="I1457" s="5">
        <v>23.8</v>
      </c>
      <c r="J1457" s="5">
        <v>32.299999999999997</v>
      </c>
      <c r="K1457" s="5">
        <v>0</v>
      </c>
      <c r="L1457" s="7">
        <v>100017.19500000001</v>
      </c>
      <c r="M1457" s="8">
        <v>77.578354779999998</v>
      </c>
      <c r="N1457" s="8">
        <f>Table_EnergyDemand_raw_data[[#This Row],[Demand]]*Table_EnergyDemand_raw_data[[#This Row],[RRP]]</f>
        <v>7759169.4378104424</v>
      </c>
    </row>
    <row r="1458" spans="1:14" x14ac:dyDescent="0.3">
      <c r="A1458" s="10">
        <v>43461</v>
      </c>
      <c r="B1458" s="5" t="str">
        <f>TEXT(Table_EnergyDemand_raw_data[[#This Row],[Date]], "DDDD")</f>
        <v>Thursday</v>
      </c>
      <c r="C1458" s="5" t="str">
        <f xml:space="preserve"> TEXT(Table_EnergyDemand_raw_data[[#This Row],[Date]], "MMMM")</f>
        <v>December</v>
      </c>
      <c r="D1458" s="5" t="str">
        <f>TEXT(Table_EnergyDemand_raw_data[[#This Row],[Date]], "YYYY")</f>
        <v>2018</v>
      </c>
      <c r="E1458" s="5">
        <f>_xlfn.ISOWEEKNUM(Table_EnergyDemand_raw_data[[#This Row],[Date]])</f>
        <v>52</v>
      </c>
      <c r="F1458" s="6" t="str">
        <f>VLOOKUP(Table_EnergyDemand_raw_data[[#This Row],[Date]],Table_Sheet1[], 2, FALSE)</f>
        <v>N</v>
      </c>
      <c r="G1458" s="6" t="str">
        <f>VLOOKUP(Table_EnergyDemand_raw_data[[#This Row],[Date]],Table_Sheet1[], 3, FALSE)</f>
        <v>N</v>
      </c>
      <c r="H1458" s="5">
        <v>16.2</v>
      </c>
      <c r="I1458" s="5">
        <v>37.4</v>
      </c>
      <c r="J1458" s="5">
        <v>29.3</v>
      </c>
      <c r="K1458" s="5">
        <v>0</v>
      </c>
      <c r="L1458" s="7">
        <v>129749.14</v>
      </c>
      <c r="M1458" s="8">
        <v>102.3108963</v>
      </c>
      <c r="N1458" s="8">
        <f>Table_EnergyDemand_raw_data[[#This Row],[Demand]]*Table_EnergyDemand_raw_data[[#This Row],[RRP]]</f>
        <v>13274750.807554182</v>
      </c>
    </row>
    <row r="1459" spans="1:14" x14ac:dyDescent="0.3">
      <c r="A1459" s="10">
        <v>43462</v>
      </c>
      <c r="B1459" s="5" t="str">
        <f>TEXT(Table_EnergyDemand_raw_data[[#This Row],[Date]], "DDDD")</f>
        <v>Friday</v>
      </c>
      <c r="C1459" s="5" t="str">
        <f xml:space="preserve"> TEXT(Table_EnergyDemand_raw_data[[#This Row],[Date]], "MMMM")</f>
        <v>December</v>
      </c>
      <c r="D1459" s="5" t="str">
        <f>TEXT(Table_EnergyDemand_raw_data[[#This Row],[Date]], "YYYY")</f>
        <v>2018</v>
      </c>
      <c r="E1459" s="5">
        <f>_xlfn.ISOWEEKNUM(Table_EnergyDemand_raw_data[[#This Row],[Date]])</f>
        <v>52</v>
      </c>
      <c r="F1459" s="6" t="str">
        <f>VLOOKUP(Table_EnergyDemand_raw_data[[#This Row],[Date]],Table_Sheet1[], 2, FALSE)</f>
        <v>N</v>
      </c>
      <c r="G1459" s="6" t="str">
        <f>VLOOKUP(Table_EnergyDemand_raw_data[[#This Row],[Date]],Table_Sheet1[], 3, FALSE)</f>
        <v>N</v>
      </c>
      <c r="H1459" s="5">
        <v>21.9</v>
      </c>
      <c r="I1459" s="5">
        <v>36.4</v>
      </c>
      <c r="J1459" s="5">
        <v>19.100000000000001</v>
      </c>
      <c r="K1459" s="5">
        <v>0</v>
      </c>
      <c r="L1459" s="7">
        <v>133831.375</v>
      </c>
      <c r="M1459" s="8">
        <v>121.46071910000001</v>
      </c>
      <c r="N1459" s="8">
        <f>Table_EnergyDemand_raw_data[[#This Row],[Demand]]*Table_EnergyDemand_raw_data[[#This Row],[RRP]]</f>
        <v>16255255.045641763</v>
      </c>
    </row>
    <row r="1460" spans="1:14" x14ac:dyDescent="0.3">
      <c r="A1460" s="10">
        <v>43463</v>
      </c>
      <c r="B1460" s="5" t="str">
        <f>TEXT(Table_EnergyDemand_raw_data[[#This Row],[Date]], "DDDD")</f>
        <v>Saturday</v>
      </c>
      <c r="C1460" s="5" t="str">
        <f xml:space="preserve"> TEXT(Table_EnergyDemand_raw_data[[#This Row],[Date]], "MMMM")</f>
        <v>December</v>
      </c>
      <c r="D1460" s="5" t="str">
        <f>TEXT(Table_EnergyDemand_raw_data[[#This Row],[Date]], "YYYY")</f>
        <v>2018</v>
      </c>
      <c r="E1460" s="5">
        <f>_xlfn.ISOWEEKNUM(Table_EnergyDemand_raw_data[[#This Row],[Date]])</f>
        <v>52</v>
      </c>
      <c r="F1460" s="6" t="str">
        <f>VLOOKUP(Table_EnergyDemand_raw_data[[#This Row],[Date]],Table_Sheet1[], 2, FALSE)</f>
        <v>N</v>
      </c>
      <c r="G1460" s="6" t="str">
        <f>VLOOKUP(Table_EnergyDemand_raw_data[[#This Row],[Date]],Table_Sheet1[], 3, FALSE)</f>
        <v>N</v>
      </c>
      <c r="H1460" s="5">
        <v>21</v>
      </c>
      <c r="I1460" s="5">
        <v>23.9</v>
      </c>
      <c r="J1460" s="5">
        <v>5.7</v>
      </c>
      <c r="K1460" s="5">
        <v>1.2</v>
      </c>
      <c r="L1460" s="7">
        <v>108290.11</v>
      </c>
      <c r="M1460" s="8">
        <v>91.7235266</v>
      </c>
      <c r="N1460" s="8">
        <f>Table_EnergyDemand_raw_data[[#This Row],[Demand]]*Table_EnergyDemand_raw_data[[#This Row],[RRP]]</f>
        <v>9932750.785101926</v>
      </c>
    </row>
    <row r="1461" spans="1:14" x14ac:dyDescent="0.3">
      <c r="A1461" s="10">
        <v>43464</v>
      </c>
      <c r="B1461" s="5" t="str">
        <f>TEXT(Table_EnergyDemand_raw_data[[#This Row],[Date]], "DDDD")</f>
        <v>Sunday</v>
      </c>
      <c r="C1461" s="5" t="str">
        <f xml:space="preserve"> TEXT(Table_EnergyDemand_raw_data[[#This Row],[Date]], "MMMM")</f>
        <v>December</v>
      </c>
      <c r="D1461" s="5" t="str">
        <f>TEXT(Table_EnergyDemand_raw_data[[#This Row],[Date]], "YYYY")</f>
        <v>2018</v>
      </c>
      <c r="E1461" s="5">
        <f>_xlfn.ISOWEEKNUM(Table_EnergyDemand_raw_data[[#This Row],[Date]])</f>
        <v>52</v>
      </c>
      <c r="F1461" s="6" t="str">
        <f>VLOOKUP(Table_EnergyDemand_raw_data[[#This Row],[Date]],Table_Sheet1[], 2, FALSE)</f>
        <v>N</v>
      </c>
      <c r="G1461" s="6" t="str">
        <f>VLOOKUP(Table_EnergyDemand_raw_data[[#This Row],[Date]],Table_Sheet1[], 3, FALSE)</f>
        <v>N</v>
      </c>
      <c r="H1461" s="5">
        <v>18.2</v>
      </c>
      <c r="I1461" s="5">
        <v>22.7</v>
      </c>
      <c r="J1461" s="5">
        <v>9.9</v>
      </c>
      <c r="K1461" s="5">
        <v>0.6</v>
      </c>
      <c r="L1461" s="7">
        <v>99613.865000000005</v>
      </c>
      <c r="M1461" s="8">
        <v>84.166495269999999</v>
      </c>
      <c r="N1461" s="8">
        <f>Table_EnergyDemand_raw_data[[#This Row],[Demand]]*Table_EnergyDemand_raw_data[[#This Row],[RRP]]</f>
        <v>8384149.897348919</v>
      </c>
    </row>
    <row r="1462" spans="1:14" x14ac:dyDescent="0.3">
      <c r="A1462" s="10">
        <v>43465</v>
      </c>
      <c r="B1462" s="5" t="str">
        <f>TEXT(Table_EnergyDemand_raw_data[[#This Row],[Date]], "DDDD")</f>
        <v>Monday</v>
      </c>
      <c r="C1462" s="5" t="str">
        <f xml:space="preserve"> TEXT(Table_EnergyDemand_raw_data[[#This Row],[Date]], "MMMM")</f>
        <v>December</v>
      </c>
      <c r="D1462" s="5" t="str">
        <f>TEXT(Table_EnergyDemand_raw_data[[#This Row],[Date]], "YYYY")</f>
        <v>2018</v>
      </c>
      <c r="E1462" s="5">
        <f>_xlfn.ISOWEEKNUM(Table_EnergyDemand_raw_data[[#This Row],[Date]])</f>
        <v>1</v>
      </c>
      <c r="F1462" s="6" t="str">
        <f>VLOOKUP(Table_EnergyDemand_raw_data[[#This Row],[Date]],Table_Sheet1[], 2, FALSE)</f>
        <v>N</v>
      </c>
      <c r="G1462" s="6" t="str">
        <f>VLOOKUP(Table_EnergyDemand_raw_data[[#This Row],[Date]],Table_Sheet1[], 3, FALSE)</f>
        <v>N</v>
      </c>
      <c r="H1462" s="5">
        <v>17.3</v>
      </c>
      <c r="I1462" s="5">
        <v>23.5</v>
      </c>
      <c r="J1462" s="5">
        <v>31.3</v>
      </c>
      <c r="K1462" s="5">
        <v>0.8</v>
      </c>
      <c r="L1462" s="7">
        <v>103381.91499999999</v>
      </c>
      <c r="M1462" s="8">
        <v>84.897997059999994</v>
      </c>
      <c r="N1462" s="8">
        <f>Table_EnergyDemand_raw_data[[#This Row],[Demand]]*Table_EnergyDemand_raw_data[[#This Row],[RRP]]</f>
        <v>8776917.5157271679</v>
      </c>
    </row>
    <row r="1463" spans="1:14" x14ac:dyDescent="0.3">
      <c r="A1463" s="10">
        <v>43466</v>
      </c>
      <c r="B1463" s="5" t="str">
        <f>TEXT(Table_EnergyDemand_raw_data[[#This Row],[Date]], "DDDD")</f>
        <v>Tuesday</v>
      </c>
      <c r="C1463" s="5" t="str">
        <f xml:space="preserve"> TEXT(Table_EnergyDemand_raw_data[[#This Row],[Date]], "MMMM")</f>
        <v>January</v>
      </c>
      <c r="D1463" s="5" t="str">
        <f>TEXT(Table_EnergyDemand_raw_data[[#This Row],[Date]], "YYYY")</f>
        <v>2019</v>
      </c>
      <c r="E1463" s="5">
        <f>_xlfn.ISOWEEKNUM(Table_EnergyDemand_raw_data[[#This Row],[Date]])</f>
        <v>1</v>
      </c>
      <c r="F1463" s="6" t="str">
        <f>VLOOKUP(Table_EnergyDemand_raw_data[[#This Row],[Date]],Table_Sheet1[], 2, FALSE)</f>
        <v>N</v>
      </c>
      <c r="G1463" s="6" t="str">
        <f>VLOOKUP(Table_EnergyDemand_raw_data[[#This Row],[Date]],Table_Sheet1[], 3, FALSE)</f>
        <v>Y</v>
      </c>
      <c r="H1463" s="5">
        <v>15.5</v>
      </c>
      <c r="I1463" s="5">
        <v>26.2</v>
      </c>
      <c r="J1463" s="5">
        <v>31.7</v>
      </c>
      <c r="K1463" s="5">
        <v>0</v>
      </c>
      <c r="L1463" s="7">
        <v>98933.06</v>
      </c>
      <c r="M1463" s="8">
        <v>78.560978969999994</v>
      </c>
      <c r="N1463" s="8">
        <f>Table_EnergyDemand_raw_data[[#This Row],[Demand]]*Table_EnergyDemand_raw_data[[#This Row],[RRP]]</f>
        <v>7772278.0460977471</v>
      </c>
    </row>
    <row r="1464" spans="1:14" x14ac:dyDescent="0.3">
      <c r="A1464" s="10">
        <v>43467</v>
      </c>
      <c r="B1464" s="5" t="str">
        <f>TEXT(Table_EnergyDemand_raw_data[[#This Row],[Date]], "DDDD")</f>
        <v>Wednesday</v>
      </c>
      <c r="C1464" s="5" t="str">
        <f xml:space="preserve"> TEXT(Table_EnergyDemand_raw_data[[#This Row],[Date]], "MMMM")</f>
        <v>January</v>
      </c>
      <c r="D1464" s="5" t="str">
        <f>TEXT(Table_EnergyDemand_raw_data[[#This Row],[Date]], "YYYY")</f>
        <v>2019</v>
      </c>
      <c r="E1464" s="5">
        <f>_xlfn.ISOWEEKNUM(Table_EnergyDemand_raw_data[[#This Row],[Date]])</f>
        <v>1</v>
      </c>
      <c r="F1464" s="6" t="str">
        <f>VLOOKUP(Table_EnergyDemand_raw_data[[#This Row],[Date]],Table_Sheet1[], 2, FALSE)</f>
        <v>N</v>
      </c>
      <c r="G1464" s="6" t="str">
        <f>VLOOKUP(Table_EnergyDemand_raw_data[[#This Row],[Date]],Table_Sheet1[], 3, FALSE)</f>
        <v>N</v>
      </c>
      <c r="H1464" s="5">
        <v>18.399999999999999</v>
      </c>
      <c r="I1464" s="5">
        <v>22.2</v>
      </c>
      <c r="J1464" s="5">
        <v>26.3</v>
      </c>
      <c r="K1464" s="5">
        <v>0</v>
      </c>
      <c r="L1464" s="7">
        <v>106470.675</v>
      </c>
      <c r="M1464" s="8">
        <v>92.202011200000001</v>
      </c>
      <c r="N1464" s="8">
        <f>Table_EnergyDemand_raw_data[[#This Row],[Demand]]*Table_EnergyDemand_raw_data[[#This Row],[RRP]]</f>
        <v>9816810.3688215595</v>
      </c>
    </row>
    <row r="1465" spans="1:14" x14ac:dyDescent="0.3">
      <c r="A1465" s="10">
        <v>43468</v>
      </c>
      <c r="B1465" s="5" t="str">
        <f>TEXT(Table_EnergyDemand_raw_data[[#This Row],[Date]], "DDDD")</f>
        <v>Thursday</v>
      </c>
      <c r="C1465" s="5" t="str">
        <f xml:space="preserve"> TEXT(Table_EnergyDemand_raw_data[[#This Row],[Date]], "MMMM")</f>
        <v>January</v>
      </c>
      <c r="D1465" s="5" t="str">
        <f>TEXT(Table_EnergyDemand_raw_data[[#This Row],[Date]], "YYYY")</f>
        <v>2019</v>
      </c>
      <c r="E1465" s="5">
        <f>_xlfn.ISOWEEKNUM(Table_EnergyDemand_raw_data[[#This Row],[Date]])</f>
        <v>1</v>
      </c>
      <c r="F1465" s="6" t="str">
        <f>VLOOKUP(Table_EnergyDemand_raw_data[[#This Row],[Date]],Table_Sheet1[], 2, FALSE)</f>
        <v>N</v>
      </c>
      <c r="G1465" s="6" t="str">
        <f>VLOOKUP(Table_EnergyDemand_raw_data[[#This Row],[Date]],Table_Sheet1[], 3, FALSE)</f>
        <v>N</v>
      </c>
      <c r="H1465" s="5">
        <v>15.9</v>
      </c>
      <c r="I1465" s="5">
        <v>29.5</v>
      </c>
      <c r="J1465" s="5">
        <v>27.6</v>
      </c>
      <c r="K1465" s="5">
        <v>0</v>
      </c>
      <c r="L1465" s="7">
        <v>118789.605</v>
      </c>
      <c r="M1465" s="8">
        <v>127.38030259999999</v>
      </c>
      <c r="N1465" s="8">
        <f>Table_EnergyDemand_raw_data[[#This Row],[Demand]]*Table_EnergyDemand_raw_data[[#This Row],[RRP]]</f>
        <v>15131455.830634471</v>
      </c>
    </row>
    <row r="1466" spans="1:14" x14ac:dyDescent="0.3">
      <c r="A1466" s="10">
        <v>43469</v>
      </c>
      <c r="B1466" s="5" t="str">
        <f>TEXT(Table_EnergyDemand_raw_data[[#This Row],[Date]], "DDDD")</f>
        <v>Friday</v>
      </c>
      <c r="C1466" s="5" t="str">
        <f xml:space="preserve"> TEXT(Table_EnergyDemand_raw_data[[#This Row],[Date]], "MMMM")</f>
        <v>January</v>
      </c>
      <c r="D1466" s="5" t="str">
        <f>TEXT(Table_EnergyDemand_raw_data[[#This Row],[Date]], "YYYY")</f>
        <v>2019</v>
      </c>
      <c r="E1466" s="5">
        <f>_xlfn.ISOWEEKNUM(Table_EnergyDemand_raw_data[[#This Row],[Date]])</f>
        <v>1</v>
      </c>
      <c r="F1466" s="6" t="str">
        <f>VLOOKUP(Table_EnergyDemand_raw_data[[#This Row],[Date]],Table_Sheet1[], 2, FALSE)</f>
        <v>N</v>
      </c>
      <c r="G1466" s="6" t="str">
        <f>VLOOKUP(Table_EnergyDemand_raw_data[[#This Row],[Date]],Table_Sheet1[], 3, FALSE)</f>
        <v>N</v>
      </c>
      <c r="H1466" s="5">
        <v>18</v>
      </c>
      <c r="I1466" s="5">
        <v>42.6</v>
      </c>
      <c r="J1466" s="5">
        <v>27.4</v>
      </c>
      <c r="K1466" s="5">
        <v>0</v>
      </c>
      <c r="L1466" s="7">
        <v>133288.46</v>
      </c>
      <c r="M1466" s="8">
        <v>121.0209967</v>
      </c>
      <c r="N1466" s="8">
        <f>Table_EnergyDemand_raw_data[[#This Row],[Demand]]*Table_EnergyDemand_raw_data[[#This Row],[RRP]]</f>
        <v>16130702.277808081</v>
      </c>
    </row>
    <row r="1467" spans="1:14" x14ac:dyDescent="0.3">
      <c r="A1467" s="10">
        <v>43470</v>
      </c>
      <c r="B1467" s="5" t="str">
        <f>TEXT(Table_EnergyDemand_raw_data[[#This Row],[Date]], "DDDD")</f>
        <v>Saturday</v>
      </c>
      <c r="C1467" s="5" t="str">
        <f xml:space="preserve"> TEXT(Table_EnergyDemand_raw_data[[#This Row],[Date]], "MMMM")</f>
        <v>January</v>
      </c>
      <c r="D1467" s="5" t="str">
        <f>TEXT(Table_EnergyDemand_raw_data[[#This Row],[Date]], "YYYY")</f>
        <v>2019</v>
      </c>
      <c r="E1467" s="5">
        <f>_xlfn.ISOWEEKNUM(Table_EnergyDemand_raw_data[[#This Row],[Date]])</f>
        <v>1</v>
      </c>
      <c r="F1467" s="6" t="str">
        <f>VLOOKUP(Table_EnergyDemand_raw_data[[#This Row],[Date]],Table_Sheet1[], 2, FALSE)</f>
        <v>N</v>
      </c>
      <c r="G1467" s="6" t="str">
        <f>VLOOKUP(Table_EnergyDemand_raw_data[[#This Row],[Date]],Table_Sheet1[], 3, FALSE)</f>
        <v>N</v>
      </c>
      <c r="H1467" s="5">
        <v>17.399999999999999</v>
      </c>
      <c r="I1467" s="5">
        <v>21.2</v>
      </c>
      <c r="J1467" s="5">
        <v>12.9</v>
      </c>
      <c r="K1467" s="5">
        <v>0.4</v>
      </c>
      <c r="L1467" s="7">
        <v>97262.79</v>
      </c>
      <c r="M1467" s="8">
        <v>83.493520489999995</v>
      </c>
      <c r="N1467" s="8">
        <f>Table_EnergyDemand_raw_data[[#This Row],[Demand]]*Table_EnergyDemand_raw_data[[#This Row],[RRP]]</f>
        <v>8120812.7497795662</v>
      </c>
    </row>
    <row r="1468" spans="1:14" x14ac:dyDescent="0.3">
      <c r="A1468" s="10">
        <v>43471</v>
      </c>
      <c r="B1468" s="5" t="str">
        <f>TEXT(Table_EnergyDemand_raw_data[[#This Row],[Date]], "DDDD")</f>
        <v>Sunday</v>
      </c>
      <c r="C1468" s="5" t="str">
        <f xml:space="preserve"> TEXT(Table_EnergyDemand_raw_data[[#This Row],[Date]], "MMMM")</f>
        <v>January</v>
      </c>
      <c r="D1468" s="5" t="str">
        <f>TEXT(Table_EnergyDemand_raw_data[[#This Row],[Date]], "YYYY")</f>
        <v>2019</v>
      </c>
      <c r="E1468" s="5">
        <f>_xlfn.ISOWEEKNUM(Table_EnergyDemand_raw_data[[#This Row],[Date]])</f>
        <v>1</v>
      </c>
      <c r="F1468" s="6" t="str">
        <f>VLOOKUP(Table_EnergyDemand_raw_data[[#This Row],[Date]],Table_Sheet1[], 2, FALSE)</f>
        <v>N</v>
      </c>
      <c r="G1468" s="6" t="str">
        <f>VLOOKUP(Table_EnergyDemand_raw_data[[#This Row],[Date]],Table_Sheet1[], 3, FALSE)</f>
        <v>N</v>
      </c>
      <c r="H1468" s="5">
        <v>14.6</v>
      </c>
      <c r="I1468" s="5">
        <v>22.1</v>
      </c>
      <c r="J1468" s="5">
        <v>30.9</v>
      </c>
      <c r="K1468" s="5">
        <v>1.4</v>
      </c>
      <c r="L1468" s="7">
        <v>93606.214999999997</v>
      </c>
      <c r="M1468" s="8">
        <v>65.766406979999999</v>
      </c>
      <c r="N1468" s="8">
        <f>Table_EnergyDemand_raw_data[[#This Row],[Demand]]*Table_EnergyDemand_raw_data[[#This Row],[RRP]]</f>
        <v>6156144.4315473801</v>
      </c>
    </row>
    <row r="1469" spans="1:14" x14ac:dyDescent="0.3">
      <c r="A1469" s="10">
        <v>43472</v>
      </c>
      <c r="B1469" s="5" t="str">
        <f>TEXT(Table_EnergyDemand_raw_data[[#This Row],[Date]], "DDDD")</f>
        <v>Monday</v>
      </c>
      <c r="C1469" s="5" t="str">
        <f xml:space="preserve"> TEXT(Table_EnergyDemand_raw_data[[#This Row],[Date]], "MMMM")</f>
        <v>January</v>
      </c>
      <c r="D1469" s="5" t="str">
        <f>TEXT(Table_EnergyDemand_raw_data[[#This Row],[Date]], "YYYY")</f>
        <v>2019</v>
      </c>
      <c r="E1469" s="5">
        <f>_xlfn.ISOWEEKNUM(Table_EnergyDemand_raw_data[[#This Row],[Date]])</f>
        <v>2</v>
      </c>
      <c r="F1469" s="6" t="str">
        <f>VLOOKUP(Table_EnergyDemand_raw_data[[#This Row],[Date]],Table_Sheet1[], 2, FALSE)</f>
        <v>N</v>
      </c>
      <c r="G1469" s="6" t="str">
        <f>VLOOKUP(Table_EnergyDemand_raw_data[[#This Row],[Date]],Table_Sheet1[], 3, FALSE)</f>
        <v>N</v>
      </c>
      <c r="H1469" s="5">
        <v>17.100000000000001</v>
      </c>
      <c r="I1469" s="5">
        <v>23.1</v>
      </c>
      <c r="J1469" s="5">
        <v>30.2</v>
      </c>
      <c r="K1469" s="5">
        <v>0</v>
      </c>
      <c r="L1469" s="7">
        <v>109874.9</v>
      </c>
      <c r="M1469" s="8">
        <v>85.07795745</v>
      </c>
      <c r="N1469" s="8">
        <f>Table_EnergyDemand_raw_data[[#This Row],[Demand]]*Table_EnergyDemand_raw_data[[#This Row],[RRP]]</f>
        <v>9347932.0670230053</v>
      </c>
    </row>
    <row r="1470" spans="1:14" x14ac:dyDescent="0.3">
      <c r="A1470" s="10">
        <v>43473</v>
      </c>
      <c r="B1470" s="5" t="str">
        <f>TEXT(Table_EnergyDemand_raw_data[[#This Row],[Date]], "DDDD")</f>
        <v>Tuesday</v>
      </c>
      <c r="C1470" s="5" t="str">
        <f xml:space="preserve"> TEXT(Table_EnergyDemand_raw_data[[#This Row],[Date]], "MMMM")</f>
        <v>January</v>
      </c>
      <c r="D1470" s="5" t="str">
        <f>TEXT(Table_EnergyDemand_raw_data[[#This Row],[Date]], "YYYY")</f>
        <v>2019</v>
      </c>
      <c r="E1470" s="5">
        <f>_xlfn.ISOWEEKNUM(Table_EnergyDemand_raw_data[[#This Row],[Date]])</f>
        <v>2</v>
      </c>
      <c r="F1470" s="6" t="str">
        <f>VLOOKUP(Table_EnergyDemand_raw_data[[#This Row],[Date]],Table_Sheet1[], 2, FALSE)</f>
        <v>N</v>
      </c>
      <c r="G1470" s="6" t="str">
        <f>VLOOKUP(Table_EnergyDemand_raw_data[[#This Row],[Date]],Table_Sheet1[], 3, FALSE)</f>
        <v>N</v>
      </c>
      <c r="H1470" s="5">
        <v>16.7</v>
      </c>
      <c r="I1470" s="5">
        <v>24.1</v>
      </c>
      <c r="J1470" s="5">
        <v>28.9</v>
      </c>
      <c r="K1470" s="5">
        <v>0</v>
      </c>
      <c r="L1470" s="7">
        <v>113446.1</v>
      </c>
      <c r="M1470" s="8">
        <v>104.9077815</v>
      </c>
      <c r="N1470" s="8">
        <f>Table_EnergyDemand_raw_data[[#This Row],[Demand]]*Table_EnergyDemand_raw_data[[#This Row],[RRP]]</f>
        <v>11901378.67082715</v>
      </c>
    </row>
    <row r="1471" spans="1:14" x14ac:dyDescent="0.3">
      <c r="A1471" s="10">
        <v>43474</v>
      </c>
      <c r="B1471" s="5" t="str">
        <f>TEXT(Table_EnergyDemand_raw_data[[#This Row],[Date]], "DDDD")</f>
        <v>Wednesday</v>
      </c>
      <c r="C1471" s="5" t="str">
        <f xml:space="preserve"> TEXT(Table_EnergyDemand_raw_data[[#This Row],[Date]], "MMMM")</f>
        <v>January</v>
      </c>
      <c r="D1471" s="5" t="str">
        <f>TEXT(Table_EnergyDemand_raw_data[[#This Row],[Date]], "YYYY")</f>
        <v>2019</v>
      </c>
      <c r="E1471" s="5">
        <f>_xlfn.ISOWEEKNUM(Table_EnergyDemand_raw_data[[#This Row],[Date]])</f>
        <v>2</v>
      </c>
      <c r="F1471" s="6" t="str">
        <f>VLOOKUP(Table_EnergyDemand_raw_data[[#This Row],[Date]],Table_Sheet1[], 2, FALSE)</f>
        <v>N</v>
      </c>
      <c r="G1471" s="6" t="str">
        <f>VLOOKUP(Table_EnergyDemand_raw_data[[#This Row],[Date]],Table_Sheet1[], 3, FALSE)</f>
        <v>N</v>
      </c>
      <c r="H1471" s="5">
        <v>16.100000000000001</v>
      </c>
      <c r="I1471" s="5">
        <v>20.5</v>
      </c>
      <c r="J1471" s="5">
        <v>28.4</v>
      </c>
      <c r="K1471" s="5">
        <v>0.6</v>
      </c>
      <c r="L1471" s="7">
        <v>105483.435</v>
      </c>
      <c r="M1471" s="8">
        <v>91.851546720000002</v>
      </c>
      <c r="N1471" s="8">
        <f>Table_EnergyDemand_raw_data[[#This Row],[Demand]]*Table_EnergyDemand_raw_data[[#This Row],[RRP]]</f>
        <v>9688816.6580885835</v>
      </c>
    </row>
    <row r="1472" spans="1:14" x14ac:dyDescent="0.3">
      <c r="A1472" s="10">
        <v>43475</v>
      </c>
      <c r="B1472" s="5" t="str">
        <f>TEXT(Table_EnergyDemand_raw_data[[#This Row],[Date]], "DDDD")</f>
        <v>Thursday</v>
      </c>
      <c r="C1472" s="5" t="str">
        <f xml:space="preserve"> TEXT(Table_EnergyDemand_raw_data[[#This Row],[Date]], "MMMM")</f>
        <v>January</v>
      </c>
      <c r="D1472" s="5" t="str">
        <f>TEXT(Table_EnergyDemand_raw_data[[#This Row],[Date]], "YYYY")</f>
        <v>2019</v>
      </c>
      <c r="E1472" s="5">
        <f>_xlfn.ISOWEEKNUM(Table_EnergyDemand_raw_data[[#This Row],[Date]])</f>
        <v>2</v>
      </c>
      <c r="F1472" s="6" t="str">
        <f>VLOOKUP(Table_EnergyDemand_raw_data[[#This Row],[Date]],Table_Sheet1[], 2, FALSE)</f>
        <v>N</v>
      </c>
      <c r="G1472" s="6" t="str">
        <f>VLOOKUP(Table_EnergyDemand_raw_data[[#This Row],[Date]],Table_Sheet1[], 3, FALSE)</f>
        <v>N</v>
      </c>
      <c r="H1472" s="5">
        <v>13.5</v>
      </c>
      <c r="I1472" s="5">
        <v>21.4</v>
      </c>
      <c r="J1472" s="5">
        <v>25.8</v>
      </c>
      <c r="K1472" s="5">
        <v>0</v>
      </c>
      <c r="L1472" s="7">
        <v>108078.69500000001</v>
      </c>
      <c r="M1472" s="8">
        <v>96.413742569999997</v>
      </c>
      <c r="N1472" s="8">
        <f>Table_EnergyDemand_raw_data[[#This Row],[Demand]]*Table_EnergyDemand_raw_data[[#This Row],[RRP]]</f>
        <v>10420271.477031546</v>
      </c>
    </row>
    <row r="1473" spans="1:14" x14ac:dyDescent="0.3">
      <c r="A1473" s="10">
        <v>43476</v>
      </c>
      <c r="B1473" s="5" t="str">
        <f>TEXT(Table_EnergyDemand_raw_data[[#This Row],[Date]], "DDDD")</f>
        <v>Friday</v>
      </c>
      <c r="C1473" s="5" t="str">
        <f xml:space="preserve"> TEXT(Table_EnergyDemand_raw_data[[#This Row],[Date]], "MMMM")</f>
        <v>January</v>
      </c>
      <c r="D1473" s="5" t="str">
        <f>TEXT(Table_EnergyDemand_raw_data[[#This Row],[Date]], "YYYY")</f>
        <v>2019</v>
      </c>
      <c r="E1473" s="5">
        <f>_xlfn.ISOWEEKNUM(Table_EnergyDemand_raw_data[[#This Row],[Date]])</f>
        <v>2</v>
      </c>
      <c r="F1473" s="6" t="str">
        <f>VLOOKUP(Table_EnergyDemand_raw_data[[#This Row],[Date]],Table_Sheet1[], 2, FALSE)</f>
        <v>N</v>
      </c>
      <c r="G1473" s="6" t="str">
        <f>VLOOKUP(Table_EnergyDemand_raw_data[[#This Row],[Date]],Table_Sheet1[], 3, FALSE)</f>
        <v>N</v>
      </c>
      <c r="H1473" s="5">
        <v>12.9</v>
      </c>
      <c r="I1473" s="5">
        <v>30.4</v>
      </c>
      <c r="J1473" s="5">
        <v>31.5</v>
      </c>
      <c r="K1473" s="5">
        <v>0</v>
      </c>
      <c r="L1473" s="7">
        <v>119728.63499999999</v>
      </c>
      <c r="M1473" s="8">
        <v>116.3056708</v>
      </c>
      <c r="N1473" s="8">
        <f>Table_EnergyDemand_raw_data[[#This Row],[Demand]]*Table_EnergyDemand_raw_data[[#This Row],[RRP]]</f>
        <v>13925119.207643358</v>
      </c>
    </row>
    <row r="1474" spans="1:14" x14ac:dyDescent="0.3">
      <c r="A1474" s="10">
        <v>43477</v>
      </c>
      <c r="B1474" s="5" t="str">
        <f>TEXT(Table_EnergyDemand_raw_data[[#This Row],[Date]], "DDDD")</f>
        <v>Saturday</v>
      </c>
      <c r="C1474" s="5" t="str">
        <f xml:space="preserve"> TEXT(Table_EnergyDemand_raw_data[[#This Row],[Date]], "MMMM")</f>
        <v>January</v>
      </c>
      <c r="D1474" s="5" t="str">
        <f>TEXT(Table_EnergyDemand_raw_data[[#This Row],[Date]], "YYYY")</f>
        <v>2019</v>
      </c>
      <c r="E1474" s="5">
        <f>_xlfn.ISOWEEKNUM(Table_EnergyDemand_raw_data[[#This Row],[Date]])</f>
        <v>2</v>
      </c>
      <c r="F1474" s="6" t="str">
        <f>VLOOKUP(Table_EnergyDemand_raw_data[[#This Row],[Date]],Table_Sheet1[], 2, FALSE)</f>
        <v>N</v>
      </c>
      <c r="G1474" s="6" t="str">
        <f>VLOOKUP(Table_EnergyDemand_raw_data[[#This Row],[Date]],Table_Sheet1[], 3, FALSE)</f>
        <v>N</v>
      </c>
      <c r="H1474" s="5">
        <v>17.7</v>
      </c>
      <c r="I1474" s="5">
        <v>24.7</v>
      </c>
      <c r="J1474" s="5">
        <v>28.6</v>
      </c>
      <c r="K1474" s="5">
        <v>0</v>
      </c>
      <c r="L1474" s="7">
        <v>108628.96</v>
      </c>
      <c r="M1474" s="8">
        <v>88.996642809999997</v>
      </c>
      <c r="N1474" s="8">
        <f>Table_EnergyDemand_raw_data[[#This Row],[Demand]]*Table_EnergyDemand_raw_data[[#This Row],[RRP]]</f>
        <v>9667612.7519417778</v>
      </c>
    </row>
    <row r="1475" spans="1:14" x14ac:dyDescent="0.3">
      <c r="A1475" s="10">
        <v>43478</v>
      </c>
      <c r="B1475" s="5" t="str">
        <f>TEXT(Table_EnergyDemand_raw_data[[#This Row],[Date]], "DDDD")</f>
        <v>Sunday</v>
      </c>
      <c r="C1475" s="5" t="str">
        <f xml:space="preserve"> TEXT(Table_EnergyDemand_raw_data[[#This Row],[Date]], "MMMM")</f>
        <v>January</v>
      </c>
      <c r="D1475" s="5" t="str">
        <f>TEXT(Table_EnergyDemand_raw_data[[#This Row],[Date]], "YYYY")</f>
        <v>2019</v>
      </c>
      <c r="E1475" s="5">
        <f>_xlfn.ISOWEEKNUM(Table_EnergyDemand_raw_data[[#This Row],[Date]])</f>
        <v>2</v>
      </c>
      <c r="F1475" s="6" t="str">
        <f>VLOOKUP(Table_EnergyDemand_raw_data[[#This Row],[Date]],Table_Sheet1[], 2, FALSE)</f>
        <v>N</v>
      </c>
      <c r="G1475" s="6" t="str">
        <f>VLOOKUP(Table_EnergyDemand_raw_data[[#This Row],[Date]],Table_Sheet1[], 3, FALSE)</f>
        <v>N</v>
      </c>
      <c r="H1475" s="5">
        <v>14.4</v>
      </c>
      <c r="I1475" s="5">
        <v>30.5</v>
      </c>
      <c r="J1475" s="5">
        <v>31.3</v>
      </c>
      <c r="K1475" s="5">
        <v>0</v>
      </c>
      <c r="L1475" s="7">
        <v>101853.24</v>
      </c>
      <c r="M1475" s="8">
        <v>75.273023879999997</v>
      </c>
      <c r="N1475" s="8">
        <f>Table_EnergyDemand_raw_data[[#This Row],[Demand]]*Table_EnergyDemand_raw_data[[#This Row],[RRP]]</f>
        <v>7666801.3667753711</v>
      </c>
    </row>
    <row r="1476" spans="1:14" x14ac:dyDescent="0.3">
      <c r="A1476" s="10">
        <v>43479</v>
      </c>
      <c r="B1476" s="5" t="str">
        <f>TEXT(Table_EnergyDemand_raw_data[[#This Row],[Date]], "DDDD")</f>
        <v>Monday</v>
      </c>
      <c r="C1476" s="5" t="str">
        <f xml:space="preserve"> TEXT(Table_EnergyDemand_raw_data[[#This Row],[Date]], "MMMM")</f>
        <v>January</v>
      </c>
      <c r="D1476" s="5" t="str">
        <f>TEXT(Table_EnergyDemand_raw_data[[#This Row],[Date]], "YYYY")</f>
        <v>2019</v>
      </c>
      <c r="E1476" s="5">
        <f>_xlfn.ISOWEEKNUM(Table_EnergyDemand_raw_data[[#This Row],[Date]])</f>
        <v>3</v>
      </c>
      <c r="F1476" s="6" t="str">
        <f>VLOOKUP(Table_EnergyDemand_raw_data[[#This Row],[Date]],Table_Sheet1[], 2, FALSE)</f>
        <v>N</v>
      </c>
      <c r="G1476" s="6" t="str">
        <f>VLOOKUP(Table_EnergyDemand_raw_data[[#This Row],[Date]],Table_Sheet1[], 3, FALSE)</f>
        <v>N</v>
      </c>
      <c r="H1476" s="5">
        <v>18.7</v>
      </c>
      <c r="I1476" s="5">
        <v>32.299999999999997</v>
      </c>
      <c r="J1476" s="5">
        <v>31.1</v>
      </c>
      <c r="K1476" s="5">
        <v>0</v>
      </c>
      <c r="L1476" s="7">
        <v>147070.535</v>
      </c>
      <c r="M1476" s="8">
        <v>188.19764950000001</v>
      </c>
      <c r="N1476" s="8">
        <f>Table_EnergyDemand_raw_data[[#This Row],[Demand]]*Table_EnergyDemand_raw_data[[#This Row],[RRP]]</f>
        <v>27678328.997707486</v>
      </c>
    </row>
    <row r="1477" spans="1:14" x14ac:dyDescent="0.3">
      <c r="A1477" s="10">
        <v>43480</v>
      </c>
      <c r="B1477" s="5" t="str">
        <f>TEXT(Table_EnergyDemand_raw_data[[#This Row],[Date]], "DDDD")</f>
        <v>Tuesday</v>
      </c>
      <c r="C1477" s="5" t="str">
        <f xml:space="preserve"> TEXT(Table_EnergyDemand_raw_data[[#This Row],[Date]], "MMMM")</f>
        <v>January</v>
      </c>
      <c r="D1477" s="5" t="str">
        <f>TEXT(Table_EnergyDemand_raw_data[[#This Row],[Date]], "YYYY")</f>
        <v>2019</v>
      </c>
      <c r="E1477" s="5">
        <f>_xlfn.ISOWEEKNUM(Table_EnergyDemand_raw_data[[#This Row],[Date]])</f>
        <v>3</v>
      </c>
      <c r="F1477" s="6" t="str">
        <f>VLOOKUP(Table_EnergyDemand_raw_data[[#This Row],[Date]],Table_Sheet1[], 2, FALSE)</f>
        <v>N</v>
      </c>
      <c r="G1477" s="6" t="str">
        <f>VLOOKUP(Table_EnergyDemand_raw_data[[#This Row],[Date]],Table_Sheet1[], 3, FALSE)</f>
        <v>N</v>
      </c>
      <c r="H1477" s="5">
        <v>19.399999999999999</v>
      </c>
      <c r="I1477" s="5">
        <v>30.4</v>
      </c>
      <c r="J1477" s="5">
        <v>22.3</v>
      </c>
      <c r="K1477" s="5">
        <v>0</v>
      </c>
      <c r="L1477" s="7">
        <v>152496.245</v>
      </c>
      <c r="M1477" s="8">
        <v>222.43841900000001</v>
      </c>
      <c r="N1477" s="8">
        <f>Table_EnergyDemand_raw_data[[#This Row],[Demand]]*Table_EnergyDemand_raw_data[[#This Row],[RRP]]</f>
        <v>33921023.641236655</v>
      </c>
    </row>
    <row r="1478" spans="1:14" x14ac:dyDescent="0.3">
      <c r="A1478" s="10">
        <v>43481</v>
      </c>
      <c r="B1478" s="5" t="str">
        <f>TEXT(Table_EnergyDemand_raw_data[[#This Row],[Date]], "DDDD")</f>
        <v>Wednesday</v>
      </c>
      <c r="C1478" s="5" t="str">
        <f xml:space="preserve"> TEXT(Table_EnergyDemand_raw_data[[#This Row],[Date]], "MMMM")</f>
        <v>January</v>
      </c>
      <c r="D1478" s="5" t="str">
        <f>TEXT(Table_EnergyDemand_raw_data[[#This Row],[Date]], "YYYY")</f>
        <v>2019</v>
      </c>
      <c r="E1478" s="5">
        <f>_xlfn.ISOWEEKNUM(Table_EnergyDemand_raw_data[[#This Row],[Date]])</f>
        <v>3</v>
      </c>
      <c r="F1478" s="6" t="str">
        <f>VLOOKUP(Table_EnergyDemand_raw_data[[#This Row],[Date]],Table_Sheet1[], 2, FALSE)</f>
        <v>N</v>
      </c>
      <c r="G1478" s="6" t="str">
        <f>VLOOKUP(Table_EnergyDemand_raw_data[[#This Row],[Date]],Table_Sheet1[], 3, FALSE)</f>
        <v>N</v>
      </c>
      <c r="H1478" s="5">
        <v>19.8</v>
      </c>
      <c r="I1478" s="5">
        <v>26.7</v>
      </c>
      <c r="J1478" s="5">
        <v>17.5</v>
      </c>
      <c r="K1478" s="5">
        <v>0</v>
      </c>
      <c r="L1478" s="7">
        <v>136971.755</v>
      </c>
      <c r="M1478" s="8">
        <v>178.07967540000001</v>
      </c>
      <c r="N1478" s="8">
        <f>Table_EnergyDemand_raw_data[[#This Row],[Demand]]*Table_EnergyDemand_raw_data[[#This Row],[RRP]]</f>
        <v>24391885.66936833</v>
      </c>
    </row>
    <row r="1479" spans="1:14" x14ac:dyDescent="0.3">
      <c r="A1479" s="10">
        <v>43482</v>
      </c>
      <c r="B1479" s="5" t="str">
        <f>TEXT(Table_EnergyDemand_raw_data[[#This Row],[Date]], "DDDD")</f>
        <v>Thursday</v>
      </c>
      <c r="C1479" s="5" t="str">
        <f xml:space="preserve"> TEXT(Table_EnergyDemand_raw_data[[#This Row],[Date]], "MMMM")</f>
        <v>January</v>
      </c>
      <c r="D1479" s="5" t="str">
        <f>TEXT(Table_EnergyDemand_raw_data[[#This Row],[Date]], "YYYY")</f>
        <v>2019</v>
      </c>
      <c r="E1479" s="5">
        <f>_xlfn.ISOWEEKNUM(Table_EnergyDemand_raw_data[[#This Row],[Date]])</f>
        <v>3</v>
      </c>
      <c r="F1479" s="6" t="str">
        <f>VLOOKUP(Table_EnergyDemand_raw_data[[#This Row],[Date]],Table_Sheet1[], 2, FALSE)</f>
        <v>N</v>
      </c>
      <c r="G1479" s="6" t="str">
        <f>VLOOKUP(Table_EnergyDemand_raw_data[[#This Row],[Date]],Table_Sheet1[], 3, FALSE)</f>
        <v>N</v>
      </c>
      <c r="H1479" s="5">
        <v>20.7</v>
      </c>
      <c r="I1479" s="5">
        <v>32.5</v>
      </c>
      <c r="J1479" s="5">
        <v>6</v>
      </c>
      <c r="K1479" s="5">
        <v>0</v>
      </c>
      <c r="L1479" s="7">
        <v>145211.49</v>
      </c>
      <c r="M1479" s="8">
        <v>175.35289299999999</v>
      </c>
      <c r="N1479" s="8">
        <f>Table_EnergyDemand_raw_data[[#This Row],[Demand]]*Table_EnergyDemand_raw_data[[#This Row],[RRP]]</f>
        <v>25463254.868340567</v>
      </c>
    </row>
    <row r="1480" spans="1:14" x14ac:dyDescent="0.3">
      <c r="A1480" s="10">
        <v>43483</v>
      </c>
      <c r="B1480" s="5" t="str">
        <f>TEXT(Table_EnergyDemand_raw_data[[#This Row],[Date]], "DDDD")</f>
        <v>Friday</v>
      </c>
      <c r="C1480" s="5" t="str">
        <f xml:space="preserve"> TEXT(Table_EnergyDemand_raw_data[[#This Row],[Date]], "MMMM")</f>
        <v>January</v>
      </c>
      <c r="D1480" s="5" t="str">
        <f>TEXT(Table_EnergyDemand_raw_data[[#This Row],[Date]], "YYYY")</f>
        <v>2019</v>
      </c>
      <c r="E1480" s="5">
        <f>_xlfn.ISOWEEKNUM(Table_EnergyDemand_raw_data[[#This Row],[Date]])</f>
        <v>3</v>
      </c>
      <c r="F1480" s="6" t="str">
        <f>VLOOKUP(Table_EnergyDemand_raw_data[[#This Row],[Date]],Table_Sheet1[], 2, FALSE)</f>
        <v>N</v>
      </c>
      <c r="G1480" s="6" t="str">
        <f>VLOOKUP(Table_EnergyDemand_raw_data[[#This Row],[Date]],Table_Sheet1[], 3, FALSE)</f>
        <v>N</v>
      </c>
      <c r="H1480" s="5">
        <v>22.3</v>
      </c>
      <c r="I1480" s="5">
        <v>28.7</v>
      </c>
      <c r="J1480" s="5">
        <v>2.6</v>
      </c>
      <c r="K1480" s="5">
        <v>0.2</v>
      </c>
      <c r="L1480" s="7">
        <v>134898.21</v>
      </c>
      <c r="M1480" s="8">
        <v>137.8500262</v>
      </c>
      <c r="N1480" s="8">
        <f>Table_EnergyDemand_raw_data[[#This Row],[Demand]]*Table_EnergyDemand_raw_data[[#This Row],[RRP]]</f>
        <v>18595721.782833099</v>
      </c>
    </row>
    <row r="1481" spans="1:14" x14ac:dyDescent="0.3">
      <c r="A1481" s="10">
        <v>43484</v>
      </c>
      <c r="B1481" s="5" t="str">
        <f>TEXT(Table_EnergyDemand_raw_data[[#This Row],[Date]], "DDDD")</f>
        <v>Saturday</v>
      </c>
      <c r="C1481" s="5" t="str">
        <f xml:space="preserve"> TEXT(Table_EnergyDemand_raw_data[[#This Row],[Date]], "MMMM")</f>
        <v>January</v>
      </c>
      <c r="D1481" s="5" t="str">
        <f>TEXT(Table_EnergyDemand_raw_data[[#This Row],[Date]], "YYYY")</f>
        <v>2019</v>
      </c>
      <c r="E1481" s="5">
        <f>_xlfn.ISOWEEKNUM(Table_EnergyDemand_raw_data[[#This Row],[Date]])</f>
        <v>3</v>
      </c>
      <c r="F1481" s="6" t="str">
        <f>VLOOKUP(Table_EnergyDemand_raw_data[[#This Row],[Date]],Table_Sheet1[], 2, FALSE)</f>
        <v>N</v>
      </c>
      <c r="G1481" s="6" t="str">
        <f>VLOOKUP(Table_EnergyDemand_raw_data[[#This Row],[Date]],Table_Sheet1[], 3, FALSE)</f>
        <v>N</v>
      </c>
      <c r="H1481" s="5">
        <v>16.5</v>
      </c>
      <c r="I1481" s="5">
        <v>23.5</v>
      </c>
      <c r="J1481" s="5">
        <v>30.2</v>
      </c>
      <c r="K1481" s="5">
        <v>2</v>
      </c>
      <c r="L1481" s="7">
        <v>101692.45</v>
      </c>
      <c r="M1481" s="8">
        <v>80.786252489999995</v>
      </c>
      <c r="N1481" s="8">
        <f>Table_EnergyDemand_raw_data[[#This Row],[Demand]]*Table_EnergyDemand_raw_data[[#This Row],[RRP]]</f>
        <v>8215351.9420266999</v>
      </c>
    </row>
    <row r="1482" spans="1:14" x14ac:dyDescent="0.3">
      <c r="A1482" s="10">
        <v>43485</v>
      </c>
      <c r="B1482" s="5" t="str">
        <f>TEXT(Table_EnergyDemand_raw_data[[#This Row],[Date]], "DDDD")</f>
        <v>Sunday</v>
      </c>
      <c r="C1482" s="5" t="str">
        <f xml:space="preserve"> TEXT(Table_EnergyDemand_raw_data[[#This Row],[Date]], "MMMM")</f>
        <v>January</v>
      </c>
      <c r="D1482" s="5" t="str">
        <f>TEXT(Table_EnergyDemand_raw_data[[#This Row],[Date]], "YYYY")</f>
        <v>2019</v>
      </c>
      <c r="E1482" s="5">
        <f>_xlfn.ISOWEEKNUM(Table_EnergyDemand_raw_data[[#This Row],[Date]])</f>
        <v>3</v>
      </c>
      <c r="F1482" s="6" t="str">
        <f>VLOOKUP(Table_EnergyDemand_raw_data[[#This Row],[Date]],Table_Sheet1[], 2, FALSE)</f>
        <v>N</v>
      </c>
      <c r="G1482" s="6" t="str">
        <f>VLOOKUP(Table_EnergyDemand_raw_data[[#This Row],[Date]],Table_Sheet1[], 3, FALSE)</f>
        <v>N</v>
      </c>
      <c r="H1482" s="5">
        <v>15.2</v>
      </c>
      <c r="I1482" s="5">
        <v>22.9</v>
      </c>
      <c r="J1482" s="5">
        <v>29.2</v>
      </c>
      <c r="K1482" s="5">
        <v>0</v>
      </c>
      <c r="L1482" s="7">
        <v>102283.13</v>
      </c>
      <c r="M1482" s="8">
        <v>86.607900729999997</v>
      </c>
      <c r="N1482" s="8">
        <f>Table_EnergyDemand_raw_data[[#This Row],[Demand]]*Table_EnergyDemand_raw_data[[#This Row],[RRP]]</f>
        <v>8858527.1693936847</v>
      </c>
    </row>
    <row r="1483" spans="1:14" x14ac:dyDescent="0.3">
      <c r="A1483" s="10">
        <v>43486</v>
      </c>
      <c r="B1483" s="5" t="str">
        <f>TEXT(Table_EnergyDemand_raw_data[[#This Row],[Date]], "DDDD")</f>
        <v>Monday</v>
      </c>
      <c r="C1483" s="5" t="str">
        <f xml:space="preserve"> TEXT(Table_EnergyDemand_raw_data[[#This Row],[Date]], "MMMM")</f>
        <v>January</v>
      </c>
      <c r="D1483" s="5" t="str">
        <f>TEXT(Table_EnergyDemand_raw_data[[#This Row],[Date]], "YYYY")</f>
        <v>2019</v>
      </c>
      <c r="E1483" s="5">
        <f>_xlfn.ISOWEEKNUM(Table_EnergyDemand_raw_data[[#This Row],[Date]])</f>
        <v>4</v>
      </c>
      <c r="F1483" s="6" t="str">
        <f>VLOOKUP(Table_EnergyDemand_raw_data[[#This Row],[Date]],Table_Sheet1[], 2, FALSE)</f>
        <v>N</v>
      </c>
      <c r="G1483" s="6" t="str">
        <f>VLOOKUP(Table_EnergyDemand_raw_data[[#This Row],[Date]],Table_Sheet1[], 3, FALSE)</f>
        <v>N</v>
      </c>
      <c r="H1483" s="5">
        <v>18.399999999999999</v>
      </c>
      <c r="I1483" s="5">
        <v>25.1</v>
      </c>
      <c r="J1483" s="5">
        <v>28.2</v>
      </c>
      <c r="K1483" s="5">
        <v>0</v>
      </c>
      <c r="L1483" s="7">
        <v>130517.97</v>
      </c>
      <c r="M1483" s="8">
        <v>176.68995000000001</v>
      </c>
      <c r="N1483" s="8">
        <f>Table_EnergyDemand_raw_data[[#This Row],[Demand]]*Table_EnergyDemand_raw_data[[#This Row],[RRP]]</f>
        <v>23061213.593401503</v>
      </c>
    </row>
    <row r="1484" spans="1:14" x14ac:dyDescent="0.3">
      <c r="A1484" s="10">
        <v>43487</v>
      </c>
      <c r="B1484" s="5" t="str">
        <f>TEXT(Table_EnergyDemand_raw_data[[#This Row],[Date]], "DDDD")</f>
        <v>Tuesday</v>
      </c>
      <c r="C1484" s="5" t="str">
        <f xml:space="preserve"> TEXT(Table_EnergyDemand_raw_data[[#This Row],[Date]], "MMMM")</f>
        <v>January</v>
      </c>
      <c r="D1484" s="5" t="str">
        <f>TEXT(Table_EnergyDemand_raw_data[[#This Row],[Date]], "YYYY")</f>
        <v>2019</v>
      </c>
      <c r="E1484" s="5">
        <f>_xlfn.ISOWEEKNUM(Table_EnergyDemand_raw_data[[#This Row],[Date]])</f>
        <v>4</v>
      </c>
      <c r="F1484" s="6" t="str">
        <f>VLOOKUP(Table_EnergyDemand_raw_data[[#This Row],[Date]],Table_Sheet1[], 2, FALSE)</f>
        <v>N</v>
      </c>
      <c r="G1484" s="6" t="str">
        <f>VLOOKUP(Table_EnergyDemand_raw_data[[#This Row],[Date]],Table_Sheet1[], 3, FALSE)</f>
        <v>N</v>
      </c>
      <c r="H1484" s="5">
        <v>19</v>
      </c>
      <c r="I1484" s="5">
        <v>26.8</v>
      </c>
      <c r="J1484" s="5">
        <v>29.3</v>
      </c>
      <c r="K1484" s="5">
        <v>0</v>
      </c>
      <c r="L1484" s="7">
        <v>141444.78</v>
      </c>
      <c r="M1484" s="8">
        <v>278.77774349999999</v>
      </c>
      <c r="N1484" s="8">
        <f>Table_EnergyDemand_raw_data[[#This Row],[Demand]]*Table_EnergyDemand_raw_data[[#This Row],[RRP]]</f>
        <v>39431656.598253928</v>
      </c>
    </row>
    <row r="1485" spans="1:14" x14ac:dyDescent="0.3">
      <c r="A1485" s="10">
        <v>43488</v>
      </c>
      <c r="B1485" s="5" t="str">
        <f>TEXT(Table_EnergyDemand_raw_data[[#This Row],[Date]], "DDDD")</f>
        <v>Wednesday</v>
      </c>
      <c r="C1485" s="5" t="str">
        <f xml:space="preserve"> TEXT(Table_EnergyDemand_raw_data[[#This Row],[Date]], "MMMM")</f>
        <v>January</v>
      </c>
      <c r="D1485" s="5" t="str">
        <f>TEXT(Table_EnergyDemand_raw_data[[#This Row],[Date]], "YYYY")</f>
        <v>2019</v>
      </c>
      <c r="E1485" s="5">
        <f>_xlfn.ISOWEEKNUM(Table_EnergyDemand_raw_data[[#This Row],[Date]])</f>
        <v>4</v>
      </c>
      <c r="F1485" s="6" t="str">
        <f>VLOOKUP(Table_EnergyDemand_raw_data[[#This Row],[Date]],Table_Sheet1[], 2, FALSE)</f>
        <v>N</v>
      </c>
      <c r="G1485" s="6" t="str">
        <f>VLOOKUP(Table_EnergyDemand_raw_data[[#This Row],[Date]],Table_Sheet1[], 3, FALSE)</f>
        <v>N</v>
      </c>
      <c r="H1485" s="5">
        <v>18.7</v>
      </c>
      <c r="I1485" s="5">
        <v>23.9</v>
      </c>
      <c r="J1485" s="5">
        <v>27.4</v>
      </c>
      <c r="K1485" s="5">
        <v>0</v>
      </c>
      <c r="L1485" s="7">
        <v>125501.15</v>
      </c>
      <c r="M1485" s="8">
        <v>154.47314489999999</v>
      </c>
      <c r="N1485" s="8">
        <f>Table_EnergyDemand_raw_data[[#This Row],[Demand]]*Table_EnergyDemand_raw_data[[#This Row],[RRP]]</f>
        <v>19386557.329066634</v>
      </c>
    </row>
    <row r="1486" spans="1:14" x14ac:dyDescent="0.3">
      <c r="A1486" s="10">
        <v>43489</v>
      </c>
      <c r="B1486" s="5" t="str">
        <f>TEXT(Table_EnergyDemand_raw_data[[#This Row],[Date]], "DDDD")</f>
        <v>Thursday</v>
      </c>
      <c r="C1486" s="5" t="str">
        <f xml:space="preserve"> TEXT(Table_EnergyDemand_raw_data[[#This Row],[Date]], "MMMM")</f>
        <v>January</v>
      </c>
      <c r="D1486" s="5" t="str">
        <f>TEXT(Table_EnergyDemand_raw_data[[#This Row],[Date]], "YYYY")</f>
        <v>2019</v>
      </c>
      <c r="E1486" s="5">
        <f>_xlfn.ISOWEEKNUM(Table_EnergyDemand_raw_data[[#This Row],[Date]])</f>
        <v>4</v>
      </c>
      <c r="F1486" s="6" t="str">
        <f>VLOOKUP(Table_EnergyDemand_raw_data[[#This Row],[Date]],Table_Sheet1[], 2, FALSE)</f>
        <v>N</v>
      </c>
      <c r="G1486" s="6" t="str">
        <f>VLOOKUP(Table_EnergyDemand_raw_data[[#This Row],[Date]],Table_Sheet1[], 3, FALSE)</f>
        <v>N</v>
      </c>
      <c r="H1486" s="5">
        <v>17.3</v>
      </c>
      <c r="I1486" s="5">
        <v>40.799999999999997</v>
      </c>
      <c r="J1486" s="5">
        <v>30</v>
      </c>
      <c r="K1486" s="5">
        <v>0</v>
      </c>
      <c r="L1486" s="7">
        <v>155891.345</v>
      </c>
      <c r="M1486" s="8">
        <v>4549.6451049999996</v>
      </c>
      <c r="N1486" s="8">
        <f>Table_EnergyDemand_raw_data[[#This Row],[Demand]]*Table_EnergyDemand_raw_data[[#This Row],[RRP]]</f>
        <v>709250294.69111621</v>
      </c>
    </row>
    <row r="1487" spans="1:14" x14ac:dyDescent="0.3">
      <c r="A1487" s="10">
        <v>43490</v>
      </c>
      <c r="B1487" s="5" t="str">
        <f>TEXT(Table_EnergyDemand_raw_data[[#This Row],[Date]], "DDDD")</f>
        <v>Friday</v>
      </c>
      <c r="C1487" s="5" t="str">
        <f xml:space="preserve"> TEXT(Table_EnergyDemand_raw_data[[#This Row],[Date]], "MMMM")</f>
        <v>January</v>
      </c>
      <c r="D1487" s="5" t="str">
        <f>TEXT(Table_EnergyDemand_raw_data[[#This Row],[Date]], "YYYY")</f>
        <v>2019</v>
      </c>
      <c r="E1487" s="5">
        <f>_xlfn.ISOWEEKNUM(Table_EnergyDemand_raw_data[[#This Row],[Date]])</f>
        <v>4</v>
      </c>
      <c r="F1487" s="6" t="str">
        <f>VLOOKUP(Table_EnergyDemand_raw_data[[#This Row],[Date]],Table_Sheet1[], 2, FALSE)</f>
        <v>N</v>
      </c>
      <c r="G1487" s="6" t="str">
        <f>VLOOKUP(Table_EnergyDemand_raw_data[[#This Row],[Date]],Table_Sheet1[], 3, FALSE)</f>
        <v>N</v>
      </c>
      <c r="H1487" s="5">
        <v>21.1</v>
      </c>
      <c r="I1487" s="5">
        <v>42.8</v>
      </c>
      <c r="J1487" s="5">
        <v>25.3</v>
      </c>
      <c r="K1487" s="5">
        <v>0</v>
      </c>
      <c r="L1487" s="7">
        <v>168894.845</v>
      </c>
      <c r="M1487" s="8">
        <v>906.43723230000001</v>
      </c>
      <c r="N1487" s="8">
        <f>Table_EnergyDemand_raw_data[[#This Row],[Demand]]*Table_EnergyDemand_raw_data[[#This Row],[RRP]]</f>
        <v>153092575.8515375</v>
      </c>
    </row>
    <row r="1488" spans="1:14" x14ac:dyDescent="0.3">
      <c r="A1488" s="10">
        <v>43491</v>
      </c>
      <c r="B1488" s="5" t="str">
        <f>TEXT(Table_EnergyDemand_raw_data[[#This Row],[Date]], "DDDD")</f>
        <v>Saturday</v>
      </c>
      <c r="C1488" s="5" t="str">
        <f xml:space="preserve"> TEXT(Table_EnergyDemand_raw_data[[#This Row],[Date]], "MMMM")</f>
        <v>January</v>
      </c>
      <c r="D1488" s="5" t="str">
        <f>TEXT(Table_EnergyDemand_raw_data[[#This Row],[Date]], "YYYY")</f>
        <v>2019</v>
      </c>
      <c r="E1488" s="5">
        <f>_xlfn.ISOWEEKNUM(Table_EnergyDemand_raw_data[[#This Row],[Date]])</f>
        <v>4</v>
      </c>
      <c r="F1488" s="6" t="str">
        <f>VLOOKUP(Table_EnergyDemand_raw_data[[#This Row],[Date]],Table_Sheet1[], 2, FALSE)</f>
        <v>N</v>
      </c>
      <c r="G1488" s="6" t="str">
        <f>VLOOKUP(Table_EnergyDemand_raw_data[[#This Row],[Date]],Table_Sheet1[], 3, FALSE)</f>
        <v>Y</v>
      </c>
      <c r="H1488" s="5">
        <v>19.899999999999999</v>
      </c>
      <c r="I1488" s="5">
        <v>26.1</v>
      </c>
      <c r="J1488" s="5">
        <v>27.7</v>
      </c>
      <c r="K1488" s="5">
        <v>0</v>
      </c>
      <c r="L1488" s="7">
        <v>114818.66499999999</v>
      </c>
      <c r="M1488" s="8">
        <v>163.73362520000001</v>
      </c>
      <c r="N1488" s="8">
        <f>Table_EnergyDemand_raw_data[[#This Row],[Demand]]*Table_EnergyDemand_raw_data[[#This Row],[RRP]]</f>
        <v>18799676.261074357</v>
      </c>
    </row>
    <row r="1489" spans="1:14" x14ac:dyDescent="0.3">
      <c r="A1489" s="10">
        <v>43492</v>
      </c>
      <c r="B1489" s="5" t="str">
        <f>TEXT(Table_EnergyDemand_raw_data[[#This Row],[Date]], "DDDD")</f>
        <v>Sunday</v>
      </c>
      <c r="C1489" s="5" t="str">
        <f xml:space="preserve"> TEXT(Table_EnergyDemand_raw_data[[#This Row],[Date]], "MMMM")</f>
        <v>January</v>
      </c>
      <c r="D1489" s="5" t="str">
        <f>TEXT(Table_EnergyDemand_raw_data[[#This Row],[Date]], "YYYY")</f>
        <v>2019</v>
      </c>
      <c r="E1489" s="5">
        <f>_xlfn.ISOWEEKNUM(Table_EnergyDemand_raw_data[[#This Row],[Date]])</f>
        <v>4</v>
      </c>
      <c r="F1489" s="6" t="str">
        <f>VLOOKUP(Table_EnergyDemand_raw_data[[#This Row],[Date]],Table_Sheet1[], 2, FALSE)</f>
        <v>N</v>
      </c>
      <c r="G1489" s="6" t="str">
        <f>VLOOKUP(Table_EnergyDemand_raw_data[[#This Row],[Date]],Table_Sheet1[], 3, FALSE)</f>
        <v>N</v>
      </c>
      <c r="H1489" s="5">
        <v>18.399999999999999</v>
      </c>
      <c r="I1489" s="5">
        <v>27.8</v>
      </c>
      <c r="J1489" s="5">
        <v>21.1</v>
      </c>
      <c r="K1489" s="5">
        <v>0</v>
      </c>
      <c r="L1489" s="7">
        <v>99801.574999999997</v>
      </c>
      <c r="M1489" s="8">
        <v>86.396224309999994</v>
      </c>
      <c r="N1489" s="8">
        <f>Table_EnergyDemand_raw_data[[#This Row],[Demand]]*Table_EnergyDemand_raw_data[[#This Row],[RRP]]</f>
        <v>8622479.2601912878</v>
      </c>
    </row>
    <row r="1490" spans="1:14" x14ac:dyDescent="0.3">
      <c r="A1490" s="10">
        <v>43493</v>
      </c>
      <c r="B1490" s="5" t="str">
        <f>TEXT(Table_EnergyDemand_raw_data[[#This Row],[Date]], "DDDD")</f>
        <v>Monday</v>
      </c>
      <c r="C1490" s="5" t="str">
        <f xml:space="preserve"> TEXT(Table_EnergyDemand_raw_data[[#This Row],[Date]], "MMMM")</f>
        <v>January</v>
      </c>
      <c r="D1490" s="5" t="str">
        <f>TEXT(Table_EnergyDemand_raw_data[[#This Row],[Date]], "YYYY")</f>
        <v>2019</v>
      </c>
      <c r="E1490" s="5">
        <f>_xlfn.ISOWEEKNUM(Table_EnergyDemand_raw_data[[#This Row],[Date]])</f>
        <v>5</v>
      </c>
      <c r="F1490" s="6" t="str">
        <f>VLOOKUP(Table_EnergyDemand_raw_data[[#This Row],[Date]],Table_Sheet1[], 2, FALSE)</f>
        <v>N</v>
      </c>
      <c r="G1490" s="6" t="str">
        <f>VLOOKUP(Table_EnergyDemand_raw_data[[#This Row],[Date]],Table_Sheet1[], 3, FALSE)</f>
        <v>Y</v>
      </c>
      <c r="H1490" s="5">
        <v>15.5</v>
      </c>
      <c r="I1490" s="5">
        <v>34.5</v>
      </c>
      <c r="J1490" s="5">
        <v>29.4</v>
      </c>
      <c r="K1490" s="5">
        <v>0</v>
      </c>
      <c r="L1490" s="7">
        <v>112374.63</v>
      </c>
      <c r="M1490" s="8">
        <v>150.94848010000001</v>
      </c>
      <c r="N1490" s="8">
        <f>Table_EnergyDemand_raw_data[[#This Row],[Demand]]*Table_EnergyDemand_raw_data[[#This Row],[RRP]]</f>
        <v>16962779.600299865</v>
      </c>
    </row>
    <row r="1491" spans="1:14" x14ac:dyDescent="0.3">
      <c r="A1491" s="10">
        <v>43494</v>
      </c>
      <c r="B1491" s="5" t="str">
        <f>TEXT(Table_EnergyDemand_raw_data[[#This Row],[Date]], "DDDD")</f>
        <v>Tuesday</v>
      </c>
      <c r="C1491" s="5" t="str">
        <f xml:space="preserve"> TEXT(Table_EnergyDemand_raw_data[[#This Row],[Date]], "MMMM")</f>
        <v>January</v>
      </c>
      <c r="D1491" s="5" t="str">
        <f>TEXT(Table_EnergyDemand_raw_data[[#This Row],[Date]], "YYYY")</f>
        <v>2019</v>
      </c>
      <c r="E1491" s="5">
        <f>_xlfn.ISOWEEKNUM(Table_EnergyDemand_raw_data[[#This Row],[Date]])</f>
        <v>5</v>
      </c>
      <c r="F1491" s="6" t="str">
        <f>VLOOKUP(Table_EnergyDemand_raw_data[[#This Row],[Date]],Table_Sheet1[], 2, FALSE)</f>
        <v>N</v>
      </c>
      <c r="G1491" s="6" t="str">
        <f>VLOOKUP(Table_EnergyDemand_raw_data[[#This Row],[Date]],Table_Sheet1[], 3, FALSE)</f>
        <v>N</v>
      </c>
      <c r="H1491" s="5">
        <v>17.5</v>
      </c>
      <c r="I1491" s="5">
        <v>36.799999999999997</v>
      </c>
      <c r="J1491" s="5">
        <v>27.7</v>
      </c>
      <c r="K1491" s="5">
        <v>0</v>
      </c>
      <c r="L1491" s="7">
        <v>138455.45499999999</v>
      </c>
      <c r="M1491" s="8">
        <v>183.4002093</v>
      </c>
      <c r="N1491" s="8">
        <f>Table_EnergyDemand_raw_data[[#This Row],[Demand]]*Table_EnergyDemand_raw_data[[#This Row],[RRP]]</f>
        <v>25392759.42572673</v>
      </c>
    </row>
    <row r="1492" spans="1:14" x14ac:dyDescent="0.3">
      <c r="A1492" s="10">
        <v>43495</v>
      </c>
      <c r="B1492" s="5" t="str">
        <f>TEXT(Table_EnergyDemand_raw_data[[#This Row],[Date]], "DDDD")</f>
        <v>Wednesday</v>
      </c>
      <c r="C1492" s="5" t="str">
        <f xml:space="preserve"> TEXT(Table_EnergyDemand_raw_data[[#This Row],[Date]], "MMMM")</f>
        <v>January</v>
      </c>
      <c r="D1492" s="5" t="str">
        <f>TEXT(Table_EnergyDemand_raw_data[[#This Row],[Date]], "YYYY")</f>
        <v>2019</v>
      </c>
      <c r="E1492" s="5">
        <f>_xlfn.ISOWEEKNUM(Table_EnergyDemand_raw_data[[#This Row],[Date]])</f>
        <v>5</v>
      </c>
      <c r="F1492" s="6" t="str">
        <f>VLOOKUP(Table_EnergyDemand_raw_data[[#This Row],[Date]],Table_Sheet1[], 2, FALSE)</f>
        <v>N</v>
      </c>
      <c r="G1492" s="6" t="str">
        <f>VLOOKUP(Table_EnergyDemand_raw_data[[#This Row],[Date]],Table_Sheet1[], 3, FALSE)</f>
        <v>N</v>
      </c>
      <c r="H1492" s="5">
        <v>18</v>
      </c>
      <c r="I1492" s="5">
        <v>38.1</v>
      </c>
      <c r="J1492" s="5">
        <v>19.899999999999999</v>
      </c>
      <c r="K1492" s="5">
        <v>0</v>
      </c>
      <c r="L1492" s="7">
        <v>142113.375</v>
      </c>
      <c r="M1492" s="8">
        <v>188.74241950000001</v>
      </c>
      <c r="N1492" s="8">
        <f>Table_EnergyDemand_raw_data[[#This Row],[Demand]]*Table_EnergyDemand_raw_data[[#This Row],[RRP]]</f>
        <v>26822822.240810815</v>
      </c>
    </row>
    <row r="1493" spans="1:14" x14ac:dyDescent="0.3">
      <c r="A1493" s="10">
        <v>43496</v>
      </c>
      <c r="B1493" s="5" t="str">
        <f>TEXT(Table_EnergyDemand_raw_data[[#This Row],[Date]], "DDDD")</f>
        <v>Thursday</v>
      </c>
      <c r="C1493" s="5" t="str">
        <f xml:space="preserve"> TEXT(Table_EnergyDemand_raw_data[[#This Row],[Date]], "MMMM")</f>
        <v>January</v>
      </c>
      <c r="D1493" s="5" t="str">
        <f>TEXT(Table_EnergyDemand_raw_data[[#This Row],[Date]], "YYYY")</f>
        <v>2019</v>
      </c>
      <c r="E1493" s="5">
        <f>_xlfn.ISOWEEKNUM(Table_EnergyDemand_raw_data[[#This Row],[Date]])</f>
        <v>5</v>
      </c>
      <c r="F1493" s="6" t="str">
        <f>VLOOKUP(Table_EnergyDemand_raw_data[[#This Row],[Date]],Table_Sheet1[], 2, FALSE)</f>
        <v>Y</v>
      </c>
      <c r="G1493" s="6" t="str">
        <f>VLOOKUP(Table_EnergyDemand_raw_data[[#This Row],[Date]],Table_Sheet1[], 3, FALSE)</f>
        <v>N</v>
      </c>
      <c r="H1493" s="5">
        <v>17.2</v>
      </c>
      <c r="I1493" s="5">
        <v>21.5</v>
      </c>
      <c r="J1493" s="5">
        <v>27.8</v>
      </c>
      <c r="K1493" s="5">
        <v>6.6</v>
      </c>
      <c r="L1493" s="7">
        <v>110277.21</v>
      </c>
      <c r="M1493" s="8">
        <v>107.5212334</v>
      </c>
      <c r="N1493" s="8">
        <f>Table_EnergyDemand_raw_data[[#This Row],[Demand]]*Table_EnergyDemand_raw_data[[#This Row],[RRP]]</f>
        <v>11857141.635110814</v>
      </c>
    </row>
    <row r="1494" spans="1:14" x14ac:dyDescent="0.3">
      <c r="A1494" s="10">
        <v>43497</v>
      </c>
      <c r="B1494" s="5" t="str">
        <f>TEXT(Table_EnergyDemand_raw_data[[#This Row],[Date]], "DDDD")</f>
        <v>Friday</v>
      </c>
      <c r="C1494" s="5" t="str">
        <f xml:space="preserve"> TEXT(Table_EnergyDemand_raw_data[[#This Row],[Date]], "MMMM")</f>
        <v>February</v>
      </c>
      <c r="D1494" s="5" t="str">
        <f>TEXT(Table_EnergyDemand_raw_data[[#This Row],[Date]], "YYYY")</f>
        <v>2019</v>
      </c>
      <c r="E1494" s="5">
        <f>_xlfn.ISOWEEKNUM(Table_EnergyDemand_raw_data[[#This Row],[Date]])</f>
        <v>5</v>
      </c>
      <c r="F1494" s="6" t="str">
        <f>VLOOKUP(Table_EnergyDemand_raw_data[[#This Row],[Date]],Table_Sheet1[], 2, FALSE)</f>
        <v>Y</v>
      </c>
      <c r="G1494" s="6" t="str">
        <f>VLOOKUP(Table_EnergyDemand_raw_data[[#This Row],[Date]],Table_Sheet1[], 3, FALSE)</f>
        <v>N</v>
      </c>
      <c r="H1494" s="5">
        <v>12.6</v>
      </c>
      <c r="I1494" s="5">
        <v>24.2</v>
      </c>
      <c r="J1494" s="5">
        <v>28.8</v>
      </c>
      <c r="K1494" s="5">
        <v>0</v>
      </c>
      <c r="L1494" s="7">
        <v>104422.79</v>
      </c>
      <c r="M1494" s="8">
        <v>117.68273910000001</v>
      </c>
      <c r="N1494" s="8">
        <f>Table_EnergyDemand_raw_data[[#This Row],[Demand]]*Table_EnergyDemand_raw_data[[#This Row],[RRP]]</f>
        <v>12288759.951664088</v>
      </c>
    </row>
    <row r="1495" spans="1:14" x14ac:dyDescent="0.3">
      <c r="A1495" s="10">
        <v>43498</v>
      </c>
      <c r="B1495" s="5" t="str">
        <f>TEXT(Table_EnergyDemand_raw_data[[#This Row],[Date]], "DDDD")</f>
        <v>Saturday</v>
      </c>
      <c r="C1495" s="5" t="str">
        <f xml:space="preserve"> TEXT(Table_EnergyDemand_raw_data[[#This Row],[Date]], "MMMM")</f>
        <v>February</v>
      </c>
      <c r="D1495" s="5" t="str">
        <f>TEXT(Table_EnergyDemand_raw_data[[#This Row],[Date]], "YYYY")</f>
        <v>2019</v>
      </c>
      <c r="E1495" s="5">
        <f>_xlfn.ISOWEEKNUM(Table_EnergyDemand_raw_data[[#This Row],[Date]])</f>
        <v>5</v>
      </c>
      <c r="F1495" s="6" t="str">
        <f>VLOOKUP(Table_EnergyDemand_raw_data[[#This Row],[Date]],Table_Sheet1[], 2, FALSE)</f>
        <v>Y</v>
      </c>
      <c r="G1495" s="6" t="str">
        <f>VLOOKUP(Table_EnergyDemand_raw_data[[#This Row],[Date]],Table_Sheet1[], 3, FALSE)</f>
        <v>N</v>
      </c>
      <c r="H1495" s="5">
        <v>15</v>
      </c>
      <c r="I1495" s="5">
        <v>34.4</v>
      </c>
      <c r="J1495" s="5">
        <v>27.5</v>
      </c>
      <c r="K1495" s="5">
        <v>0</v>
      </c>
      <c r="L1495" s="7">
        <v>124749.065</v>
      </c>
      <c r="M1495" s="8">
        <v>240.9545239</v>
      </c>
      <c r="N1495" s="8">
        <f>Table_EnergyDemand_raw_data[[#This Row],[Demand]]*Table_EnergyDemand_raw_data[[#This Row],[RRP]]</f>
        <v>30058851.564045154</v>
      </c>
    </row>
    <row r="1496" spans="1:14" x14ac:dyDescent="0.3">
      <c r="A1496" s="10">
        <v>43499</v>
      </c>
      <c r="B1496" s="5" t="str">
        <f>TEXT(Table_EnergyDemand_raw_data[[#This Row],[Date]], "DDDD")</f>
        <v>Sunday</v>
      </c>
      <c r="C1496" s="5" t="str">
        <f xml:space="preserve"> TEXT(Table_EnergyDemand_raw_data[[#This Row],[Date]], "MMMM")</f>
        <v>February</v>
      </c>
      <c r="D1496" s="5" t="str">
        <f>TEXT(Table_EnergyDemand_raw_data[[#This Row],[Date]], "YYYY")</f>
        <v>2019</v>
      </c>
      <c r="E1496" s="5">
        <f>_xlfn.ISOWEEKNUM(Table_EnergyDemand_raw_data[[#This Row],[Date]])</f>
        <v>5</v>
      </c>
      <c r="F1496" s="6" t="str">
        <f>VLOOKUP(Table_EnergyDemand_raw_data[[#This Row],[Date]],Table_Sheet1[], 2, FALSE)</f>
        <v>Y</v>
      </c>
      <c r="G1496" s="6" t="str">
        <f>VLOOKUP(Table_EnergyDemand_raw_data[[#This Row],[Date]],Table_Sheet1[], 3, FALSE)</f>
        <v>N</v>
      </c>
      <c r="H1496" s="5">
        <v>19.100000000000001</v>
      </c>
      <c r="I1496" s="5">
        <v>38.200000000000003</v>
      </c>
      <c r="J1496" s="5">
        <v>26.1</v>
      </c>
      <c r="K1496" s="5">
        <v>0</v>
      </c>
      <c r="L1496" s="7">
        <v>133287.58499999999</v>
      </c>
      <c r="M1496" s="8">
        <v>186.91763220000001</v>
      </c>
      <c r="N1496" s="8">
        <f>Table_EnergyDemand_raw_data[[#This Row],[Demand]]*Table_EnergyDemand_raw_data[[#This Row],[RRP]]</f>
        <v>24913799.789856236</v>
      </c>
    </row>
    <row r="1497" spans="1:14" x14ac:dyDescent="0.3">
      <c r="A1497" s="10">
        <v>43500</v>
      </c>
      <c r="B1497" s="5" t="str">
        <f>TEXT(Table_EnergyDemand_raw_data[[#This Row],[Date]], "DDDD")</f>
        <v>Monday</v>
      </c>
      <c r="C1497" s="5" t="str">
        <f xml:space="preserve"> TEXT(Table_EnergyDemand_raw_data[[#This Row],[Date]], "MMMM")</f>
        <v>February</v>
      </c>
      <c r="D1497" s="5" t="str">
        <f>TEXT(Table_EnergyDemand_raw_data[[#This Row],[Date]], "YYYY")</f>
        <v>2019</v>
      </c>
      <c r="E1497" s="5">
        <f>_xlfn.ISOWEEKNUM(Table_EnergyDemand_raw_data[[#This Row],[Date]])</f>
        <v>6</v>
      </c>
      <c r="F1497" s="6" t="str">
        <f>VLOOKUP(Table_EnergyDemand_raw_data[[#This Row],[Date]],Table_Sheet1[], 2, FALSE)</f>
        <v>Y</v>
      </c>
      <c r="G1497" s="6" t="str">
        <f>VLOOKUP(Table_EnergyDemand_raw_data[[#This Row],[Date]],Table_Sheet1[], 3, FALSE)</f>
        <v>N</v>
      </c>
      <c r="H1497" s="5">
        <v>20</v>
      </c>
      <c r="I1497" s="5">
        <v>22.7</v>
      </c>
      <c r="J1497" s="5">
        <v>9.3000000000000007</v>
      </c>
      <c r="K1497" s="5">
        <v>0</v>
      </c>
      <c r="L1497" s="7">
        <v>119168.96000000001</v>
      </c>
      <c r="M1497" s="8">
        <v>110.1512267</v>
      </c>
      <c r="N1497" s="8">
        <f>Table_EnergyDemand_raw_data[[#This Row],[Demand]]*Table_EnergyDemand_raw_data[[#This Row],[RRP]]</f>
        <v>13126607.128563233</v>
      </c>
    </row>
    <row r="1498" spans="1:14" x14ac:dyDescent="0.3">
      <c r="A1498" s="10">
        <v>43501</v>
      </c>
      <c r="B1498" s="5" t="str">
        <f>TEXT(Table_EnergyDemand_raw_data[[#This Row],[Date]], "DDDD")</f>
        <v>Tuesday</v>
      </c>
      <c r="C1498" s="5" t="str">
        <f xml:space="preserve"> TEXT(Table_EnergyDemand_raw_data[[#This Row],[Date]], "MMMM")</f>
        <v>February</v>
      </c>
      <c r="D1498" s="5" t="str">
        <f>TEXT(Table_EnergyDemand_raw_data[[#This Row],[Date]], "YYYY")</f>
        <v>2019</v>
      </c>
      <c r="E1498" s="5">
        <f>_xlfn.ISOWEEKNUM(Table_EnergyDemand_raw_data[[#This Row],[Date]])</f>
        <v>6</v>
      </c>
      <c r="F1498" s="6" t="str">
        <f>VLOOKUP(Table_EnergyDemand_raw_data[[#This Row],[Date]],Table_Sheet1[], 2, FALSE)</f>
        <v>Y</v>
      </c>
      <c r="G1498" s="6" t="str">
        <f>VLOOKUP(Table_EnergyDemand_raw_data[[#This Row],[Date]],Table_Sheet1[], 3, FALSE)</f>
        <v>N</v>
      </c>
      <c r="H1498" s="5">
        <v>17.7</v>
      </c>
      <c r="I1498" s="5">
        <v>26.9</v>
      </c>
      <c r="J1498" s="5">
        <v>14.6</v>
      </c>
      <c r="K1498" s="5">
        <v>0</v>
      </c>
      <c r="L1498" s="7">
        <v>119702.045</v>
      </c>
      <c r="M1498" s="8">
        <v>92.701339529999998</v>
      </c>
      <c r="N1498" s="8">
        <f>Table_EnergyDemand_raw_data[[#This Row],[Demand]]*Table_EnergyDemand_raw_data[[#This Row],[RRP]]</f>
        <v>11096539.915980339</v>
      </c>
    </row>
    <row r="1499" spans="1:14" x14ac:dyDescent="0.3">
      <c r="A1499" s="10">
        <v>43502</v>
      </c>
      <c r="B1499" s="5" t="str">
        <f>TEXT(Table_EnergyDemand_raw_data[[#This Row],[Date]], "DDDD")</f>
        <v>Wednesday</v>
      </c>
      <c r="C1499" s="5" t="str">
        <f xml:space="preserve"> TEXT(Table_EnergyDemand_raw_data[[#This Row],[Date]], "MMMM")</f>
        <v>February</v>
      </c>
      <c r="D1499" s="5" t="str">
        <f>TEXT(Table_EnergyDemand_raw_data[[#This Row],[Date]], "YYYY")</f>
        <v>2019</v>
      </c>
      <c r="E1499" s="5">
        <f>_xlfn.ISOWEEKNUM(Table_EnergyDemand_raw_data[[#This Row],[Date]])</f>
        <v>6</v>
      </c>
      <c r="F1499" s="6" t="str">
        <f>VLOOKUP(Table_EnergyDemand_raw_data[[#This Row],[Date]],Table_Sheet1[], 2, FALSE)</f>
        <v>Y</v>
      </c>
      <c r="G1499" s="6" t="str">
        <f>VLOOKUP(Table_EnergyDemand_raw_data[[#This Row],[Date]],Table_Sheet1[], 3, FALSE)</f>
        <v>N</v>
      </c>
      <c r="H1499" s="5">
        <v>18.5</v>
      </c>
      <c r="I1499" s="5">
        <v>34.700000000000003</v>
      </c>
      <c r="J1499" s="5">
        <v>22.8</v>
      </c>
      <c r="K1499" s="5">
        <v>0</v>
      </c>
      <c r="L1499" s="7">
        <v>140497.815</v>
      </c>
      <c r="M1499" s="8">
        <v>143.45505610000001</v>
      </c>
      <c r="N1499" s="8">
        <f>Table_EnergyDemand_raw_data[[#This Row],[Demand]]*Table_EnergyDemand_raw_data[[#This Row],[RRP]]</f>
        <v>20155121.932752423</v>
      </c>
    </row>
    <row r="1500" spans="1:14" x14ac:dyDescent="0.3">
      <c r="A1500" s="10">
        <v>43503</v>
      </c>
      <c r="B1500" s="5" t="str">
        <f>TEXT(Table_EnergyDemand_raw_data[[#This Row],[Date]], "DDDD")</f>
        <v>Thursday</v>
      </c>
      <c r="C1500" s="5" t="str">
        <f xml:space="preserve"> TEXT(Table_EnergyDemand_raw_data[[#This Row],[Date]], "MMMM")</f>
        <v>February</v>
      </c>
      <c r="D1500" s="5" t="str">
        <f>TEXT(Table_EnergyDemand_raw_data[[#This Row],[Date]], "YYYY")</f>
        <v>2019</v>
      </c>
      <c r="E1500" s="5">
        <f>_xlfn.ISOWEEKNUM(Table_EnergyDemand_raw_data[[#This Row],[Date]])</f>
        <v>6</v>
      </c>
      <c r="F1500" s="6" t="str">
        <f>VLOOKUP(Table_EnergyDemand_raw_data[[#This Row],[Date]],Table_Sheet1[], 2, FALSE)</f>
        <v>Y</v>
      </c>
      <c r="G1500" s="6" t="str">
        <f>VLOOKUP(Table_EnergyDemand_raw_data[[#This Row],[Date]],Table_Sheet1[], 3, FALSE)</f>
        <v>N</v>
      </c>
      <c r="H1500" s="5">
        <v>20.7</v>
      </c>
      <c r="I1500" s="5">
        <v>28.3</v>
      </c>
      <c r="J1500" s="5">
        <v>25.1</v>
      </c>
      <c r="K1500" s="5">
        <v>11</v>
      </c>
      <c r="L1500" s="7">
        <v>141593.54500000001</v>
      </c>
      <c r="M1500" s="8">
        <v>147.68790949999999</v>
      </c>
      <c r="N1500" s="8">
        <f>Table_EnergyDemand_raw_data[[#This Row],[Demand]]*Table_EnergyDemand_raw_data[[#This Row],[RRP]]</f>
        <v>20911654.659744177</v>
      </c>
    </row>
    <row r="1501" spans="1:14" x14ac:dyDescent="0.3">
      <c r="A1501" s="10">
        <v>43504</v>
      </c>
      <c r="B1501" s="5" t="str">
        <f>TEXT(Table_EnergyDemand_raw_data[[#This Row],[Date]], "DDDD")</f>
        <v>Friday</v>
      </c>
      <c r="C1501" s="5" t="str">
        <f xml:space="preserve"> TEXT(Table_EnergyDemand_raw_data[[#This Row],[Date]], "MMMM")</f>
        <v>February</v>
      </c>
      <c r="D1501" s="5" t="str">
        <f>TEXT(Table_EnergyDemand_raw_data[[#This Row],[Date]], "YYYY")</f>
        <v>2019</v>
      </c>
      <c r="E1501" s="5">
        <f>_xlfn.ISOWEEKNUM(Table_EnergyDemand_raw_data[[#This Row],[Date]])</f>
        <v>6</v>
      </c>
      <c r="F1501" s="6" t="str">
        <f>VLOOKUP(Table_EnergyDemand_raw_data[[#This Row],[Date]],Table_Sheet1[], 2, FALSE)</f>
        <v>Y</v>
      </c>
      <c r="G1501" s="6" t="str">
        <f>VLOOKUP(Table_EnergyDemand_raw_data[[#This Row],[Date]],Table_Sheet1[], 3, FALSE)</f>
        <v>N</v>
      </c>
      <c r="H1501" s="5">
        <v>18.100000000000001</v>
      </c>
      <c r="I1501" s="5">
        <v>23.1</v>
      </c>
      <c r="J1501" s="5">
        <v>21.1</v>
      </c>
      <c r="K1501" s="5">
        <v>0</v>
      </c>
      <c r="L1501" s="7">
        <v>117327.495</v>
      </c>
      <c r="M1501" s="8">
        <v>107.8491587</v>
      </c>
      <c r="N1501" s="8">
        <f>Table_EnergyDemand_raw_data[[#This Row],[Demand]]*Table_EnergyDemand_raw_data[[#This Row],[RRP]]</f>
        <v>12653671.628128456</v>
      </c>
    </row>
    <row r="1502" spans="1:14" x14ac:dyDescent="0.3">
      <c r="A1502" s="10">
        <v>43505</v>
      </c>
      <c r="B1502" s="5" t="str">
        <f>TEXT(Table_EnergyDemand_raw_data[[#This Row],[Date]], "DDDD")</f>
        <v>Saturday</v>
      </c>
      <c r="C1502" s="5" t="str">
        <f xml:space="preserve"> TEXT(Table_EnergyDemand_raw_data[[#This Row],[Date]], "MMMM")</f>
        <v>February</v>
      </c>
      <c r="D1502" s="5" t="str">
        <f>TEXT(Table_EnergyDemand_raw_data[[#This Row],[Date]], "YYYY")</f>
        <v>2019</v>
      </c>
      <c r="E1502" s="5">
        <f>_xlfn.ISOWEEKNUM(Table_EnergyDemand_raw_data[[#This Row],[Date]])</f>
        <v>6</v>
      </c>
      <c r="F1502" s="6" t="str">
        <f>VLOOKUP(Table_EnergyDemand_raw_data[[#This Row],[Date]],Table_Sheet1[], 2, FALSE)</f>
        <v>Y</v>
      </c>
      <c r="G1502" s="6" t="str">
        <f>VLOOKUP(Table_EnergyDemand_raw_data[[#This Row],[Date]],Table_Sheet1[], 3, FALSE)</f>
        <v>N</v>
      </c>
      <c r="H1502" s="5">
        <v>14.6</v>
      </c>
      <c r="I1502" s="5">
        <v>19.7</v>
      </c>
      <c r="J1502" s="5">
        <v>13.6</v>
      </c>
      <c r="K1502" s="5">
        <v>0</v>
      </c>
      <c r="L1502" s="7">
        <v>95668.77</v>
      </c>
      <c r="M1502" s="8">
        <v>44.176311859999998</v>
      </c>
      <c r="N1502" s="8">
        <f>Table_EnergyDemand_raw_data[[#This Row],[Demand]]*Table_EnergyDemand_raw_data[[#This Row],[RRP]]</f>
        <v>4226293.4187826123</v>
      </c>
    </row>
    <row r="1503" spans="1:14" x14ac:dyDescent="0.3">
      <c r="A1503" s="10">
        <v>43506</v>
      </c>
      <c r="B1503" s="5" t="str">
        <f>TEXT(Table_EnergyDemand_raw_data[[#This Row],[Date]], "DDDD")</f>
        <v>Sunday</v>
      </c>
      <c r="C1503" s="5" t="str">
        <f xml:space="preserve"> TEXT(Table_EnergyDemand_raw_data[[#This Row],[Date]], "MMMM")</f>
        <v>February</v>
      </c>
      <c r="D1503" s="5" t="str">
        <f>TEXT(Table_EnergyDemand_raw_data[[#This Row],[Date]], "YYYY")</f>
        <v>2019</v>
      </c>
      <c r="E1503" s="5">
        <f>_xlfn.ISOWEEKNUM(Table_EnergyDemand_raw_data[[#This Row],[Date]])</f>
        <v>6</v>
      </c>
      <c r="F1503" s="6" t="str">
        <f>VLOOKUP(Table_EnergyDemand_raw_data[[#This Row],[Date]],Table_Sheet1[], 2, FALSE)</f>
        <v>Y</v>
      </c>
      <c r="G1503" s="6" t="str">
        <f>VLOOKUP(Table_EnergyDemand_raw_data[[#This Row],[Date]],Table_Sheet1[], 3, FALSE)</f>
        <v>N</v>
      </c>
      <c r="H1503" s="5">
        <v>13</v>
      </c>
      <c r="I1503" s="5">
        <v>23.3</v>
      </c>
      <c r="J1503" s="5">
        <v>23.5</v>
      </c>
      <c r="K1503" s="5">
        <v>4.8</v>
      </c>
      <c r="L1503" s="7">
        <v>94786.72</v>
      </c>
      <c r="M1503" s="8">
        <v>86.435775870000001</v>
      </c>
      <c r="N1503" s="8">
        <f>Table_EnergyDemand_raw_data[[#This Row],[Demand]]*Table_EnergyDemand_raw_data[[#This Row],[RRP]]</f>
        <v>8192963.6853724467</v>
      </c>
    </row>
    <row r="1504" spans="1:14" x14ac:dyDescent="0.3">
      <c r="A1504" s="10">
        <v>43507</v>
      </c>
      <c r="B1504" s="5" t="str">
        <f>TEXT(Table_EnergyDemand_raw_data[[#This Row],[Date]], "DDDD")</f>
        <v>Monday</v>
      </c>
      <c r="C1504" s="5" t="str">
        <f xml:space="preserve"> TEXT(Table_EnergyDemand_raw_data[[#This Row],[Date]], "MMMM")</f>
        <v>February</v>
      </c>
      <c r="D1504" s="5" t="str">
        <f>TEXT(Table_EnergyDemand_raw_data[[#This Row],[Date]], "YYYY")</f>
        <v>2019</v>
      </c>
      <c r="E1504" s="5">
        <f>_xlfn.ISOWEEKNUM(Table_EnergyDemand_raw_data[[#This Row],[Date]])</f>
        <v>7</v>
      </c>
      <c r="F1504" s="6" t="str">
        <f>VLOOKUP(Table_EnergyDemand_raw_data[[#This Row],[Date]],Table_Sheet1[], 2, FALSE)</f>
        <v>Y</v>
      </c>
      <c r="G1504" s="6" t="str">
        <f>VLOOKUP(Table_EnergyDemand_raw_data[[#This Row],[Date]],Table_Sheet1[], 3, FALSE)</f>
        <v>N</v>
      </c>
      <c r="H1504" s="5">
        <v>14.4</v>
      </c>
      <c r="I1504" s="5">
        <v>27.5</v>
      </c>
      <c r="J1504" s="5">
        <v>18.600000000000001</v>
      </c>
      <c r="K1504" s="5">
        <v>0</v>
      </c>
      <c r="L1504" s="7">
        <v>114085.645</v>
      </c>
      <c r="M1504" s="8">
        <v>97.715089509999999</v>
      </c>
      <c r="N1504" s="8">
        <f>Table_EnergyDemand_raw_data[[#This Row],[Demand]]*Table_EnergyDemand_raw_data[[#This Row],[RRP]]</f>
        <v>11147889.012981085</v>
      </c>
    </row>
    <row r="1505" spans="1:14" x14ac:dyDescent="0.3">
      <c r="A1505" s="10">
        <v>43508</v>
      </c>
      <c r="B1505" s="5" t="str">
        <f>TEXT(Table_EnergyDemand_raw_data[[#This Row],[Date]], "DDDD")</f>
        <v>Tuesday</v>
      </c>
      <c r="C1505" s="5" t="str">
        <f xml:space="preserve"> TEXT(Table_EnergyDemand_raw_data[[#This Row],[Date]], "MMMM")</f>
        <v>February</v>
      </c>
      <c r="D1505" s="5" t="str">
        <f>TEXT(Table_EnergyDemand_raw_data[[#This Row],[Date]], "YYYY")</f>
        <v>2019</v>
      </c>
      <c r="E1505" s="5">
        <f>_xlfn.ISOWEEKNUM(Table_EnergyDemand_raw_data[[#This Row],[Date]])</f>
        <v>7</v>
      </c>
      <c r="F1505" s="6" t="str">
        <f>VLOOKUP(Table_EnergyDemand_raw_data[[#This Row],[Date]],Table_Sheet1[], 2, FALSE)</f>
        <v>Y</v>
      </c>
      <c r="G1505" s="6" t="str">
        <f>VLOOKUP(Table_EnergyDemand_raw_data[[#This Row],[Date]],Table_Sheet1[], 3, FALSE)</f>
        <v>N</v>
      </c>
      <c r="H1505" s="5">
        <v>18.399999999999999</v>
      </c>
      <c r="I1505" s="5">
        <v>21.5</v>
      </c>
      <c r="J1505" s="5">
        <v>12.4</v>
      </c>
      <c r="K1505" s="5">
        <v>0</v>
      </c>
      <c r="L1505" s="7">
        <v>107697.205</v>
      </c>
      <c r="M1505" s="8">
        <v>57.338211940000001</v>
      </c>
      <c r="N1505" s="8">
        <f>Table_EnergyDemand_raw_data[[#This Row],[Demand]]*Table_EnergyDemand_raw_data[[#This Row],[RRP]]</f>
        <v>6175165.1656356277</v>
      </c>
    </row>
    <row r="1506" spans="1:14" x14ac:dyDescent="0.3">
      <c r="A1506" s="10">
        <v>43509</v>
      </c>
      <c r="B1506" s="5" t="str">
        <f>TEXT(Table_EnergyDemand_raw_data[[#This Row],[Date]], "DDDD")</f>
        <v>Wednesday</v>
      </c>
      <c r="C1506" s="5" t="str">
        <f xml:space="preserve"> TEXT(Table_EnergyDemand_raw_data[[#This Row],[Date]], "MMMM")</f>
        <v>February</v>
      </c>
      <c r="D1506" s="5" t="str">
        <f>TEXT(Table_EnergyDemand_raw_data[[#This Row],[Date]], "YYYY")</f>
        <v>2019</v>
      </c>
      <c r="E1506" s="5">
        <f>_xlfn.ISOWEEKNUM(Table_EnergyDemand_raw_data[[#This Row],[Date]])</f>
        <v>7</v>
      </c>
      <c r="F1506" s="6" t="str">
        <f>VLOOKUP(Table_EnergyDemand_raw_data[[#This Row],[Date]],Table_Sheet1[], 2, FALSE)</f>
        <v>Y</v>
      </c>
      <c r="G1506" s="6" t="str">
        <f>VLOOKUP(Table_EnergyDemand_raw_data[[#This Row],[Date]],Table_Sheet1[], 3, FALSE)</f>
        <v>N</v>
      </c>
      <c r="H1506" s="5">
        <v>11.8</v>
      </c>
      <c r="I1506" s="5">
        <v>19.2</v>
      </c>
      <c r="J1506" s="5">
        <v>23.7</v>
      </c>
      <c r="K1506" s="5">
        <v>2.8</v>
      </c>
      <c r="L1506" s="7">
        <v>106692.845</v>
      </c>
      <c r="M1506" s="8">
        <v>85.981483069999996</v>
      </c>
      <c r="N1506" s="8">
        <f>Table_EnergyDemand_raw_data[[#This Row],[Demand]]*Table_EnergyDemand_raw_data[[#This Row],[RRP]]</f>
        <v>9173609.0460576341</v>
      </c>
    </row>
    <row r="1507" spans="1:14" x14ac:dyDescent="0.3">
      <c r="A1507" s="10">
        <v>43510</v>
      </c>
      <c r="B1507" s="5" t="str">
        <f>TEXT(Table_EnergyDemand_raw_data[[#This Row],[Date]], "DDDD")</f>
        <v>Thursday</v>
      </c>
      <c r="C1507" s="5" t="str">
        <f xml:space="preserve"> TEXT(Table_EnergyDemand_raw_data[[#This Row],[Date]], "MMMM")</f>
        <v>February</v>
      </c>
      <c r="D1507" s="5" t="str">
        <f>TEXT(Table_EnergyDemand_raw_data[[#This Row],[Date]], "YYYY")</f>
        <v>2019</v>
      </c>
      <c r="E1507" s="5">
        <f>_xlfn.ISOWEEKNUM(Table_EnergyDemand_raw_data[[#This Row],[Date]])</f>
        <v>7</v>
      </c>
      <c r="F1507" s="6" t="str">
        <f>VLOOKUP(Table_EnergyDemand_raw_data[[#This Row],[Date]],Table_Sheet1[], 2, FALSE)</f>
        <v>Y</v>
      </c>
      <c r="G1507" s="6" t="str">
        <f>VLOOKUP(Table_EnergyDemand_raw_data[[#This Row],[Date]],Table_Sheet1[], 3, FALSE)</f>
        <v>N</v>
      </c>
      <c r="H1507" s="5">
        <v>12.3</v>
      </c>
      <c r="I1507" s="5">
        <v>23.2</v>
      </c>
      <c r="J1507" s="5">
        <v>24.2</v>
      </c>
      <c r="K1507" s="5">
        <v>0</v>
      </c>
      <c r="L1507" s="7">
        <v>107655.08</v>
      </c>
      <c r="M1507" s="8">
        <v>108.29071519999999</v>
      </c>
      <c r="N1507" s="8">
        <f>Table_EnergyDemand_raw_data[[#This Row],[Demand]]*Table_EnergyDemand_raw_data[[#This Row],[RRP]]</f>
        <v>11658045.608113216</v>
      </c>
    </row>
    <row r="1508" spans="1:14" x14ac:dyDescent="0.3">
      <c r="A1508" s="10">
        <v>43511</v>
      </c>
      <c r="B1508" s="5" t="str">
        <f>TEXT(Table_EnergyDemand_raw_data[[#This Row],[Date]], "DDDD")</f>
        <v>Friday</v>
      </c>
      <c r="C1508" s="5" t="str">
        <f xml:space="preserve"> TEXT(Table_EnergyDemand_raw_data[[#This Row],[Date]], "MMMM")</f>
        <v>February</v>
      </c>
      <c r="D1508" s="5" t="str">
        <f>TEXT(Table_EnergyDemand_raw_data[[#This Row],[Date]], "YYYY")</f>
        <v>2019</v>
      </c>
      <c r="E1508" s="5">
        <f>_xlfn.ISOWEEKNUM(Table_EnergyDemand_raw_data[[#This Row],[Date]])</f>
        <v>7</v>
      </c>
      <c r="F1508" s="6" t="str">
        <f>VLOOKUP(Table_EnergyDemand_raw_data[[#This Row],[Date]],Table_Sheet1[], 2, FALSE)</f>
        <v>Y</v>
      </c>
      <c r="G1508" s="6" t="str">
        <f>VLOOKUP(Table_EnergyDemand_raw_data[[#This Row],[Date]],Table_Sheet1[], 3, FALSE)</f>
        <v>N</v>
      </c>
      <c r="H1508" s="5">
        <v>14.8</v>
      </c>
      <c r="I1508" s="5">
        <v>22.8</v>
      </c>
      <c r="J1508" s="5">
        <v>23.1</v>
      </c>
      <c r="K1508" s="5">
        <v>0</v>
      </c>
      <c r="L1508" s="7">
        <v>113910.46</v>
      </c>
      <c r="M1508" s="8">
        <v>114.7685038</v>
      </c>
      <c r="N1508" s="8">
        <f>Table_EnergyDemand_raw_data[[#This Row],[Demand]]*Table_EnergyDemand_raw_data[[#This Row],[RRP]]</f>
        <v>13073333.061369749</v>
      </c>
    </row>
    <row r="1509" spans="1:14" x14ac:dyDescent="0.3">
      <c r="A1509" s="10">
        <v>43512</v>
      </c>
      <c r="B1509" s="5" t="str">
        <f>TEXT(Table_EnergyDemand_raw_data[[#This Row],[Date]], "DDDD")</f>
        <v>Saturday</v>
      </c>
      <c r="C1509" s="5" t="str">
        <f xml:space="preserve"> TEXT(Table_EnergyDemand_raw_data[[#This Row],[Date]], "MMMM")</f>
        <v>February</v>
      </c>
      <c r="D1509" s="5" t="str">
        <f>TEXT(Table_EnergyDemand_raw_data[[#This Row],[Date]], "YYYY")</f>
        <v>2019</v>
      </c>
      <c r="E1509" s="5">
        <f>_xlfn.ISOWEEKNUM(Table_EnergyDemand_raw_data[[#This Row],[Date]])</f>
        <v>7</v>
      </c>
      <c r="F1509" s="6" t="str">
        <f>VLOOKUP(Table_EnergyDemand_raw_data[[#This Row],[Date]],Table_Sheet1[], 2, FALSE)</f>
        <v>Y</v>
      </c>
      <c r="G1509" s="6" t="str">
        <f>VLOOKUP(Table_EnergyDemand_raw_data[[#This Row],[Date]],Table_Sheet1[], 3, FALSE)</f>
        <v>N</v>
      </c>
      <c r="H1509" s="5">
        <v>16.100000000000001</v>
      </c>
      <c r="I1509" s="5">
        <v>23.2</v>
      </c>
      <c r="J1509" s="5">
        <v>24.2</v>
      </c>
      <c r="K1509" s="5">
        <v>0</v>
      </c>
      <c r="L1509" s="7">
        <v>106467.235</v>
      </c>
      <c r="M1509" s="8">
        <v>127.4802754</v>
      </c>
      <c r="N1509" s="8">
        <f>Table_EnergyDemand_raw_data[[#This Row],[Demand]]*Table_EnergyDemand_raw_data[[#This Row],[RRP]]</f>
        <v>13572472.438876519</v>
      </c>
    </row>
    <row r="1510" spans="1:14" x14ac:dyDescent="0.3">
      <c r="A1510" s="10">
        <v>43513</v>
      </c>
      <c r="B1510" s="5" t="str">
        <f>TEXT(Table_EnergyDemand_raw_data[[#This Row],[Date]], "DDDD")</f>
        <v>Sunday</v>
      </c>
      <c r="C1510" s="5" t="str">
        <f xml:space="preserve"> TEXT(Table_EnergyDemand_raw_data[[#This Row],[Date]], "MMMM")</f>
        <v>February</v>
      </c>
      <c r="D1510" s="5" t="str">
        <f>TEXT(Table_EnergyDemand_raw_data[[#This Row],[Date]], "YYYY")</f>
        <v>2019</v>
      </c>
      <c r="E1510" s="5">
        <f>_xlfn.ISOWEEKNUM(Table_EnergyDemand_raw_data[[#This Row],[Date]])</f>
        <v>7</v>
      </c>
      <c r="F1510" s="6" t="str">
        <f>VLOOKUP(Table_EnergyDemand_raw_data[[#This Row],[Date]],Table_Sheet1[], 2, FALSE)</f>
        <v>Y</v>
      </c>
      <c r="G1510" s="6" t="str">
        <f>VLOOKUP(Table_EnergyDemand_raw_data[[#This Row],[Date]],Table_Sheet1[], 3, FALSE)</f>
        <v>N</v>
      </c>
      <c r="H1510" s="5">
        <v>15</v>
      </c>
      <c r="I1510" s="5">
        <v>29</v>
      </c>
      <c r="J1510" s="5">
        <v>20</v>
      </c>
      <c r="K1510" s="5">
        <v>0</v>
      </c>
      <c r="L1510" s="7">
        <v>108470.925</v>
      </c>
      <c r="M1510" s="8">
        <v>110.4895928</v>
      </c>
      <c r="N1510" s="8">
        <f>Table_EnergyDemand_raw_data[[#This Row],[Demand]]*Table_EnergyDemand_raw_data[[#This Row],[RRP]]</f>
        <v>11984908.333889339</v>
      </c>
    </row>
    <row r="1511" spans="1:14" x14ac:dyDescent="0.3">
      <c r="A1511" s="10">
        <v>43514</v>
      </c>
      <c r="B1511" s="5" t="str">
        <f>TEXT(Table_EnergyDemand_raw_data[[#This Row],[Date]], "DDDD")</f>
        <v>Monday</v>
      </c>
      <c r="C1511" s="5" t="str">
        <f xml:space="preserve"> TEXT(Table_EnergyDemand_raw_data[[#This Row],[Date]], "MMMM")</f>
        <v>February</v>
      </c>
      <c r="D1511" s="5" t="str">
        <f>TEXT(Table_EnergyDemand_raw_data[[#This Row],[Date]], "YYYY")</f>
        <v>2019</v>
      </c>
      <c r="E1511" s="5">
        <f>_xlfn.ISOWEEKNUM(Table_EnergyDemand_raw_data[[#This Row],[Date]])</f>
        <v>8</v>
      </c>
      <c r="F1511" s="6" t="str">
        <f>VLOOKUP(Table_EnergyDemand_raw_data[[#This Row],[Date]],Table_Sheet1[], 2, FALSE)</f>
        <v>Y</v>
      </c>
      <c r="G1511" s="6" t="str">
        <f>VLOOKUP(Table_EnergyDemand_raw_data[[#This Row],[Date]],Table_Sheet1[], 3, FALSE)</f>
        <v>N</v>
      </c>
      <c r="H1511" s="5">
        <v>18</v>
      </c>
      <c r="I1511" s="5">
        <v>23.6</v>
      </c>
      <c r="J1511" s="5">
        <v>16.899999999999999</v>
      </c>
      <c r="K1511" s="5">
        <v>0</v>
      </c>
      <c r="L1511" s="7">
        <v>116995.065</v>
      </c>
      <c r="M1511" s="8">
        <v>104.4634554</v>
      </c>
      <c r="N1511" s="8">
        <f>Table_EnergyDemand_raw_data[[#This Row],[Demand]]*Table_EnergyDemand_raw_data[[#This Row],[RRP]]</f>
        <v>12221708.754647601</v>
      </c>
    </row>
    <row r="1512" spans="1:14" x14ac:dyDescent="0.3">
      <c r="A1512" s="10">
        <v>43515</v>
      </c>
      <c r="B1512" s="5" t="str">
        <f>TEXT(Table_EnergyDemand_raw_data[[#This Row],[Date]], "DDDD")</f>
        <v>Tuesday</v>
      </c>
      <c r="C1512" s="5" t="str">
        <f xml:space="preserve"> TEXT(Table_EnergyDemand_raw_data[[#This Row],[Date]], "MMMM")</f>
        <v>February</v>
      </c>
      <c r="D1512" s="5" t="str">
        <f>TEXT(Table_EnergyDemand_raw_data[[#This Row],[Date]], "YYYY")</f>
        <v>2019</v>
      </c>
      <c r="E1512" s="5">
        <f>_xlfn.ISOWEEKNUM(Table_EnergyDemand_raw_data[[#This Row],[Date]])</f>
        <v>8</v>
      </c>
      <c r="F1512" s="6" t="str">
        <f>VLOOKUP(Table_EnergyDemand_raw_data[[#This Row],[Date]],Table_Sheet1[], 2, FALSE)</f>
        <v>Y</v>
      </c>
      <c r="G1512" s="6" t="str">
        <f>VLOOKUP(Table_EnergyDemand_raw_data[[#This Row],[Date]],Table_Sheet1[], 3, FALSE)</f>
        <v>N</v>
      </c>
      <c r="H1512" s="5">
        <v>13.7</v>
      </c>
      <c r="I1512" s="5">
        <v>20.2</v>
      </c>
      <c r="J1512" s="5">
        <v>21.4</v>
      </c>
      <c r="K1512" s="5">
        <v>0</v>
      </c>
      <c r="L1512" s="7">
        <v>110531.6</v>
      </c>
      <c r="M1512" s="8">
        <v>105.09817820000001</v>
      </c>
      <c r="N1512" s="8">
        <f>Table_EnergyDemand_raw_data[[#This Row],[Demand]]*Table_EnergyDemand_raw_data[[#This Row],[RRP]]</f>
        <v>11616669.793531122</v>
      </c>
    </row>
    <row r="1513" spans="1:14" x14ac:dyDescent="0.3">
      <c r="A1513" s="10">
        <v>43516</v>
      </c>
      <c r="B1513" s="5" t="str">
        <f>TEXT(Table_EnergyDemand_raw_data[[#This Row],[Date]], "DDDD")</f>
        <v>Wednesday</v>
      </c>
      <c r="C1513" s="5" t="str">
        <f xml:space="preserve"> TEXT(Table_EnergyDemand_raw_data[[#This Row],[Date]], "MMMM")</f>
        <v>February</v>
      </c>
      <c r="D1513" s="5" t="str">
        <f>TEXT(Table_EnergyDemand_raw_data[[#This Row],[Date]], "YYYY")</f>
        <v>2019</v>
      </c>
      <c r="E1513" s="5">
        <f>_xlfn.ISOWEEKNUM(Table_EnergyDemand_raw_data[[#This Row],[Date]])</f>
        <v>8</v>
      </c>
      <c r="F1513" s="6" t="str">
        <f>VLOOKUP(Table_EnergyDemand_raw_data[[#This Row],[Date]],Table_Sheet1[], 2, FALSE)</f>
        <v>Y</v>
      </c>
      <c r="G1513" s="6" t="str">
        <f>VLOOKUP(Table_EnergyDemand_raw_data[[#This Row],[Date]],Table_Sheet1[], 3, FALSE)</f>
        <v>N</v>
      </c>
      <c r="H1513" s="5">
        <v>13.5</v>
      </c>
      <c r="I1513" s="5">
        <v>23.2</v>
      </c>
      <c r="J1513" s="5">
        <v>20.8</v>
      </c>
      <c r="K1513" s="5">
        <v>0</v>
      </c>
      <c r="L1513" s="7">
        <v>108972.30499999999</v>
      </c>
      <c r="M1513" s="8">
        <v>111.0460243</v>
      </c>
      <c r="N1513" s="8">
        <f>Table_EnergyDemand_raw_data[[#This Row],[Demand]]*Table_EnergyDemand_raw_data[[#This Row],[RRP]]</f>
        <v>12100941.22905701</v>
      </c>
    </row>
    <row r="1514" spans="1:14" x14ac:dyDescent="0.3">
      <c r="A1514" s="10">
        <v>43517</v>
      </c>
      <c r="B1514" s="5" t="str">
        <f>TEXT(Table_EnergyDemand_raw_data[[#This Row],[Date]], "DDDD")</f>
        <v>Thursday</v>
      </c>
      <c r="C1514" s="5" t="str">
        <f xml:space="preserve"> TEXT(Table_EnergyDemand_raw_data[[#This Row],[Date]], "MMMM")</f>
        <v>February</v>
      </c>
      <c r="D1514" s="5" t="str">
        <f>TEXT(Table_EnergyDemand_raw_data[[#This Row],[Date]], "YYYY")</f>
        <v>2019</v>
      </c>
      <c r="E1514" s="5">
        <f>_xlfn.ISOWEEKNUM(Table_EnergyDemand_raw_data[[#This Row],[Date]])</f>
        <v>8</v>
      </c>
      <c r="F1514" s="6" t="str">
        <f>VLOOKUP(Table_EnergyDemand_raw_data[[#This Row],[Date]],Table_Sheet1[], 2, FALSE)</f>
        <v>Y</v>
      </c>
      <c r="G1514" s="6" t="str">
        <f>VLOOKUP(Table_EnergyDemand_raw_data[[#This Row],[Date]],Table_Sheet1[], 3, FALSE)</f>
        <v>N</v>
      </c>
      <c r="H1514" s="5">
        <v>14</v>
      </c>
      <c r="I1514" s="5">
        <v>20.399999999999999</v>
      </c>
      <c r="J1514" s="5">
        <v>16.2</v>
      </c>
      <c r="K1514" s="5">
        <v>0</v>
      </c>
      <c r="L1514" s="7">
        <v>110235.33500000001</v>
      </c>
      <c r="M1514" s="8">
        <v>114.360572</v>
      </c>
      <c r="N1514" s="8">
        <f>Table_EnergyDemand_raw_data[[#This Row],[Demand]]*Table_EnergyDemand_raw_data[[#This Row],[RRP]]</f>
        <v>12606575.965211621</v>
      </c>
    </row>
    <row r="1515" spans="1:14" x14ac:dyDescent="0.3">
      <c r="A1515" s="10">
        <v>43518</v>
      </c>
      <c r="B1515" s="5" t="str">
        <f>TEXT(Table_EnergyDemand_raw_data[[#This Row],[Date]], "DDDD")</f>
        <v>Friday</v>
      </c>
      <c r="C1515" s="5" t="str">
        <f xml:space="preserve"> TEXT(Table_EnergyDemand_raw_data[[#This Row],[Date]], "MMMM")</f>
        <v>February</v>
      </c>
      <c r="D1515" s="5" t="str">
        <f>TEXT(Table_EnergyDemand_raw_data[[#This Row],[Date]], "YYYY")</f>
        <v>2019</v>
      </c>
      <c r="E1515" s="5">
        <f>_xlfn.ISOWEEKNUM(Table_EnergyDemand_raw_data[[#This Row],[Date]])</f>
        <v>8</v>
      </c>
      <c r="F1515" s="6" t="str">
        <f>VLOOKUP(Table_EnergyDemand_raw_data[[#This Row],[Date]],Table_Sheet1[], 2, FALSE)</f>
        <v>Y</v>
      </c>
      <c r="G1515" s="6" t="str">
        <f>VLOOKUP(Table_EnergyDemand_raw_data[[#This Row],[Date]],Table_Sheet1[], 3, FALSE)</f>
        <v>N</v>
      </c>
      <c r="H1515" s="5">
        <v>15.5</v>
      </c>
      <c r="I1515" s="5">
        <v>21.2</v>
      </c>
      <c r="J1515" s="5">
        <v>23.9</v>
      </c>
      <c r="K1515" s="5">
        <v>0</v>
      </c>
      <c r="L1515" s="7">
        <v>109901.75999999999</v>
      </c>
      <c r="M1515" s="8">
        <v>103.0440629</v>
      </c>
      <c r="N1515" s="8">
        <f>Table_EnergyDemand_raw_data[[#This Row],[Demand]]*Table_EnergyDemand_raw_data[[#This Row],[RRP]]</f>
        <v>11324723.870260704</v>
      </c>
    </row>
    <row r="1516" spans="1:14" x14ac:dyDescent="0.3">
      <c r="A1516" s="10">
        <v>43519</v>
      </c>
      <c r="B1516" s="5" t="str">
        <f>TEXT(Table_EnergyDemand_raw_data[[#This Row],[Date]], "DDDD")</f>
        <v>Saturday</v>
      </c>
      <c r="C1516" s="5" t="str">
        <f xml:space="preserve"> TEXT(Table_EnergyDemand_raw_data[[#This Row],[Date]], "MMMM")</f>
        <v>February</v>
      </c>
      <c r="D1516" s="5" t="str">
        <f>TEXT(Table_EnergyDemand_raw_data[[#This Row],[Date]], "YYYY")</f>
        <v>2019</v>
      </c>
      <c r="E1516" s="5">
        <f>_xlfn.ISOWEEKNUM(Table_EnergyDemand_raw_data[[#This Row],[Date]])</f>
        <v>8</v>
      </c>
      <c r="F1516" s="6" t="str">
        <f>VLOOKUP(Table_EnergyDemand_raw_data[[#This Row],[Date]],Table_Sheet1[], 2, FALSE)</f>
        <v>Y</v>
      </c>
      <c r="G1516" s="6" t="str">
        <f>VLOOKUP(Table_EnergyDemand_raw_data[[#This Row],[Date]],Table_Sheet1[], 3, FALSE)</f>
        <v>N</v>
      </c>
      <c r="H1516" s="5">
        <v>16.399999999999999</v>
      </c>
      <c r="I1516" s="5">
        <v>25.8</v>
      </c>
      <c r="J1516" s="5">
        <v>24</v>
      </c>
      <c r="K1516" s="5">
        <v>0</v>
      </c>
      <c r="L1516" s="7">
        <v>99890.25</v>
      </c>
      <c r="M1516" s="8">
        <v>77.031403220000001</v>
      </c>
      <c r="N1516" s="8">
        <f>Table_EnergyDemand_raw_data[[#This Row],[Demand]]*Table_EnergyDemand_raw_data[[#This Row],[RRP]]</f>
        <v>7694686.1254966054</v>
      </c>
    </row>
    <row r="1517" spans="1:14" x14ac:dyDescent="0.3">
      <c r="A1517" s="10">
        <v>43520</v>
      </c>
      <c r="B1517" s="5" t="str">
        <f>TEXT(Table_EnergyDemand_raw_data[[#This Row],[Date]], "DDDD")</f>
        <v>Sunday</v>
      </c>
      <c r="C1517" s="5" t="str">
        <f xml:space="preserve"> TEXT(Table_EnergyDemand_raw_data[[#This Row],[Date]], "MMMM")</f>
        <v>February</v>
      </c>
      <c r="D1517" s="5" t="str">
        <f>TEXT(Table_EnergyDemand_raw_data[[#This Row],[Date]], "YYYY")</f>
        <v>2019</v>
      </c>
      <c r="E1517" s="5">
        <f>_xlfn.ISOWEEKNUM(Table_EnergyDemand_raw_data[[#This Row],[Date]])</f>
        <v>8</v>
      </c>
      <c r="F1517" s="6" t="str">
        <f>VLOOKUP(Table_EnergyDemand_raw_data[[#This Row],[Date]],Table_Sheet1[], 2, FALSE)</f>
        <v>Y</v>
      </c>
      <c r="G1517" s="6" t="str">
        <f>VLOOKUP(Table_EnergyDemand_raw_data[[#This Row],[Date]],Table_Sheet1[], 3, FALSE)</f>
        <v>N</v>
      </c>
      <c r="H1517" s="5">
        <v>13.8</v>
      </c>
      <c r="I1517" s="5">
        <v>32.9</v>
      </c>
      <c r="J1517" s="5">
        <v>24.6</v>
      </c>
      <c r="K1517" s="5">
        <v>0</v>
      </c>
      <c r="L1517" s="7">
        <v>106877.86500000001</v>
      </c>
      <c r="M1517" s="8">
        <v>87.180913380000007</v>
      </c>
      <c r="N1517" s="8">
        <f>Table_EnergyDemand_raw_data[[#This Row],[Demand]]*Table_EnergyDemand_raw_data[[#This Row],[RRP]]</f>
        <v>9317709.8908043355</v>
      </c>
    </row>
    <row r="1518" spans="1:14" x14ac:dyDescent="0.3">
      <c r="A1518" s="10">
        <v>43521</v>
      </c>
      <c r="B1518" s="5" t="str">
        <f>TEXT(Table_EnergyDemand_raw_data[[#This Row],[Date]], "DDDD")</f>
        <v>Monday</v>
      </c>
      <c r="C1518" s="5" t="str">
        <f xml:space="preserve"> TEXT(Table_EnergyDemand_raw_data[[#This Row],[Date]], "MMMM")</f>
        <v>February</v>
      </c>
      <c r="D1518" s="5" t="str">
        <f>TEXT(Table_EnergyDemand_raw_data[[#This Row],[Date]], "YYYY")</f>
        <v>2019</v>
      </c>
      <c r="E1518" s="5">
        <f>_xlfn.ISOWEEKNUM(Table_EnergyDemand_raw_data[[#This Row],[Date]])</f>
        <v>9</v>
      </c>
      <c r="F1518" s="6" t="str">
        <f>VLOOKUP(Table_EnergyDemand_raw_data[[#This Row],[Date]],Table_Sheet1[], 2, FALSE)</f>
        <v>Y</v>
      </c>
      <c r="G1518" s="6" t="str">
        <f>VLOOKUP(Table_EnergyDemand_raw_data[[#This Row],[Date]],Table_Sheet1[], 3, FALSE)</f>
        <v>N</v>
      </c>
      <c r="H1518" s="5">
        <v>18</v>
      </c>
      <c r="I1518" s="5">
        <v>34.200000000000003</v>
      </c>
      <c r="J1518" s="5">
        <v>24.4</v>
      </c>
      <c r="K1518" s="5">
        <v>0</v>
      </c>
      <c r="L1518" s="7">
        <v>133476.60500000001</v>
      </c>
      <c r="M1518" s="8">
        <v>139.95597699999999</v>
      </c>
      <c r="N1518" s="8">
        <f>Table_EnergyDemand_raw_data[[#This Row],[Demand]]*Table_EnergyDemand_raw_data[[#This Row],[RRP]]</f>
        <v>18680848.659418084</v>
      </c>
    </row>
    <row r="1519" spans="1:14" x14ac:dyDescent="0.3">
      <c r="A1519" s="10">
        <v>43522</v>
      </c>
      <c r="B1519" s="5" t="str">
        <f>TEXT(Table_EnergyDemand_raw_data[[#This Row],[Date]], "DDDD")</f>
        <v>Tuesday</v>
      </c>
      <c r="C1519" s="5" t="str">
        <f xml:space="preserve"> TEXT(Table_EnergyDemand_raw_data[[#This Row],[Date]], "MMMM")</f>
        <v>February</v>
      </c>
      <c r="D1519" s="5" t="str">
        <f>TEXT(Table_EnergyDemand_raw_data[[#This Row],[Date]], "YYYY")</f>
        <v>2019</v>
      </c>
      <c r="E1519" s="5">
        <f>_xlfn.ISOWEEKNUM(Table_EnergyDemand_raw_data[[#This Row],[Date]])</f>
        <v>9</v>
      </c>
      <c r="F1519" s="6" t="str">
        <f>VLOOKUP(Table_EnergyDemand_raw_data[[#This Row],[Date]],Table_Sheet1[], 2, FALSE)</f>
        <v>Y</v>
      </c>
      <c r="G1519" s="6" t="str">
        <f>VLOOKUP(Table_EnergyDemand_raw_data[[#This Row],[Date]],Table_Sheet1[], 3, FALSE)</f>
        <v>N</v>
      </c>
      <c r="H1519" s="5">
        <v>17.899999999999999</v>
      </c>
      <c r="I1519" s="5">
        <v>22.3</v>
      </c>
      <c r="J1519" s="5">
        <v>21</v>
      </c>
      <c r="K1519" s="5">
        <v>0</v>
      </c>
      <c r="L1519" s="7">
        <v>123114.11500000001</v>
      </c>
      <c r="M1519" s="8">
        <v>115.9396033</v>
      </c>
      <c r="N1519" s="8">
        <f>Table_EnergyDemand_raw_data[[#This Row],[Demand]]*Table_EnergyDemand_raw_data[[#This Row],[RRP]]</f>
        <v>14273801.653730581</v>
      </c>
    </row>
    <row r="1520" spans="1:14" x14ac:dyDescent="0.3">
      <c r="A1520" s="10">
        <v>43523</v>
      </c>
      <c r="B1520" s="5" t="str">
        <f>TEXT(Table_EnergyDemand_raw_data[[#This Row],[Date]], "DDDD")</f>
        <v>Wednesday</v>
      </c>
      <c r="C1520" s="5" t="str">
        <f xml:space="preserve"> TEXT(Table_EnergyDemand_raw_data[[#This Row],[Date]], "MMMM")</f>
        <v>February</v>
      </c>
      <c r="D1520" s="5" t="str">
        <f>TEXT(Table_EnergyDemand_raw_data[[#This Row],[Date]], "YYYY")</f>
        <v>2019</v>
      </c>
      <c r="E1520" s="5">
        <f>_xlfn.ISOWEEKNUM(Table_EnergyDemand_raw_data[[#This Row],[Date]])</f>
        <v>9</v>
      </c>
      <c r="F1520" s="6" t="str">
        <f>VLOOKUP(Table_EnergyDemand_raw_data[[#This Row],[Date]],Table_Sheet1[], 2, FALSE)</f>
        <v>Y</v>
      </c>
      <c r="G1520" s="6" t="str">
        <f>VLOOKUP(Table_EnergyDemand_raw_data[[#This Row],[Date]],Table_Sheet1[], 3, FALSE)</f>
        <v>N</v>
      </c>
      <c r="H1520" s="5">
        <v>12.9</v>
      </c>
      <c r="I1520" s="5">
        <v>25.7</v>
      </c>
      <c r="J1520" s="5">
        <v>24</v>
      </c>
      <c r="K1520" s="5">
        <v>0</v>
      </c>
      <c r="L1520" s="7">
        <v>125272.27</v>
      </c>
      <c r="M1520" s="8">
        <v>123.7875391</v>
      </c>
      <c r="N1520" s="8">
        <f>Table_EnergyDemand_raw_data[[#This Row],[Demand]]*Table_EnergyDemand_raw_data[[#This Row],[RRP]]</f>
        <v>15507146.020770758</v>
      </c>
    </row>
    <row r="1521" spans="1:14" x14ac:dyDescent="0.3">
      <c r="A1521" s="10">
        <v>43524</v>
      </c>
      <c r="B1521" s="5" t="str">
        <f>TEXT(Table_EnergyDemand_raw_data[[#This Row],[Date]], "DDDD")</f>
        <v>Thursday</v>
      </c>
      <c r="C1521" s="5" t="str">
        <f xml:space="preserve"> TEXT(Table_EnergyDemand_raw_data[[#This Row],[Date]], "MMMM")</f>
        <v>February</v>
      </c>
      <c r="D1521" s="5" t="str">
        <f>TEXT(Table_EnergyDemand_raw_data[[#This Row],[Date]], "YYYY")</f>
        <v>2019</v>
      </c>
      <c r="E1521" s="5">
        <f>_xlfn.ISOWEEKNUM(Table_EnergyDemand_raw_data[[#This Row],[Date]])</f>
        <v>9</v>
      </c>
      <c r="F1521" s="6" t="str">
        <f>VLOOKUP(Table_EnergyDemand_raw_data[[#This Row],[Date]],Table_Sheet1[], 2, FALSE)</f>
        <v>Y</v>
      </c>
      <c r="G1521" s="6" t="str">
        <f>VLOOKUP(Table_EnergyDemand_raw_data[[#This Row],[Date]],Table_Sheet1[], 3, FALSE)</f>
        <v>N</v>
      </c>
      <c r="H1521" s="5">
        <v>16.3</v>
      </c>
      <c r="I1521" s="5">
        <v>36.799999999999997</v>
      </c>
      <c r="J1521" s="5">
        <v>23.4</v>
      </c>
      <c r="K1521" s="5">
        <v>0</v>
      </c>
      <c r="L1521" s="7">
        <v>150472.255</v>
      </c>
      <c r="M1521" s="8">
        <v>160.93844870000001</v>
      </c>
      <c r="N1521" s="8">
        <f>Table_EnergyDemand_raw_data[[#This Row],[Demand]]*Table_EnergyDemand_raw_data[[#This Row],[RRP]]</f>
        <v>24216771.292090822</v>
      </c>
    </row>
    <row r="1522" spans="1:14" x14ac:dyDescent="0.3">
      <c r="A1522" s="10">
        <v>43525</v>
      </c>
      <c r="B1522" s="5" t="str">
        <f>TEXT(Table_EnergyDemand_raw_data[[#This Row],[Date]], "DDDD")</f>
        <v>Friday</v>
      </c>
      <c r="C1522" s="5" t="str">
        <f xml:space="preserve"> TEXT(Table_EnergyDemand_raw_data[[#This Row],[Date]], "MMMM")</f>
        <v>March</v>
      </c>
      <c r="D1522" s="5" t="str">
        <f>TEXT(Table_EnergyDemand_raw_data[[#This Row],[Date]], "YYYY")</f>
        <v>2019</v>
      </c>
      <c r="E1522" s="5">
        <f>_xlfn.ISOWEEKNUM(Table_EnergyDemand_raw_data[[#This Row],[Date]])</f>
        <v>9</v>
      </c>
      <c r="F1522" s="6" t="str">
        <f>VLOOKUP(Table_EnergyDemand_raw_data[[#This Row],[Date]],Table_Sheet1[], 2, FALSE)</f>
        <v>Y</v>
      </c>
      <c r="G1522" s="6" t="str">
        <f>VLOOKUP(Table_EnergyDemand_raw_data[[#This Row],[Date]],Table_Sheet1[], 3, FALSE)</f>
        <v>N</v>
      </c>
      <c r="H1522" s="5">
        <v>22.6</v>
      </c>
      <c r="I1522" s="5">
        <v>38.1</v>
      </c>
      <c r="J1522" s="5">
        <v>22.3</v>
      </c>
      <c r="K1522" s="5">
        <v>0</v>
      </c>
      <c r="L1522" s="7">
        <v>163682.04</v>
      </c>
      <c r="M1522" s="8">
        <v>1284.799876</v>
      </c>
      <c r="N1522" s="8">
        <f>Table_EnergyDemand_raw_data[[#This Row],[Demand]]*Table_EnergyDemand_raw_data[[#This Row],[RRP]]</f>
        <v>210298664.69542706</v>
      </c>
    </row>
    <row r="1523" spans="1:14" x14ac:dyDescent="0.3">
      <c r="A1523" s="10">
        <v>43526</v>
      </c>
      <c r="B1523" s="5" t="str">
        <f>TEXT(Table_EnergyDemand_raw_data[[#This Row],[Date]], "DDDD")</f>
        <v>Saturday</v>
      </c>
      <c r="C1523" s="5" t="str">
        <f xml:space="preserve"> TEXT(Table_EnergyDemand_raw_data[[#This Row],[Date]], "MMMM")</f>
        <v>March</v>
      </c>
      <c r="D1523" s="5" t="str">
        <f>TEXT(Table_EnergyDemand_raw_data[[#This Row],[Date]], "YYYY")</f>
        <v>2019</v>
      </c>
      <c r="E1523" s="5">
        <f>_xlfn.ISOWEEKNUM(Table_EnergyDemand_raw_data[[#This Row],[Date]])</f>
        <v>9</v>
      </c>
      <c r="F1523" s="6" t="str">
        <f>VLOOKUP(Table_EnergyDemand_raw_data[[#This Row],[Date]],Table_Sheet1[], 2, FALSE)</f>
        <v>Y</v>
      </c>
      <c r="G1523" s="6" t="str">
        <f>VLOOKUP(Table_EnergyDemand_raw_data[[#This Row],[Date]],Table_Sheet1[], 3, FALSE)</f>
        <v>N</v>
      </c>
      <c r="H1523" s="5">
        <v>22.3</v>
      </c>
      <c r="I1523" s="5">
        <v>36.299999999999997</v>
      </c>
      <c r="J1523" s="5">
        <v>23.4</v>
      </c>
      <c r="K1523" s="5">
        <v>0</v>
      </c>
      <c r="L1523" s="7">
        <v>146265.11499999999</v>
      </c>
      <c r="M1523" s="8">
        <v>132.49259040000001</v>
      </c>
      <c r="N1523" s="8">
        <f>Table_EnergyDemand_raw_data[[#This Row],[Demand]]*Table_EnergyDemand_raw_data[[#This Row],[RRP]]</f>
        <v>19379043.971503895</v>
      </c>
    </row>
    <row r="1524" spans="1:14" x14ac:dyDescent="0.3">
      <c r="A1524" s="10">
        <v>43527</v>
      </c>
      <c r="B1524" s="5" t="str">
        <f>TEXT(Table_EnergyDemand_raw_data[[#This Row],[Date]], "DDDD")</f>
        <v>Sunday</v>
      </c>
      <c r="C1524" s="5" t="str">
        <f xml:space="preserve"> TEXT(Table_EnergyDemand_raw_data[[#This Row],[Date]], "MMMM")</f>
        <v>March</v>
      </c>
      <c r="D1524" s="5" t="str">
        <f>TEXT(Table_EnergyDemand_raw_data[[#This Row],[Date]], "YYYY")</f>
        <v>2019</v>
      </c>
      <c r="E1524" s="5">
        <f>_xlfn.ISOWEEKNUM(Table_EnergyDemand_raw_data[[#This Row],[Date]])</f>
        <v>9</v>
      </c>
      <c r="F1524" s="6" t="str">
        <f>VLOOKUP(Table_EnergyDemand_raw_data[[#This Row],[Date]],Table_Sheet1[], 2, FALSE)</f>
        <v>Y</v>
      </c>
      <c r="G1524" s="6" t="str">
        <f>VLOOKUP(Table_EnergyDemand_raw_data[[#This Row],[Date]],Table_Sheet1[], 3, FALSE)</f>
        <v>N</v>
      </c>
      <c r="H1524" s="5">
        <v>25.1</v>
      </c>
      <c r="I1524" s="5">
        <v>36</v>
      </c>
      <c r="J1524" s="5">
        <v>14.4</v>
      </c>
      <c r="K1524" s="5">
        <v>0</v>
      </c>
      <c r="L1524" s="7">
        <v>138597.69</v>
      </c>
      <c r="M1524" s="8">
        <v>153.7842958</v>
      </c>
      <c r="N1524" s="8">
        <f>Table_EnergyDemand_raw_data[[#This Row],[Demand]]*Table_EnergyDemand_raw_data[[#This Row],[RRP]]</f>
        <v>21314148.1561567</v>
      </c>
    </row>
    <row r="1525" spans="1:14" x14ac:dyDescent="0.3">
      <c r="A1525" s="10">
        <v>43528</v>
      </c>
      <c r="B1525" s="5" t="str">
        <f>TEXT(Table_EnergyDemand_raw_data[[#This Row],[Date]], "DDDD")</f>
        <v>Monday</v>
      </c>
      <c r="C1525" s="5" t="str">
        <f xml:space="preserve"> TEXT(Table_EnergyDemand_raw_data[[#This Row],[Date]], "MMMM")</f>
        <v>March</v>
      </c>
      <c r="D1525" s="5" t="str">
        <f>TEXT(Table_EnergyDemand_raw_data[[#This Row],[Date]], "YYYY")</f>
        <v>2019</v>
      </c>
      <c r="E1525" s="5">
        <f>_xlfn.ISOWEEKNUM(Table_EnergyDemand_raw_data[[#This Row],[Date]])</f>
        <v>10</v>
      </c>
      <c r="F1525" s="6" t="str">
        <f>VLOOKUP(Table_EnergyDemand_raw_data[[#This Row],[Date]],Table_Sheet1[], 2, FALSE)</f>
        <v>Y</v>
      </c>
      <c r="G1525" s="6" t="str">
        <f>VLOOKUP(Table_EnergyDemand_raw_data[[#This Row],[Date]],Table_Sheet1[], 3, FALSE)</f>
        <v>N</v>
      </c>
      <c r="H1525" s="5">
        <v>19</v>
      </c>
      <c r="I1525" s="5">
        <v>24.6</v>
      </c>
      <c r="J1525" s="5">
        <v>21.8</v>
      </c>
      <c r="K1525" s="5">
        <v>0</v>
      </c>
      <c r="L1525" s="7">
        <v>136528.81</v>
      </c>
      <c r="M1525" s="8">
        <v>135.2064474</v>
      </c>
      <c r="N1525" s="8">
        <f>Table_EnergyDemand_raw_data[[#This Row],[Demand]]*Table_EnergyDemand_raw_data[[#This Row],[RRP]]</f>
        <v>18459575.367849592</v>
      </c>
    </row>
    <row r="1526" spans="1:14" x14ac:dyDescent="0.3">
      <c r="A1526" s="10">
        <v>43529</v>
      </c>
      <c r="B1526" s="5" t="str">
        <f>TEXT(Table_EnergyDemand_raw_data[[#This Row],[Date]], "DDDD")</f>
        <v>Tuesday</v>
      </c>
      <c r="C1526" s="5" t="str">
        <f xml:space="preserve"> TEXT(Table_EnergyDemand_raw_data[[#This Row],[Date]], "MMMM")</f>
        <v>March</v>
      </c>
      <c r="D1526" s="5" t="str">
        <f>TEXT(Table_EnergyDemand_raw_data[[#This Row],[Date]], "YYYY")</f>
        <v>2019</v>
      </c>
      <c r="E1526" s="5">
        <f>_xlfn.ISOWEEKNUM(Table_EnergyDemand_raw_data[[#This Row],[Date]])</f>
        <v>10</v>
      </c>
      <c r="F1526" s="6" t="str">
        <f>VLOOKUP(Table_EnergyDemand_raw_data[[#This Row],[Date]],Table_Sheet1[], 2, FALSE)</f>
        <v>Y</v>
      </c>
      <c r="G1526" s="6" t="str">
        <f>VLOOKUP(Table_EnergyDemand_raw_data[[#This Row],[Date]],Table_Sheet1[], 3, FALSE)</f>
        <v>N</v>
      </c>
      <c r="H1526" s="5">
        <v>18</v>
      </c>
      <c r="I1526" s="5">
        <v>24.3</v>
      </c>
      <c r="J1526" s="5">
        <v>15.5</v>
      </c>
      <c r="K1526" s="5">
        <v>0</v>
      </c>
      <c r="L1526" s="7">
        <v>126073.53</v>
      </c>
      <c r="M1526" s="8">
        <v>118.26194460000001</v>
      </c>
      <c r="N1526" s="8">
        <f>Table_EnergyDemand_raw_data[[#This Row],[Demand]]*Table_EnergyDemand_raw_data[[#This Row],[RRP]]</f>
        <v>14909700.82038644</v>
      </c>
    </row>
    <row r="1527" spans="1:14" x14ac:dyDescent="0.3">
      <c r="A1527" s="10">
        <v>43530</v>
      </c>
      <c r="B1527" s="5" t="str">
        <f>TEXT(Table_EnergyDemand_raw_data[[#This Row],[Date]], "DDDD")</f>
        <v>Wednesday</v>
      </c>
      <c r="C1527" s="5" t="str">
        <f xml:space="preserve"> TEXT(Table_EnergyDemand_raw_data[[#This Row],[Date]], "MMMM")</f>
        <v>March</v>
      </c>
      <c r="D1527" s="5" t="str">
        <f>TEXT(Table_EnergyDemand_raw_data[[#This Row],[Date]], "YYYY")</f>
        <v>2019</v>
      </c>
      <c r="E1527" s="5">
        <f>_xlfn.ISOWEEKNUM(Table_EnergyDemand_raw_data[[#This Row],[Date]])</f>
        <v>10</v>
      </c>
      <c r="F1527" s="6" t="str">
        <f>VLOOKUP(Table_EnergyDemand_raw_data[[#This Row],[Date]],Table_Sheet1[], 2, FALSE)</f>
        <v>Y</v>
      </c>
      <c r="G1527" s="6" t="str">
        <f>VLOOKUP(Table_EnergyDemand_raw_data[[#This Row],[Date]],Table_Sheet1[], 3, FALSE)</f>
        <v>N</v>
      </c>
      <c r="H1527" s="5">
        <v>13.2</v>
      </c>
      <c r="I1527" s="5">
        <v>17.2</v>
      </c>
      <c r="J1527" s="5">
        <v>19.5</v>
      </c>
      <c r="K1527" s="5">
        <v>1.6</v>
      </c>
      <c r="L1527" s="7">
        <v>108723.61500000001</v>
      </c>
      <c r="M1527" s="8">
        <v>75.981191370000005</v>
      </c>
      <c r="N1527" s="8">
        <f>Table_EnergyDemand_raw_data[[#This Row],[Demand]]*Table_EnergyDemand_raw_data[[#This Row],[RRP]]</f>
        <v>8260949.7977532037</v>
      </c>
    </row>
    <row r="1528" spans="1:14" x14ac:dyDescent="0.3">
      <c r="A1528" s="10">
        <v>43531</v>
      </c>
      <c r="B1528" s="5" t="str">
        <f>TEXT(Table_EnergyDemand_raw_data[[#This Row],[Date]], "DDDD")</f>
        <v>Thursday</v>
      </c>
      <c r="C1528" s="5" t="str">
        <f xml:space="preserve"> TEXT(Table_EnergyDemand_raw_data[[#This Row],[Date]], "MMMM")</f>
        <v>March</v>
      </c>
      <c r="D1528" s="5" t="str">
        <f>TEXT(Table_EnergyDemand_raw_data[[#This Row],[Date]], "YYYY")</f>
        <v>2019</v>
      </c>
      <c r="E1528" s="5">
        <f>_xlfn.ISOWEEKNUM(Table_EnergyDemand_raw_data[[#This Row],[Date]])</f>
        <v>10</v>
      </c>
      <c r="F1528" s="6" t="str">
        <f>VLOOKUP(Table_EnergyDemand_raw_data[[#This Row],[Date]],Table_Sheet1[], 2, FALSE)</f>
        <v>Y</v>
      </c>
      <c r="G1528" s="6" t="str">
        <f>VLOOKUP(Table_EnergyDemand_raw_data[[#This Row],[Date]],Table_Sheet1[], 3, FALSE)</f>
        <v>N</v>
      </c>
      <c r="H1528" s="5">
        <v>9.6999999999999993</v>
      </c>
      <c r="I1528" s="5">
        <v>22.1</v>
      </c>
      <c r="J1528" s="5">
        <v>21.2</v>
      </c>
      <c r="K1528" s="5">
        <v>2</v>
      </c>
      <c r="L1528" s="7">
        <v>114519.86500000001</v>
      </c>
      <c r="M1528" s="8">
        <v>103.1975585</v>
      </c>
      <c r="N1528" s="8">
        <f>Table_EnergyDemand_raw_data[[#This Row],[Demand]]*Table_EnergyDemand_raw_data[[#This Row],[RRP]]</f>
        <v>11818170.467749603</v>
      </c>
    </row>
    <row r="1529" spans="1:14" x14ac:dyDescent="0.3">
      <c r="A1529" s="10">
        <v>43532</v>
      </c>
      <c r="B1529" s="5" t="str">
        <f>TEXT(Table_EnergyDemand_raw_data[[#This Row],[Date]], "DDDD")</f>
        <v>Friday</v>
      </c>
      <c r="C1529" s="5" t="str">
        <f xml:space="preserve"> TEXT(Table_EnergyDemand_raw_data[[#This Row],[Date]], "MMMM")</f>
        <v>March</v>
      </c>
      <c r="D1529" s="5" t="str">
        <f>TEXT(Table_EnergyDemand_raw_data[[#This Row],[Date]], "YYYY")</f>
        <v>2019</v>
      </c>
      <c r="E1529" s="5">
        <f>_xlfn.ISOWEEKNUM(Table_EnergyDemand_raw_data[[#This Row],[Date]])</f>
        <v>10</v>
      </c>
      <c r="F1529" s="6" t="str">
        <f>VLOOKUP(Table_EnergyDemand_raw_data[[#This Row],[Date]],Table_Sheet1[], 2, FALSE)</f>
        <v>Y</v>
      </c>
      <c r="G1529" s="6" t="str">
        <f>VLOOKUP(Table_EnergyDemand_raw_data[[#This Row],[Date]],Table_Sheet1[], 3, FALSE)</f>
        <v>N</v>
      </c>
      <c r="H1529" s="5">
        <v>11.3</v>
      </c>
      <c r="I1529" s="5">
        <v>26.8</v>
      </c>
      <c r="J1529" s="5">
        <v>10.199999999999999</v>
      </c>
      <c r="K1529" s="5">
        <v>0</v>
      </c>
      <c r="L1529" s="7">
        <v>117281.2</v>
      </c>
      <c r="M1529" s="8">
        <v>106.9388027</v>
      </c>
      <c r="N1529" s="8">
        <f>Table_EnergyDemand_raw_data[[#This Row],[Demand]]*Table_EnergyDemand_raw_data[[#This Row],[RRP]]</f>
        <v>12541911.10721924</v>
      </c>
    </row>
    <row r="1530" spans="1:14" x14ac:dyDescent="0.3">
      <c r="A1530" s="10">
        <v>43533</v>
      </c>
      <c r="B1530" s="5" t="str">
        <f>TEXT(Table_EnergyDemand_raw_data[[#This Row],[Date]], "DDDD")</f>
        <v>Saturday</v>
      </c>
      <c r="C1530" s="5" t="str">
        <f xml:space="preserve"> TEXT(Table_EnergyDemand_raw_data[[#This Row],[Date]], "MMMM")</f>
        <v>March</v>
      </c>
      <c r="D1530" s="5" t="str">
        <f>TEXT(Table_EnergyDemand_raw_data[[#This Row],[Date]], "YYYY")</f>
        <v>2019</v>
      </c>
      <c r="E1530" s="5">
        <f>_xlfn.ISOWEEKNUM(Table_EnergyDemand_raw_data[[#This Row],[Date]])</f>
        <v>10</v>
      </c>
      <c r="F1530" s="6" t="str">
        <f>VLOOKUP(Table_EnergyDemand_raw_data[[#This Row],[Date]],Table_Sheet1[], 2, FALSE)</f>
        <v>Y</v>
      </c>
      <c r="G1530" s="6" t="str">
        <f>VLOOKUP(Table_EnergyDemand_raw_data[[#This Row],[Date]],Table_Sheet1[], 3, FALSE)</f>
        <v>N</v>
      </c>
      <c r="H1530" s="5">
        <v>13.9</v>
      </c>
      <c r="I1530" s="5">
        <v>24.7</v>
      </c>
      <c r="J1530" s="5">
        <v>20</v>
      </c>
      <c r="K1530" s="5">
        <v>0</v>
      </c>
      <c r="L1530" s="7">
        <v>106854.935</v>
      </c>
      <c r="M1530" s="8">
        <v>95.078424589999997</v>
      </c>
      <c r="N1530" s="8">
        <f>Table_EnergyDemand_raw_data[[#This Row],[Demand]]*Table_EnergyDemand_raw_data[[#This Row],[RRP]]</f>
        <v>10159598.87946685</v>
      </c>
    </row>
    <row r="1531" spans="1:14" x14ac:dyDescent="0.3">
      <c r="A1531" s="10">
        <v>43534</v>
      </c>
      <c r="B1531" s="5" t="str">
        <f>TEXT(Table_EnergyDemand_raw_data[[#This Row],[Date]], "DDDD")</f>
        <v>Sunday</v>
      </c>
      <c r="C1531" s="5" t="str">
        <f xml:space="preserve"> TEXT(Table_EnergyDemand_raw_data[[#This Row],[Date]], "MMMM")</f>
        <v>March</v>
      </c>
      <c r="D1531" s="5" t="str">
        <f>TEXT(Table_EnergyDemand_raw_data[[#This Row],[Date]], "YYYY")</f>
        <v>2019</v>
      </c>
      <c r="E1531" s="5">
        <f>_xlfn.ISOWEEKNUM(Table_EnergyDemand_raw_data[[#This Row],[Date]])</f>
        <v>10</v>
      </c>
      <c r="F1531" s="6" t="str">
        <f>VLOOKUP(Table_EnergyDemand_raw_data[[#This Row],[Date]],Table_Sheet1[], 2, FALSE)</f>
        <v>Y</v>
      </c>
      <c r="G1531" s="6" t="str">
        <f>VLOOKUP(Table_EnergyDemand_raw_data[[#This Row],[Date]],Table_Sheet1[], 3, FALSE)</f>
        <v>N</v>
      </c>
      <c r="H1531" s="5">
        <v>14.3</v>
      </c>
      <c r="I1531" s="5">
        <v>23.7</v>
      </c>
      <c r="J1531" s="5">
        <v>10.1</v>
      </c>
      <c r="K1531" s="5">
        <v>0</v>
      </c>
      <c r="L1531" s="7">
        <v>101994.05499999999</v>
      </c>
      <c r="M1531" s="8">
        <v>74.374932029999997</v>
      </c>
      <c r="N1531" s="8">
        <f>Table_EnergyDemand_raw_data[[#This Row],[Demand]]*Table_EnergyDemand_raw_data[[#This Row],[RRP]]</f>
        <v>7585800.9080890808</v>
      </c>
    </row>
    <row r="1532" spans="1:14" x14ac:dyDescent="0.3">
      <c r="A1532" s="10">
        <v>43535</v>
      </c>
      <c r="B1532" s="5" t="str">
        <f>TEXT(Table_EnergyDemand_raw_data[[#This Row],[Date]], "DDDD")</f>
        <v>Monday</v>
      </c>
      <c r="C1532" s="5" t="str">
        <f xml:space="preserve"> TEXT(Table_EnergyDemand_raw_data[[#This Row],[Date]], "MMMM")</f>
        <v>March</v>
      </c>
      <c r="D1532" s="5" t="str">
        <f>TEXT(Table_EnergyDemand_raw_data[[#This Row],[Date]], "YYYY")</f>
        <v>2019</v>
      </c>
      <c r="E1532" s="5">
        <f>_xlfn.ISOWEEKNUM(Table_EnergyDemand_raw_data[[#This Row],[Date]])</f>
        <v>11</v>
      </c>
      <c r="F1532" s="6" t="str">
        <f>VLOOKUP(Table_EnergyDemand_raw_data[[#This Row],[Date]],Table_Sheet1[], 2, FALSE)</f>
        <v>Y</v>
      </c>
      <c r="G1532" s="6" t="str">
        <f>VLOOKUP(Table_EnergyDemand_raw_data[[#This Row],[Date]],Table_Sheet1[], 3, FALSE)</f>
        <v>Y</v>
      </c>
      <c r="H1532" s="5">
        <v>15.9</v>
      </c>
      <c r="I1532" s="5">
        <v>21.8</v>
      </c>
      <c r="J1532" s="5">
        <v>18.600000000000001</v>
      </c>
      <c r="K1532" s="5">
        <v>0.2</v>
      </c>
      <c r="L1532" s="7">
        <v>103219.08</v>
      </c>
      <c r="M1532" s="8">
        <v>81.472040070000006</v>
      </c>
      <c r="N1532" s="8">
        <f>Table_EnergyDemand_raw_data[[#This Row],[Demand]]*Table_EnergyDemand_raw_data[[#This Row],[RRP]]</f>
        <v>8409469.0217485372</v>
      </c>
    </row>
    <row r="1533" spans="1:14" x14ac:dyDescent="0.3">
      <c r="A1533" s="10">
        <v>43536</v>
      </c>
      <c r="B1533" s="5" t="str">
        <f>TEXT(Table_EnergyDemand_raw_data[[#This Row],[Date]], "DDDD")</f>
        <v>Tuesday</v>
      </c>
      <c r="C1533" s="5" t="str">
        <f xml:space="preserve"> TEXT(Table_EnergyDemand_raw_data[[#This Row],[Date]], "MMMM")</f>
        <v>March</v>
      </c>
      <c r="D1533" s="5" t="str">
        <f>TEXT(Table_EnergyDemand_raw_data[[#This Row],[Date]], "YYYY")</f>
        <v>2019</v>
      </c>
      <c r="E1533" s="5">
        <f>_xlfn.ISOWEEKNUM(Table_EnergyDemand_raw_data[[#This Row],[Date]])</f>
        <v>11</v>
      </c>
      <c r="F1533" s="6" t="str">
        <f>VLOOKUP(Table_EnergyDemand_raw_data[[#This Row],[Date]],Table_Sheet1[], 2, FALSE)</f>
        <v>Y</v>
      </c>
      <c r="G1533" s="6" t="str">
        <f>VLOOKUP(Table_EnergyDemand_raw_data[[#This Row],[Date]],Table_Sheet1[], 3, FALSE)</f>
        <v>N</v>
      </c>
      <c r="H1533" s="5">
        <v>15.8</v>
      </c>
      <c r="I1533" s="5">
        <v>19.2</v>
      </c>
      <c r="J1533" s="5">
        <v>10.8</v>
      </c>
      <c r="K1533" s="5">
        <v>0</v>
      </c>
      <c r="L1533" s="7">
        <v>110086.7</v>
      </c>
      <c r="M1533" s="8">
        <v>76.971547959999995</v>
      </c>
      <c r="N1533" s="8">
        <f>Table_EnergyDemand_raw_data[[#This Row],[Demand]]*Table_EnergyDemand_raw_data[[#This Row],[RRP]]</f>
        <v>8473543.7088081315</v>
      </c>
    </row>
    <row r="1534" spans="1:14" x14ac:dyDescent="0.3">
      <c r="A1534" s="10">
        <v>43537</v>
      </c>
      <c r="B1534" s="5" t="str">
        <f>TEXT(Table_EnergyDemand_raw_data[[#This Row],[Date]], "DDDD")</f>
        <v>Wednesday</v>
      </c>
      <c r="C1534" s="5" t="str">
        <f xml:space="preserve"> TEXT(Table_EnergyDemand_raw_data[[#This Row],[Date]], "MMMM")</f>
        <v>March</v>
      </c>
      <c r="D1534" s="5" t="str">
        <f>TEXT(Table_EnergyDemand_raw_data[[#This Row],[Date]], "YYYY")</f>
        <v>2019</v>
      </c>
      <c r="E1534" s="5">
        <f>_xlfn.ISOWEEKNUM(Table_EnergyDemand_raw_data[[#This Row],[Date]])</f>
        <v>11</v>
      </c>
      <c r="F1534" s="6" t="str">
        <f>VLOOKUP(Table_EnergyDemand_raw_data[[#This Row],[Date]],Table_Sheet1[], 2, FALSE)</f>
        <v>Y</v>
      </c>
      <c r="G1534" s="6" t="str">
        <f>VLOOKUP(Table_EnergyDemand_raw_data[[#This Row],[Date]],Table_Sheet1[], 3, FALSE)</f>
        <v>N</v>
      </c>
      <c r="H1534" s="5">
        <v>11.9</v>
      </c>
      <c r="I1534" s="5">
        <v>18.600000000000001</v>
      </c>
      <c r="J1534" s="5">
        <v>15.1</v>
      </c>
      <c r="K1534" s="5">
        <v>0</v>
      </c>
      <c r="L1534" s="7">
        <v>114740.52</v>
      </c>
      <c r="M1534" s="8">
        <v>122.2385811</v>
      </c>
      <c r="N1534" s="8">
        <f>Table_EnergyDemand_raw_data[[#This Row],[Demand]]*Table_EnergyDemand_raw_data[[#This Row],[RRP]]</f>
        <v>14025718.359476173</v>
      </c>
    </row>
    <row r="1535" spans="1:14" x14ac:dyDescent="0.3">
      <c r="A1535" s="10">
        <v>43538</v>
      </c>
      <c r="B1535" s="5" t="str">
        <f>TEXT(Table_EnergyDemand_raw_data[[#This Row],[Date]], "DDDD")</f>
        <v>Thursday</v>
      </c>
      <c r="C1535" s="5" t="str">
        <f xml:space="preserve"> TEXT(Table_EnergyDemand_raw_data[[#This Row],[Date]], "MMMM")</f>
        <v>March</v>
      </c>
      <c r="D1535" s="5" t="str">
        <f>TEXT(Table_EnergyDemand_raw_data[[#This Row],[Date]], "YYYY")</f>
        <v>2019</v>
      </c>
      <c r="E1535" s="5">
        <f>_xlfn.ISOWEEKNUM(Table_EnergyDemand_raw_data[[#This Row],[Date]])</f>
        <v>11</v>
      </c>
      <c r="F1535" s="6" t="str">
        <f>VLOOKUP(Table_EnergyDemand_raw_data[[#This Row],[Date]],Table_Sheet1[], 2, FALSE)</f>
        <v>Y</v>
      </c>
      <c r="G1535" s="6" t="str">
        <f>VLOOKUP(Table_EnergyDemand_raw_data[[#This Row],[Date]],Table_Sheet1[], 3, FALSE)</f>
        <v>N</v>
      </c>
      <c r="H1535" s="5">
        <v>12.1</v>
      </c>
      <c r="I1535" s="5">
        <v>20.8</v>
      </c>
      <c r="J1535" s="5">
        <v>20.6</v>
      </c>
      <c r="K1535" s="5">
        <v>0.2</v>
      </c>
      <c r="L1535" s="7">
        <v>112785.78</v>
      </c>
      <c r="M1535" s="8">
        <v>126.7859571</v>
      </c>
      <c r="N1535" s="8">
        <f>Table_EnergyDemand_raw_data[[#This Row],[Demand]]*Table_EnergyDemand_raw_data[[#This Row],[RRP]]</f>
        <v>14299653.064570038</v>
      </c>
    </row>
    <row r="1536" spans="1:14" x14ac:dyDescent="0.3">
      <c r="A1536" s="10">
        <v>43539</v>
      </c>
      <c r="B1536" s="5" t="str">
        <f>TEXT(Table_EnergyDemand_raw_data[[#This Row],[Date]], "DDDD")</f>
        <v>Friday</v>
      </c>
      <c r="C1536" s="5" t="str">
        <f xml:space="preserve"> TEXT(Table_EnergyDemand_raw_data[[#This Row],[Date]], "MMMM")</f>
        <v>March</v>
      </c>
      <c r="D1536" s="5" t="str">
        <f>TEXT(Table_EnergyDemand_raw_data[[#This Row],[Date]], "YYYY")</f>
        <v>2019</v>
      </c>
      <c r="E1536" s="5">
        <f>_xlfn.ISOWEEKNUM(Table_EnergyDemand_raw_data[[#This Row],[Date]])</f>
        <v>11</v>
      </c>
      <c r="F1536" s="6" t="str">
        <f>VLOOKUP(Table_EnergyDemand_raw_data[[#This Row],[Date]],Table_Sheet1[], 2, FALSE)</f>
        <v>Y</v>
      </c>
      <c r="G1536" s="6" t="str">
        <f>VLOOKUP(Table_EnergyDemand_raw_data[[#This Row],[Date]],Table_Sheet1[], 3, FALSE)</f>
        <v>N</v>
      </c>
      <c r="H1536" s="5">
        <v>11.7</v>
      </c>
      <c r="I1536" s="5">
        <v>22.2</v>
      </c>
      <c r="J1536" s="5">
        <v>18.7</v>
      </c>
      <c r="K1536" s="5">
        <v>0</v>
      </c>
      <c r="L1536" s="7">
        <v>111179.125</v>
      </c>
      <c r="M1536" s="8">
        <v>102.60851510000001</v>
      </c>
      <c r="N1536" s="8">
        <f>Table_EnergyDemand_raw_data[[#This Row],[Demand]]*Table_EnergyDemand_raw_data[[#This Row],[RRP]]</f>
        <v>11407924.926367288</v>
      </c>
    </row>
    <row r="1537" spans="1:14" x14ac:dyDescent="0.3">
      <c r="A1537" s="10">
        <v>43540</v>
      </c>
      <c r="B1537" s="5" t="str">
        <f>TEXT(Table_EnergyDemand_raw_data[[#This Row],[Date]], "DDDD")</f>
        <v>Saturday</v>
      </c>
      <c r="C1537" s="5" t="str">
        <f xml:space="preserve"> TEXT(Table_EnergyDemand_raw_data[[#This Row],[Date]], "MMMM")</f>
        <v>March</v>
      </c>
      <c r="D1537" s="5" t="str">
        <f>TEXT(Table_EnergyDemand_raw_data[[#This Row],[Date]], "YYYY")</f>
        <v>2019</v>
      </c>
      <c r="E1537" s="5">
        <f>_xlfn.ISOWEEKNUM(Table_EnergyDemand_raw_data[[#This Row],[Date]])</f>
        <v>11</v>
      </c>
      <c r="F1537" s="6" t="str">
        <f>VLOOKUP(Table_EnergyDemand_raw_data[[#This Row],[Date]],Table_Sheet1[], 2, FALSE)</f>
        <v>Y</v>
      </c>
      <c r="G1537" s="6" t="str">
        <f>VLOOKUP(Table_EnergyDemand_raw_data[[#This Row],[Date]],Table_Sheet1[], 3, FALSE)</f>
        <v>N</v>
      </c>
      <c r="H1537" s="5">
        <v>12.2</v>
      </c>
      <c r="I1537" s="5">
        <v>25.6</v>
      </c>
      <c r="J1537" s="5">
        <v>20.100000000000001</v>
      </c>
      <c r="K1537" s="5">
        <v>0</v>
      </c>
      <c r="L1537" s="7">
        <v>105119.48</v>
      </c>
      <c r="M1537" s="8">
        <v>95.251187810000005</v>
      </c>
      <c r="N1537" s="8">
        <f>Table_EnergyDemand_raw_data[[#This Row],[Demand]]*Table_EnergyDemand_raw_data[[#This Row],[RRP]]</f>
        <v>10012755.331969539</v>
      </c>
    </row>
    <row r="1538" spans="1:14" x14ac:dyDescent="0.3">
      <c r="A1538" s="10">
        <v>43541</v>
      </c>
      <c r="B1538" s="5" t="str">
        <f>TEXT(Table_EnergyDemand_raw_data[[#This Row],[Date]], "DDDD")</f>
        <v>Sunday</v>
      </c>
      <c r="C1538" s="5" t="str">
        <f xml:space="preserve"> TEXT(Table_EnergyDemand_raw_data[[#This Row],[Date]], "MMMM")</f>
        <v>March</v>
      </c>
      <c r="D1538" s="5" t="str">
        <f>TEXT(Table_EnergyDemand_raw_data[[#This Row],[Date]], "YYYY")</f>
        <v>2019</v>
      </c>
      <c r="E1538" s="5">
        <f>_xlfn.ISOWEEKNUM(Table_EnergyDemand_raw_data[[#This Row],[Date]])</f>
        <v>11</v>
      </c>
      <c r="F1538" s="6" t="str">
        <f>VLOOKUP(Table_EnergyDemand_raw_data[[#This Row],[Date]],Table_Sheet1[], 2, FALSE)</f>
        <v>Y</v>
      </c>
      <c r="G1538" s="6" t="str">
        <f>VLOOKUP(Table_EnergyDemand_raw_data[[#This Row],[Date]],Table_Sheet1[], 3, FALSE)</f>
        <v>N</v>
      </c>
      <c r="H1538" s="5">
        <v>14.2</v>
      </c>
      <c r="I1538" s="5">
        <v>25.6</v>
      </c>
      <c r="J1538" s="5">
        <v>19.2</v>
      </c>
      <c r="K1538" s="5">
        <v>0</v>
      </c>
      <c r="L1538" s="7">
        <v>105669.045</v>
      </c>
      <c r="M1538" s="8">
        <v>103.9571924</v>
      </c>
      <c r="N1538" s="8">
        <f>Table_EnergyDemand_raw_data[[#This Row],[Demand]]*Table_EnergyDemand_raw_data[[#This Row],[RRP]]</f>
        <v>10985057.241789257</v>
      </c>
    </row>
    <row r="1539" spans="1:14" x14ac:dyDescent="0.3">
      <c r="A1539" s="10">
        <v>43542</v>
      </c>
      <c r="B1539" s="5" t="str">
        <f>TEXT(Table_EnergyDemand_raw_data[[#This Row],[Date]], "DDDD")</f>
        <v>Monday</v>
      </c>
      <c r="C1539" s="5" t="str">
        <f xml:space="preserve"> TEXT(Table_EnergyDemand_raw_data[[#This Row],[Date]], "MMMM")</f>
        <v>March</v>
      </c>
      <c r="D1539" s="5" t="str">
        <f>TEXT(Table_EnergyDemand_raw_data[[#This Row],[Date]], "YYYY")</f>
        <v>2019</v>
      </c>
      <c r="E1539" s="5">
        <f>_xlfn.ISOWEEKNUM(Table_EnergyDemand_raw_data[[#This Row],[Date]])</f>
        <v>12</v>
      </c>
      <c r="F1539" s="6" t="str">
        <f>VLOOKUP(Table_EnergyDemand_raw_data[[#This Row],[Date]],Table_Sheet1[], 2, FALSE)</f>
        <v>Y</v>
      </c>
      <c r="G1539" s="6" t="str">
        <f>VLOOKUP(Table_EnergyDemand_raw_data[[#This Row],[Date]],Table_Sheet1[], 3, FALSE)</f>
        <v>N</v>
      </c>
      <c r="H1539" s="5">
        <v>16.5</v>
      </c>
      <c r="I1539" s="5">
        <v>28.2</v>
      </c>
      <c r="J1539" s="5">
        <v>18.899999999999999</v>
      </c>
      <c r="K1539" s="5">
        <v>0</v>
      </c>
      <c r="L1539" s="7">
        <v>121954.38499999999</v>
      </c>
      <c r="M1539" s="8">
        <v>111.14979460000001</v>
      </c>
      <c r="N1539" s="8">
        <f>Table_EnergyDemand_raw_data[[#This Row],[Demand]]*Table_EnergyDemand_raw_data[[#This Row],[RRP]]</f>
        <v>13555204.843319321</v>
      </c>
    </row>
    <row r="1540" spans="1:14" x14ac:dyDescent="0.3">
      <c r="A1540" s="10">
        <v>43543</v>
      </c>
      <c r="B1540" s="5" t="str">
        <f>TEXT(Table_EnergyDemand_raw_data[[#This Row],[Date]], "DDDD")</f>
        <v>Tuesday</v>
      </c>
      <c r="C1540" s="5" t="str">
        <f xml:space="preserve"> TEXT(Table_EnergyDemand_raw_data[[#This Row],[Date]], "MMMM")</f>
        <v>March</v>
      </c>
      <c r="D1540" s="5" t="str">
        <f>TEXT(Table_EnergyDemand_raw_data[[#This Row],[Date]], "YYYY")</f>
        <v>2019</v>
      </c>
      <c r="E1540" s="5">
        <f>_xlfn.ISOWEEKNUM(Table_EnergyDemand_raw_data[[#This Row],[Date]])</f>
        <v>12</v>
      </c>
      <c r="F1540" s="6" t="str">
        <f>VLOOKUP(Table_EnergyDemand_raw_data[[#This Row],[Date]],Table_Sheet1[], 2, FALSE)</f>
        <v>Y</v>
      </c>
      <c r="G1540" s="6" t="str">
        <f>VLOOKUP(Table_EnergyDemand_raw_data[[#This Row],[Date]],Table_Sheet1[], 3, FALSE)</f>
        <v>N</v>
      </c>
      <c r="H1540" s="5">
        <v>16.899999999999999</v>
      </c>
      <c r="I1540" s="5">
        <v>23.4</v>
      </c>
      <c r="J1540" s="5">
        <v>12.7</v>
      </c>
      <c r="K1540" s="5">
        <v>0</v>
      </c>
      <c r="L1540" s="7">
        <v>123290.83500000001</v>
      </c>
      <c r="M1540" s="8">
        <v>113.64477429999999</v>
      </c>
      <c r="N1540" s="8">
        <f>Table_EnergyDemand_raw_data[[#This Row],[Demand]]*Table_EnergyDemand_raw_data[[#This Row],[RRP]]</f>
        <v>14011359.11683354</v>
      </c>
    </row>
    <row r="1541" spans="1:14" x14ac:dyDescent="0.3">
      <c r="A1541" s="10">
        <v>43544</v>
      </c>
      <c r="B1541" s="5" t="str">
        <f>TEXT(Table_EnergyDemand_raw_data[[#This Row],[Date]], "DDDD")</f>
        <v>Wednesday</v>
      </c>
      <c r="C1541" s="5" t="str">
        <f xml:space="preserve"> TEXT(Table_EnergyDemand_raw_data[[#This Row],[Date]], "MMMM")</f>
        <v>March</v>
      </c>
      <c r="D1541" s="5" t="str">
        <f>TEXT(Table_EnergyDemand_raw_data[[#This Row],[Date]], "YYYY")</f>
        <v>2019</v>
      </c>
      <c r="E1541" s="5">
        <f>_xlfn.ISOWEEKNUM(Table_EnergyDemand_raw_data[[#This Row],[Date]])</f>
        <v>12</v>
      </c>
      <c r="F1541" s="6" t="str">
        <f>VLOOKUP(Table_EnergyDemand_raw_data[[#This Row],[Date]],Table_Sheet1[], 2, FALSE)</f>
        <v>Y</v>
      </c>
      <c r="G1541" s="6" t="str">
        <f>VLOOKUP(Table_EnergyDemand_raw_data[[#This Row],[Date]],Table_Sheet1[], 3, FALSE)</f>
        <v>N</v>
      </c>
      <c r="H1541" s="5">
        <v>19.3</v>
      </c>
      <c r="I1541" s="5">
        <v>23.4</v>
      </c>
      <c r="J1541" s="5">
        <v>11.1</v>
      </c>
      <c r="K1541" s="5">
        <v>0</v>
      </c>
      <c r="L1541" s="7">
        <v>123994.3</v>
      </c>
      <c r="M1541" s="8">
        <v>127.27659920000001</v>
      </c>
      <c r="N1541" s="8">
        <f>Table_EnergyDemand_raw_data[[#This Row],[Demand]]*Table_EnergyDemand_raw_data[[#This Row],[RRP]]</f>
        <v>15781572.824184561</v>
      </c>
    </row>
    <row r="1542" spans="1:14" x14ac:dyDescent="0.3">
      <c r="A1542" s="10">
        <v>43545</v>
      </c>
      <c r="B1542" s="5" t="str">
        <f>TEXT(Table_EnergyDemand_raw_data[[#This Row],[Date]], "DDDD")</f>
        <v>Thursday</v>
      </c>
      <c r="C1542" s="5" t="str">
        <f xml:space="preserve"> TEXT(Table_EnergyDemand_raw_data[[#This Row],[Date]], "MMMM")</f>
        <v>March</v>
      </c>
      <c r="D1542" s="5" t="str">
        <f>TEXT(Table_EnergyDemand_raw_data[[#This Row],[Date]], "YYYY")</f>
        <v>2019</v>
      </c>
      <c r="E1542" s="5">
        <f>_xlfn.ISOWEEKNUM(Table_EnergyDemand_raw_data[[#This Row],[Date]])</f>
        <v>12</v>
      </c>
      <c r="F1542" s="6" t="str">
        <f>VLOOKUP(Table_EnergyDemand_raw_data[[#This Row],[Date]],Table_Sheet1[], 2, FALSE)</f>
        <v>Y</v>
      </c>
      <c r="G1542" s="6" t="str">
        <f>VLOOKUP(Table_EnergyDemand_raw_data[[#This Row],[Date]],Table_Sheet1[], 3, FALSE)</f>
        <v>N</v>
      </c>
      <c r="H1542" s="5">
        <v>18.2</v>
      </c>
      <c r="I1542" s="5">
        <v>24.3</v>
      </c>
      <c r="J1542" s="5">
        <v>12.5</v>
      </c>
      <c r="K1542" s="5">
        <v>0</v>
      </c>
      <c r="L1542" s="7">
        <v>124181.405</v>
      </c>
      <c r="M1542" s="8">
        <v>115.460165</v>
      </c>
      <c r="N1542" s="8">
        <f>Table_EnergyDemand_raw_data[[#This Row],[Demand]]*Table_EnergyDemand_raw_data[[#This Row],[RRP]]</f>
        <v>14338005.511231825</v>
      </c>
    </row>
    <row r="1543" spans="1:14" x14ac:dyDescent="0.3">
      <c r="A1543" s="10">
        <v>43546</v>
      </c>
      <c r="B1543" s="5" t="str">
        <f>TEXT(Table_EnergyDemand_raw_data[[#This Row],[Date]], "DDDD")</f>
        <v>Friday</v>
      </c>
      <c r="C1543" s="5" t="str">
        <f xml:space="preserve"> TEXT(Table_EnergyDemand_raw_data[[#This Row],[Date]], "MMMM")</f>
        <v>March</v>
      </c>
      <c r="D1543" s="5" t="str">
        <f>TEXT(Table_EnergyDemand_raw_data[[#This Row],[Date]], "YYYY")</f>
        <v>2019</v>
      </c>
      <c r="E1543" s="5">
        <f>_xlfn.ISOWEEKNUM(Table_EnergyDemand_raw_data[[#This Row],[Date]])</f>
        <v>12</v>
      </c>
      <c r="F1543" s="6" t="str">
        <f>VLOOKUP(Table_EnergyDemand_raw_data[[#This Row],[Date]],Table_Sheet1[], 2, FALSE)</f>
        <v>Y</v>
      </c>
      <c r="G1543" s="6" t="str">
        <f>VLOOKUP(Table_EnergyDemand_raw_data[[#This Row],[Date]],Table_Sheet1[], 3, FALSE)</f>
        <v>N</v>
      </c>
      <c r="H1543" s="5">
        <v>18.7</v>
      </c>
      <c r="I1543" s="5">
        <v>28.6</v>
      </c>
      <c r="J1543" s="5">
        <v>15.3</v>
      </c>
      <c r="K1543" s="5">
        <v>0</v>
      </c>
      <c r="L1543" s="7">
        <v>128305.64</v>
      </c>
      <c r="M1543" s="8">
        <v>111.2407066</v>
      </c>
      <c r="N1543" s="8">
        <f>Table_EnergyDemand_raw_data[[#This Row],[Demand]]*Table_EnergyDemand_raw_data[[#This Row],[RRP]]</f>
        <v>14272810.054365223</v>
      </c>
    </row>
    <row r="1544" spans="1:14" x14ac:dyDescent="0.3">
      <c r="A1544" s="10">
        <v>43547</v>
      </c>
      <c r="B1544" s="5" t="str">
        <f>TEXT(Table_EnergyDemand_raw_data[[#This Row],[Date]], "DDDD")</f>
        <v>Saturday</v>
      </c>
      <c r="C1544" s="5" t="str">
        <f xml:space="preserve"> TEXT(Table_EnergyDemand_raw_data[[#This Row],[Date]], "MMMM")</f>
        <v>March</v>
      </c>
      <c r="D1544" s="5" t="str">
        <f>TEXT(Table_EnergyDemand_raw_data[[#This Row],[Date]], "YYYY")</f>
        <v>2019</v>
      </c>
      <c r="E1544" s="5">
        <f>_xlfn.ISOWEEKNUM(Table_EnergyDemand_raw_data[[#This Row],[Date]])</f>
        <v>12</v>
      </c>
      <c r="F1544" s="6" t="str">
        <f>VLOOKUP(Table_EnergyDemand_raw_data[[#This Row],[Date]],Table_Sheet1[], 2, FALSE)</f>
        <v>Y</v>
      </c>
      <c r="G1544" s="6" t="str">
        <f>VLOOKUP(Table_EnergyDemand_raw_data[[#This Row],[Date]],Table_Sheet1[], 3, FALSE)</f>
        <v>N</v>
      </c>
      <c r="H1544" s="5">
        <v>19.899999999999999</v>
      </c>
      <c r="I1544" s="5">
        <v>31.3</v>
      </c>
      <c r="J1544" s="5">
        <v>13.6</v>
      </c>
      <c r="K1544" s="5">
        <v>1.8</v>
      </c>
      <c r="L1544" s="7">
        <v>109147.65</v>
      </c>
      <c r="M1544" s="8">
        <v>98.954731719999998</v>
      </c>
      <c r="N1544" s="8">
        <f>Table_EnergyDemand_raw_data[[#This Row],[Demand]]*Table_EnergyDemand_raw_data[[#This Row],[RRP]]</f>
        <v>10800676.423618456</v>
      </c>
    </row>
    <row r="1545" spans="1:14" x14ac:dyDescent="0.3">
      <c r="A1545" s="10">
        <v>43548</v>
      </c>
      <c r="B1545" s="5" t="str">
        <f>TEXT(Table_EnergyDemand_raw_data[[#This Row],[Date]], "DDDD")</f>
        <v>Sunday</v>
      </c>
      <c r="C1545" s="5" t="str">
        <f xml:space="preserve"> TEXT(Table_EnergyDemand_raw_data[[#This Row],[Date]], "MMMM")</f>
        <v>March</v>
      </c>
      <c r="D1545" s="5" t="str">
        <f>TEXT(Table_EnergyDemand_raw_data[[#This Row],[Date]], "YYYY")</f>
        <v>2019</v>
      </c>
      <c r="E1545" s="5">
        <f>_xlfn.ISOWEEKNUM(Table_EnergyDemand_raw_data[[#This Row],[Date]])</f>
        <v>12</v>
      </c>
      <c r="F1545" s="6" t="str">
        <f>VLOOKUP(Table_EnergyDemand_raw_data[[#This Row],[Date]],Table_Sheet1[], 2, FALSE)</f>
        <v>Y</v>
      </c>
      <c r="G1545" s="6" t="str">
        <f>VLOOKUP(Table_EnergyDemand_raw_data[[#This Row],[Date]],Table_Sheet1[], 3, FALSE)</f>
        <v>N</v>
      </c>
      <c r="H1545" s="5">
        <v>16.5</v>
      </c>
      <c r="I1545" s="5">
        <v>29.3</v>
      </c>
      <c r="J1545" s="5">
        <v>16.899999999999999</v>
      </c>
      <c r="K1545" s="5">
        <v>2</v>
      </c>
      <c r="L1545" s="7">
        <v>104226.83</v>
      </c>
      <c r="M1545" s="8">
        <v>97.857599649999997</v>
      </c>
      <c r="N1545" s="8">
        <f>Table_EnergyDemand_raw_data[[#This Row],[Demand]]*Table_EnergyDemand_raw_data[[#This Row],[RRP]]</f>
        <v>10199387.402928609</v>
      </c>
    </row>
    <row r="1546" spans="1:14" x14ac:dyDescent="0.3">
      <c r="A1546" s="10">
        <v>43549</v>
      </c>
      <c r="B1546" s="5" t="str">
        <f>TEXT(Table_EnergyDemand_raw_data[[#This Row],[Date]], "DDDD")</f>
        <v>Monday</v>
      </c>
      <c r="C1546" s="5" t="str">
        <f xml:space="preserve"> TEXT(Table_EnergyDemand_raw_data[[#This Row],[Date]], "MMMM")</f>
        <v>March</v>
      </c>
      <c r="D1546" s="5" t="str">
        <f>TEXT(Table_EnergyDemand_raw_data[[#This Row],[Date]], "YYYY")</f>
        <v>2019</v>
      </c>
      <c r="E1546" s="5">
        <f>_xlfn.ISOWEEKNUM(Table_EnergyDemand_raw_data[[#This Row],[Date]])</f>
        <v>13</v>
      </c>
      <c r="F1546" s="6" t="str">
        <f>VLOOKUP(Table_EnergyDemand_raw_data[[#This Row],[Date]],Table_Sheet1[], 2, FALSE)</f>
        <v>Y</v>
      </c>
      <c r="G1546" s="6" t="str">
        <f>VLOOKUP(Table_EnergyDemand_raw_data[[#This Row],[Date]],Table_Sheet1[], 3, FALSE)</f>
        <v>N</v>
      </c>
      <c r="H1546" s="5">
        <v>14.8</v>
      </c>
      <c r="I1546" s="5">
        <v>19</v>
      </c>
      <c r="J1546" s="5">
        <v>13.6</v>
      </c>
      <c r="K1546" s="5">
        <v>0.2</v>
      </c>
      <c r="L1546" s="7">
        <v>107583.935</v>
      </c>
      <c r="M1546" s="8">
        <v>80.292927370000001</v>
      </c>
      <c r="N1546" s="8">
        <f>Table_EnergyDemand_raw_data[[#This Row],[Demand]]*Table_EnergyDemand_raw_data[[#This Row],[RRP]]</f>
        <v>8638229.0791338012</v>
      </c>
    </row>
    <row r="1547" spans="1:14" x14ac:dyDescent="0.3">
      <c r="A1547" s="10">
        <v>43550</v>
      </c>
      <c r="B1547" s="5" t="str">
        <f>TEXT(Table_EnergyDemand_raw_data[[#This Row],[Date]], "DDDD")</f>
        <v>Tuesday</v>
      </c>
      <c r="C1547" s="5" t="str">
        <f xml:space="preserve"> TEXT(Table_EnergyDemand_raw_data[[#This Row],[Date]], "MMMM")</f>
        <v>March</v>
      </c>
      <c r="D1547" s="5" t="str">
        <f>TEXT(Table_EnergyDemand_raw_data[[#This Row],[Date]], "YYYY")</f>
        <v>2019</v>
      </c>
      <c r="E1547" s="5">
        <f>_xlfn.ISOWEEKNUM(Table_EnergyDemand_raw_data[[#This Row],[Date]])</f>
        <v>13</v>
      </c>
      <c r="F1547" s="6" t="str">
        <f>VLOOKUP(Table_EnergyDemand_raw_data[[#This Row],[Date]],Table_Sheet1[], 2, FALSE)</f>
        <v>Y</v>
      </c>
      <c r="G1547" s="6" t="str">
        <f>VLOOKUP(Table_EnergyDemand_raw_data[[#This Row],[Date]],Table_Sheet1[], 3, FALSE)</f>
        <v>N</v>
      </c>
      <c r="H1547" s="5">
        <v>12.3</v>
      </c>
      <c r="I1547" s="5">
        <v>20.3</v>
      </c>
      <c r="J1547" s="5">
        <v>15.9</v>
      </c>
      <c r="K1547" s="5">
        <v>0</v>
      </c>
      <c r="L1547" s="7">
        <v>108840.18</v>
      </c>
      <c r="M1547" s="8">
        <v>95.567893560000002</v>
      </c>
      <c r="N1547" s="8">
        <f>Table_EnergyDemand_raw_data[[#This Row],[Demand]]*Table_EnergyDemand_raw_data[[#This Row],[RRP]]</f>
        <v>10401626.737291241</v>
      </c>
    </row>
    <row r="1548" spans="1:14" x14ac:dyDescent="0.3">
      <c r="A1548" s="10">
        <v>43551</v>
      </c>
      <c r="B1548" s="5" t="str">
        <f>TEXT(Table_EnergyDemand_raw_data[[#This Row],[Date]], "DDDD")</f>
        <v>Wednesday</v>
      </c>
      <c r="C1548" s="5" t="str">
        <f xml:space="preserve"> TEXT(Table_EnergyDemand_raw_data[[#This Row],[Date]], "MMMM")</f>
        <v>March</v>
      </c>
      <c r="D1548" s="5" t="str">
        <f>TEXT(Table_EnergyDemand_raw_data[[#This Row],[Date]], "YYYY")</f>
        <v>2019</v>
      </c>
      <c r="E1548" s="5">
        <f>_xlfn.ISOWEEKNUM(Table_EnergyDemand_raw_data[[#This Row],[Date]])</f>
        <v>13</v>
      </c>
      <c r="F1548" s="6" t="str">
        <f>VLOOKUP(Table_EnergyDemand_raw_data[[#This Row],[Date]],Table_Sheet1[], 2, FALSE)</f>
        <v>Y</v>
      </c>
      <c r="G1548" s="6" t="str">
        <f>VLOOKUP(Table_EnergyDemand_raw_data[[#This Row],[Date]],Table_Sheet1[], 3, FALSE)</f>
        <v>N</v>
      </c>
      <c r="H1548" s="5">
        <v>11.1</v>
      </c>
      <c r="I1548" s="5">
        <v>21.7</v>
      </c>
      <c r="J1548" s="5">
        <v>17.8</v>
      </c>
      <c r="K1548" s="5">
        <v>0</v>
      </c>
      <c r="L1548" s="7">
        <v>113307.595</v>
      </c>
      <c r="M1548" s="8">
        <v>114.1613715</v>
      </c>
      <c r="N1548" s="8">
        <f>Table_EnergyDemand_raw_data[[#This Row],[Demand]]*Table_EnergyDemand_raw_data[[#This Row],[RRP]]</f>
        <v>12935350.446566543</v>
      </c>
    </row>
    <row r="1549" spans="1:14" x14ac:dyDescent="0.3">
      <c r="A1549" s="10">
        <v>43552</v>
      </c>
      <c r="B1549" s="5" t="str">
        <f>TEXT(Table_EnergyDemand_raw_data[[#This Row],[Date]], "DDDD")</f>
        <v>Thursday</v>
      </c>
      <c r="C1549" s="5" t="str">
        <f xml:space="preserve"> TEXT(Table_EnergyDemand_raw_data[[#This Row],[Date]], "MMMM")</f>
        <v>March</v>
      </c>
      <c r="D1549" s="5" t="str">
        <f>TEXT(Table_EnergyDemand_raw_data[[#This Row],[Date]], "YYYY")</f>
        <v>2019</v>
      </c>
      <c r="E1549" s="5">
        <f>_xlfn.ISOWEEKNUM(Table_EnergyDemand_raw_data[[#This Row],[Date]])</f>
        <v>13</v>
      </c>
      <c r="F1549" s="6" t="str">
        <f>VLOOKUP(Table_EnergyDemand_raw_data[[#This Row],[Date]],Table_Sheet1[], 2, FALSE)</f>
        <v>Y</v>
      </c>
      <c r="G1549" s="6" t="str">
        <f>VLOOKUP(Table_EnergyDemand_raw_data[[#This Row],[Date]],Table_Sheet1[], 3, FALSE)</f>
        <v>N</v>
      </c>
      <c r="H1549" s="5">
        <v>11.6</v>
      </c>
      <c r="I1549" s="5">
        <v>27.9</v>
      </c>
      <c r="J1549" s="5">
        <v>17.8</v>
      </c>
      <c r="K1549" s="5">
        <v>0</v>
      </c>
      <c r="L1549" s="7">
        <v>113923.16</v>
      </c>
      <c r="M1549" s="8">
        <v>108.460275</v>
      </c>
      <c r="N1549" s="8">
        <f>Table_EnergyDemand_raw_data[[#This Row],[Demand]]*Table_EnergyDemand_raw_data[[#This Row],[RRP]]</f>
        <v>12356137.262468999</v>
      </c>
    </row>
    <row r="1550" spans="1:14" x14ac:dyDescent="0.3">
      <c r="A1550" s="10">
        <v>43553</v>
      </c>
      <c r="B1550" s="5" t="str">
        <f>TEXT(Table_EnergyDemand_raw_data[[#This Row],[Date]], "DDDD")</f>
        <v>Friday</v>
      </c>
      <c r="C1550" s="5" t="str">
        <f xml:space="preserve"> TEXT(Table_EnergyDemand_raw_data[[#This Row],[Date]], "MMMM")</f>
        <v>March</v>
      </c>
      <c r="D1550" s="5" t="str">
        <f>TEXT(Table_EnergyDemand_raw_data[[#This Row],[Date]], "YYYY")</f>
        <v>2019</v>
      </c>
      <c r="E1550" s="5">
        <f>_xlfn.ISOWEEKNUM(Table_EnergyDemand_raw_data[[#This Row],[Date]])</f>
        <v>13</v>
      </c>
      <c r="F1550" s="6" t="str">
        <f>VLOOKUP(Table_EnergyDemand_raw_data[[#This Row],[Date]],Table_Sheet1[], 2, FALSE)</f>
        <v>Y</v>
      </c>
      <c r="G1550" s="6" t="str">
        <f>VLOOKUP(Table_EnergyDemand_raw_data[[#This Row],[Date]],Table_Sheet1[], 3, FALSE)</f>
        <v>N</v>
      </c>
      <c r="H1550" s="5">
        <v>14.6</v>
      </c>
      <c r="I1550" s="5">
        <v>28.5</v>
      </c>
      <c r="J1550" s="5">
        <v>4.9000000000000004</v>
      </c>
      <c r="K1550" s="5">
        <v>0</v>
      </c>
      <c r="L1550" s="7">
        <v>110768.285</v>
      </c>
      <c r="M1550" s="8">
        <v>83.989537740000003</v>
      </c>
      <c r="N1550" s="8">
        <f>Table_EnergyDemand_raw_data[[#This Row],[Demand]]*Table_EnergyDemand_raw_data[[#This Row],[RRP]]</f>
        <v>9303377.0534025766</v>
      </c>
    </row>
    <row r="1551" spans="1:14" x14ac:dyDescent="0.3">
      <c r="A1551" s="10">
        <v>43554</v>
      </c>
      <c r="B1551" s="5" t="str">
        <f>TEXT(Table_EnergyDemand_raw_data[[#This Row],[Date]], "DDDD")</f>
        <v>Saturday</v>
      </c>
      <c r="C1551" s="5" t="str">
        <f xml:space="preserve"> TEXT(Table_EnergyDemand_raw_data[[#This Row],[Date]], "MMMM")</f>
        <v>March</v>
      </c>
      <c r="D1551" s="5" t="str">
        <f>TEXT(Table_EnergyDemand_raw_data[[#This Row],[Date]], "YYYY")</f>
        <v>2019</v>
      </c>
      <c r="E1551" s="5">
        <f>_xlfn.ISOWEEKNUM(Table_EnergyDemand_raw_data[[#This Row],[Date]])</f>
        <v>13</v>
      </c>
      <c r="F1551" s="6" t="str">
        <f>VLOOKUP(Table_EnergyDemand_raw_data[[#This Row],[Date]],Table_Sheet1[], 2, FALSE)</f>
        <v>Y</v>
      </c>
      <c r="G1551" s="6" t="str">
        <f>VLOOKUP(Table_EnergyDemand_raw_data[[#This Row],[Date]],Table_Sheet1[], 3, FALSE)</f>
        <v>N</v>
      </c>
      <c r="H1551" s="5">
        <v>9.1</v>
      </c>
      <c r="I1551" s="5">
        <v>15.6</v>
      </c>
      <c r="J1551" s="5">
        <v>11.4</v>
      </c>
      <c r="K1551" s="5">
        <v>1.8</v>
      </c>
      <c r="L1551" s="7">
        <v>101262.655</v>
      </c>
      <c r="M1551" s="8">
        <v>85.165934859999993</v>
      </c>
      <c r="N1551" s="8">
        <f>Table_EnergyDemand_raw_data[[#This Row],[Demand]]*Table_EnergyDemand_raw_data[[#This Row],[RRP]]</f>
        <v>8624128.6794806533</v>
      </c>
    </row>
    <row r="1552" spans="1:14" x14ac:dyDescent="0.3">
      <c r="A1552" s="10">
        <v>43555</v>
      </c>
      <c r="B1552" s="5" t="str">
        <f>TEXT(Table_EnergyDemand_raw_data[[#This Row],[Date]], "DDDD")</f>
        <v>Sunday</v>
      </c>
      <c r="C1552" s="5" t="str">
        <f xml:space="preserve"> TEXT(Table_EnergyDemand_raw_data[[#This Row],[Date]], "MMMM")</f>
        <v>March</v>
      </c>
      <c r="D1552" s="5" t="str">
        <f>TEXT(Table_EnergyDemand_raw_data[[#This Row],[Date]], "YYYY")</f>
        <v>2019</v>
      </c>
      <c r="E1552" s="5">
        <f>_xlfn.ISOWEEKNUM(Table_EnergyDemand_raw_data[[#This Row],[Date]])</f>
        <v>13</v>
      </c>
      <c r="F1552" s="6" t="str">
        <f>VLOOKUP(Table_EnergyDemand_raw_data[[#This Row],[Date]],Table_Sheet1[], 2, FALSE)</f>
        <v>Y</v>
      </c>
      <c r="G1552" s="6" t="str">
        <f>VLOOKUP(Table_EnergyDemand_raw_data[[#This Row],[Date]],Table_Sheet1[], 3, FALSE)</f>
        <v>N</v>
      </c>
      <c r="H1552" s="5">
        <v>9.4</v>
      </c>
      <c r="I1552" s="5">
        <v>18.5</v>
      </c>
      <c r="J1552" s="5">
        <v>8</v>
      </c>
      <c r="K1552" s="5">
        <v>2.2000000000000002</v>
      </c>
      <c r="L1552" s="7">
        <v>101119.83500000001</v>
      </c>
      <c r="M1552" s="8">
        <v>94.389588230000001</v>
      </c>
      <c r="N1552" s="8">
        <f>Table_EnergyDemand_raw_data[[#This Row],[Demand]]*Table_EnergyDemand_raw_data[[#This Row],[RRP]]</f>
        <v>9544659.5875355434</v>
      </c>
    </row>
    <row r="1553" spans="1:14" x14ac:dyDescent="0.3">
      <c r="A1553" s="10">
        <v>43556</v>
      </c>
      <c r="B1553" s="5" t="str">
        <f>TEXT(Table_EnergyDemand_raw_data[[#This Row],[Date]], "DDDD")</f>
        <v>Monday</v>
      </c>
      <c r="C1553" s="5" t="str">
        <f xml:space="preserve"> TEXT(Table_EnergyDemand_raw_data[[#This Row],[Date]], "MMMM")</f>
        <v>April</v>
      </c>
      <c r="D1553" s="5" t="str">
        <f>TEXT(Table_EnergyDemand_raw_data[[#This Row],[Date]], "YYYY")</f>
        <v>2019</v>
      </c>
      <c r="E1553" s="5">
        <f>_xlfn.ISOWEEKNUM(Table_EnergyDemand_raw_data[[#This Row],[Date]])</f>
        <v>14</v>
      </c>
      <c r="F1553" s="6" t="str">
        <f>VLOOKUP(Table_EnergyDemand_raw_data[[#This Row],[Date]],Table_Sheet1[], 2, FALSE)</f>
        <v>Y</v>
      </c>
      <c r="G1553" s="6" t="str">
        <f>VLOOKUP(Table_EnergyDemand_raw_data[[#This Row],[Date]],Table_Sheet1[], 3, FALSE)</f>
        <v>N</v>
      </c>
      <c r="H1553" s="5">
        <v>13</v>
      </c>
      <c r="I1553" s="5">
        <v>17.100000000000001</v>
      </c>
      <c r="J1553" s="5">
        <v>6.6</v>
      </c>
      <c r="K1553" s="5">
        <v>0.2</v>
      </c>
      <c r="L1553" s="7">
        <v>116817.43</v>
      </c>
      <c r="M1553" s="8">
        <v>131.3335309</v>
      </c>
      <c r="N1553" s="8">
        <f>Table_EnergyDemand_raw_data[[#This Row],[Demand]]*Table_EnergyDemand_raw_data[[#This Row],[RRP]]</f>
        <v>15342045.552563585</v>
      </c>
    </row>
    <row r="1554" spans="1:14" x14ac:dyDescent="0.3">
      <c r="A1554" s="10">
        <v>43557</v>
      </c>
      <c r="B1554" s="5" t="str">
        <f>TEXT(Table_EnergyDemand_raw_data[[#This Row],[Date]], "DDDD")</f>
        <v>Tuesday</v>
      </c>
      <c r="C1554" s="5" t="str">
        <f xml:space="preserve"> TEXT(Table_EnergyDemand_raw_data[[#This Row],[Date]], "MMMM")</f>
        <v>April</v>
      </c>
      <c r="D1554" s="5" t="str">
        <f>TEXT(Table_EnergyDemand_raw_data[[#This Row],[Date]], "YYYY")</f>
        <v>2019</v>
      </c>
      <c r="E1554" s="5">
        <f>_xlfn.ISOWEEKNUM(Table_EnergyDemand_raw_data[[#This Row],[Date]])</f>
        <v>14</v>
      </c>
      <c r="F1554" s="6" t="str">
        <f>VLOOKUP(Table_EnergyDemand_raw_data[[#This Row],[Date]],Table_Sheet1[], 2, FALSE)</f>
        <v>Y</v>
      </c>
      <c r="G1554" s="6" t="str">
        <f>VLOOKUP(Table_EnergyDemand_raw_data[[#This Row],[Date]],Table_Sheet1[], 3, FALSE)</f>
        <v>N</v>
      </c>
      <c r="H1554" s="5">
        <v>7.4</v>
      </c>
      <c r="I1554" s="5">
        <v>25.9</v>
      </c>
      <c r="J1554" s="5">
        <v>16.600000000000001</v>
      </c>
      <c r="K1554" s="5">
        <v>0</v>
      </c>
      <c r="L1554" s="7">
        <v>114927.205</v>
      </c>
      <c r="M1554" s="8">
        <v>119.3975507</v>
      </c>
      <c r="N1554" s="8">
        <f>Table_EnergyDemand_raw_data[[#This Row],[Demand]]*Table_EnergyDemand_raw_data[[#This Row],[RRP]]</f>
        <v>13722026.785796793</v>
      </c>
    </row>
    <row r="1555" spans="1:14" x14ac:dyDescent="0.3">
      <c r="A1555" s="10">
        <v>43558</v>
      </c>
      <c r="B1555" s="5" t="str">
        <f>TEXT(Table_EnergyDemand_raw_data[[#This Row],[Date]], "DDDD")</f>
        <v>Wednesday</v>
      </c>
      <c r="C1555" s="5" t="str">
        <f xml:space="preserve"> TEXT(Table_EnergyDemand_raw_data[[#This Row],[Date]], "MMMM")</f>
        <v>April</v>
      </c>
      <c r="D1555" s="5" t="str">
        <f>TEXT(Table_EnergyDemand_raw_data[[#This Row],[Date]], "YYYY")</f>
        <v>2019</v>
      </c>
      <c r="E1555" s="5">
        <f>_xlfn.ISOWEEKNUM(Table_EnergyDemand_raw_data[[#This Row],[Date]])</f>
        <v>14</v>
      </c>
      <c r="F1555" s="6" t="str">
        <f>VLOOKUP(Table_EnergyDemand_raw_data[[#This Row],[Date]],Table_Sheet1[], 2, FALSE)</f>
        <v>Y</v>
      </c>
      <c r="G1555" s="6" t="str">
        <f>VLOOKUP(Table_EnergyDemand_raw_data[[#This Row],[Date]],Table_Sheet1[], 3, FALSE)</f>
        <v>N</v>
      </c>
      <c r="H1555" s="5">
        <v>9.4</v>
      </c>
      <c r="I1555" s="5">
        <v>24.7</v>
      </c>
      <c r="J1555" s="5">
        <v>10.9</v>
      </c>
      <c r="K1555" s="5">
        <v>0</v>
      </c>
      <c r="L1555" s="7">
        <v>115188.76</v>
      </c>
      <c r="M1555" s="8">
        <v>112.9080676</v>
      </c>
      <c r="N1555" s="8">
        <f>Table_EnergyDemand_raw_data[[#This Row],[Demand]]*Table_EnergyDemand_raw_data[[#This Row],[RRP]]</f>
        <v>13005740.300840175</v>
      </c>
    </row>
    <row r="1556" spans="1:14" x14ac:dyDescent="0.3">
      <c r="A1556" s="10">
        <v>43559</v>
      </c>
      <c r="B1556" s="5" t="str">
        <f>TEXT(Table_EnergyDemand_raw_data[[#This Row],[Date]], "DDDD")</f>
        <v>Thursday</v>
      </c>
      <c r="C1556" s="5" t="str">
        <f xml:space="preserve"> TEXT(Table_EnergyDemand_raw_data[[#This Row],[Date]], "MMMM")</f>
        <v>April</v>
      </c>
      <c r="D1556" s="5" t="str">
        <f>TEXT(Table_EnergyDemand_raw_data[[#This Row],[Date]], "YYYY")</f>
        <v>2019</v>
      </c>
      <c r="E1556" s="5">
        <f>_xlfn.ISOWEEKNUM(Table_EnergyDemand_raw_data[[#This Row],[Date]])</f>
        <v>14</v>
      </c>
      <c r="F1556" s="6" t="str">
        <f>VLOOKUP(Table_EnergyDemand_raw_data[[#This Row],[Date]],Table_Sheet1[], 2, FALSE)</f>
        <v>Y</v>
      </c>
      <c r="G1556" s="6" t="str">
        <f>VLOOKUP(Table_EnergyDemand_raw_data[[#This Row],[Date]],Table_Sheet1[], 3, FALSE)</f>
        <v>N</v>
      </c>
      <c r="H1556" s="5">
        <v>13.3</v>
      </c>
      <c r="I1556" s="5">
        <v>21.9</v>
      </c>
      <c r="J1556" s="5">
        <v>13.9</v>
      </c>
      <c r="K1556" s="5">
        <v>0</v>
      </c>
      <c r="L1556" s="7">
        <v>113763.83500000001</v>
      </c>
      <c r="M1556" s="8">
        <v>116.75648839999999</v>
      </c>
      <c r="N1556" s="8">
        <f>Table_EnergyDemand_raw_data[[#This Row],[Demand]]*Table_EnergyDemand_raw_data[[#This Row],[RRP]]</f>
        <v>13282665.881517014</v>
      </c>
    </row>
    <row r="1557" spans="1:14" x14ac:dyDescent="0.3">
      <c r="A1557" s="10">
        <v>43560</v>
      </c>
      <c r="B1557" s="5" t="str">
        <f>TEXT(Table_EnergyDemand_raw_data[[#This Row],[Date]], "DDDD")</f>
        <v>Friday</v>
      </c>
      <c r="C1557" s="5" t="str">
        <f xml:space="preserve"> TEXT(Table_EnergyDemand_raw_data[[#This Row],[Date]], "MMMM")</f>
        <v>April</v>
      </c>
      <c r="D1557" s="5" t="str">
        <f>TEXT(Table_EnergyDemand_raw_data[[#This Row],[Date]], "YYYY")</f>
        <v>2019</v>
      </c>
      <c r="E1557" s="5">
        <f>_xlfn.ISOWEEKNUM(Table_EnergyDemand_raw_data[[#This Row],[Date]])</f>
        <v>14</v>
      </c>
      <c r="F1557" s="6" t="str">
        <f>VLOOKUP(Table_EnergyDemand_raw_data[[#This Row],[Date]],Table_Sheet1[], 2, FALSE)</f>
        <v>N</v>
      </c>
      <c r="G1557" s="6" t="str">
        <f>VLOOKUP(Table_EnergyDemand_raw_data[[#This Row],[Date]],Table_Sheet1[], 3, FALSE)</f>
        <v>N</v>
      </c>
      <c r="H1557" s="5">
        <v>14.4</v>
      </c>
      <c r="I1557" s="5">
        <v>28.5</v>
      </c>
      <c r="J1557" s="5">
        <v>15.3</v>
      </c>
      <c r="K1557" s="5">
        <v>0</v>
      </c>
      <c r="L1557" s="7">
        <v>111484.73</v>
      </c>
      <c r="M1557" s="8">
        <v>98.530301969999996</v>
      </c>
      <c r="N1557" s="8">
        <f>Table_EnergyDemand_raw_data[[#This Row],[Demand]]*Table_EnergyDemand_raw_data[[#This Row],[RRP]]</f>
        <v>10984624.111943917</v>
      </c>
    </row>
    <row r="1558" spans="1:14" x14ac:dyDescent="0.3">
      <c r="A1558" s="10">
        <v>43561</v>
      </c>
      <c r="B1558" s="5" t="str">
        <f>TEXT(Table_EnergyDemand_raw_data[[#This Row],[Date]], "DDDD")</f>
        <v>Saturday</v>
      </c>
      <c r="C1558" s="5" t="str">
        <f xml:space="preserve"> TEXT(Table_EnergyDemand_raw_data[[#This Row],[Date]], "MMMM")</f>
        <v>April</v>
      </c>
      <c r="D1558" s="5" t="str">
        <f>TEXT(Table_EnergyDemand_raw_data[[#This Row],[Date]], "YYYY")</f>
        <v>2019</v>
      </c>
      <c r="E1558" s="5">
        <f>_xlfn.ISOWEEKNUM(Table_EnergyDemand_raw_data[[#This Row],[Date]])</f>
        <v>14</v>
      </c>
      <c r="F1558" s="6" t="str">
        <f>VLOOKUP(Table_EnergyDemand_raw_data[[#This Row],[Date]],Table_Sheet1[], 2, FALSE)</f>
        <v>N</v>
      </c>
      <c r="G1558" s="6" t="str">
        <f>VLOOKUP(Table_EnergyDemand_raw_data[[#This Row],[Date]],Table_Sheet1[], 3, FALSE)</f>
        <v>N</v>
      </c>
      <c r="H1558" s="5">
        <v>16.5</v>
      </c>
      <c r="I1558" s="5">
        <v>20.100000000000001</v>
      </c>
      <c r="J1558" s="5">
        <v>12.4</v>
      </c>
      <c r="K1558" s="5">
        <v>0</v>
      </c>
      <c r="L1558" s="7">
        <v>102229.645</v>
      </c>
      <c r="M1558" s="8">
        <v>103.2729949</v>
      </c>
      <c r="N1558" s="8">
        <f>Table_EnergyDemand_raw_data[[#This Row],[Demand]]*Table_EnergyDemand_raw_data[[#This Row],[RRP]]</f>
        <v>10557561.606713811</v>
      </c>
    </row>
    <row r="1559" spans="1:14" x14ac:dyDescent="0.3">
      <c r="A1559" s="10">
        <v>43562</v>
      </c>
      <c r="B1559" s="5" t="str">
        <f>TEXT(Table_EnergyDemand_raw_data[[#This Row],[Date]], "DDDD")</f>
        <v>Sunday</v>
      </c>
      <c r="C1559" s="5" t="str">
        <f xml:space="preserve"> TEXT(Table_EnergyDemand_raw_data[[#This Row],[Date]], "MMMM")</f>
        <v>April</v>
      </c>
      <c r="D1559" s="5" t="str">
        <f>TEXT(Table_EnergyDemand_raw_data[[#This Row],[Date]], "YYYY")</f>
        <v>2019</v>
      </c>
      <c r="E1559" s="5">
        <f>_xlfn.ISOWEEKNUM(Table_EnergyDemand_raw_data[[#This Row],[Date]])</f>
        <v>14</v>
      </c>
      <c r="F1559" s="6" t="str">
        <f>VLOOKUP(Table_EnergyDemand_raw_data[[#This Row],[Date]],Table_Sheet1[], 2, FALSE)</f>
        <v>N</v>
      </c>
      <c r="G1559" s="6" t="str">
        <f>VLOOKUP(Table_EnergyDemand_raw_data[[#This Row],[Date]],Table_Sheet1[], 3, FALSE)</f>
        <v>N</v>
      </c>
      <c r="H1559" s="5">
        <v>9.5</v>
      </c>
      <c r="I1559" s="5">
        <v>26.5</v>
      </c>
      <c r="J1559" s="5">
        <v>15.9</v>
      </c>
      <c r="K1559" s="5">
        <v>0</v>
      </c>
      <c r="L1559" s="7">
        <v>93590.425000000003</v>
      </c>
      <c r="M1559" s="8">
        <v>86.802686010000002</v>
      </c>
      <c r="N1559" s="8">
        <f>Table_EnergyDemand_raw_data[[#This Row],[Demand]]*Table_EnergyDemand_raw_data[[#This Row],[RRP]]</f>
        <v>8123900.2748174546</v>
      </c>
    </row>
    <row r="1560" spans="1:14" x14ac:dyDescent="0.3">
      <c r="A1560" s="10">
        <v>43563</v>
      </c>
      <c r="B1560" s="5" t="str">
        <f>TEXT(Table_EnergyDemand_raw_data[[#This Row],[Date]], "DDDD")</f>
        <v>Monday</v>
      </c>
      <c r="C1560" s="5" t="str">
        <f xml:space="preserve"> TEXT(Table_EnergyDemand_raw_data[[#This Row],[Date]], "MMMM")</f>
        <v>April</v>
      </c>
      <c r="D1560" s="5" t="str">
        <f>TEXT(Table_EnergyDemand_raw_data[[#This Row],[Date]], "YYYY")</f>
        <v>2019</v>
      </c>
      <c r="E1560" s="5">
        <f>_xlfn.ISOWEEKNUM(Table_EnergyDemand_raw_data[[#This Row],[Date]])</f>
        <v>15</v>
      </c>
      <c r="F1560" s="6" t="str">
        <f>VLOOKUP(Table_EnergyDemand_raw_data[[#This Row],[Date]],Table_Sheet1[], 2, FALSE)</f>
        <v>N</v>
      </c>
      <c r="G1560" s="6" t="str">
        <f>VLOOKUP(Table_EnergyDemand_raw_data[[#This Row],[Date]],Table_Sheet1[], 3, FALSE)</f>
        <v>N</v>
      </c>
      <c r="H1560" s="5">
        <v>12.5</v>
      </c>
      <c r="I1560" s="5">
        <v>23.1</v>
      </c>
      <c r="J1560" s="5">
        <v>9</v>
      </c>
      <c r="K1560" s="5">
        <v>0</v>
      </c>
      <c r="L1560" s="7">
        <v>108543.63499999999</v>
      </c>
      <c r="M1560" s="8">
        <v>113.1340539</v>
      </c>
      <c r="N1560" s="8">
        <f>Table_EnergyDemand_raw_data[[#This Row],[Demand]]*Table_EnergyDemand_raw_data[[#This Row],[RRP]]</f>
        <v>12279981.452591926</v>
      </c>
    </row>
    <row r="1561" spans="1:14" x14ac:dyDescent="0.3">
      <c r="A1561" s="10">
        <v>43564</v>
      </c>
      <c r="B1561" s="5" t="str">
        <f>TEXT(Table_EnergyDemand_raw_data[[#This Row],[Date]], "DDDD")</f>
        <v>Tuesday</v>
      </c>
      <c r="C1561" s="5" t="str">
        <f xml:space="preserve"> TEXT(Table_EnergyDemand_raw_data[[#This Row],[Date]], "MMMM")</f>
        <v>April</v>
      </c>
      <c r="D1561" s="5" t="str">
        <f>TEXT(Table_EnergyDemand_raw_data[[#This Row],[Date]], "YYYY")</f>
        <v>2019</v>
      </c>
      <c r="E1561" s="5">
        <f>_xlfn.ISOWEEKNUM(Table_EnergyDemand_raw_data[[#This Row],[Date]])</f>
        <v>15</v>
      </c>
      <c r="F1561" s="6" t="str">
        <f>VLOOKUP(Table_EnergyDemand_raw_data[[#This Row],[Date]],Table_Sheet1[], 2, FALSE)</f>
        <v>N</v>
      </c>
      <c r="G1561" s="6" t="str">
        <f>VLOOKUP(Table_EnergyDemand_raw_data[[#This Row],[Date]],Table_Sheet1[], 3, FALSE)</f>
        <v>N</v>
      </c>
      <c r="H1561" s="5">
        <v>11.1</v>
      </c>
      <c r="I1561" s="5">
        <v>16.3</v>
      </c>
      <c r="J1561" s="5">
        <v>13.9</v>
      </c>
      <c r="K1561" s="5">
        <v>1.6</v>
      </c>
      <c r="L1561" s="7">
        <v>111999.03999999999</v>
      </c>
      <c r="M1561" s="8">
        <v>106.3359468</v>
      </c>
      <c r="N1561" s="8">
        <f>Table_EnergyDemand_raw_data[[#This Row],[Demand]]*Table_EnergyDemand_raw_data[[#This Row],[RRP]]</f>
        <v>11909523.959091071</v>
      </c>
    </row>
    <row r="1562" spans="1:14" x14ac:dyDescent="0.3">
      <c r="A1562" s="10">
        <v>43565</v>
      </c>
      <c r="B1562" s="5" t="str">
        <f>TEXT(Table_EnergyDemand_raw_data[[#This Row],[Date]], "DDDD")</f>
        <v>Wednesday</v>
      </c>
      <c r="C1562" s="5" t="str">
        <f xml:space="preserve"> TEXT(Table_EnergyDemand_raw_data[[#This Row],[Date]], "MMMM")</f>
        <v>April</v>
      </c>
      <c r="D1562" s="5" t="str">
        <f>TEXT(Table_EnergyDemand_raw_data[[#This Row],[Date]], "YYYY")</f>
        <v>2019</v>
      </c>
      <c r="E1562" s="5">
        <f>_xlfn.ISOWEEKNUM(Table_EnergyDemand_raw_data[[#This Row],[Date]])</f>
        <v>15</v>
      </c>
      <c r="F1562" s="6" t="str">
        <f>VLOOKUP(Table_EnergyDemand_raw_data[[#This Row],[Date]],Table_Sheet1[], 2, FALSE)</f>
        <v>N</v>
      </c>
      <c r="G1562" s="6" t="str">
        <f>VLOOKUP(Table_EnergyDemand_raw_data[[#This Row],[Date]],Table_Sheet1[], 3, FALSE)</f>
        <v>N</v>
      </c>
      <c r="H1562" s="5">
        <v>10.7</v>
      </c>
      <c r="I1562" s="5">
        <v>15.8</v>
      </c>
      <c r="J1562" s="5">
        <v>4.8</v>
      </c>
      <c r="K1562" s="5">
        <v>1.4</v>
      </c>
      <c r="L1562" s="7">
        <v>120858.98</v>
      </c>
      <c r="M1562" s="8">
        <v>121.87513629999999</v>
      </c>
      <c r="N1562" s="8">
        <f>Table_EnergyDemand_raw_data[[#This Row],[Demand]]*Table_EnergyDemand_raw_data[[#This Row],[RRP]]</f>
        <v>14729704.660578974</v>
      </c>
    </row>
    <row r="1563" spans="1:14" x14ac:dyDescent="0.3">
      <c r="A1563" s="10">
        <v>43566</v>
      </c>
      <c r="B1563" s="5" t="str">
        <f>TEXT(Table_EnergyDemand_raw_data[[#This Row],[Date]], "DDDD")</f>
        <v>Thursday</v>
      </c>
      <c r="C1563" s="5" t="str">
        <f xml:space="preserve"> TEXT(Table_EnergyDemand_raw_data[[#This Row],[Date]], "MMMM")</f>
        <v>April</v>
      </c>
      <c r="D1563" s="5" t="str">
        <f>TEXT(Table_EnergyDemand_raw_data[[#This Row],[Date]], "YYYY")</f>
        <v>2019</v>
      </c>
      <c r="E1563" s="5">
        <f>_xlfn.ISOWEEKNUM(Table_EnergyDemand_raw_data[[#This Row],[Date]])</f>
        <v>15</v>
      </c>
      <c r="F1563" s="6" t="str">
        <f>VLOOKUP(Table_EnergyDemand_raw_data[[#This Row],[Date]],Table_Sheet1[], 2, FALSE)</f>
        <v>N</v>
      </c>
      <c r="G1563" s="6" t="str">
        <f>VLOOKUP(Table_EnergyDemand_raw_data[[#This Row],[Date]],Table_Sheet1[], 3, FALSE)</f>
        <v>N</v>
      </c>
      <c r="H1563" s="5">
        <v>11.3</v>
      </c>
      <c r="I1563" s="5">
        <v>17.3</v>
      </c>
      <c r="J1563" s="5">
        <v>14.4</v>
      </c>
      <c r="K1563" s="5">
        <v>0</v>
      </c>
      <c r="L1563" s="7">
        <v>116890.61</v>
      </c>
      <c r="M1563" s="8">
        <v>126.8896051</v>
      </c>
      <c r="N1563" s="8">
        <f>Table_EnergyDemand_raw_data[[#This Row],[Demand]]*Table_EnergyDemand_raw_data[[#This Row],[RRP]]</f>
        <v>14832203.34279811</v>
      </c>
    </row>
    <row r="1564" spans="1:14" x14ac:dyDescent="0.3">
      <c r="A1564" s="10">
        <v>43567</v>
      </c>
      <c r="B1564" s="5" t="str">
        <f>TEXT(Table_EnergyDemand_raw_data[[#This Row],[Date]], "DDDD")</f>
        <v>Friday</v>
      </c>
      <c r="C1564" s="5" t="str">
        <f xml:space="preserve"> TEXT(Table_EnergyDemand_raw_data[[#This Row],[Date]], "MMMM")</f>
        <v>April</v>
      </c>
      <c r="D1564" s="5" t="str">
        <f>TEXT(Table_EnergyDemand_raw_data[[#This Row],[Date]], "YYYY")</f>
        <v>2019</v>
      </c>
      <c r="E1564" s="5">
        <f>_xlfn.ISOWEEKNUM(Table_EnergyDemand_raw_data[[#This Row],[Date]])</f>
        <v>15</v>
      </c>
      <c r="F1564" s="6" t="str">
        <f>VLOOKUP(Table_EnergyDemand_raw_data[[#This Row],[Date]],Table_Sheet1[], 2, FALSE)</f>
        <v>N</v>
      </c>
      <c r="G1564" s="6" t="str">
        <f>VLOOKUP(Table_EnergyDemand_raw_data[[#This Row],[Date]],Table_Sheet1[], 3, FALSE)</f>
        <v>N</v>
      </c>
      <c r="H1564" s="5">
        <v>6.7</v>
      </c>
      <c r="I1564" s="5">
        <v>24.9</v>
      </c>
      <c r="J1564" s="5">
        <v>15.3</v>
      </c>
      <c r="K1564" s="5">
        <v>0.2</v>
      </c>
      <c r="L1564" s="7">
        <v>114848.77</v>
      </c>
      <c r="M1564" s="8">
        <v>128.7232047</v>
      </c>
      <c r="N1564" s="8">
        <f>Table_EnergyDemand_raw_data[[#This Row],[Demand]]*Table_EnergyDemand_raw_data[[#This Row],[RRP]]</f>
        <v>14783701.73025322</v>
      </c>
    </row>
    <row r="1565" spans="1:14" x14ac:dyDescent="0.3">
      <c r="A1565" s="10">
        <v>43568</v>
      </c>
      <c r="B1565" s="5" t="str">
        <f>TEXT(Table_EnergyDemand_raw_data[[#This Row],[Date]], "DDDD")</f>
        <v>Saturday</v>
      </c>
      <c r="C1565" s="5" t="str">
        <f xml:space="preserve"> TEXT(Table_EnergyDemand_raw_data[[#This Row],[Date]], "MMMM")</f>
        <v>April</v>
      </c>
      <c r="D1565" s="5" t="str">
        <f>TEXT(Table_EnergyDemand_raw_data[[#This Row],[Date]], "YYYY")</f>
        <v>2019</v>
      </c>
      <c r="E1565" s="5">
        <f>_xlfn.ISOWEEKNUM(Table_EnergyDemand_raw_data[[#This Row],[Date]])</f>
        <v>15</v>
      </c>
      <c r="F1565" s="6" t="str">
        <f>VLOOKUP(Table_EnergyDemand_raw_data[[#This Row],[Date]],Table_Sheet1[], 2, FALSE)</f>
        <v>N</v>
      </c>
      <c r="G1565" s="6" t="str">
        <f>VLOOKUP(Table_EnergyDemand_raw_data[[#This Row],[Date]],Table_Sheet1[], 3, FALSE)</f>
        <v>N</v>
      </c>
      <c r="H1565" s="5">
        <v>10.5</v>
      </c>
      <c r="I1565" s="5">
        <v>20.7</v>
      </c>
      <c r="J1565" s="5">
        <v>10</v>
      </c>
      <c r="K1565" s="5">
        <v>0</v>
      </c>
      <c r="L1565" s="7">
        <v>105963.55499999999</v>
      </c>
      <c r="M1565" s="8">
        <v>122.44216059999999</v>
      </c>
      <c r="N1565" s="8">
        <f>Table_EnergyDemand_raw_data[[#This Row],[Demand]]*Table_EnergyDemand_raw_data[[#This Row],[RRP]]</f>
        <v>12974406.619056931</v>
      </c>
    </row>
    <row r="1566" spans="1:14" x14ac:dyDescent="0.3">
      <c r="A1566" s="10">
        <v>43569</v>
      </c>
      <c r="B1566" s="5" t="str">
        <f>TEXT(Table_EnergyDemand_raw_data[[#This Row],[Date]], "DDDD")</f>
        <v>Sunday</v>
      </c>
      <c r="C1566" s="5" t="str">
        <f xml:space="preserve"> TEXT(Table_EnergyDemand_raw_data[[#This Row],[Date]], "MMMM")</f>
        <v>April</v>
      </c>
      <c r="D1566" s="5" t="str">
        <f>TEXT(Table_EnergyDemand_raw_data[[#This Row],[Date]], "YYYY")</f>
        <v>2019</v>
      </c>
      <c r="E1566" s="5">
        <f>_xlfn.ISOWEEKNUM(Table_EnergyDemand_raw_data[[#This Row],[Date]])</f>
        <v>15</v>
      </c>
      <c r="F1566" s="6" t="str">
        <f>VLOOKUP(Table_EnergyDemand_raw_data[[#This Row],[Date]],Table_Sheet1[], 2, FALSE)</f>
        <v>N</v>
      </c>
      <c r="G1566" s="6" t="str">
        <f>VLOOKUP(Table_EnergyDemand_raw_data[[#This Row],[Date]],Table_Sheet1[], 3, FALSE)</f>
        <v>N</v>
      </c>
      <c r="H1566" s="5">
        <v>11.8</v>
      </c>
      <c r="I1566" s="5">
        <v>22.5</v>
      </c>
      <c r="J1566" s="5">
        <v>14.4</v>
      </c>
      <c r="K1566" s="5">
        <v>0</v>
      </c>
      <c r="L1566" s="7">
        <v>98680</v>
      </c>
      <c r="M1566" s="8">
        <v>111.731646</v>
      </c>
      <c r="N1566" s="8">
        <f>Table_EnergyDemand_raw_data[[#This Row],[Demand]]*Table_EnergyDemand_raw_data[[#This Row],[RRP]]</f>
        <v>11025678.82728</v>
      </c>
    </row>
    <row r="1567" spans="1:14" x14ac:dyDescent="0.3">
      <c r="A1567" s="10">
        <v>43570</v>
      </c>
      <c r="B1567" s="5" t="str">
        <f>TEXT(Table_EnergyDemand_raw_data[[#This Row],[Date]], "DDDD")</f>
        <v>Monday</v>
      </c>
      <c r="C1567" s="5" t="str">
        <f xml:space="preserve"> TEXT(Table_EnergyDemand_raw_data[[#This Row],[Date]], "MMMM")</f>
        <v>April</v>
      </c>
      <c r="D1567" s="5" t="str">
        <f>TEXT(Table_EnergyDemand_raw_data[[#This Row],[Date]], "YYYY")</f>
        <v>2019</v>
      </c>
      <c r="E1567" s="5">
        <f>_xlfn.ISOWEEKNUM(Table_EnergyDemand_raw_data[[#This Row],[Date]])</f>
        <v>16</v>
      </c>
      <c r="F1567" s="6" t="str">
        <f>VLOOKUP(Table_EnergyDemand_raw_data[[#This Row],[Date]],Table_Sheet1[], 2, FALSE)</f>
        <v>N</v>
      </c>
      <c r="G1567" s="6" t="str">
        <f>VLOOKUP(Table_EnergyDemand_raw_data[[#This Row],[Date]],Table_Sheet1[], 3, FALSE)</f>
        <v>N</v>
      </c>
      <c r="H1567" s="5">
        <v>12.9</v>
      </c>
      <c r="I1567" s="5">
        <v>27.4</v>
      </c>
      <c r="J1567" s="5">
        <v>10.9</v>
      </c>
      <c r="K1567" s="5">
        <v>0</v>
      </c>
      <c r="L1567" s="7">
        <v>114194.955</v>
      </c>
      <c r="M1567" s="8">
        <v>113.1121728</v>
      </c>
      <c r="N1567" s="8">
        <f>Table_EnergyDemand_raw_data[[#This Row],[Demand]]*Table_EnergyDemand_raw_data[[#This Row],[RRP]]</f>
        <v>12916839.482848223</v>
      </c>
    </row>
    <row r="1568" spans="1:14" x14ac:dyDescent="0.3">
      <c r="A1568" s="10">
        <v>43571</v>
      </c>
      <c r="B1568" s="5" t="str">
        <f>TEXT(Table_EnergyDemand_raw_data[[#This Row],[Date]], "DDDD")</f>
        <v>Tuesday</v>
      </c>
      <c r="C1568" s="5" t="str">
        <f xml:space="preserve"> TEXT(Table_EnergyDemand_raw_data[[#This Row],[Date]], "MMMM")</f>
        <v>April</v>
      </c>
      <c r="D1568" s="5" t="str">
        <f>TEXT(Table_EnergyDemand_raw_data[[#This Row],[Date]], "YYYY")</f>
        <v>2019</v>
      </c>
      <c r="E1568" s="5">
        <f>_xlfn.ISOWEEKNUM(Table_EnergyDemand_raw_data[[#This Row],[Date]])</f>
        <v>16</v>
      </c>
      <c r="F1568" s="6" t="str">
        <f>VLOOKUP(Table_EnergyDemand_raw_data[[#This Row],[Date]],Table_Sheet1[], 2, FALSE)</f>
        <v>N</v>
      </c>
      <c r="G1568" s="6" t="str">
        <f>VLOOKUP(Table_EnergyDemand_raw_data[[#This Row],[Date]],Table_Sheet1[], 3, FALSE)</f>
        <v>N</v>
      </c>
      <c r="H1568" s="5">
        <v>17.100000000000001</v>
      </c>
      <c r="I1568" s="5">
        <v>30.3</v>
      </c>
      <c r="J1568" s="5">
        <v>14.4</v>
      </c>
      <c r="K1568" s="5">
        <v>0</v>
      </c>
      <c r="L1568" s="7">
        <v>115392.875</v>
      </c>
      <c r="M1568" s="8">
        <v>100.00561740000001</v>
      </c>
      <c r="N1568" s="8">
        <f>Table_EnergyDemand_raw_data[[#This Row],[Demand]]*Table_EnergyDemand_raw_data[[#This Row],[RRP]]</f>
        <v>11539935.707936026</v>
      </c>
    </row>
    <row r="1569" spans="1:14" x14ac:dyDescent="0.3">
      <c r="A1569" s="10">
        <v>43572</v>
      </c>
      <c r="B1569" s="5" t="str">
        <f>TEXT(Table_EnergyDemand_raw_data[[#This Row],[Date]], "DDDD")</f>
        <v>Wednesday</v>
      </c>
      <c r="C1569" s="5" t="str">
        <f xml:space="preserve"> TEXT(Table_EnergyDemand_raw_data[[#This Row],[Date]], "MMMM")</f>
        <v>April</v>
      </c>
      <c r="D1569" s="5" t="str">
        <f>TEXT(Table_EnergyDemand_raw_data[[#This Row],[Date]], "YYYY")</f>
        <v>2019</v>
      </c>
      <c r="E1569" s="5">
        <f>_xlfn.ISOWEEKNUM(Table_EnergyDemand_raw_data[[#This Row],[Date]])</f>
        <v>16</v>
      </c>
      <c r="F1569" s="6" t="str">
        <f>VLOOKUP(Table_EnergyDemand_raw_data[[#This Row],[Date]],Table_Sheet1[], 2, FALSE)</f>
        <v>N</v>
      </c>
      <c r="G1569" s="6" t="str">
        <f>VLOOKUP(Table_EnergyDemand_raw_data[[#This Row],[Date]],Table_Sheet1[], 3, FALSE)</f>
        <v>N</v>
      </c>
      <c r="H1569" s="5">
        <v>22.1</v>
      </c>
      <c r="I1569" s="5">
        <v>30</v>
      </c>
      <c r="J1569" s="5">
        <v>12.8</v>
      </c>
      <c r="K1569" s="5">
        <v>0</v>
      </c>
      <c r="L1569" s="7">
        <v>117281.13</v>
      </c>
      <c r="M1569" s="8">
        <v>100.1096387</v>
      </c>
      <c r="N1569" s="8">
        <f>Table_EnergyDemand_raw_data[[#This Row],[Demand]]*Table_EnergyDemand_raw_data[[#This Row],[RRP]]</f>
        <v>11740971.550627733</v>
      </c>
    </row>
    <row r="1570" spans="1:14" x14ac:dyDescent="0.3">
      <c r="A1570" s="10">
        <v>43573</v>
      </c>
      <c r="B1570" s="5" t="str">
        <f>TEXT(Table_EnergyDemand_raw_data[[#This Row],[Date]], "DDDD")</f>
        <v>Thursday</v>
      </c>
      <c r="C1570" s="5" t="str">
        <f xml:space="preserve"> TEXT(Table_EnergyDemand_raw_data[[#This Row],[Date]], "MMMM")</f>
        <v>April</v>
      </c>
      <c r="D1570" s="5" t="str">
        <f>TEXT(Table_EnergyDemand_raw_data[[#This Row],[Date]], "YYYY")</f>
        <v>2019</v>
      </c>
      <c r="E1570" s="5">
        <f>_xlfn.ISOWEEKNUM(Table_EnergyDemand_raw_data[[#This Row],[Date]])</f>
        <v>16</v>
      </c>
      <c r="F1570" s="6" t="str">
        <f>VLOOKUP(Table_EnergyDemand_raw_data[[#This Row],[Date]],Table_Sheet1[], 2, FALSE)</f>
        <v>N</v>
      </c>
      <c r="G1570" s="6" t="str">
        <f>VLOOKUP(Table_EnergyDemand_raw_data[[#This Row],[Date]],Table_Sheet1[], 3, FALSE)</f>
        <v>N</v>
      </c>
      <c r="H1570" s="5">
        <v>13.2</v>
      </c>
      <c r="I1570" s="5">
        <v>17.7</v>
      </c>
      <c r="J1570" s="5">
        <v>12.8</v>
      </c>
      <c r="K1570" s="5">
        <v>0</v>
      </c>
      <c r="L1570" s="7">
        <v>111360.065</v>
      </c>
      <c r="M1570" s="8">
        <v>84.833863710000003</v>
      </c>
      <c r="N1570" s="8">
        <f>Table_EnergyDemand_raw_data[[#This Row],[Demand]]*Table_EnergyDemand_raw_data[[#This Row],[RRP]]</f>
        <v>9447104.576946741</v>
      </c>
    </row>
    <row r="1571" spans="1:14" x14ac:dyDescent="0.3">
      <c r="A1571" s="10">
        <v>43574</v>
      </c>
      <c r="B1571" s="5" t="str">
        <f>TEXT(Table_EnergyDemand_raw_data[[#This Row],[Date]], "DDDD")</f>
        <v>Friday</v>
      </c>
      <c r="C1571" s="5" t="str">
        <f xml:space="preserve"> TEXT(Table_EnergyDemand_raw_data[[#This Row],[Date]], "MMMM")</f>
        <v>April</v>
      </c>
      <c r="D1571" s="5" t="str">
        <f>TEXT(Table_EnergyDemand_raw_data[[#This Row],[Date]], "YYYY")</f>
        <v>2019</v>
      </c>
      <c r="E1571" s="5">
        <f>_xlfn.ISOWEEKNUM(Table_EnergyDemand_raw_data[[#This Row],[Date]])</f>
        <v>16</v>
      </c>
      <c r="F1571" s="6" t="str">
        <f>VLOOKUP(Table_EnergyDemand_raw_data[[#This Row],[Date]],Table_Sheet1[], 2, FALSE)</f>
        <v>N</v>
      </c>
      <c r="G1571" s="6" t="str">
        <f>VLOOKUP(Table_EnergyDemand_raw_data[[#This Row],[Date]],Table_Sheet1[], 3, FALSE)</f>
        <v>Y</v>
      </c>
      <c r="H1571" s="5">
        <v>8.6</v>
      </c>
      <c r="I1571" s="5">
        <v>22.1</v>
      </c>
      <c r="J1571" s="5">
        <v>14</v>
      </c>
      <c r="K1571" s="5">
        <v>0</v>
      </c>
      <c r="L1571" s="7">
        <v>95967.404999999999</v>
      </c>
      <c r="M1571" s="8">
        <v>78.14244558</v>
      </c>
      <c r="N1571" s="8">
        <f>Table_EnergyDemand_raw_data[[#This Row],[Demand]]*Table_EnergyDemand_raw_data[[#This Row],[RRP]]</f>
        <v>7499127.7226663195</v>
      </c>
    </row>
    <row r="1572" spans="1:14" x14ac:dyDescent="0.3">
      <c r="A1572" s="10">
        <v>43575</v>
      </c>
      <c r="B1572" s="5" t="str">
        <f>TEXT(Table_EnergyDemand_raw_data[[#This Row],[Date]], "DDDD")</f>
        <v>Saturday</v>
      </c>
      <c r="C1572" s="5" t="str">
        <f xml:space="preserve"> TEXT(Table_EnergyDemand_raw_data[[#This Row],[Date]], "MMMM")</f>
        <v>April</v>
      </c>
      <c r="D1572" s="5" t="str">
        <f>TEXT(Table_EnergyDemand_raw_data[[#This Row],[Date]], "YYYY")</f>
        <v>2019</v>
      </c>
      <c r="E1572" s="5">
        <f>_xlfn.ISOWEEKNUM(Table_EnergyDemand_raw_data[[#This Row],[Date]])</f>
        <v>16</v>
      </c>
      <c r="F1572" s="6" t="str">
        <f>VLOOKUP(Table_EnergyDemand_raw_data[[#This Row],[Date]],Table_Sheet1[], 2, FALSE)</f>
        <v>N</v>
      </c>
      <c r="G1572" s="6" t="str">
        <f>VLOOKUP(Table_EnergyDemand_raw_data[[#This Row],[Date]],Table_Sheet1[], 3, FALSE)</f>
        <v>Y</v>
      </c>
      <c r="H1572" s="5">
        <v>10.199999999999999</v>
      </c>
      <c r="I1572" s="5">
        <v>30.2</v>
      </c>
      <c r="J1572" s="5">
        <v>13.9</v>
      </c>
      <c r="K1572" s="5">
        <v>0</v>
      </c>
      <c r="L1572" s="7">
        <v>95654.36</v>
      </c>
      <c r="M1572" s="8">
        <v>66.874813889999999</v>
      </c>
      <c r="N1572" s="8">
        <f>Table_EnergyDemand_raw_data[[#This Row],[Demand]]*Table_EnergyDemand_raw_data[[#This Row],[RRP]]</f>
        <v>6396867.5227670604</v>
      </c>
    </row>
    <row r="1573" spans="1:14" x14ac:dyDescent="0.3">
      <c r="A1573" s="10">
        <v>43576</v>
      </c>
      <c r="B1573" s="5" t="str">
        <f>TEXT(Table_EnergyDemand_raw_data[[#This Row],[Date]], "DDDD")</f>
        <v>Sunday</v>
      </c>
      <c r="C1573" s="5" t="str">
        <f xml:space="preserve"> TEXT(Table_EnergyDemand_raw_data[[#This Row],[Date]], "MMMM")</f>
        <v>April</v>
      </c>
      <c r="D1573" s="5" t="str">
        <f>TEXT(Table_EnergyDemand_raw_data[[#This Row],[Date]], "YYYY")</f>
        <v>2019</v>
      </c>
      <c r="E1573" s="5">
        <f>_xlfn.ISOWEEKNUM(Table_EnergyDemand_raw_data[[#This Row],[Date]])</f>
        <v>16</v>
      </c>
      <c r="F1573" s="6" t="str">
        <f>VLOOKUP(Table_EnergyDemand_raw_data[[#This Row],[Date]],Table_Sheet1[], 2, FALSE)</f>
        <v>N</v>
      </c>
      <c r="G1573" s="6" t="str">
        <f>VLOOKUP(Table_EnergyDemand_raw_data[[#This Row],[Date]],Table_Sheet1[], 3, FALSE)</f>
        <v>Y</v>
      </c>
      <c r="H1573" s="5">
        <v>14.8</v>
      </c>
      <c r="I1573" s="5">
        <v>27</v>
      </c>
      <c r="J1573" s="5">
        <v>7.5</v>
      </c>
      <c r="K1573" s="5">
        <v>0</v>
      </c>
      <c r="L1573" s="7">
        <v>94810.664999999994</v>
      </c>
      <c r="M1573" s="8">
        <v>80.076258480000007</v>
      </c>
      <c r="N1573" s="8">
        <f>Table_EnergyDemand_raw_data[[#This Row],[Demand]]*Table_EnergyDemand_raw_data[[#This Row],[RRP]]</f>
        <v>7592083.3172006896</v>
      </c>
    </row>
    <row r="1574" spans="1:14" x14ac:dyDescent="0.3">
      <c r="A1574" s="10">
        <v>43577</v>
      </c>
      <c r="B1574" s="5" t="str">
        <f>TEXT(Table_EnergyDemand_raw_data[[#This Row],[Date]], "DDDD")</f>
        <v>Monday</v>
      </c>
      <c r="C1574" s="5" t="str">
        <f xml:space="preserve"> TEXT(Table_EnergyDemand_raw_data[[#This Row],[Date]], "MMMM")</f>
        <v>April</v>
      </c>
      <c r="D1574" s="5" t="str">
        <f>TEXT(Table_EnergyDemand_raw_data[[#This Row],[Date]], "YYYY")</f>
        <v>2019</v>
      </c>
      <c r="E1574" s="5">
        <f>_xlfn.ISOWEEKNUM(Table_EnergyDemand_raw_data[[#This Row],[Date]])</f>
        <v>17</v>
      </c>
      <c r="F1574" s="6" t="str">
        <f>VLOOKUP(Table_EnergyDemand_raw_data[[#This Row],[Date]],Table_Sheet1[], 2, FALSE)</f>
        <v>N</v>
      </c>
      <c r="G1574" s="6" t="str">
        <f>VLOOKUP(Table_EnergyDemand_raw_data[[#This Row],[Date]],Table_Sheet1[], 3, FALSE)</f>
        <v>Y</v>
      </c>
      <c r="H1574" s="5">
        <v>13.7</v>
      </c>
      <c r="I1574" s="5">
        <v>17.600000000000001</v>
      </c>
      <c r="J1574" s="5">
        <v>6</v>
      </c>
      <c r="K1574" s="5">
        <v>0.8</v>
      </c>
      <c r="L1574" s="7">
        <v>100246.51</v>
      </c>
      <c r="M1574" s="8">
        <v>95.107386919999996</v>
      </c>
      <c r="N1574" s="8">
        <f>Table_EnergyDemand_raw_data[[#This Row],[Demand]]*Table_EnergyDemand_raw_data[[#This Row],[RRP]]</f>
        <v>9534183.613949649</v>
      </c>
    </row>
    <row r="1575" spans="1:14" x14ac:dyDescent="0.3">
      <c r="A1575" s="10">
        <v>43578</v>
      </c>
      <c r="B1575" s="5" t="str">
        <f>TEXT(Table_EnergyDemand_raw_data[[#This Row],[Date]], "DDDD")</f>
        <v>Tuesday</v>
      </c>
      <c r="C1575" s="5" t="str">
        <f xml:space="preserve"> TEXT(Table_EnergyDemand_raw_data[[#This Row],[Date]], "MMMM")</f>
        <v>April</v>
      </c>
      <c r="D1575" s="5" t="str">
        <f>TEXT(Table_EnergyDemand_raw_data[[#This Row],[Date]], "YYYY")</f>
        <v>2019</v>
      </c>
      <c r="E1575" s="5">
        <f>_xlfn.ISOWEEKNUM(Table_EnergyDemand_raw_data[[#This Row],[Date]])</f>
        <v>17</v>
      </c>
      <c r="F1575" s="6" t="str">
        <f>VLOOKUP(Table_EnergyDemand_raw_data[[#This Row],[Date]],Table_Sheet1[], 2, FALSE)</f>
        <v>N</v>
      </c>
      <c r="G1575" s="6" t="str">
        <f>VLOOKUP(Table_EnergyDemand_raw_data[[#This Row],[Date]],Table_Sheet1[], 3, FALSE)</f>
        <v>N</v>
      </c>
      <c r="H1575" s="5">
        <v>11.1</v>
      </c>
      <c r="I1575" s="5">
        <v>18.5</v>
      </c>
      <c r="J1575" s="5">
        <v>8</v>
      </c>
      <c r="K1575" s="5">
        <v>0</v>
      </c>
      <c r="L1575" s="7">
        <v>114240.88499999999</v>
      </c>
      <c r="M1575" s="8">
        <v>89.628985839999999</v>
      </c>
      <c r="N1575" s="8">
        <f>Table_EnergyDemand_raw_data[[#This Row],[Demand]]*Table_EnergyDemand_raw_data[[#This Row],[RRP]]</f>
        <v>10239294.664014068</v>
      </c>
    </row>
    <row r="1576" spans="1:14" x14ac:dyDescent="0.3">
      <c r="A1576" s="10">
        <v>43579</v>
      </c>
      <c r="B1576" s="5" t="str">
        <f>TEXT(Table_EnergyDemand_raw_data[[#This Row],[Date]], "DDDD")</f>
        <v>Wednesday</v>
      </c>
      <c r="C1576" s="5" t="str">
        <f xml:space="preserve"> TEXT(Table_EnergyDemand_raw_data[[#This Row],[Date]], "MMMM")</f>
        <v>April</v>
      </c>
      <c r="D1576" s="5" t="str">
        <f>TEXT(Table_EnergyDemand_raw_data[[#This Row],[Date]], "YYYY")</f>
        <v>2019</v>
      </c>
      <c r="E1576" s="5">
        <f>_xlfn.ISOWEEKNUM(Table_EnergyDemand_raw_data[[#This Row],[Date]])</f>
        <v>17</v>
      </c>
      <c r="F1576" s="6" t="str">
        <f>VLOOKUP(Table_EnergyDemand_raw_data[[#This Row],[Date]],Table_Sheet1[], 2, FALSE)</f>
        <v>Y</v>
      </c>
      <c r="G1576" s="6" t="str">
        <f>VLOOKUP(Table_EnergyDemand_raw_data[[#This Row],[Date]],Table_Sheet1[], 3, FALSE)</f>
        <v>N</v>
      </c>
      <c r="H1576" s="5">
        <v>14.6</v>
      </c>
      <c r="I1576" s="5">
        <v>23.2</v>
      </c>
      <c r="J1576" s="5">
        <v>8.1999999999999993</v>
      </c>
      <c r="K1576" s="5">
        <v>0</v>
      </c>
      <c r="L1576" s="7">
        <v>113264.23</v>
      </c>
      <c r="M1576" s="8">
        <v>86.749292839999995</v>
      </c>
      <c r="N1576" s="8">
        <f>Table_EnergyDemand_raw_data[[#This Row],[Demand]]*Table_EnergyDemand_raw_data[[#This Row],[RRP]]</f>
        <v>9825591.8565671127</v>
      </c>
    </row>
    <row r="1577" spans="1:14" x14ac:dyDescent="0.3">
      <c r="A1577" s="10">
        <v>43580</v>
      </c>
      <c r="B1577" s="5" t="str">
        <f>TEXT(Table_EnergyDemand_raw_data[[#This Row],[Date]], "DDDD")</f>
        <v>Thursday</v>
      </c>
      <c r="C1577" s="5" t="str">
        <f xml:space="preserve"> TEXT(Table_EnergyDemand_raw_data[[#This Row],[Date]], "MMMM")</f>
        <v>April</v>
      </c>
      <c r="D1577" s="5" t="str">
        <f>TEXT(Table_EnergyDemand_raw_data[[#This Row],[Date]], "YYYY")</f>
        <v>2019</v>
      </c>
      <c r="E1577" s="5">
        <f>_xlfn.ISOWEEKNUM(Table_EnergyDemand_raw_data[[#This Row],[Date]])</f>
        <v>17</v>
      </c>
      <c r="F1577" s="6" t="str">
        <f>VLOOKUP(Table_EnergyDemand_raw_data[[#This Row],[Date]],Table_Sheet1[], 2, FALSE)</f>
        <v>Y</v>
      </c>
      <c r="G1577" s="6" t="str">
        <f>VLOOKUP(Table_EnergyDemand_raw_data[[#This Row],[Date]],Table_Sheet1[], 3, FALSE)</f>
        <v>Y</v>
      </c>
      <c r="H1577" s="5">
        <v>10.199999999999999</v>
      </c>
      <c r="I1577" s="5">
        <v>21.5</v>
      </c>
      <c r="J1577" s="5">
        <v>10.6</v>
      </c>
      <c r="K1577" s="5">
        <v>0</v>
      </c>
      <c r="L1577" s="7">
        <v>98112.464999999997</v>
      </c>
      <c r="M1577" s="8">
        <v>62.60573067</v>
      </c>
      <c r="N1577" s="8">
        <f>Table_EnergyDemand_raw_data[[#This Row],[Demand]]*Table_EnergyDemand_raw_data[[#This Row],[RRP]]</f>
        <v>6142402.5591598013</v>
      </c>
    </row>
    <row r="1578" spans="1:14" x14ac:dyDescent="0.3">
      <c r="A1578" s="10">
        <v>43581</v>
      </c>
      <c r="B1578" s="5" t="str">
        <f>TEXT(Table_EnergyDemand_raw_data[[#This Row],[Date]], "DDDD")</f>
        <v>Friday</v>
      </c>
      <c r="C1578" s="5" t="str">
        <f xml:space="preserve"> TEXT(Table_EnergyDemand_raw_data[[#This Row],[Date]], "MMMM")</f>
        <v>April</v>
      </c>
      <c r="D1578" s="5" t="str">
        <f>TEXT(Table_EnergyDemand_raw_data[[#This Row],[Date]], "YYYY")</f>
        <v>2019</v>
      </c>
      <c r="E1578" s="5">
        <f>_xlfn.ISOWEEKNUM(Table_EnergyDemand_raw_data[[#This Row],[Date]])</f>
        <v>17</v>
      </c>
      <c r="F1578" s="6" t="str">
        <f>VLOOKUP(Table_EnergyDemand_raw_data[[#This Row],[Date]],Table_Sheet1[], 2, FALSE)</f>
        <v>Y</v>
      </c>
      <c r="G1578" s="6" t="str">
        <f>VLOOKUP(Table_EnergyDemand_raw_data[[#This Row],[Date]],Table_Sheet1[], 3, FALSE)</f>
        <v>N</v>
      </c>
      <c r="H1578" s="5">
        <v>11.9</v>
      </c>
      <c r="I1578" s="5">
        <v>15.8</v>
      </c>
      <c r="J1578" s="5">
        <v>6.9</v>
      </c>
      <c r="K1578" s="5">
        <v>3</v>
      </c>
      <c r="L1578" s="7">
        <v>107226.59</v>
      </c>
      <c r="M1578" s="8">
        <v>60.918382540000003</v>
      </c>
      <c r="N1578" s="8">
        <f>Table_EnergyDemand_raw_data[[#This Row],[Demand]]*Table_EnergyDemand_raw_data[[#This Row],[RRP]]</f>
        <v>6532070.4280797383</v>
      </c>
    </row>
    <row r="1579" spans="1:14" x14ac:dyDescent="0.3">
      <c r="A1579" s="10">
        <v>43582</v>
      </c>
      <c r="B1579" s="5" t="str">
        <f>TEXT(Table_EnergyDemand_raw_data[[#This Row],[Date]], "DDDD")</f>
        <v>Saturday</v>
      </c>
      <c r="C1579" s="5" t="str">
        <f xml:space="preserve"> TEXT(Table_EnergyDemand_raw_data[[#This Row],[Date]], "MMMM")</f>
        <v>April</v>
      </c>
      <c r="D1579" s="5" t="str">
        <f>TEXT(Table_EnergyDemand_raw_data[[#This Row],[Date]], "YYYY")</f>
        <v>2019</v>
      </c>
      <c r="E1579" s="5">
        <f>_xlfn.ISOWEEKNUM(Table_EnergyDemand_raw_data[[#This Row],[Date]])</f>
        <v>17</v>
      </c>
      <c r="F1579" s="6" t="str">
        <f>VLOOKUP(Table_EnergyDemand_raw_data[[#This Row],[Date]],Table_Sheet1[], 2, FALSE)</f>
        <v>Y</v>
      </c>
      <c r="G1579" s="6" t="str">
        <f>VLOOKUP(Table_EnergyDemand_raw_data[[#This Row],[Date]],Table_Sheet1[], 3, FALSE)</f>
        <v>N</v>
      </c>
      <c r="H1579" s="5">
        <v>8.6999999999999993</v>
      </c>
      <c r="I1579" s="5">
        <v>16.2</v>
      </c>
      <c r="J1579" s="5">
        <v>8.5</v>
      </c>
      <c r="K1579" s="5">
        <v>0</v>
      </c>
      <c r="L1579" s="7">
        <v>105374.93</v>
      </c>
      <c r="M1579" s="8">
        <v>79.620085979999999</v>
      </c>
      <c r="N1579" s="8">
        <f>Table_EnergyDemand_raw_data[[#This Row],[Demand]]*Table_EnergyDemand_raw_data[[#This Row],[RRP]]</f>
        <v>8389960.9867364801</v>
      </c>
    </row>
    <row r="1580" spans="1:14" x14ac:dyDescent="0.3">
      <c r="A1580" s="10">
        <v>43583</v>
      </c>
      <c r="B1580" s="5" t="str">
        <f>TEXT(Table_EnergyDemand_raw_data[[#This Row],[Date]], "DDDD")</f>
        <v>Sunday</v>
      </c>
      <c r="C1580" s="5" t="str">
        <f xml:space="preserve"> TEXT(Table_EnergyDemand_raw_data[[#This Row],[Date]], "MMMM")</f>
        <v>April</v>
      </c>
      <c r="D1580" s="5" t="str">
        <f>TEXT(Table_EnergyDemand_raw_data[[#This Row],[Date]], "YYYY")</f>
        <v>2019</v>
      </c>
      <c r="E1580" s="5">
        <f>_xlfn.ISOWEEKNUM(Table_EnergyDemand_raw_data[[#This Row],[Date]])</f>
        <v>17</v>
      </c>
      <c r="F1580" s="6" t="str">
        <f>VLOOKUP(Table_EnergyDemand_raw_data[[#This Row],[Date]],Table_Sheet1[], 2, FALSE)</f>
        <v>Y</v>
      </c>
      <c r="G1580" s="6" t="str">
        <f>VLOOKUP(Table_EnergyDemand_raw_data[[#This Row],[Date]],Table_Sheet1[], 3, FALSE)</f>
        <v>N</v>
      </c>
      <c r="H1580" s="5">
        <v>12.4</v>
      </c>
      <c r="I1580" s="5">
        <v>17.399999999999999</v>
      </c>
      <c r="J1580" s="5">
        <v>5.2</v>
      </c>
      <c r="K1580" s="5">
        <v>0</v>
      </c>
      <c r="L1580" s="7">
        <v>101057.43</v>
      </c>
      <c r="M1580" s="8">
        <v>86.022860620000003</v>
      </c>
      <c r="N1580" s="8">
        <f>Table_EnergyDemand_raw_data[[#This Row],[Demand]]*Table_EnergyDemand_raw_data[[#This Row],[RRP]]</f>
        <v>8693249.2155054063</v>
      </c>
    </row>
    <row r="1581" spans="1:14" x14ac:dyDescent="0.3">
      <c r="A1581" s="10">
        <v>43584</v>
      </c>
      <c r="B1581" s="5" t="str">
        <f>TEXT(Table_EnergyDemand_raw_data[[#This Row],[Date]], "DDDD")</f>
        <v>Monday</v>
      </c>
      <c r="C1581" s="5" t="str">
        <f xml:space="preserve"> TEXT(Table_EnergyDemand_raw_data[[#This Row],[Date]], "MMMM")</f>
        <v>April</v>
      </c>
      <c r="D1581" s="5" t="str">
        <f>TEXT(Table_EnergyDemand_raw_data[[#This Row],[Date]], "YYYY")</f>
        <v>2019</v>
      </c>
      <c r="E1581" s="5">
        <f>_xlfn.ISOWEEKNUM(Table_EnergyDemand_raw_data[[#This Row],[Date]])</f>
        <v>18</v>
      </c>
      <c r="F1581" s="6" t="str">
        <f>VLOOKUP(Table_EnergyDemand_raw_data[[#This Row],[Date]],Table_Sheet1[], 2, FALSE)</f>
        <v>Y</v>
      </c>
      <c r="G1581" s="6" t="str">
        <f>VLOOKUP(Table_EnergyDemand_raw_data[[#This Row],[Date]],Table_Sheet1[], 3, FALSE)</f>
        <v>N</v>
      </c>
      <c r="H1581" s="5">
        <v>11.5</v>
      </c>
      <c r="I1581" s="5">
        <v>18.100000000000001</v>
      </c>
      <c r="J1581" s="5">
        <v>8.4</v>
      </c>
      <c r="K1581" s="5">
        <v>0</v>
      </c>
      <c r="L1581" s="7">
        <v>118307.52499999999</v>
      </c>
      <c r="M1581" s="8">
        <v>121.0296417</v>
      </c>
      <c r="N1581" s="8">
        <f>Table_EnergyDemand_raw_data[[#This Row],[Demand]]*Table_EnergyDemand_raw_data[[#This Row],[RRP]]</f>
        <v>14318717.361163791</v>
      </c>
    </row>
    <row r="1582" spans="1:14" x14ac:dyDescent="0.3">
      <c r="A1582" s="10">
        <v>43585</v>
      </c>
      <c r="B1582" s="5" t="str">
        <f>TEXT(Table_EnergyDemand_raw_data[[#This Row],[Date]], "DDDD")</f>
        <v>Tuesday</v>
      </c>
      <c r="C1582" s="5" t="str">
        <f xml:space="preserve"> TEXT(Table_EnergyDemand_raw_data[[#This Row],[Date]], "MMMM")</f>
        <v>April</v>
      </c>
      <c r="D1582" s="5" t="str">
        <f>TEXT(Table_EnergyDemand_raw_data[[#This Row],[Date]], "YYYY")</f>
        <v>2019</v>
      </c>
      <c r="E1582" s="5">
        <f>_xlfn.ISOWEEKNUM(Table_EnergyDemand_raw_data[[#This Row],[Date]])</f>
        <v>18</v>
      </c>
      <c r="F1582" s="6" t="str">
        <f>VLOOKUP(Table_EnergyDemand_raw_data[[#This Row],[Date]],Table_Sheet1[], 2, FALSE)</f>
        <v>Y</v>
      </c>
      <c r="G1582" s="6" t="str">
        <f>VLOOKUP(Table_EnergyDemand_raw_data[[#This Row],[Date]],Table_Sheet1[], 3, FALSE)</f>
        <v>N</v>
      </c>
      <c r="H1582" s="5">
        <v>7.9</v>
      </c>
      <c r="I1582" s="5">
        <v>23.1</v>
      </c>
      <c r="J1582" s="5">
        <v>11.7</v>
      </c>
      <c r="K1582" s="5">
        <v>0</v>
      </c>
      <c r="L1582" s="7">
        <v>110515.6</v>
      </c>
      <c r="M1582" s="8">
        <v>96.951705770000004</v>
      </c>
      <c r="N1582" s="8">
        <f>Table_EnergyDemand_raw_data[[#This Row],[Demand]]*Table_EnergyDemand_raw_data[[#This Row],[RRP]]</f>
        <v>10714675.934195014</v>
      </c>
    </row>
    <row r="1583" spans="1:14" x14ac:dyDescent="0.3">
      <c r="A1583" s="10">
        <v>43586</v>
      </c>
      <c r="B1583" s="5" t="str">
        <f>TEXT(Table_EnergyDemand_raw_data[[#This Row],[Date]], "DDDD")</f>
        <v>Wednesday</v>
      </c>
      <c r="C1583" s="5" t="str">
        <f xml:space="preserve"> TEXT(Table_EnergyDemand_raw_data[[#This Row],[Date]], "MMMM")</f>
        <v>May</v>
      </c>
      <c r="D1583" s="5" t="str">
        <f>TEXT(Table_EnergyDemand_raw_data[[#This Row],[Date]], "YYYY")</f>
        <v>2019</v>
      </c>
      <c r="E1583" s="5">
        <f>_xlfn.ISOWEEKNUM(Table_EnergyDemand_raw_data[[#This Row],[Date]])</f>
        <v>18</v>
      </c>
      <c r="F1583" s="6" t="str">
        <f>VLOOKUP(Table_EnergyDemand_raw_data[[#This Row],[Date]],Table_Sheet1[], 2, FALSE)</f>
        <v>Y</v>
      </c>
      <c r="G1583" s="6" t="str">
        <f>VLOOKUP(Table_EnergyDemand_raw_data[[#This Row],[Date]],Table_Sheet1[], 3, FALSE)</f>
        <v>N</v>
      </c>
      <c r="H1583" s="5">
        <v>15.6</v>
      </c>
      <c r="I1583" s="5">
        <v>22.8</v>
      </c>
      <c r="J1583" s="5">
        <v>7.8</v>
      </c>
      <c r="K1583" s="5">
        <v>0</v>
      </c>
      <c r="L1583" s="7">
        <v>111462.38499999999</v>
      </c>
      <c r="M1583" s="8">
        <v>90.563836899999998</v>
      </c>
      <c r="N1583" s="8">
        <f>Table_EnergyDemand_raw_data[[#This Row],[Demand]]*Table_EnergyDemand_raw_data[[#This Row],[RRP]]</f>
        <v>10094461.255625006</v>
      </c>
    </row>
    <row r="1584" spans="1:14" x14ac:dyDescent="0.3">
      <c r="A1584" s="10">
        <v>43587</v>
      </c>
      <c r="B1584" s="5" t="str">
        <f>TEXT(Table_EnergyDemand_raw_data[[#This Row],[Date]], "DDDD")</f>
        <v>Thursday</v>
      </c>
      <c r="C1584" s="5" t="str">
        <f xml:space="preserve"> TEXT(Table_EnergyDemand_raw_data[[#This Row],[Date]], "MMMM")</f>
        <v>May</v>
      </c>
      <c r="D1584" s="5" t="str">
        <f>TEXT(Table_EnergyDemand_raw_data[[#This Row],[Date]], "YYYY")</f>
        <v>2019</v>
      </c>
      <c r="E1584" s="5">
        <f>_xlfn.ISOWEEKNUM(Table_EnergyDemand_raw_data[[#This Row],[Date]])</f>
        <v>18</v>
      </c>
      <c r="F1584" s="6" t="str">
        <f>VLOOKUP(Table_EnergyDemand_raw_data[[#This Row],[Date]],Table_Sheet1[], 2, FALSE)</f>
        <v>Y</v>
      </c>
      <c r="G1584" s="6" t="str">
        <f>VLOOKUP(Table_EnergyDemand_raw_data[[#This Row],[Date]],Table_Sheet1[], 3, FALSE)</f>
        <v>N</v>
      </c>
      <c r="H1584" s="5">
        <v>17.100000000000001</v>
      </c>
      <c r="I1584" s="5">
        <v>20.2</v>
      </c>
      <c r="J1584" s="5">
        <v>6.2</v>
      </c>
      <c r="K1584" s="5">
        <v>3.6</v>
      </c>
      <c r="L1584" s="7">
        <v>112948.4</v>
      </c>
      <c r="M1584" s="8">
        <v>103.58661480000001</v>
      </c>
      <c r="N1584" s="8">
        <f>Table_EnergyDemand_raw_data[[#This Row],[Demand]]*Table_EnergyDemand_raw_data[[#This Row],[RRP]]</f>
        <v>11699942.403076321</v>
      </c>
    </row>
    <row r="1585" spans="1:14" x14ac:dyDescent="0.3">
      <c r="A1585" s="10">
        <v>43588</v>
      </c>
      <c r="B1585" s="5" t="str">
        <f>TEXT(Table_EnergyDemand_raw_data[[#This Row],[Date]], "DDDD")</f>
        <v>Friday</v>
      </c>
      <c r="C1585" s="5" t="str">
        <f xml:space="preserve"> TEXT(Table_EnergyDemand_raw_data[[#This Row],[Date]], "MMMM")</f>
        <v>May</v>
      </c>
      <c r="D1585" s="5" t="str">
        <f>TEXT(Table_EnergyDemand_raw_data[[#This Row],[Date]], "YYYY")</f>
        <v>2019</v>
      </c>
      <c r="E1585" s="5">
        <f>_xlfn.ISOWEEKNUM(Table_EnergyDemand_raw_data[[#This Row],[Date]])</f>
        <v>18</v>
      </c>
      <c r="F1585" s="6" t="str">
        <f>VLOOKUP(Table_EnergyDemand_raw_data[[#This Row],[Date]],Table_Sheet1[], 2, FALSE)</f>
        <v>Y</v>
      </c>
      <c r="G1585" s="6" t="str">
        <f>VLOOKUP(Table_EnergyDemand_raw_data[[#This Row],[Date]],Table_Sheet1[], 3, FALSE)</f>
        <v>N</v>
      </c>
      <c r="H1585" s="5">
        <v>11.8</v>
      </c>
      <c r="I1585" s="5">
        <v>20.7</v>
      </c>
      <c r="J1585" s="5">
        <v>9</v>
      </c>
      <c r="K1585" s="5">
        <v>0.2</v>
      </c>
      <c r="L1585" s="7">
        <v>110902.185</v>
      </c>
      <c r="M1585" s="8">
        <v>101.1629982</v>
      </c>
      <c r="N1585" s="8">
        <f>Table_EnergyDemand_raw_data[[#This Row],[Demand]]*Table_EnergyDemand_raw_data[[#This Row],[RRP]]</f>
        <v>11219197.541531067</v>
      </c>
    </row>
    <row r="1586" spans="1:14" x14ac:dyDescent="0.3">
      <c r="A1586" s="10">
        <v>43589</v>
      </c>
      <c r="B1586" s="5" t="str">
        <f>TEXT(Table_EnergyDemand_raw_data[[#This Row],[Date]], "DDDD")</f>
        <v>Saturday</v>
      </c>
      <c r="C1586" s="5" t="str">
        <f xml:space="preserve"> TEXT(Table_EnergyDemand_raw_data[[#This Row],[Date]], "MMMM")</f>
        <v>May</v>
      </c>
      <c r="D1586" s="5" t="str">
        <f>TEXT(Table_EnergyDemand_raw_data[[#This Row],[Date]], "YYYY")</f>
        <v>2019</v>
      </c>
      <c r="E1586" s="5">
        <f>_xlfn.ISOWEEKNUM(Table_EnergyDemand_raw_data[[#This Row],[Date]])</f>
        <v>18</v>
      </c>
      <c r="F1586" s="6" t="str">
        <f>VLOOKUP(Table_EnergyDemand_raw_data[[#This Row],[Date]],Table_Sheet1[], 2, FALSE)</f>
        <v>Y</v>
      </c>
      <c r="G1586" s="6" t="str">
        <f>VLOOKUP(Table_EnergyDemand_raw_data[[#This Row],[Date]],Table_Sheet1[], 3, FALSE)</f>
        <v>N</v>
      </c>
      <c r="H1586" s="5">
        <v>13</v>
      </c>
      <c r="I1586" s="5">
        <v>16.399999999999999</v>
      </c>
      <c r="J1586" s="5">
        <v>8.1999999999999993</v>
      </c>
      <c r="K1586" s="5">
        <v>0.2</v>
      </c>
      <c r="L1586" s="7">
        <v>103616.145</v>
      </c>
      <c r="M1586" s="8">
        <v>103.38349669999999</v>
      </c>
      <c r="N1586" s="8">
        <f>Table_EnergyDemand_raw_data[[#This Row],[Demand]]*Table_EnergyDemand_raw_data[[#This Row],[RRP]]</f>
        <v>10712199.384674221</v>
      </c>
    </row>
    <row r="1587" spans="1:14" x14ac:dyDescent="0.3">
      <c r="A1587" s="10">
        <v>43590</v>
      </c>
      <c r="B1587" s="5" t="str">
        <f>TEXT(Table_EnergyDemand_raw_data[[#This Row],[Date]], "DDDD")</f>
        <v>Sunday</v>
      </c>
      <c r="C1587" s="5" t="str">
        <f xml:space="preserve"> TEXT(Table_EnergyDemand_raw_data[[#This Row],[Date]], "MMMM")</f>
        <v>May</v>
      </c>
      <c r="D1587" s="5" t="str">
        <f>TEXT(Table_EnergyDemand_raw_data[[#This Row],[Date]], "YYYY")</f>
        <v>2019</v>
      </c>
      <c r="E1587" s="5">
        <f>_xlfn.ISOWEEKNUM(Table_EnergyDemand_raw_data[[#This Row],[Date]])</f>
        <v>18</v>
      </c>
      <c r="F1587" s="6" t="str">
        <f>VLOOKUP(Table_EnergyDemand_raw_data[[#This Row],[Date]],Table_Sheet1[], 2, FALSE)</f>
        <v>Y</v>
      </c>
      <c r="G1587" s="6" t="str">
        <f>VLOOKUP(Table_EnergyDemand_raw_data[[#This Row],[Date]],Table_Sheet1[], 3, FALSE)</f>
        <v>N</v>
      </c>
      <c r="H1587" s="5">
        <v>11.3</v>
      </c>
      <c r="I1587" s="5">
        <v>16.3</v>
      </c>
      <c r="J1587" s="5">
        <v>6.5</v>
      </c>
      <c r="K1587" s="5">
        <v>2</v>
      </c>
      <c r="L1587" s="7">
        <v>104770.705</v>
      </c>
      <c r="M1587" s="8">
        <v>108.09555589999999</v>
      </c>
      <c r="N1587" s="8">
        <f>Table_EnergyDemand_raw_data[[#This Row],[Demand]]*Table_EnergyDemand_raw_data[[#This Row],[RRP]]</f>
        <v>11325247.599009909</v>
      </c>
    </row>
    <row r="1588" spans="1:14" x14ac:dyDescent="0.3">
      <c r="A1588" s="10">
        <v>43591</v>
      </c>
      <c r="B1588" s="5" t="str">
        <f>TEXT(Table_EnergyDemand_raw_data[[#This Row],[Date]], "DDDD")</f>
        <v>Monday</v>
      </c>
      <c r="C1588" s="5" t="str">
        <f xml:space="preserve"> TEXT(Table_EnergyDemand_raw_data[[#This Row],[Date]], "MMMM")</f>
        <v>May</v>
      </c>
      <c r="D1588" s="5" t="str">
        <f>TEXT(Table_EnergyDemand_raw_data[[#This Row],[Date]], "YYYY")</f>
        <v>2019</v>
      </c>
      <c r="E1588" s="5">
        <f>_xlfn.ISOWEEKNUM(Table_EnergyDemand_raw_data[[#This Row],[Date]])</f>
        <v>19</v>
      </c>
      <c r="F1588" s="6" t="str">
        <f>VLOOKUP(Table_EnergyDemand_raw_data[[#This Row],[Date]],Table_Sheet1[], 2, FALSE)</f>
        <v>Y</v>
      </c>
      <c r="G1588" s="6" t="str">
        <f>VLOOKUP(Table_EnergyDemand_raw_data[[#This Row],[Date]],Table_Sheet1[], 3, FALSE)</f>
        <v>N</v>
      </c>
      <c r="H1588" s="5">
        <v>11.7</v>
      </c>
      <c r="I1588" s="5">
        <v>16.7</v>
      </c>
      <c r="J1588" s="5">
        <v>8.5</v>
      </c>
      <c r="K1588" s="5">
        <v>0.2</v>
      </c>
      <c r="L1588" s="7">
        <v>121535.485</v>
      </c>
      <c r="M1588" s="8">
        <v>112.50558460000001</v>
      </c>
      <c r="N1588" s="8">
        <f>Table_EnergyDemand_raw_data[[#This Row],[Demand]]*Table_EnergyDemand_raw_data[[#This Row],[RRP]]</f>
        <v>13673420.789569532</v>
      </c>
    </row>
    <row r="1589" spans="1:14" x14ac:dyDescent="0.3">
      <c r="A1589" s="10">
        <v>43592</v>
      </c>
      <c r="B1589" s="5" t="str">
        <f>TEXT(Table_EnergyDemand_raw_data[[#This Row],[Date]], "DDDD")</f>
        <v>Tuesday</v>
      </c>
      <c r="C1589" s="5" t="str">
        <f xml:space="preserve"> TEXT(Table_EnergyDemand_raw_data[[#This Row],[Date]], "MMMM")</f>
        <v>May</v>
      </c>
      <c r="D1589" s="5" t="str">
        <f>TEXT(Table_EnergyDemand_raw_data[[#This Row],[Date]], "YYYY")</f>
        <v>2019</v>
      </c>
      <c r="E1589" s="5">
        <f>_xlfn.ISOWEEKNUM(Table_EnergyDemand_raw_data[[#This Row],[Date]])</f>
        <v>19</v>
      </c>
      <c r="F1589" s="6" t="str">
        <f>VLOOKUP(Table_EnergyDemand_raw_data[[#This Row],[Date]],Table_Sheet1[], 2, FALSE)</f>
        <v>Y</v>
      </c>
      <c r="G1589" s="6" t="str">
        <f>VLOOKUP(Table_EnergyDemand_raw_data[[#This Row],[Date]],Table_Sheet1[], 3, FALSE)</f>
        <v>N</v>
      </c>
      <c r="H1589" s="5">
        <v>7.4</v>
      </c>
      <c r="I1589" s="5">
        <v>18.7</v>
      </c>
      <c r="J1589" s="5">
        <v>11.7</v>
      </c>
      <c r="K1589" s="5">
        <v>0</v>
      </c>
      <c r="L1589" s="7">
        <v>116318.435</v>
      </c>
      <c r="M1589" s="8">
        <v>94.753714479999999</v>
      </c>
      <c r="N1589" s="8">
        <f>Table_EnergyDemand_raw_data[[#This Row],[Demand]]*Table_EnergyDemand_raw_data[[#This Row],[RRP]]</f>
        <v>11021603.778750438</v>
      </c>
    </row>
    <row r="1590" spans="1:14" x14ac:dyDescent="0.3">
      <c r="A1590" s="10">
        <v>43593</v>
      </c>
      <c r="B1590" s="5" t="str">
        <f>TEXT(Table_EnergyDemand_raw_data[[#This Row],[Date]], "DDDD")</f>
        <v>Wednesday</v>
      </c>
      <c r="C1590" s="5" t="str">
        <f xml:space="preserve"> TEXT(Table_EnergyDemand_raw_data[[#This Row],[Date]], "MMMM")</f>
        <v>May</v>
      </c>
      <c r="D1590" s="5" t="str">
        <f>TEXT(Table_EnergyDemand_raw_data[[#This Row],[Date]], "YYYY")</f>
        <v>2019</v>
      </c>
      <c r="E1590" s="5">
        <f>_xlfn.ISOWEEKNUM(Table_EnergyDemand_raw_data[[#This Row],[Date]])</f>
        <v>19</v>
      </c>
      <c r="F1590" s="6" t="str">
        <f>VLOOKUP(Table_EnergyDemand_raw_data[[#This Row],[Date]],Table_Sheet1[], 2, FALSE)</f>
        <v>Y</v>
      </c>
      <c r="G1590" s="6" t="str">
        <f>VLOOKUP(Table_EnergyDemand_raw_data[[#This Row],[Date]],Table_Sheet1[], 3, FALSE)</f>
        <v>N</v>
      </c>
      <c r="H1590" s="5">
        <v>10.3</v>
      </c>
      <c r="I1590" s="5">
        <v>17.399999999999999</v>
      </c>
      <c r="J1590" s="5">
        <v>7.3</v>
      </c>
      <c r="K1590" s="5">
        <v>5.2</v>
      </c>
      <c r="L1590" s="7">
        <v>118801.84</v>
      </c>
      <c r="M1590" s="8">
        <v>114.5284513</v>
      </c>
      <c r="N1590" s="8">
        <f>Table_EnergyDemand_raw_data[[#This Row],[Demand]]*Table_EnergyDemand_raw_data[[#This Row],[RRP]]</f>
        <v>13606190.746790392</v>
      </c>
    </row>
    <row r="1591" spans="1:14" x14ac:dyDescent="0.3">
      <c r="A1591" s="10">
        <v>43594</v>
      </c>
      <c r="B1591" s="5" t="str">
        <f>TEXT(Table_EnergyDemand_raw_data[[#This Row],[Date]], "DDDD")</f>
        <v>Thursday</v>
      </c>
      <c r="C1591" s="5" t="str">
        <f xml:space="preserve"> TEXT(Table_EnergyDemand_raw_data[[#This Row],[Date]], "MMMM")</f>
        <v>May</v>
      </c>
      <c r="D1591" s="5" t="str">
        <f>TEXT(Table_EnergyDemand_raw_data[[#This Row],[Date]], "YYYY")</f>
        <v>2019</v>
      </c>
      <c r="E1591" s="5">
        <f>_xlfn.ISOWEEKNUM(Table_EnergyDemand_raw_data[[#This Row],[Date]])</f>
        <v>19</v>
      </c>
      <c r="F1591" s="6" t="str">
        <f>VLOOKUP(Table_EnergyDemand_raw_data[[#This Row],[Date]],Table_Sheet1[], 2, FALSE)</f>
        <v>Y</v>
      </c>
      <c r="G1591" s="6" t="str">
        <f>VLOOKUP(Table_EnergyDemand_raw_data[[#This Row],[Date]],Table_Sheet1[], 3, FALSE)</f>
        <v>N</v>
      </c>
      <c r="H1591" s="5">
        <v>9.6999999999999993</v>
      </c>
      <c r="I1591" s="5">
        <v>16.2</v>
      </c>
      <c r="J1591" s="5">
        <v>5.3</v>
      </c>
      <c r="K1591" s="5">
        <v>0.6</v>
      </c>
      <c r="L1591" s="7">
        <v>122003.33500000001</v>
      </c>
      <c r="M1591" s="8">
        <v>113.6303305</v>
      </c>
      <c r="N1591" s="8">
        <f>Table_EnergyDemand_raw_data[[#This Row],[Demand]]*Table_EnergyDemand_raw_data[[#This Row],[RRP]]</f>
        <v>13863279.278152218</v>
      </c>
    </row>
    <row r="1592" spans="1:14" x14ac:dyDescent="0.3">
      <c r="A1592" s="10">
        <v>43595</v>
      </c>
      <c r="B1592" s="5" t="str">
        <f>TEXT(Table_EnergyDemand_raw_data[[#This Row],[Date]], "DDDD")</f>
        <v>Friday</v>
      </c>
      <c r="C1592" s="5" t="str">
        <f xml:space="preserve"> TEXT(Table_EnergyDemand_raw_data[[#This Row],[Date]], "MMMM")</f>
        <v>May</v>
      </c>
      <c r="D1592" s="5" t="str">
        <f>TEXT(Table_EnergyDemand_raw_data[[#This Row],[Date]], "YYYY")</f>
        <v>2019</v>
      </c>
      <c r="E1592" s="5">
        <f>_xlfn.ISOWEEKNUM(Table_EnergyDemand_raw_data[[#This Row],[Date]])</f>
        <v>19</v>
      </c>
      <c r="F1592" s="6" t="str">
        <f>VLOOKUP(Table_EnergyDemand_raw_data[[#This Row],[Date]],Table_Sheet1[], 2, FALSE)</f>
        <v>Y</v>
      </c>
      <c r="G1592" s="6" t="str">
        <f>VLOOKUP(Table_EnergyDemand_raw_data[[#This Row],[Date]],Table_Sheet1[], 3, FALSE)</f>
        <v>N</v>
      </c>
      <c r="H1592" s="5">
        <v>10.199999999999999</v>
      </c>
      <c r="I1592" s="5">
        <v>14.2</v>
      </c>
      <c r="J1592" s="5">
        <v>2.8</v>
      </c>
      <c r="K1592" s="5">
        <v>7.2</v>
      </c>
      <c r="L1592" s="7">
        <v>123850.86</v>
      </c>
      <c r="M1592" s="8">
        <v>93.135276869999998</v>
      </c>
      <c r="N1592" s="8">
        <f>Table_EnergyDemand_raw_data[[#This Row],[Demand]]*Table_EnergyDemand_raw_data[[#This Row],[RRP]]</f>
        <v>11534884.136687608</v>
      </c>
    </row>
    <row r="1593" spans="1:14" x14ac:dyDescent="0.3">
      <c r="A1593" s="10">
        <v>43596</v>
      </c>
      <c r="B1593" s="5" t="str">
        <f>TEXT(Table_EnergyDemand_raw_data[[#This Row],[Date]], "DDDD")</f>
        <v>Saturday</v>
      </c>
      <c r="C1593" s="5" t="str">
        <f xml:space="preserve"> TEXT(Table_EnergyDemand_raw_data[[#This Row],[Date]], "MMMM")</f>
        <v>May</v>
      </c>
      <c r="D1593" s="5" t="str">
        <f>TEXT(Table_EnergyDemand_raw_data[[#This Row],[Date]], "YYYY")</f>
        <v>2019</v>
      </c>
      <c r="E1593" s="5">
        <f>_xlfn.ISOWEEKNUM(Table_EnergyDemand_raw_data[[#This Row],[Date]])</f>
        <v>19</v>
      </c>
      <c r="F1593" s="6" t="str">
        <f>VLOOKUP(Table_EnergyDemand_raw_data[[#This Row],[Date]],Table_Sheet1[], 2, FALSE)</f>
        <v>Y</v>
      </c>
      <c r="G1593" s="6" t="str">
        <f>VLOOKUP(Table_EnergyDemand_raw_data[[#This Row],[Date]],Table_Sheet1[], 3, FALSE)</f>
        <v>N</v>
      </c>
      <c r="H1593" s="5">
        <v>10.199999999999999</v>
      </c>
      <c r="I1593" s="5">
        <v>16.399999999999999</v>
      </c>
      <c r="J1593" s="5">
        <v>7.7</v>
      </c>
      <c r="K1593" s="5">
        <v>8.1999999999999993</v>
      </c>
      <c r="L1593" s="7">
        <v>113186.735</v>
      </c>
      <c r="M1593" s="8">
        <v>87.036533050000003</v>
      </c>
      <c r="N1593" s="8">
        <f>Table_EnergyDemand_raw_data[[#This Row],[Demand]]*Table_EnergyDemand_raw_data[[#This Row],[RRP]]</f>
        <v>9851381.0016490929</v>
      </c>
    </row>
    <row r="1594" spans="1:14" x14ac:dyDescent="0.3">
      <c r="A1594" s="10">
        <v>43597</v>
      </c>
      <c r="B1594" s="5" t="str">
        <f>TEXT(Table_EnergyDemand_raw_data[[#This Row],[Date]], "DDDD")</f>
        <v>Sunday</v>
      </c>
      <c r="C1594" s="5" t="str">
        <f xml:space="preserve"> TEXT(Table_EnergyDemand_raw_data[[#This Row],[Date]], "MMMM")</f>
        <v>May</v>
      </c>
      <c r="D1594" s="5" t="str">
        <f>TEXT(Table_EnergyDemand_raw_data[[#This Row],[Date]], "YYYY")</f>
        <v>2019</v>
      </c>
      <c r="E1594" s="5">
        <f>_xlfn.ISOWEEKNUM(Table_EnergyDemand_raw_data[[#This Row],[Date]])</f>
        <v>19</v>
      </c>
      <c r="F1594" s="6" t="str">
        <f>VLOOKUP(Table_EnergyDemand_raw_data[[#This Row],[Date]],Table_Sheet1[], 2, FALSE)</f>
        <v>Y</v>
      </c>
      <c r="G1594" s="6" t="str">
        <f>VLOOKUP(Table_EnergyDemand_raw_data[[#This Row],[Date]],Table_Sheet1[], 3, FALSE)</f>
        <v>N</v>
      </c>
      <c r="H1594" s="5">
        <v>12.2</v>
      </c>
      <c r="I1594" s="5">
        <v>17.7</v>
      </c>
      <c r="J1594" s="5">
        <v>6.6</v>
      </c>
      <c r="K1594" s="5">
        <v>0</v>
      </c>
      <c r="L1594" s="7">
        <v>110416.88</v>
      </c>
      <c r="M1594" s="8">
        <v>87.377381740000004</v>
      </c>
      <c r="N1594" s="8">
        <f>Table_EnergyDemand_raw_data[[#This Row],[Demand]]*Table_EnergyDemand_raw_data[[#This Row],[RRP]]</f>
        <v>9647937.8742997721</v>
      </c>
    </row>
    <row r="1595" spans="1:14" x14ac:dyDescent="0.3">
      <c r="A1595" s="10">
        <v>43598</v>
      </c>
      <c r="B1595" s="5" t="str">
        <f>TEXT(Table_EnergyDemand_raw_data[[#This Row],[Date]], "DDDD")</f>
        <v>Monday</v>
      </c>
      <c r="C1595" s="5" t="str">
        <f xml:space="preserve"> TEXT(Table_EnergyDemand_raw_data[[#This Row],[Date]], "MMMM")</f>
        <v>May</v>
      </c>
      <c r="D1595" s="5" t="str">
        <f>TEXT(Table_EnergyDemand_raw_data[[#This Row],[Date]], "YYYY")</f>
        <v>2019</v>
      </c>
      <c r="E1595" s="5">
        <f>_xlfn.ISOWEEKNUM(Table_EnergyDemand_raw_data[[#This Row],[Date]])</f>
        <v>20</v>
      </c>
      <c r="F1595" s="6" t="str">
        <f>VLOOKUP(Table_EnergyDemand_raw_data[[#This Row],[Date]],Table_Sheet1[], 2, FALSE)</f>
        <v>Y</v>
      </c>
      <c r="G1595" s="6" t="str">
        <f>VLOOKUP(Table_EnergyDemand_raw_data[[#This Row],[Date]],Table_Sheet1[], 3, FALSE)</f>
        <v>N</v>
      </c>
      <c r="H1595" s="5">
        <v>12.7</v>
      </c>
      <c r="I1595" s="5">
        <v>18.100000000000001</v>
      </c>
      <c r="J1595" s="5">
        <v>8.3000000000000007</v>
      </c>
      <c r="K1595" s="5">
        <v>0</v>
      </c>
      <c r="L1595" s="7">
        <v>119598.605</v>
      </c>
      <c r="M1595" s="8">
        <v>77.157376979999995</v>
      </c>
      <c r="N1595" s="8">
        <f>Table_EnergyDemand_raw_data[[#This Row],[Demand]]*Table_EnergyDemand_raw_data[[#This Row],[RRP]]</f>
        <v>9227914.6522671115</v>
      </c>
    </row>
    <row r="1596" spans="1:14" x14ac:dyDescent="0.3">
      <c r="A1596" s="10">
        <v>43599</v>
      </c>
      <c r="B1596" s="5" t="str">
        <f>TEXT(Table_EnergyDemand_raw_data[[#This Row],[Date]], "DDDD")</f>
        <v>Tuesday</v>
      </c>
      <c r="C1596" s="5" t="str">
        <f xml:space="preserve"> TEXT(Table_EnergyDemand_raw_data[[#This Row],[Date]], "MMMM")</f>
        <v>May</v>
      </c>
      <c r="D1596" s="5" t="str">
        <f>TEXT(Table_EnergyDemand_raw_data[[#This Row],[Date]], "YYYY")</f>
        <v>2019</v>
      </c>
      <c r="E1596" s="5">
        <f>_xlfn.ISOWEEKNUM(Table_EnergyDemand_raw_data[[#This Row],[Date]])</f>
        <v>20</v>
      </c>
      <c r="F1596" s="6" t="str">
        <f>VLOOKUP(Table_EnergyDemand_raw_data[[#This Row],[Date]],Table_Sheet1[], 2, FALSE)</f>
        <v>Y</v>
      </c>
      <c r="G1596" s="6" t="str">
        <f>VLOOKUP(Table_EnergyDemand_raw_data[[#This Row],[Date]],Table_Sheet1[], 3, FALSE)</f>
        <v>N</v>
      </c>
      <c r="H1596" s="5">
        <v>11.3</v>
      </c>
      <c r="I1596" s="5">
        <v>20.2</v>
      </c>
      <c r="J1596" s="5">
        <v>9</v>
      </c>
      <c r="K1596" s="5">
        <v>0</v>
      </c>
      <c r="L1596" s="7">
        <v>123005.31</v>
      </c>
      <c r="M1596" s="8">
        <v>89.82269178</v>
      </c>
      <c r="N1596" s="8">
        <f>Table_EnergyDemand_raw_data[[#This Row],[Demand]]*Table_EnergyDemand_raw_data[[#This Row],[RRP]]</f>
        <v>11048668.047433352</v>
      </c>
    </row>
    <row r="1597" spans="1:14" x14ac:dyDescent="0.3">
      <c r="A1597" s="10">
        <v>43600</v>
      </c>
      <c r="B1597" s="5" t="str">
        <f>TEXT(Table_EnergyDemand_raw_data[[#This Row],[Date]], "DDDD")</f>
        <v>Wednesday</v>
      </c>
      <c r="C1597" s="5" t="str">
        <f xml:space="preserve"> TEXT(Table_EnergyDemand_raw_data[[#This Row],[Date]], "MMMM")</f>
        <v>May</v>
      </c>
      <c r="D1597" s="5" t="str">
        <f>TEXT(Table_EnergyDemand_raw_data[[#This Row],[Date]], "YYYY")</f>
        <v>2019</v>
      </c>
      <c r="E1597" s="5">
        <f>_xlfn.ISOWEEKNUM(Table_EnergyDemand_raw_data[[#This Row],[Date]])</f>
        <v>20</v>
      </c>
      <c r="F1597" s="6" t="str">
        <f>VLOOKUP(Table_EnergyDemand_raw_data[[#This Row],[Date]],Table_Sheet1[], 2, FALSE)</f>
        <v>Y</v>
      </c>
      <c r="G1597" s="6" t="str">
        <f>VLOOKUP(Table_EnergyDemand_raw_data[[#This Row],[Date]],Table_Sheet1[], 3, FALSE)</f>
        <v>N</v>
      </c>
      <c r="H1597" s="5">
        <v>12</v>
      </c>
      <c r="I1597" s="5">
        <v>15.8</v>
      </c>
      <c r="J1597" s="5">
        <v>8</v>
      </c>
      <c r="K1597" s="5">
        <v>0</v>
      </c>
      <c r="L1597" s="7">
        <v>126264.77499999999</v>
      </c>
      <c r="M1597" s="8">
        <v>100.6447738</v>
      </c>
      <c r="N1597" s="8">
        <f>Table_EnergyDemand_raw_data[[#This Row],[Demand]]*Table_EnergyDemand_raw_data[[#This Row],[RRP]]</f>
        <v>12707889.718782894</v>
      </c>
    </row>
    <row r="1598" spans="1:14" x14ac:dyDescent="0.3">
      <c r="A1598" s="10">
        <v>43601</v>
      </c>
      <c r="B1598" s="5" t="str">
        <f>TEXT(Table_EnergyDemand_raw_data[[#This Row],[Date]], "DDDD")</f>
        <v>Thursday</v>
      </c>
      <c r="C1598" s="5" t="str">
        <f xml:space="preserve"> TEXT(Table_EnergyDemand_raw_data[[#This Row],[Date]], "MMMM")</f>
        <v>May</v>
      </c>
      <c r="D1598" s="5" t="str">
        <f>TEXT(Table_EnergyDemand_raw_data[[#This Row],[Date]], "YYYY")</f>
        <v>2019</v>
      </c>
      <c r="E1598" s="5">
        <f>_xlfn.ISOWEEKNUM(Table_EnergyDemand_raw_data[[#This Row],[Date]])</f>
        <v>20</v>
      </c>
      <c r="F1598" s="6" t="str">
        <f>VLOOKUP(Table_EnergyDemand_raw_data[[#This Row],[Date]],Table_Sheet1[], 2, FALSE)</f>
        <v>Y</v>
      </c>
      <c r="G1598" s="6" t="str">
        <f>VLOOKUP(Table_EnergyDemand_raw_data[[#This Row],[Date]],Table_Sheet1[], 3, FALSE)</f>
        <v>N</v>
      </c>
      <c r="H1598" s="5">
        <v>10.5</v>
      </c>
      <c r="I1598" s="5">
        <v>16.100000000000001</v>
      </c>
      <c r="J1598" s="5">
        <v>9.8000000000000007</v>
      </c>
      <c r="K1598" s="5">
        <v>0</v>
      </c>
      <c r="L1598" s="7">
        <v>127389.485</v>
      </c>
      <c r="M1598" s="8">
        <v>98.942964329999995</v>
      </c>
      <c r="N1598" s="8">
        <f>Table_EnergyDemand_raw_data[[#This Row],[Demand]]*Table_EnergyDemand_raw_data[[#This Row],[RRP]]</f>
        <v>12604293.27037207</v>
      </c>
    </row>
    <row r="1599" spans="1:14" x14ac:dyDescent="0.3">
      <c r="A1599" s="10">
        <v>43602</v>
      </c>
      <c r="B1599" s="5" t="str">
        <f>TEXT(Table_EnergyDemand_raw_data[[#This Row],[Date]], "DDDD")</f>
        <v>Friday</v>
      </c>
      <c r="C1599" s="5" t="str">
        <f xml:space="preserve"> TEXT(Table_EnergyDemand_raw_data[[#This Row],[Date]], "MMMM")</f>
        <v>May</v>
      </c>
      <c r="D1599" s="5" t="str">
        <f>TEXT(Table_EnergyDemand_raw_data[[#This Row],[Date]], "YYYY")</f>
        <v>2019</v>
      </c>
      <c r="E1599" s="5">
        <f>_xlfn.ISOWEEKNUM(Table_EnergyDemand_raw_data[[#This Row],[Date]])</f>
        <v>20</v>
      </c>
      <c r="F1599" s="6" t="str">
        <f>VLOOKUP(Table_EnergyDemand_raw_data[[#This Row],[Date]],Table_Sheet1[], 2, FALSE)</f>
        <v>Y</v>
      </c>
      <c r="G1599" s="6" t="str">
        <f>VLOOKUP(Table_EnergyDemand_raw_data[[#This Row],[Date]],Table_Sheet1[], 3, FALSE)</f>
        <v>N</v>
      </c>
      <c r="H1599" s="5">
        <v>6.5</v>
      </c>
      <c r="I1599" s="5">
        <v>18.600000000000001</v>
      </c>
      <c r="J1599" s="5">
        <v>10.7</v>
      </c>
      <c r="K1599" s="5">
        <v>0</v>
      </c>
      <c r="L1599" s="7">
        <v>126934.24</v>
      </c>
      <c r="M1599" s="8">
        <v>96.783858859999995</v>
      </c>
      <c r="N1599" s="8">
        <f>Table_EnergyDemand_raw_data[[#This Row],[Demand]]*Table_EnergyDemand_raw_data[[#This Row],[RRP]]</f>
        <v>12285185.568661366</v>
      </c>
    </row>
    <row r="1600" spans="1:14" x14ac:dyDescent="0.3">
      <c r="A1600" s="10">
        <v>43603</v>
      </c>
      <c r="B1600" s="5" t="str">
        <f>TEXT(Table_EnergyDemand_raw_data[[#This Row],[Date]], "DDDD")</f>
        <v>Saturday</v>
      </c>
      <c r="C1600" s="5" t="str">
        <f xml:space="preserve"> TEXT(Table_EnergyDemand_raw_data[[#This Row],[Date]], "MMMM")</f>
        <v>May</v>
      </c>
      <c r="D1600" s="5" t="str">
        <f>TEXT(Table_EnergyDemand_raw_data[[#This Row],[Date]], "YYYY")</f>
        <v>2019</v>
      </c>
      <c r="E1600" s="5">
        <f>_xlfn.ISOWEEKNUM(Table_EnergyDemand_raw_data[[#This Row],[Date]])</f>
        <v>20</v>
      </c>
      <c r="F1600" s="6" t="str">
        <f>VLOOKUP(Table_EnergyDemand_raw_data[[#This Row],[Date]],Table_Sheet1[], 2, FALSE)</f>
        <v>Y</v>
      </c>
      <c r="G1600" s="6" t="str">
        <f>VLOOKUP(Table_EnergyDemand_raw_data[[#This Row],[Date]],Table_Sheet1[], 3, FALSE)</f>
        <v>N</v>
      </c>
      <c r="H1600" s="5">
        <v>6.2</v>
      </c>
      <c r="I1600" s="5">
        <v>21.5</v>
      </c>
      <c r="J1600" s="5">
        <v>10.6</v>
      </c>
      <c r="K1600" s="5">
        <v>0</v>
      </c>
      <c r="L1600" s="7">
        <v>112990.63499999999</v>
      </c>
      <c r="M1600" s="8">
        <v>86.441785100000004</v>
      </c>
      <c r="N1600" s="8">
        <f>Table_EnergyDemand_raw_data[[#This Row],[Demand]]*Table_EnergyDemand_raw_data[[#This Row],[RRP]]</f>
        <v>9767112.1889825389</v>
      </c>
    </row>
    <row r="1601" spans="1:14" x14ac:dyDescent="0.3">
      <c r="A1601" s="10">
        <v>43604</v>
      </c>
      <c r="B1601" s="5" t="str">
        <f>TEXT(Table_EnergyDemand_raw_data[[#This Row],[Date]], "DDDD")</f>
        <v>Sunday</v>
      </c>
      <c r="C1601" s="5" t="str">
        <f xml:space="preserve"> TEXT(Table_EnergyDemand_raw_data[[#This Row],[Date]], "MMMM")</f>
        <v>May</v>
      </c>
      <c r="D1601" s="5" t="str">
        <f>TEXT(Table_EnergyDemand_raw_data[[#This Row],[Date]], "YYYY")</f>
        <v>2019</v>
      </c>
      <c r="E1601" s="5">
        <f>_xlfn.ISOWEEKNUM(Table_EnergyDemand_raw_data[[#This Row],[Date]])</f>
        <v>20</v>
      </c>
      <c r="F1601" s="6" t="str">
        <f>VLOOKUP(Table_EnergyDemand_raw_data[[#This Row],[Date]],Table_Sheet1[], 2, FALSE)</f>
        <v>Y</v>
      </c>
      <c r="G1601" s="6" t="str">
        <f>VLOOKUP(Table_EnergyDemand_raw_data[[#This Row],[Date]],Table_Sheet1[], 3, FALSE)</f>
        <v>N</v>
      </c>
      <c r="H1601" s="5">
        <v>8.9</v>
      </c>
      <c r="I1601" s="5">
        <v>21.8</v>
      </c>
      <c r="J1601" s="5">
        <v>10</v>
      </c>
      <c r="K1601" s="5">
        <v>0.2</v>
      </c>
      <c r="L1601" s="7">
        <v>104054.85</v>
      </c>
      <c r="M1601" s="8">
        <v>76.294168089999999</v>
      </c>
      <c r="N1601" s="8">
        <f>Table_EnergyDemand_raw_data[[#This Row],[Demand]]*Table_EnergyDemand_raw_data[[#This Row],[RRP]]</f>
        <v>7938778.2164797373</v>
      </c>
    </row>
    <row r="1602" spans="1:14" x14ac:dyDescent="0.3">
      <c r="A1602" s="10">
        <v>43605</v>
      </c>
      <c r="B1602" s="5" t="str">
        <f>TEXT(Table_EnergyDemand_raw_data[[#This Row],[Date]], "DDDD")</f>
        <v>Monday</v>
      </c>
      <c r="C1602" s="5" t="str">
        <f xml:space="preserve"> TEXT(Table_EnergyDemand_raw_data[[#This Row],[Date]], "MMMM")</f>
        <v>May</v>
      </c>
      <c r="D1602" s="5" t="str">
        <f>TEXT(Table_EnergyDemand_raw_data[[#This Row],[Date]], "YYYY")</f>
        <v>2019</v>
      </c>
      <c r="E1602" s="5">
        <f>_xlfn.ISOWEEKNUM(Table_EnergyDemand_raw_data[[#This Row],[Date]])</f>
        <v>21</v>
      </c>
      <c r="F1602" s="6" t="str">
        <f>VLOOKUP(Table_EnergyDemand_raw_data[[#This Row],[Date]],Table_Sheet1[], 2, FALSE)</f>
        <v>Y</v>
      </c>
      <c r="G1602" s="6" t="str">
        <f>VLOOKUP(Table_EnergyDemand_raw_data[[#This Row],[Date]],Table_Sheet1[], 3, FALSE)</f>
        <v>N</v>
      </c>
      <c r="H1602" s="5">
        <v>12</v>
      </c>
      <c r="I1602" s="5">
        <v>19.600000000000001</v>
      </c>
      <c r="J1602" s="5">
        <v>3.1</v>
      </c>
      <c r="K1602" s="5">
        <v>0.4</v>
      </c>
      <c r="L1602" s="7">
        <v>118733.42</v>
      </c>
      <c r="M1602" s="8">
        <v>93.344364299999995</v>
      </c>
      <c r="N1602" s="8">
        <f>Table_EnergyDemand_raw_data[[#This Row],[Demand]]*Table_EnergyDemand_raw_data[[#This Row],[RRP]]</f>
        <v>11083095.611064905</v>
      </c>
    </row>
    <row r="1603" spans="1:14" x14ac:dyDescent="0.3">
      <c r="A1603" s="10">
        <v>43606</v>
      </c>
      <c r="B1603" s="5" t="str">
        <f>TEXT(Table_EnergyDemand_raw_data[[#This Row],[Date]], "DDDD")</f>
        <v>Tuesday</v>
      </c>
      <c r="C1603" s="5" t="str">
        <f xml:space="preserve"> TEXT(Table_EnergyDemand_raw_data[[#This Row],[Date]], "MMMM")</f>
        <v>May</v>
      </c>
      <c r="D1603" s="5" t="str">
        <f>TEXT(Table_EnergyDemand_raw_data[[#This Row],[Date]], "YYYY")</f>
        <v>2019</v>
      </c>
      <c r="E1603" s="5">
        <f>_xlfn.ISOWEEKNUM(Table_EnergyDemand_raw_data[[#This Row],[Date]])</f>
        <v>21</v>
      </c>
      <c r="F1603" s="6" t="str">
        <f>VLOOKUP(Table_EnergyDemand_raw_data[[#This Row],[Date]],Table_Sheet1[], 2, FALSE)</f>
        <v>Y</v>
      </c>
      <c r="G1603" s="6" t="str">
        <f>VLOOKUP(Table_EnergyDemand_raw_data[[#This Row],[Date]],Table_Sheet1[], 3, FALSE)</f>
        <v>N</v>
      </c>
      <c r="H1603" s="5">
        <v>11.1</v>
      </c>
      <c r="I1603" s="5">
        <v>20.399999999999999</v>
      </c>
      <c r="J1603" s="5">
        <v>6.9</v>
      </c>
      <c r="K1603" s="5">
        <v>0.4</v>
      </c>
      <c r="L1603" s="7">
        <v>121766.77</v>
      </c>
      <c r="M1603" s="8">
        <v>104.5578083</v>
      </c>
      <c r="N1603" s="8">
        <f>Table_EnergyDemand_raw_data[[#This Row],[Demand]]*Table_EnergyDemand_raw_data[[#This Row],[RRP]]</f>
        <v>12731666.594970193</v>
      </c>
    </row>
    <row r="1604" spans="1:14" x14ac:dyDescent="0.3">
      <c r="A1604" s="10">
        <v>43607</v>
      </c>
      <c r="B1604" s="5" t="str">
        <f>TEXT(Table_EnergyDemand_raw_data[[#This Row],[Date]], "DDDD")</f>
        <v>Wednesday</v>
      </c>
      <c r="C1604" s="5" t="str">
        <f xml:space="preserve"> TEXT(Table_EnergyDemand_raw_data[[#This Row],[Date]], "MMMM")</f>
        <v>May</v>
      </c>
      <c r="D1604" s="5" t="str">
        <f>TEXT(Table_EnergyDemand_raw_data[[#This Row],[Date]], "YYYY")</f>
        <v>2019</v>
      </c>
      <c r="E1604" s="5">
        <f>_xlfn.ISOWEEKNUM(Table_EnergyDemand_raw_data[[#This Row],[Date]])</f>
        <v>21</v>
      </c>
      <c r="F1604" s="6" t="str">
        <f>VLOOKUP(Table_EnergyDemand_raw_data[[#This Row],[Date]],Table_Sheet1[], 2, FALSE)</f>
        <v>Y</v>
      </c>
      <c r="G1604" s="6" t="str">
        <f>VLOOKUP(Table_EnergyDemand_raw_data[[#This Row],[Date]],Table_Sheet1[], 3, FALSE)</f>
        <v>N</v>
      </c>
      <c r="H1604" s="5">
        <v>10.7</v>
      </c>
      <c r="I1604" s="5">
        <v>22.3</v>
      </c>
      <c r="J1604" s="5">
        <v>10.3</v>
      </c>
      <c r="K1604" s="5">
        <v>0</v>
      </c>
      <c r="L1604" s="7">
        <v>122015.59</v>
      </c>
      <c r="M1604" s="8">
        <v>115.8944559</v>
      </c>
      <c r="N1604" s="8">
        <f>Table_EnergyDemand_raw_data[[#This Row],[Demand]]*Table_EnergyDemand_raw_data[[#This Row],[RRP]]</f>
        <v>14140930.41436748</v>
      </c>
    </row>
    <row r="1605" spans="1:14" x14ac:dyDescent="0.3">
      <c r="A1605" s="10">
        <v>43608</v>
      </c>
      <c r="B1605" s="5" t="str">
        <f>TEXT(Table_EnergyDemand_raw_data[[#This Row],[Date]], "DDDD")</f>
        <v>Thursday</v>
      </c>
      <c r="C1605" s="5" t="str">
        <f xml:space="preserve"> TEXT(Table_EnergyDemand_raw_data[[#This Row],[Date]], "MMMM")</f>
        <v>May</v>
      </c>
      <c r="D1605" s="5" t="str">
        <f>TEXT(Table_EnergyDemand_raw_data[[#This Row],[Date]], "YYYY")</f>
        <v>2019</v>
      </c>
      <c r="E1605" s="5">
        <f>_xlfn.ISOWEEKNUM(Table_EnergyDemand_raw_data[[#This Row],[Date]])</f>
        <v>21</v>
      </c>
      <c r="F1605" s="6" t="str">
        <f>VLOOKUP(Table_EnergyDemand_raw_data[[#This Row],[Date]],Table_Sheet1[], 2, FALSE)</f>
        <v>Y</v>
      </c>
      <c r="G1605" s="6" t="str">
        <f>VLOOKUP(Table_EnergyDemand_raw_data[[#This Row],[Date]],Table_Sheet1[], 3, FALSE)</f>
        <v>N</v>
      </c>
      <c r="H1605" s="5">
        <v>9.9</v>
      </c>
      <c r="I1605" s="5">
        <v>21.3</v>
      </c>
      <c r="J1605" s="5">
        <v>10.199999999999999</v>
      </c>
      <c r="K1605" s="5">
        <v>0</v>
      </c>
      <c r="L1605" s="7">
        <v>119118.11</v>
      </c>
      <c r="M1605" s="8">
        <v>88.387136190000007</v>
      </c>
      <c r="N1605" s="8">
        <f>Table_EnergyDemand_raw_data[[#This Row],[Demand]]*Table_EnergyDemand_raw_data[[#This Row],[RRP]]</f>
        <v>10528508.611265402</v>
      </c>
    </row>
    <row r="1606" spans="1:14" x14ac:dyDescent="0.3">
      <c r="A1606" s="10">
        <v>43609</v>
      </c>
      <c r="B1606" s="5" t="str">
        <f>TEXT(Table_EnergyDemand_raw_data[[#This Row],[Date]], "DDDD")</f>
        <v>Friday</v>
      </c>
      <c r="C1606" s="5" t="str">
        <f xml:space="preserve"> TEXT(Table_EnergyDemand_raw_data[[#This Row],[Date]], "MMMM")</f>
        <v>May</v>
      </c>
      <c r="D1606" s="5" t="str">
        <f>TEXT(Table_EnergyDemand_raw_data[[#This Row],[Date]], "YYYY")</f>
        <v>2019</v>
      </c>
      <c r="E1606" s="5">
        <f>_xlfn.ISOWEEKNUM(Table_EnergyDemand_raw_data[[#This Row],[Date]])</f>
        <v>21</v>
      </c>
      <c r="F1606" s="6" t="str">
        <f>VLOOKUP(Table_EnergyDemand_raw_data[[#This Row],[Date]],Table_Sheet1[], 2, FALSE)</f>
        <v>Y</v>
      </c>
      <c r="G1606" s="6" t="str">
        <f>VLOOKUP(Table_EnergyDemand_raw_data[[#This Row],[Date]],Table_Sheet1[], 3, FALSE)</f>
        <v>N</v>
      </c>
      <c r="H1606" s="5">
        <v>13.8</v>
      </c>
      <c r="I1606" s="5">
        <v>20.2</v>
      </c>
      <c r="J1606" s="5">
        <v>4.4000000000000004</v>
      </c>
      <c r="K1606" s="5">
        <v>0</v>
      </c>
      <c r="L1606" s="7">
        <v>118924.765</v>
      </c>
      <c r="M1606" s="8">
        <v>91.547124490000002</v>
      </c>
      <c r="N1606" s="8">
        <f>Table_EnergyDemand_raw_data[[#This Row],[Demand]]*Table_EnergyDemand_raw_data[[#This Row],[RRP]]</f>
        <v>10887220.266398994</v>
      </c>
    </row>
    <row r="1607" spans="1:14" x14ac:dyDescent="0.3">
      <c r="A1607" s="10">
        <v>43610</v>
      </c>
      <c r="B1607" s="5" t="str">
        <f>TEXT(Table_EnergyDemand_raw_data[[#This Row],[Date]], "DDDD")</f>
        <v>Saturday</v>
      </c>
      <c r="C1607" s="5" t="str">
        <f xml:space="preserve"> TEXT(Table_EnergyDemand_raw_data[[#This Row],[Date]], "MMMM")</f>
        <v>May</v>
      </c>
      <c r="D1607" s="5" t="str">
        <f>TEXT(Table_EnergyDemand_raw_data[[#This Row],[Date]], "YYYY")</f>
        <v>2019</v>
      </c>
      <c r="E1607" s="5">
        <f>_xlfn.ISOWEEKNUM(Table_EnergyDemand_raw_data[[#This Row],[Date]])</f>
        <v>21</v>
      </c>
      <c r="F1607" s="6" t="str">
        <f>VLOOKUP(Table_EnergyDemand_raw_data[[#This Row],[Date]],Table_Sheet1[], 2, FALSE)</f>
        <v>Y</v>
      </c>
      <c r="G1607" s="6" t="str">
        <f>VLOOKUP(Table_EnergyDemand_raw_data[[#This Row],[Date]],Table_Sheet1[], 3, FALSE)</f>
        <v>N</v>
      </c>
      <c r="H1607" s="5">
        <v>13.7</v>
      </c>
      <c r="I1607" s="5">
        <v>19.8</v>
      </c>
      <c r="J1607" s="5">
        <v>9.1</v>
      </c>
      <c r="K1607" s="5">
        <v>1.6</v>
      </c>
      <c r="L1607" s="7">
        <v>104949.95</v>
      </c>
      <c r="M1607" s="8">
        <v>74.262935119999995</v>
      </c>
      <c r="N1607" s="8">
        <f>Table_EnergyDemand_raw_data[[#This Row],[Demand]]*Table_EnergyDemand_raw_data[[#This Row],[RRP]]</f>
        <v>7793891.3276972435</v>
      </c>
    </row>
    <row r="1608" spans="1:14" x14ac:dyDescent="0.3">
      <c r="A1608" s="10">
        <v>43611</v>
      </c>
      <c r="B1608" s="5" t="str">
        <f>TEXT(Table_EnergyDemand_raw_data[[#This Row],[Date]], "DDDD")</f>
        <v>Sunday</v>
      </c>
      <c r="C1608" s="5" t="str">
        <f xml:space="preserve"> TEXT(Table_EnergyDemand_raw_data[[#This Row],[Date]], "MMMM")</f>
        <v>May</v>
      </c>
      <c r="D1608" s="5" t="str">
        <f>TEXT(Table_EnergyDemand_raw_data[[#This Row],[Date]], "YYYY")</f>
        <v>2019</v>
      </c>
      <c r="E1608" s="5">
        <f>_xlfn.ISOWEEKNUM(Table_EnergyDemand_raw_data[[#This Row],[Date]])</f>
        <v>21</v>
      </c>
      <c r="F1608" s="6" t="str">
        <f>VLOOKUP(Table_EnergyDemand_raw_data[[#This Row],[Date]],Table_Sheet1[], 2, FALSE)</f>
        <v>Y</v>
      </c>
      <c r="G1608" s="6" t="str">
        <f>VLOOKUP(Table_EnergyDemand_raw_data[[#This Row],[Date]],Table_Sheet1[], 3, FALSE)</f>
        <v>N</v>
      </c>
      <c r="H1608" s="5">
        <v>9.5</v>
      </c>
      <c r="I1608" s="5">
        <v>15.1</v>
      </c>
      <c r="J1608" s="5">
        <v>8.6</v>
      </c>
      <c r="K1608" s="5">
        <v>6.6</v>
      </c>
      <c r="L1608" s="7">
        <v>106153.43</v>
      </c>
      <c r="M1608" s="8">
        <v>63.903082140000002</v>
      </c>
      <c r="N1608" s="8">
        <f>Table_EnergyDemand_raw_data[[#This Row],[Demand]]*Table_EnergyDemand_raw_data[[#This Row],[RRP]]</f>
        <v>6783531.3567327401</v>
      </c>
    </row>
    <row r="1609" spans="1:14" x14ac:dyDescent="0.3">
      <c r="A1609" s="10">
        <v>43612</v>
      </c>
      <c r="B1609" s="5" t="str">
        <f>TEXT(Table_EnergyDemand_raw_data[[#This Row],[Date]], "DDDD")</f>
        <v>Monday</v>
      </c>
      <c r="C1609" s="5" t="str">
        <f xml:space="preserve"> TEXT(Table_EnergyDemand_raw_data[[#This Row],[Date]], "MMMM")</f>
        <v>May</v>
      </c>
      <c r="D1609" s="5" t="str">
        <f>TEXT(Table_EnergyDemand_raw_data[[#This Row],[Date]], "YYYY")</f>
        <v>2019</v>
      </c>
      <c r="E1609" s="5">
        <f>_xlfn.ISOWEEKNUM(Table_EnergyDemand_raw_data[[#This Row],[Date]])</f>
        <v>22</v>
      </c>
      <c r="F1609" s="6" t="str">
        <f>VLOOKUP(Table_EnergyDemand_raw_data[[#This Row],[Date]],Table_Sheet1[], 2, FALSE)</f>
        <v>Y</v>
      </c>
      <c r="G1609" s="6" t="str">
        <f>VLOOKUP(Table_EnergyDemand_raw_data[[#This Row],[Date]],Table_Sheet1[], 3, FALSE)</f>
        <v>N</v>
      </c>
      <c r="H1609" s="5">
        <v>7.8</v>
      </c>
      <c r="I1609" s="5">
        <v>14</v>
      </c>
      <c r="J1609" s="5">
        <v>7.2</v>
      </c>
      <c r="K1609" s="5">
        <v>8.1999999999999993</v>
      </c>
      <c r="L1609" s="7">
        <v>130229.295</v>
      </c>
      <c r="M1609" s="8">
        <v>87.611014030000007</v>
      </c>
      <c r="N1609" s="8">
        <f>Table_EnergyDemand_raw_data[[#This Row],[Demand]]*Table_EnergyDemand_raw_data[[#This Row],[RRP]]</f>
        <v>11409520.591362009</v>
      </c>
    </row>
    <row r="1610" spans="1:14" x14ac:dyDescent="0.3">
      <c r="A1610" s="10">
        <v>43613</v>
      </c>
      <c r="B1610" s="5" t="str">
        <f>TEXT(Table_EnergyDemand_raw_data[[#This Row],[Date]], "DDDD")</f>
        <v>Tuesday</v>
      </c>
      <c r="C1610" s="5" t="str">
        <f xml:space="preserve"> TEXT(Table_EnergyDemand_raw_data[[#This Row],[Date]], "MMMM")</f>
        <v>May</v>
      </c>
      <c r="D1610" s="5" t="str">
        <f>TEXT(Table_EnergyDemand_raw_data[[#This Row],[Date]], "YYYY")</f>
        <v>2019</v>
      </c>
      <c r="E1610" s="5">
        <f>_xlfn.ISOWEEKNUM(Table_EnergyDemand_raw_data[[#This Row],[Date]])</f>
        <v>22</v>
      </c>
      <c r="F1610" s="6" t="str">
        <f>VLOOKUP(Table_EnergyDemand_raw_data[[#This Row],[Date]],Table_Sheet1[], 2, FALSE)</f>
        <v>Y</v>
      </c>
      <c r="G1610" s="6" t="str">
        <f>VLOOKUP(Table_EnergyDemand_raw_data[[#This Row],[Date]],Table_Sheet1[], 3, FALSE)</f>
        <v>N</v>
      </c>
      <c r="H1610" s="5">
        <v>8.1999999999999993</v>
      </c>
      <c r="I1610" s="5">
        <v>15.7</v>
      </c>
      <c r="J1610" s="5">
        <v>3.3</v>
      </c>
      <c r="K1610" s="5">
        <v>0.2</v>
      </c>
      <c r="L1610" s="7">
        <v>133799.655</v>
      </c>
      <c r="M1610" s="8">
        <v>79.964774539999993</v>
      </c>
      <c r="N1610" s="8">
        <f>Table_EnergyDemand_raw_data[[#This Row],[Demand]]*Table_EnergyDemand_raw_data[[#This Row],[RRP]]</f>
        <v>10699259.245604783</v>
      </c>
    </row>
    <row r="1611" spans="1:14" x14ac:dyDescent="0.3">
      <c r="A1611" s="10">
        <v>43614</v>
      </c>
      <c r="B1611" s="5" t="str">
        <f>TEXT(Table_EnergyDemand_raw_data[[#This Row],[Date]], "DDDD")</f>
        <v>Wednesday</v>
      </c>
      <c r="C1611" s="5" t="str">
        <f xml:space="preserve"> TEXT(Table_EnergyDemand_raw_data[[#This Row],[Date]], "MMMM")</f>
        <v>May</v>
      </c>
      <c r="D1611" s="5" t="str">
        <f>TEXT(Table_EnergyDemand_raw_data[[#This Row],[Date]], "YYYY")</f>
        <v>2019</v>
      </c>
      <c r="E1611" s="5">
        <f>_xlfn.ISOWEEKNUM(Table_EnergyDemand_raw_data[[#This Row],[Date]])</f>
        <v>22</v>
      </c>
      <c r="F1611" s="6" t="str">
        <f>VLOOKUP(Table_EnergyDemand_raw_data[[#This Row],[Date]],Table_Sheet1[], 2, FALSE)</f>
        <v>Y</v>
      </c>
      <c r="G1611" s="6" t="str">
        <f>VLOOKUP(Table_EnergyDemand_raw_data[[#This Row],[Date]],Table_Sheet1[], 3, FALSE)</f>
        <v>N</v>
      </c>
      <c r="H1611" s="5">
        <v>8.6999999999999993</v>
      </c>
      <c r="I1611" s="5">
        <v>10.6</v>
      </c>
      <c r="J1611" s="5">
        <v>7.9</v>
      </c>
      <c r="K1611" s="5">
        <v>1.2</v>
      </c>
      <c r="L1611" s="7">
        <v>136301.49</v>
      </c>
      <c r="M1611" s="8">
        <v>85.003942199999997</v>
      </c>
      <c r="N1611" s="8">
        <f>Table_EnergyDemand_raw_data[[#This Row],[Demand]]*Table_EnergyDemand_raw_data[[#This Row],[RRP]]</f>
        <v>11586163.977733877</v>
      </c>
    </row>
    <row r="1612" spans="1:14" x14ac:dyDescent="0.3">
      <c r="A1612" s="10">
        <v>43615</v>
      </c>
      <c r="B1612" s="5" t="str">
        <f>TEXT(Table_EnergyDemand_raw_data[[#This Row],[Date]], "DDDD")</f>
        <v>Thursday</v>
      </c>
      <c r="C1612" s="5" t="str">
        <f xml:space="preserve"> TEXT(Table_EnergyDemand_raw_data[[#This Row],[Date]], "MMMM")</f>
        <v>May</v>
      </c>
      <c r="D1612" s="5" t="str">
        <f>TEXT(Table_EnergyDemand_raw_data[[#This Row],[Date]], "YYYY")</f>
        <v>2019</v>
      </c>
      <c r="E1612" s="5">
        <f>_xlfn.ISOWEEKNUM(Table_EnergyDemand_raw_data[[#This Row],[Date]])</f>
        <v>22</v>
      </c>
      <c r="F1612" s="6" t="str">
        <f>VLOOKUP(Table_EnergyDemand_raw_data[[#This Row],[Date]],Table_Sheet1[], 2, FALSE)</f>
        <v>Y</v>
      </c>
      <c r="G1612" s="6" t="str">
        <f>VLOOKUP(Table_EnergyDemand_raw_data[[#This Row],[Date]],Table_Sheet1[], 3, FALSE)</f>
        <v>N</v>
      </c>
      <c r="H1612" s="5">
        <v>6.7</v>
      </c>
      <c r="I1612" s="5">
        <v>13.3</v>
      </c>
      <c r="J1612" s="5">
        <v>5.8</v>
      </c>
      <c r="K1612" s="5">
        <v>5.8</v>
      </c>
      <c r="L1612" s="7">
        <v>138857.13500000001</v>
      </c>
      <c r="M1612" s="8">
        <v>100.0150103</v>
      </c>
      <c r="N1612" s="8">
        <f>Table_EnergyDemand_raw_data[[#This Row],[Demand]]*Table_EnergyDemand_raw_data[[#This Row],[RRP]]</f>
        <v>13887797.787253492</v>
      </c>
    </row>
    <row r="1613" spans="1:14" x14ac:dyDescent="0.3">
      <c r="A1613" s="10">
        <v>43616</v>
      </c>
      <c r="B1613" s="5" t="str">
        <f>TEXT(Table_EnergyDemand_raw_data[[#This Row],[Date]], "DDDD")</f>
        <v>Friday</v>
      </c>
      <c r="C1613" s="5" t="str">
        <f xml:space="preserve"> TEXT(Table_EnergyDemand_raw_data[[#This Row],[Date]], "MMMM")</f>
        <v>May</v>
      </c>
      <c r="D1613" s="5" t="str">
        <f>TEXT(Table_EnergyDemand_raw_data[[#This Row],[Date]], "YYYY")</f>
        <v>2019</v>
      </c>
      <c r="E1613" s="5">
        <f>_xlfn.ISOWEEKNUM(Table_EnergyDemand_raw_data[[#This Row],[Date]])</f>
        <v>22</v>
      </c>
      <c r="F1613" s="6" t="str">
        <f>VLOOKUP(Table_EnergyDemand_raw_data[[#This Row],[Date]],Table_Sheet1[], 2, FALSE)</f>
        <v>Y</v>
      </c>
      <c r="G1613" s="6" t="str">
        <f>VLOOKUP(Table_EnergyDemand_raw_data[[#This Row],[Date]],Table_Sheet1[], 3, FALSE)</f>
        <v>N</v>
      </c>
      <c r="H1613" s="5">
        <v>8.5</v>
      </c>
      <c r="I1613" s="5">
        <v>14.3</v>
      </c>
      <c r="J1613" s="5">
        <v>5.7</v>
      </c>
      <c r="K1613" s="5">
        <v>1.4</v>
      </c>
      <c r="L1613" s="7">
        <v>133869.14000000001</v>
      </c>
      <c r="M1613" s="8">
        <v>100.7077503</v>
      </c>
      <c r="N1613" s="8">
        <f>Table_EnergyDemand_raw_data[[#This Row],[Demand]]*Table_EnergyDemand_raw_data[[#This Row],[RRP]]</f>
        <v>13481659.923995743</v>
      </c>
    </row>
    <row r="1614" spans="1:14" x14ac:dyDescent="0.3">
      <c r="A1614" s="10">
        <v>43617</v>
      </c>
      <c r="B1614" s="5" t="str">
        <f>TEXT(Table_EnergyDemand_raw_data[[#This Row],[Date]], "DDDD")</f>
        <v>Saturday</v>
      </c>
      <c r="C1614" s="5" t="str">
        <f xml:space="preserve"> TEXT(Table_EnergyDemand_raw_data[[#This Row],[Date]], "MMMM")</f>
        <v>June</v>
      </c>
      <c r="D1614" s="5" t="str">
        <f>TEXT(Table_EnergyDemand_raw_data[[#This Row],[Date]], "YYYY")</f>
        <v>2019</v>
      </c>
      <c r="E1614" s="5">
        <f>_xlfn.ISOWEEKNUM(Table_EnergyDemand_raw_data[[#This Row],[Date]])</f>
        <v>22</v>
      </c>
      <c r="F1614" s="6" t="str">
        <f>VLOOKUP(Table_EnergyDemand_raw_data[[#This Row],[Date]],Table_Sheet1[], 2, FALSE)</f>
        <v>Y</v>
      </c>
      <c r="G1614" s="6" t="str">
        <f>VLOOKUP(Table_EnergyDemand_raw_data[[#This Row],[Date]],Table_Sheet1[], 3, FALSE)</f>
        <v>N</v>
      </c>
      <c r="H1614" s="5">
        <v>11.7</v>
      </c>
      <c r="I1614" s="5">
        <v>14.6</v>
      </c>
      <c r="J1614" s="5">
        <v>5.8</v>
      </c>
      <c r="K1614" s="5">
        <v>2.4</v>
      </c>
      <c r="L1614" s="7">
        <v>120653.435</v>
      </c>
      <c r="M1614" s="8">
        <v>113.2446372</v>
      </c>
      <c r="N1614" s="8">
        <f>Table_EnergyDemand_raw_data[[#This Row],[Demand]]*Table_EnergyDemand_raw_data[[#This Row],[RRP]]</f>
        <v>13663354.473508781</v>
      </c>
    </row>
    <row r="1615" spans="1:14" x14ac:dyDescent="0.3">
      <c r="A1615" s="10">
        <v>43618</v>
      </c>
      <c r="B1615" s="5" t="str">
        <f>TEXT(Table_EnergyDemand_raw_data[[#This Row],[Date]], "DDDD")</f>
        <v>Sunday</v>
      </c>
      <c r="C1615" s="5" t="str">
        <f xml:space="preserve"> TEXT(Table_EnergyDemand_raw_data[[#This Row],[Date]], "MMMM")</f>
        <v>June</v>
      </c>
      <c r="D1615" s="5" t="str">
        <f>TEXT(Table_EnergyDemand_raw_data[[#This Row],[Date]], "YYYY")</f>
        <v>2019</v>
      </c>
      <c r="E1615" s="5">
        <f>_xlfn.ISOWEEKNUM(Table_EnergyDemand_raw_data[[#This Row],[Date]])</f>
        <v>22</v>
      </c>
      <c r="F1615" s="6" t="str">
        <f>VLOOKUP(Table_EnergyDemand_raw_data[[#This Row],[Date]],Table_Sheet1[], 2, FALSE)</f>
        <v>Y</v>
      </c>
      <c r="G1615" s="6" t="str">
        <f>VLOOKUP(Table_EnergyDemand_raw_data[[#This Row],[Date]],Table_Sheet1[], 3, FALSE)</f>
        <v>N</v>
      </c>
      <c r="H1615" s="5">
        <v>11</v>
      </c>
      <c r="I1615" s="5">
        <v>14.5</v>
      </c>
      <c r="J1615" s="5">
        <v>6.7</v>
      </c>
      <c r="K1615" s="5">
        <v>0</v>
      </c>
      <c r="L1615" s="7">
        <v>118086.93</v>
      </c>
      <c r="M1615" s="8">
        <v>108.9225857</v>
      </c>
      <c r="N1615" s="8">
        <f>Table_EnergyDemand_raw_data[[#This Row],[Demand]]*Table_EnergyDemand_raw_data[[#This Row],[RRP]]</f>
        <v>12862333.752974899</v>
      </c>
    </row>
    <row r="1616" spans="1:14" x14ac:dyDescent="0.3">
      <c r="A1616" s="10">
        <v>43619</v>
      </c>
      <c r="B1616" s="5" t="str">
        <f>TEXT(Table_EnergyDemand_raw_data[[#This Row],[Date]], "DDDD")</f>
        <v>Monday</v>
      </c>
      <c r="C1616" s="5" t="str">
        <f xml:space="preserve"> TEXT(Table_EnergyDemand_raw_data[[#This Row],[Date]], "MMMM")</f>
        <v>June</v>
      </c>
      <c r="D1616" s="5" t="str">
        <f>TEXT(Table_EnergyDemand_raw_data[[#This Row],[Date]], "YYYY")</f>
        <v>2019</v>
      </c>
      <c r="E1616" s="5">
        <f>_xlfn.ISOWEEKNUM(Table_EnergyDemand_raw_data[[#This Row],[Date]])</f>
        <v>23</v>
      </c>
      <c r="F1616" s="6" t="str">
        <f>VLOOKUP(Table_EnergyDemand_raw_data[[#This Row],[Date]],Table_Sheet1[], 2, FALSE)</f>
        <v>Y</v>
      </c>
      <c r="G1616" s="6" t="str">
        <f>VLOOKUP(Table_EnergyDemand_raw_data[[#This Row],[Date]],Table_Sheet1[], 3, FALSE)</f>
        <v>N</v>
      </c>
      <c r="H1616" s="5">
        <v>8.1999999999999993</v>
      </c>
      <c r="I1616" s="5">
        <v>12</v>
      </c>
      <c r="J1616" s="5">
        <v>3.8</v>
      </c>
      <c r="K1616" s="5">
        <v>15.4</v>
      </c>
      <c r="L1616" s="7">
        <v>135437.85</v>
      </c>
      <c r="M1616" s="8">
        <v>115.7252699</v>
      </c>
      <c r="N1616" s="8">
        <f>Table_EnergyDemand_raw_data[[#This Row],[Demand]]*Table_EnergyDemand_raw_data[[#This Row],[RRP]]</f>
        <v>15673581.745925715</v>
      </c>
    </row>
    <row r="1617" spans="1:14" x14ac:dyDescent="0.3">
      <c r="A1617" s="10">
        <v>43620</v>
      </c>
      <c r="B1617" s="5" t="str">
        <f>TEXT(Table_EnergyDemand_raw_data[[#This Row],[Date]], "DDDD")</f>
        <v>Tuesday</v>
      </c>
      <c r="C1617" s="5" t="str">
        <f xml:space="preserve"> TEXT(Table_EnergyDemand_raw_data[[#This Row],[Date]], "MMMM")</f>
        <v>June</v>
      </c>
      <c r="D1617" s="5" t="str">
        <f>TEXT(Table_EnergyDemand_raw_data[[#This Row],[Date]], "YYYY")</f>
        <v>2019</v>
      </c>
      <c r="E1617" s="5">
        <f>_xlfn.ISOWEEKNUM(Table_EnergyDemand_raw_data[[#This Row],[Date]])</f>
        <v>23</v>
      </c>
      <c r="F1617" s="6" t="str">
        <f>VLOOKUP(Table_EnergyDemand_raw_data[[#This Row],[Date]],Table_Sheet1[], 2, FALSE)</f>
        <v>Y</v>
      </c>
      <c r="G1617" s="6" t="str">
        <f>VLOOKUP(Table_EnergyDemand_raw_data[[#This Row],[Date]],Table_Sheet1[], 3, FALSE)</f>
        <v>N</v>
      </c>
      <c r="H1617" s="5">
        <v>8.4</v>
      </c>
      <c r="I1617" s="5">
        <v>12.9</v>
      </c>
      <c r="J1617" s="5">
        <v>7.9</v>
      </c>
      <c r="K1617" s="5">
        <v>3.2</v>
      </c>
      <c r="L1617" s="7">
        <v>136149.125</v>
      </c>
      <c r="M1617" s="8">
        <v>149.11844379999999</v>
      </c>
      <c r="N1617" s="8">
        <f>Table_EnergyDemand_raw_data[[#This Row],[Demand]]*Table_EnergyDemand_raw_data[[#This Row],[RRP]]</f>
        <v>20302345.644731674</v>
      </c>
    </row>
    <row r="1618" spans="1:14" x14ac:dyDescent="0.3">
      <c r="A1618" s="10">
        <v>43621</v>
      </c>
      <c r="B1618" s="5" t="str">
        <f>TEXT(Table_EnergyDemand_raw_data[[#This Row],[Date]], "DDDD")</f>
        <v>Wednesday</v>
      </c>
      <c r="C1618" s="5" t="str">
        <f xml:space="preserve"> TEXT(Table_EnergyDemand_raw_data[[#This Row],[Date]], "MMMM")</f>
        <v>June</v>
      </c>
      <c r="D1618" s="5" t="str">
        <f>TEXT(Table_EnergyDemand_raw_data[[#This Row],[Date]], "YYYY")</f>
        <v>2019</v>
      </c>
      <c r="E1618" s="5">
        <f>_xlfn.ISOWEEKNUM(Table_EnergyDemand_raw_data[[#This Row],[Date]])</f>
        <v>23</v>
      </c>
      <c r="F1618" s="6" t="str">
        <f>VLOOKUP(Table_EnergyDemand_raw_data[[#This Row],[Date]],Table_Sheet1[], 2, FALSE)</f>
        <v>Y</v>
      </c>
      <c r="G1618" s="6" t="str">
        <f>VLOOKUP(Table_EnergyDemand_raw_data[[#This Row],[Date]],Table_Sheet1[], 3, FALSE)</f>
        <v>N</v>
      </c>
      <c r="H1618" s="5">
        <v>8.6</v>
      </c>
      <c r="I1618" s="5">
        <v>13</v>
      </c>
      <c r="J1618" s="5">
        <v>5.7</v>
      </c>
      <c r="K1618" s="5">
        <v>0</v>
      </c>
      <c r="L1618" s="7">
        <v>137844.815</v>
      </c>
      <c r="M1618" s="8">
        <v>155.98832920000001</v>
      </c>
      <c r="N1618" s="8">
        <f>Table_EnergyDemand_raw_data[[#This Row],[Demand]]*Table_EnergyDemand_raw_data[[#This Row],[RRP]]</f>
        <v>21502182.380733099</v>
      </c>
    </row>
    <row r="1619" spans="1:14" x14ac:dyDescent="0.3">
      <c r="A1619" s="10">
        <v>43622</v>
      </c>
      <c r="B1619" s="5" t="str">
        <f>TEXT(Table_EnergyDemand_raw_data[[#This Row],[Date]], "DDDD")</f>
        <v>Thursday</v>
      </c>
      <c r="C1619" s="5" t="str">
        <f xml:space="preserve"> TEXT(Table_EnergyDemand_raw_data[[#This Row],[Date]], "MMMM")</f>
        <v>June</v>
      </c>
      <c r="D1619" s="5" t="str">
        <f>TEXT(Table_EnergyDemand_raw_data[[#This Row],[Date]], "YYYY")</f>
        <v>2019</v>
      </c>
      <c r="E1619" s="5">
        <f>_xlfn.ISOWEEKNUM(Table_EnergyDemand_raw_data[[#This Row],[Date]])</f>
        <v>23</v>
      </c>
      <c r="F1619" s="6" t="str">
        <f>VLOOKUP(Table_EnergyDemand_raw_data[[#This Row],[Date]],Table_Sheet1[], 2, FALSE)</f>
        <v>Y</v>
      </c>
      <c r="G1619" s="6" t="str">
        <f>VLOOKUP(Table_EnergyDemand_raw_data[[#This Row],[Date]],Table_Sheet1[], 3, FALSE)</f>
        <v>N</v>
      </c>
      <c r="H1619" s="5">
        <v>10.199999999999999</v>
      </c>
      <c r="I1619" s="5">
        <v>14.8</v>
      </c>
      <c r="J1619" s="5">
        <v>7.9</v>
      </c>
      <c r="K1619" s="5">
        <v>0</v>
      </c>
      <c r="L1619" s="7">
        <v>134971.77499999999</v>
      </c>
      <c r="M1619" s="8">
        <v>162.49199490000001</v>
      </c>
      <c r="N1619" s="8">
        <f>Table_EnergyDemand_raw_data[[#This Row],[Demand]]*Table_EnergyDemand_raw_data[[#This Row],[RRP]]</f>
        <v>21931832.974943947</v>
      </c>
    </row>
    <row r="1620" spans="1:14" x14ac:dyDescent="0.3">
      <c r="A1620" s="10">
        <v>43623</v>
      </c>
      <c r="B1620" s="5" t="str">
        <f>TEXT(Table_EnergyDemand_raw_data[[#This Row],[Date]], "DDDD")</f>
        <v>Friday</v>
      </c>
      <c r="C1620" s="5" t="str">
        <f xml:space="preserve"> TEXT(Table_EnergyDemand_raw_data[[#This Row],[Date]], "MMMM")</f>
        <v>June</v>
      </c>
      <c r="D1620" s="5" t="str">
        <f>TEXT(Table_EnergyDemand_raw_data[[#This Row],[Date]], "YYYY")</f>
        <v>2019</v>
      </c>
      <c r="E1620" s="5">
        <f>_xlfn.ISOWEEKNUM(Table_EnergyDemand_raw_data[[#This Row],[Date]])</f>
        <v>23</v>
      </c>
      <c r="F1620" s="6" t="str">
        <f>VLOOKUP(Table_EnergyDemand_raw_data[[#This Row],[Date]],Table_Sheet1[], 2, FALSE)</f>
        <v>Y</v>
      </c>
      <c r="G1620" s="6" t="str">
        <f>VLOOKUP(Table_EnergyDemand_raw_data[[#This Row],[Date]],Table_Sheet1[], 3, FALSE)</f>
        <v>N</v>
      </c>
      <c r="H1620" s="5">
        <v>11.7</v>
      </c>
      <c r="I1620" s="5">
        <v>16.600000000000001</v>
      </c>
      <c r="J1620" s="5">
        <v>8</v>
      </c>
      <c r="K1620" s="5">
        <v>0</v>
      </c>
      <c r="L1620" s="7">
        <v>132003.44</v>
      </c>
      <c r="M1620" s="8">
        <v>139.20081619999999</v>
      </c>
      <c r="N1620" s="8">
        <f>Table_EnergyDemand_raw_data[[#This Row],[Demand]]*Table_EnergyDemand_raw_data[[#This Row],[RRP]]</f>
        <v>18374986.589207727</v>
      </c>
    </row>
    <row r="1621" spans="1:14" x14ac:dyDescent="0.3">
      <c r="A1621" s="10">
        <v>43624</v>
      </c>
      <c r="B1621" s="5" t="str">
        <f>TEXT(Table_EnergyDemand_raw_data[[#This Row],[Date]], "DDDD")</f>
        <v>Saturday</v>
      </c>
      <c r="C1621" s="5" t="str">
        <f xml:space="preserve"> TEXT(Table_EnergyDemand_raw_data[[#This Row],[Date]], "MMMM")</f>
        <v>June</v>
      </c>
      <c r="D1621" s="5" t="str">
        <f>TEXT(Table_EnergyDemand_raw_data[[#This Row],[Date]], "YYYY")</f>
        <v>2019</v>
      </c>
      <c r="E1621" s="5">
        <f>_xlfn.ISOWEEKNUM(Table_EnergyDemand_raw_data[[#This Row],[Date]])</f>
        <v>23</v>
      </c>
      <c r="F1621" s="6" t="str">
        <f>VLOOKUP(Table_EnergyDemand_raw_data[[#This Row],[Date]],Table_Sheet1[], 2, FALSE)</f>
        <v>Y</v>
      </c>
      <c r="G1621" s="6" t="str">
        <f>VLOOKUP(Table_EnergyDemand_raw_data[[#This Row],[Date]],Table_Sheet1[], 3, FALSE)</f>
        <v>N</v>
      </c>
      <c r="H1621" s="5">
        <v>6.7</v>
      </c>
      <c r="I1621" s="5">
        <v>18.7</v>
      </c>
      <c r="J1621" s="5">
        <v>9.3000000000000007</v>
      </c>
      <c r="K1621" s="5">
        <v>0</v>
      </c>
      <c r="L1621" s="7">
        <v>117243.63</v>
      </c>
      <c r="M1621" s="8">
        <v>102.4160856</v>
      </c>
      <c r="N1621" s="8">
        <f>Table_EnergyDemand_raw_data[[#This Row],[Demand]]*Table_EnergyDemand_raw_data[[#This Row],[RRP]]</f>
        <v>12007633.646134729</v>
      </c>
    </row>
    <row r="1622" spans="1:14" x14ac:dyDescent="0.3">
      <c r="A1622" s="10">
        <v>43625</v>
      </c>
      <c r="B1622" s="5" t="str">
        <f>TEXT(Table_EnergyDemand_raw_data[[#This Row],[Date]], "DDDD")</f>
        <v>Sunday</v>
      </c>
      <c r="C1622" s="5" t="str">
        <f xml:space="preserve"> TEXT(Table_EnergyDemand_raw_data[[#This Row],[Date]], "MMMM")</f>
        <v>June</v>
      </c>
      <c r="D1622" s="5" t="str">
        <f>TEXT(Table_EnergyDemand_raw_data[[#This Row],[Date]], "YYYY")</f>
        <v>2019</v>
      </c>
      <c r="E1622" s="5">
        <f>_xlfn.ISOWEEKNUM(Table_EnergyDemand_raw_data[[#This Row],[Date]])</f>
        <v>23</v>
      </c>
      <c r="F1622" s="6" t="str">
        <f>VLOOKUP(Table_EnergyDemand_raw_data[[#This Row],[Date]],Table_Sheet1[], 2, FALSE)</f>
        <v>Y</v>
      </c>
      <c r="G1622" s="6" t="str">
        <f>VLOOKUP(Table_EnergyDemand_raw_data[[#This Row],[Date]],Table_Sheet1[], 3, FALSE)</f>
        <v>N</v>
      </c>
      <c r="H1622" s="5">
        <v>7.8</v>
      </c>
      <c r="I1622" s="5">
        <v>18</v>
      </c>
      <c r="J1622" s="5">
        <v>8</v>
      </c>
      <c r="K1622" s="5">
        <v>0</v>
      </c>
      <c r="L1622" s="7">
        <v>110669.42</v>
      </c>
      <c r="M1622" s="8">
        <v>69.561305970000006</v>
      </c>
      <c r="N1622" s="8">
        <f>Table_EnergyDemand_raw_data[[#This Row],[Demand]]*Table_EnergyDemand_raw_data[[#This Row],[RRP]]</f>
        <v>7698309.3861424383</v>
      </c>
    </row>
    <row r="1623" spans="1:14" x14ac:dyDescent="0.3">
      <c r="A1623" s="10">
        <v>43626</v>
      </c>
      <c r="B1623" s="5" t="str">
        <f>TEXT(Table_EnergyDemand_raw_data[[#This Row],[Date]], "DDDD")</f>
        <v>Monday</v>
      </c>
      <c r="C1623" s="5" t="str">
        <f xml:space="preserve"> TEXT(Table_EnergyDemand_raw_data[[#This Row],[Date]], "MMMM")</f>
        <v>June</v>
      </c>
      <c r="D1623" s="5" t="str">
        <f>TEXT(Table_EnergyDemand_raw_data[[#This Row],[Date]], "YYYY")</f>
        <v>2019</v>
      </c>
      <c r="E1623" s="5">
        <f>_xlfn.ISOWEEKNUM(Table_EnergyDemand_raw_data[[#This Row],[Date]])</f>
        <v>24</v>
      </c>
      <c r="F1623" s="6" t="str">
        <f>VLOOKUP(Table_EnergyDemand_raw_data[[#This Row],[Date]],Table_Sheet1[], 2, FALSE)</f>
        <v>Y</v>
      </c>
      <c r="G1623" s="6" t="str">
        <f>VLOOKUP(Table_EnergyDemand_raw_data[[#This Row],[Date]],Table_Sheet1[], 3, FALSE)</f>
        <v>Y</v>
      </c>
      <c r="H1623" s="5">
        <v>12</v>
      </c>
      <c r="I1623" s="5">
        <v>19.2</v>
      </c>
      <c r="J1623" s="5">
        <v>7.6</v>
      </c>
      <c r="K1623" s="5">
        <v>3</v>
      </c>
      <c r="L1623" s="7">
        <v>108133.03</v>
      </c>
      <c r="M1623" s="8">
        <v>47.487874040000001</v>
      </c>
      <c r="N1623" s="8">
        <f>Table_EnergyDemand_raw_data[[#This Row],[Demand]]*Table_EnergyDemand_raw_data[[#This Row],[RRP]]</f>
        <v>5135007.7082035411</v>
      </c>
    </row>
    <row r="1624" spans="1:14" x14ac:dyDescent="0.3">
      <c r="A1624" s="10">
        <v>43627</v>
      </c>
      <c r="B1624" s="5" t="str">
        <f>TEXT(Table_EnergyDemand_raw_data[[#This Row],[Date]], "DDDD")</f>
        <v>Tuesday</v>
      </c>
      <c r="C1624" s="5" t="str">
        <f xml:space="preserve"> TEXT(Table_EnergyDemand_raw_data[[#This Row],[Date]], "MMMM")</f>
        <v>June</v>
      </c>
      <c r="D1624" s="5" t="str">
        <f>TEXT(Table_EnergyDemand_raw_data[[#This Row],[Date]], "YYYY")</f>
        <v>2019</v>
      </c>
      <c r="E1624" s="5">
        <f>_xlfn.ISOWEEKNUM(Table_EnergyDemand_raw_data[[#This Row],[Date]])</f>
        <v>24</v>
      </c>
      <c r="F1624" s="6" t="str">
        <f>VLOOKUP(Table_EnergyDemand_raw_data[[#This Row],[Date]],Table_Sheet1[], 2, FALSE)</f>
        <v>Y</v>
      </c>
      <c r="G1624" s="6" t="str">
        <f>VLOOKUP(Table_EnergyDemand_raw_data[[#This Row],[Date]],Table_Sheet1[], 3, FALSE)</f>
        <v>N</v>
      </c>
      <c r="H1624" s="5">
        <v>9.6</v>
      </c>
      <c r="I1624" s="5">
        <v>17.899999999999999</v>
      </c>
      <c r="J1624" s="5">
        <v>9.1999999999999993</v>
      </c>
      <c r="K1624" s="5">
        <v>0</v>
      </c>
      <c r="L1624" s="7">
        <v>122760.92</v>
      </c>
      <c r="M1624" s="8">
        <v>73.078081710000006</v>
      </c>
      <c r="N1624" s="8">
        <f>Table_EnergyDemand_raw_data[[#This Row],[Demand]]*Table_EnergyDemand_raw_data[[#This Row],[RRP]]</f>
        <v>8971132.5425547734</v>
      </c>
    </row>
    <row r="1625" spans="1:14" x14ac:dyDescent="0.3">
      <c r="A1625" s="10">
        <v>43628</v>
      </c>
      <c r="B1625" s="5" t="str">
        <f>TEXT(Table_EnergyDemand_raw_data[[#This Row],[Date]], "DDDD")</f>
        <v>Wednesday</v>
      </c>
      <c r="C1625" s="5" t="str">
        <f xml:space="preserve"> TEXT(Table_EnergyDemand_raw_data[[#This Row],[Date]], "MMMM")</f>
        <v>June</v>
      </c>
      <c r="D1625" s="5" t="str">
        <f>TEXT(Table_EnergyDemand_raw_data[[#This Row],[Date]], "YYYY")</f>
        <v>2019</v>
      </c>
      <c r="E1625" s="5">
        <f>_xlfn.ISOWEEKNUM(Table_EnergyDemand_raw_data[[#This Row],[Date]])</f>
        <v>24</v>
      </c>
      <c r="F1625" s="6" t="str">
        <f>VLOOKUP(Table_EnergyDemand_raw_data[[#This Row],[Date]],Table_Sheet1[], 2, FALSE)</f>
        <v>Y</v>
      </c>
      <c r="G1625" s="6" t="str">
        <f>VLOOKUP(Table_EnergyDemand_raw_data[[#This Row],[Date]],Table_Sheet1[], 3, FALSE)</f>
        <v>N</v>
      </c>
      <c r="H1625" s="5">
        <v>11.9</v>
      </c>
      <c r="I1625" s="5">
        <v>16.5</v>
      </c>
      <c r="J1625" s="5">
        <v>1.3</v>
      </c>
      <c r="K1625" s="5">
        <v>0.6</v>
      </c>
      <c r="L1625" s="7">
        <v>128127.75</v>
      </c>
      <c r="M1625" s="8">
        <v>85.792690070000006</v>
      </c>
      <c r="N1625" s="8">
        <f>Table_EnergyDemand_raw_data[[#This Row],[Demand]]*Table_EnergyDemand_raw_data[[#This Row],[RRP]]</f>
        <v>10992424.345116444</v>
      </c>
    </row>
    <row r="1626" spans="1:14" x14ac:dyDescent="0.3">
      <c r="A1626" s="10">
        <v>43629</v>
      </c>
      <c r="B1626" s="5" t="str">
        <f>TEXT(Table_EnergyDemand_raw_data[[#This Row],[Date]], "DDDD")</f>
        <v>Thursday</v>
      </c>
      <c r="C1626" s="5" t="str">
        <f xml:space="preserve"> TEXT(Table_EnergyDemand_raw_data[[#This Row],[Date]], "MMMM")</f>
        <v>June</v>
      </c>
      <c r="D1626" s="5" t="str">
        <f>TEXT(Table_EnergyDemand_raw_data[[#This Row],[Date]], "YYYY")</f>
        <v>2019</v>
      </c>
      <c r="E1626" s="5">
        <f>_xlfn.ISOWEEKNUM(Table_EnergyDemand_raw_data[[#This Row],[Date]])</f>
        <v>24</v>
      </c>
      <c r="F1626" s="6" t="str">
        <f>VLOOKUP(Table_EnergyDemand_raw_data[[#This Row],[Date]],Table_Sheet1[], 2, FALSE)</f>
        <v>Y</v>
      </c>
      <c r="G1626" s="6" t="str">
        <f>VLOOKUP(Table_EnergyDemand_raw_data[[#This Row],[Date]],Table_Sheet1[], 3, FALSE)</f>
        <v>N</v>
      </c>
      <c r="H1626" s="5">
        <v>8.8000000000000007</v>
      </c>
      <c r="I1626" s="5">
        <v>17.399999999999999</v>
      </c>
      <c r="J1626" s="5">
        <v>8.9</v>
      </c>
      <c r="K1626" s="5">
        <v>2.6</v>
      </c>
      <c r="L1626" s="7">
        <v>128535.19</v>
      </c>
      <c r="M1626" s="8">
        <v>79.516251400000002</v>
      </c>
      <c r="N1626" s="8">
        <f>Table_EnergyDemand_raw_data[[#This Row],[Demand]]*Table_EnergyDemand_raw_data[[#This Row],[RRP]]</f>
        <v>10220636.481786767</v>
      </c>
    </row>
    <row r="1627" spans="1:14" x14ac:dyDescent="0.3">
      <c r="A1627" s="10">
        <v>43630</v>
      </c>
      <c r="B1627" s="5" t="str">
        <f>TEXT(Table_EnergyDemand_raw_data[[#This Row],[Date]], "DDDD")</f>
        <v>Friday</v>
      </c>
      <c r="C1627" s="5" t="str">
        <f xml:space="preserve"> TEXT(Table_EnergyDemand_raw_data[[#This Row],[Date]], "MMMM")</f>
        <v>June</v>
      </c>
      <c r="D1627" s="5" t="str">
        <f>TEXT(Table_EnergyDemand_raw_data[[#This Row],[Date]], "YYYY")</f>
        <v>2019</v>
      </c>
      <c r="E1627" s="5">
        <f>_xlfn.ISOWEEKNUM(Table_EnergyDemand_raw_data[[#This Row],[Date]])</f>
        <v>24</v>
      </c>
      <c r="F1627" s="6" t="str">
        <f>VLOOKUP(Table_EnergyDemand_raw_data[[#This Row],[Date]],Table_Sheet1[], 2, FALSE)</f>
        <v>Y</v>
      </c>
      <c r="G1627" s="6" t="str">
        <f>VLOOKUP(Table_EnergyDemand_raw_data[[#This Row],[Date]],Table_Sheet1[], 3, FALSE)</f>
        <v>N</v>
      </c>
      <c r="H1627" s="5">
        <v>10</v>
      </c>
      <c r="I1627" s="5">
        <v>17.3</v>
      </c>
      <c r="J1627" s="5">
        <v>7</v>
      </c>
      <c r="K1627" s="5">
        <v>2.2000000000000002</v>
      </c>
      <c r="L1627" s="7">
        <v>128153.19500000001</v>
      </c>
      <c r="M1627" s="8">
        <v>86.655464210000005</v>
      </c>
      <c r="N1627" s="8">
        <f>Table_EnergyDemand_raw_data[[#This Row],[Demand]]*Table_EnergyDemand_raw_data[[#This Row],[RRP]]</f>
        <v>11105174.602719652</v>
      </c>
    </row>
    <row r="1628" spans="1:14" x14ac:dyDescent="0.3">
      <c r="A1628" s="10">
        <v>43631</v>
      </c>
      <c r="B1628" s="5" t="str">
        <f>TEXT(Table_EnergyDemand_raw_data[[#This Row],[Date]], "DDDD")</f>
        <v>Saturday</v>
      </c>
      <c r="C1628" s="5" t="str">
        <f xml:space="preserve"> TEXT(Table_EnergyDemand_raw_data[[#This Row],[Date]], "MMMM")</f>
        <v>June</v>
      </c>
      <c r="D1628" s="5" t="str">
        <f>TEXT(Table_EnergyDemand_raw_data[[#This Row],[Date]], "YYYY")</f>
        <v>2019</v>
      </c>
      <c r="E1628" s="5">
        <f>_xlfn.ISOWEEKNUM(Table_EnergyDemand_raw_data[[#This Row],[Date]])</f>
        <v>24</v>
      </c>
      <c r="F1628" s="6" t="str">
        <f>VLOOKUP(Table_EnergyDemand_raw_data[[#This Row],[Date]],Table_Sheet1[], 2, FALSE)</f>
        <v>Y</v>
      </c>
      <c r="G1628" s="6" t="str">
        <f>VLOOKUP(Table_EnergyDemand_raw_data[[#This Row],[Date]],Table_Sheet1[], 3, FALSE)</f>
        <v>N</v>
      </c>
      <c r="H1628" s="5">
        <v>9</v>
      </c>
      <c r="I1628" s="5">
        <v>15.2</v>
      </c>
      <c r="J1628" s="5">
        <v>6.4</v>
      </c>
      <c r="K1628" s="5">
        <v>2.6</v>
      </c>
      <c r="L1628" s="7">
        <v>121097.845</v>
      </c>
      <c r="M1628" s="8">
        <v>104.43185029999999</v>
      </c>
      <c r="N1628" s="8">
        <f>Table_EnergyDemand_raw_data[[#This Row],[Demand]]*Table_EnergyDemand_raw_data[[#This Row],[RRP]]</f>
        <v>12646472.020692604</v>
      </c>
    </row>
    <row r="1629" spans="1:14" x14ac:dyDescent="0.3">
      <c r="A1629" s="10">
        <v>43632</v>
      </c>
      <c r="B1629" s="5" t="str">
        <f>TEXT(Table_EnergyDemand_raw_data[[#This Row],[Date]], "DDDD")</f>
        <v>Sunday</v>
      </c>
      <c r="C1629" s="5" t="str">
        <f xml:space="preserve"> TEXT(Table_EnergyDemand_raw_data[[#This Row],[Date]], "MMMM")</f>
        <v>June</v>
      </c>
      <c r="D1629" s="5" t="str">
        <f>TEXT(Table_EnergyDemand_raw_data[[#This Row],[Date]], "YYYY")</f>
        <v>2019</v>
      </c>
      <c r="E1629" s="5">
        <f>_xlfn.ISOWEEKNUM(Table_EnergyDemand_raw_data[[#This Row],[Date]])</f>
        <v>24</v>
      </c>
      <c r="F1629" s="6" t="str">
        <f>VLOOKUP(Table_EnergyDemand_raw_data[[#This Row],[Date]],Table_Sheet1[], 2, FALSE)</f>
        <v>Y</v>
      </c>
      <c r="G1629" s="6" t="str">
        <f>VLOOKUP(Table_EnergyDemand_raw_data[[#This Row],[Date]],Table_Sheet1[], 3, FALSE)</f>
        <v>N</v>
      </c>
      <c r="H1629" s="5">
        <v>8.6</v>
      </c>
      <c r="I1629" s="5">
        <v>16.7</v>
      </c>
      <c r="J1629" s="5">
        <v>7.5</v>
      </c>
      <c r="K1629" s="5">
        <v>0</v>
      </c>
      <c r="L1629" s="7">
        <v>116811.39</v>
      </c>
      <c r="M1629" s="8">
        <v>111.2767338</v>
      </c>
      <c r="N1629" s="8">
        <f>Table_EnergyDemand_raw_data[[#This Row],[Demand]]*Table_EnergyDemand_raw_data[[#This Row],[RRP]]</f>
        <v>12998389.949837983</v>
      </c>
    </row>
    <row r="1630" spans="1:14" x14ac:dyDescent="0.3">
      <c r="A1630" s="10">
        <v>43633</v>
      </c>
      <c r="B1630" s="5" t="str">
        <f>TEXT(Table_EnergyDemand_raw_data[[#This Row],[Date]], "DDDD")</f>
        <v>Monday</v>
      </c>
      <c r="C1630" s="5" t="str">
        <f xml:space="preserve"> TEXT(Table_EnergyDemand_raw_data[[#This Row],[Date]], "MMMM")</f>
        <v>June</v>
      </c>
      <c r="D1630" s="5" t="str">
        <f>TEXT(Table_EnergyDemand_raw_data[[#This Row],[Date]], "YYYY")</f>
        <v>2019</v>
      </c>
      <c r="E1630" s="5">
        <f>_xlfn.ISOWEEKNUM(Table_EnergyDemand_raw_data[[#This Row],[Date]])</f>
        <v>25</v>
      </c>
      <c r="F1630" s="6" t="str">
        <f>VLOOKUP(Table_EnergyDemand_raw_data[[#This Row],[Date]],Table_Sheet1[], 2, FALSE)</f>
        <v>Y</v>
      </c>
      <c r="G1630" s="6" t="str">
        <f>VLOOKUP(Table_EnergyDemand_raw_data[[#This Row],[Date]],Table_Sheet1[], 3, FALSE)</f>
        <v>N</v>
      </c>
      <c r="H1630" s="5">
        <v>6.3</v>
      </c>
      <c r="I1630" s="5">
        <v>17.899999999999999</v>
      </c>
      <c r="J1630" s="5">
        <v>8.6</v>
      </c>
      <c r="K1630" s="5">
        <v>3.4</v>
      </c>
      <c r="L1630" s="7">
        <v>129972.91499999999</v>
      </c>
      <c r="M1630" s="8">
        <v>108.7466958</v>
      </c>
      <c r="N1630" s="8">
        <f>Table_EnergyDemand_raw_data[[#This Row],[Demand]]*Table_EnergyDemand_raw_data[[#This Row],[RRP]]</f>
        <v>14134125.049744256</v>
      </c>
    </row>
    <row r="1631" spans="1:14" x14ac:dyDescent="0.3">
      <c r="A1631" s="10">
        <v>43634</v>
      </c>
      <c r="B1631" s="5" t="str">
        <f>TEXT(Table_EnergyDemand_raw_data[[#This Row],[Date]], "DDDD")</f>
        <v>Tuesday</v>
      </c>
      <c r="C1631" s="5" t="str">
        <f xml:space="preserve"> TEXT(Table_EnergyDemand_raw_data[[#This Row],[Date]], "MMMM")</f>
        <v>June</v>
      </c>
      <c r="D1631" s="5" t="str">
        <f>TEXT(Table_EnergyDemand_raw_data[[#This Row],[Date]], "YYYY")</f>
        <v>2019</v>
      </c>
      <c r="E1631" s="5">
        <f>_xlfn.ISOWEEKNUM(Table_EnergyDemand_raw_data[[#This Row],[Date]])</f>
        <v>25</v>
      </c>
      <c r="F1631" s="6" t="str">
        <f>VLOOKUP(Table_EnergyDemand_raw_data[[#This Row],[Date]],Table_Sheet1[], 2, FALSE)</f>
        <v>Y</v>
      </c>
      <c r="G1631" s="6" t="str">
        <f>VLOOKUP(Table_EnergyDemand_raw_data[[#This Row],[Date]],Table_Sheet1[], 3, FALSE)</f>
        <v>N</v>
      </c>
      <c r="H1631" s="5">
        <v>8</v>
      </c>
      <c r="I1631" s="5">
        <v>13.7</v>
      </c>
      <c r="J1631" s="5">
        <v>5.2</v>
      </c>
      <c r="K1631" s="5">
        <v>0</v>
      </c>
      <c r="L1631" s="7">
        <v>137922.22</v>
      </c>
      <c r="M1631" s="8">
        <v>101.3953781</v>
      </c>
      <c r="N1631" s="8">
        <f>Table_EnergyDemand_raw_data[[#This Row],[Demand]]*Table_EnergyDemand_raw_data[[#This Row],[RRP]]</f>
        <v>13984675.645291382</v>
      </c>
    </row>
    <row r="1632" spans="1:14" x14ac:dyDescent="0.3">
      <c r="A1632" s="10">
        <v>43635</v>
      </c>
      <c r="B1632" s="5" t="str">
        <f>TEXT(Table_EnergyDemand_raw_data[[#This Row],[Date]], "DDDD")</f>
        <v>Wednesday</v>
      </c>
      <c r="C1632" s="5" t="str">
        <f xml:space="preserve"> TEXT(Table_EnergyDemand_raw_data[[#This Row],[Date]], "MMMM")</f>
        <v>June</v>
      </c>
      <c r="D1632" s="5" t="str">
        <f>TEXT(Table_EnergyDemand_raw_data[[#This Row],[Date]], "YYYY")</f>
        <v>2019</v>
      </c>
      <c r="E1632" s="5">
        <f>_xlfn.ISOWEEKNUM(Table_EnergyDemand_raw_data[[#This Row],[Date]])</f>
        <v>25</v>
      </c>
      <c r="F1632" s="6" t="str">
        <f>VLOOKUP(Table_EnergyDemand_raw_data[[#This Row],[Date]],Table_Sheet1[], 2, FALSE)</f>
        <v>Y</v>
      </c>
      <c r="G1632" s="6" t="str">
        <f>VLOOKUP(Table_EnergyDemand_raw_data[[#This Row],[Date]],Table_Sheet1[], 3, FALSE)</f>
        <v>N</v>
      </c>
      <c r="H1632" s="5">
        <v>6.6</v>
      </c>
      <c r="I1632" s="5">
        <v>11.9</v>
      </c>
      <c r="J1632" s="5">
        <v>7</v>
      </c>
      <c r="K1632" s="5">
        <v>0.8</v>
      </c>
      <c r="L1632" s="7">
        <v>144737.12</v>
      </c>
      <c r="M1632" s="8">
        <v>157.02604099999999</v>
      </c>
      <c r="N1632" s="8">
        <f>Table_EnergyDemand_raw_data[[#This Row],[Demand]]*Table_EnergyDemand_raw_data[[#This Row],[RRP]]</f>
        <v>22727496.939341918</v>
      </c>
    </row>
    <row r="1633" spans="1:14" x14ac:dyDescent="0.3">
      <c r="A1633" s="10">
        <v>43636</v>
      </c>
      <c r="B1633" s="5" t="str">
        <f>TEXT(Table_EnergyDemand_raw_data[[#This Row],[Date]], "DDDD")</f>
        <v>Thursday</v>
      </c>
      <c r="C1633" s="5" t="str">
        <f xml:space="preserve"> TEXT(Table_EnergyDemand_raw_data[[#This Row],[Date]], "MMMM")</f>
        <v>June</v>
      </c>
      <c r="D1633" s="5" t="str">
        <f>TEXT(Table_EnergyDemand_raw_data[[#This Row],[Date]], "YYYY")</f>
        <v>2019</v>
      </c>
      <c r="E1633" s="5">
        <f>_xlfn.ISOWEEKNUM(Table_EnergyDemand_raw_data[[#This Row],[Date]])</f>
        <v>25</v>
      </c>
      <c r="F1633" s="6" t="str">
        <f>VLOOKUP(Table_EnergyDemand_raw_data[[#This Row],[Date]],Table_Sheet1[], 2, FALSE)</f>
        <v>Y</v>
      </c>
      <c r="G1633" s="6" t="str">
        <f>VLOOKUP(Table_EnergyDemand_raw_data[[#This Row],[Date]],Table_Sheet1[], 3, FALSE)</f>
        <v>N</v>
      </c>
      <c r="H1633" s="5">
        <v>6.4</v>
      </c>
      <c r="I1633" s="5">
        <v>11.3</v>
      </c>
      <c r="J1633" s="5">
        <v>6.4</v>
      </c>
      <c r="K1633" s="5">
        <v>1.6</v>
      </c>
      <c r="L1633" s="7">
        <v>148609.595</v>
      </c>
      <c r="M1633" s="8">
        <v>141.97958589999999</v>
      </c>
      <c r="N1633" s="8">
        <f>Table_EnergyDemand_raw_data[[#This Row],[Demand]]*Table_EnergyDemand_raw_data[[#This Row],[RRP]]</f>
        <v>21099528.758866709</v>
      </c>
    </row>
    <row r="1634" spans="1:14" x14ac:dyDescent="0.3">
      <c r="A1634" s="10">
        <v>43637</v>
      </c>
      <c r="B1634" s="5" t="str">
        <f>TEXT(Table_EnergyDemand_raw_data[[#This Row],[Date]], "DDDD")</f>
        <v>Friday</v>
      </c>
      <c r="C1634" s="5" t="str">
        <f xml:space="preserve"> TEXT(Table_EnergyDemand_raw_data[[#This Row],[Date]], "MMMM")</f>
        <v>June</v>
      </c>
      <c r="D1634" s="5" t="str">
        <f>TEXT(Table_EnergyDemand_raw_data[[#This Row],[Date]], "YYYY")</f>
        <v>2019</v>
      </c>
      <c r="E1634" s="5">
        <f>_xlfn.ISOWEEKNUM(Table_EnergyDemand_raw_data[[#This Row],[Date]])</f>
        <v>25</v>
      </c>
      <c r="F1634" s="6" t="str">
        <f>VLOOKUP(Table_EnergyDemand_raw_data[[#This Row],[Date]],Table_Sheet1[], 2, FALSE)</f>
        <v>Y</v>
      </c>
      <c r="G1634" s="6" t="str">
        <f>VLOOKUP(Table_EnergyDemand_raw_data[[#This Row],[Date]],Table_Sheet1[], 3, FALSE)</f>
        <v>N</v>
      </c>
      <c r="H1634" s="5">
        <v>6.5</v>
      </c>
      <c r="I1634" s="5">
        <v>12.6</v>
      </c>
      <c r="J1634" s="5">
        <v>8.5</v>
      </c>
      <c r="K1634" s="5">
        <v>3</v>
      </c>
      <c r="L1634" s="7">
        <v>144504.32999999999</v>
      </c>
      <c r="M1634" s="8">
        <v>123.80971169999999</v>
      </c>
      <c r="N1634" s="8">
        <f>Table_EnergyDemand_raw_data[[#This Row],[Demand]]*Table_EnergyDemand_raw_data[[#This Row],[RRP]]</f>
        <v>17891039.436701659</v>
      </c>
    </row>
    <row r="1635" spans="1:14" x14ac:dyDescent="0.3">
      <c r="A1635" s="10">
        <v>43638</v>
      </c>
      <c r="B1635" s="5" t="str">
        <f>TEXT(Table_EnergyDemand_raw_data[[#This Row],[Date]], "DDDD")</f>
        <v>Saturday</v>
      </c>
      <c r="C1635" s="5" t="str">
        <f xml:space="preserve"> TEXT(Table_EnergyDemand_raw_data[[#This Row],[Date]], "MMMM")</f>
        <v>June</v>
      </c>
      <c r="D1635" s="5" t="str">
        <f>TEXT(Table_EnergyDemand_raw_data[[#This Row],[Date]], "YYYY")</f>
        <v>2019</v>
      </c>
      <c r="E1635" s="5">
        <f>_xlfn.ISOWEEKNUM(Table_EnergyDemand_raw_data[[#This Row],[Date]])</f>
        <v>25</v>
      </c>
      <c r="F1635" s="6" t="str">
        <f>VLOOKUP(Table_EnergyDemand_raw_data[[#This Row],[Date]],Table_Sheet1[], 2, FALSE)</f>
        <v>Y</v>
      </c>
      <c r="G1635" s="6" t="str">
        <f>VLOOKUP(Table_EnergyDemand_raw_data[[#This Row],[Date]],Table_Sheet1[], 3, FALSE)</f>
        <v>N</v>
      </c>
      <c r="H1635" s="5">
        <v>6.8</v>
      </c>
      <c r="I1635" s="5">
        <v>11.8</v>
      </c>
      <c r="J1635" s="5">
        <v>7.3</v>
      </c>
      <c r="K1635" s="5">
        <v>0.4</v>
      </c>
      <c r="L1635" s="7">
        <v>132829.29</v>
      </c>
      <c r="M1635" s="8">
        <v>111.60986149999999</v>
      </c>
      <c r="N1635" s="8">
        <f>Table_EnergyDemand_raw_data[[#This Row],[Demand]]*Table_EnergyDemand_raw_data[[#This Row],[RRP]]</f>
        <v>14825058.660043335</v>
      </c>
    </row>
    <row r="1636" spans="1:14" x14ac:dyDescent="0.3">
      <c r="A1636" s="10">
        <v>43639</v>
      </c>
      <c r="B1636" s="5" t="str">
        <f>TEXT(Table_EnergyDemand_raw_data[[#This Row],[Date]], "DDDD")</f>
        <v>Sunday</v>
      </c>
      <c r="C1636" s="5" t="str">
        <f xml:space="preserve"> TEXT(Table_EnergyDemand_raw_data[[#This Row],[Date]], "MMMM")</f>
        <v>June</v>
      </c>
      <c r="D1636" s="5" t="str">
        <f>TEXT(Table_EnergyDemand_raw_data[[#This Row],[Date]], "YYYY")</f>
        <v>2019</v>
      </c>
      <c r="E1636" s="5">
        <f>_xlfn.ISOWEEKNUM(Table_EnergyDemand_raw_data[[#This Row],[Date]])</f>
        <v>25</v>
      </c>
      <c r="F1636" s="6" t="str">
        <f>VLOOKUP(Table_EnergyDemand_raw_data[[#This Row],[Date]],Table_Sheet1[], 2, FALSE)</f>
        <v>Y</v>
      </c>
      <c r="G1636" s="6" t="str">
        <f>VLOOKUP(Table_EnergyDemand_raw_data[[#This Row],[Date]],Table_Sheet1[], 3, FALSE)</f>
        <v>N</v>
      </c>
      <c r="H1636" s="5">
        <v>3.6</v>
      </c>
      <c r="I1636" s="5">
        <v>9.6</v>
      </c>
      <c r="J1636" s="5">
        <v>5.9</v>
      </c>
      <c r="K1636" s="5">
        <v>1.2</v>
      </c>
      <c r="L1636" s="7">
        <v>133525.32</v>
      </c>
      <c r="M1636" s="8">
        <v>127.6019028</v>
      </c>
      <c r="N1636" s="8">
        <f>Table_EnergyDemand_raw_data[[#This Row],[Demand]]*Table_EnergyDemand_raw_data[[#This Row],[RRP]]</f>
        <v>17038084.903978899</v>
      </c>
    </row>
    <row r="1637" spans="1:14" x14ac:dyDescent="0.3">
      <c r="A1637" s="10">
        <v>43640</v>
      </c>
      <c r="B1637" s="5" t="str">
        <f>TEXT(Table_EnergyDemand_raw_data[[#This Row],[Date]], "DDDD")</f>
        <v>Monday</v>
      </c>
      <c r="C1637" s="5" t="str">
        <f xml:space="preserve"> TEXT(Table_EnergyDemand_raw_data[[#This Row],[Date]], "MMMM")</f>
        <v>June</v>
      </c>
      <c r="D1637" s="5" t="str">
        <f>TEXT(Table_EnergyDemand_raw_data[[#This Row],[Date]], "YYYY")</f>
        <v>2019</v>
      </c>
      <c r="E1637" s="5">
        <f>_xlfn.ISOWEEKNUM(Table_EnergyDemand_raw_data[[#This Row],[Date]])</f>
        <v>26</v>
      </c>
      <c r="F1637" s="6" t="str">
        <f>VLOOKUP(Table_EnergyDemand_raw_data[[#This Row],[Date]],Table_Sheet1[], 2, FALSE)</f>
        <v>Y</v>
      </c>
      <c r="G1637" s="6" t="str">
        <f>VLOOKUP(Table_EnergyDemand_raw_data[[#This Row],[Date]],Table_Sheet1[], 3, FALSE)</f>
        <v>N</v>
      </c>
      <c r="H1637" s="5">
        <v>4.2</v>
      </c>
      <c r="I1637" s="5">
        <v>16</v>
      </c>
      <c r="J1637" s="5">
        <v>9</v>
      </c>
      <c r="K1637" s="5">
        <v>0</v>
      </c>
      <c r="L1637" s="7">
        <v>146856.79999999999</v>
      </c>
      <c r="M1637" s="8">
        <v>117.51896069999999</v>
      </c>
      <c r="N1637" s="8">
        <f>Table_EnergyDemand_raw_data[[#This Row],[Demand]]*Table_EnergyDemand_raw_data[[#This Row],[RRP]]</f>
        <v>17258458.507727757</v>
      </c>
    </row>
    <row r="1638" spans="1:14" x14ac:dyDescent="0.3">
      <c r="A1638" s="10">
        <v>43641</v>
      </c>
      <c r="B1638" s="5" t="str">
        <f>TEXT(Table_EnergyDemand_raw_data[[#This Row],[Date]], "DDDD")</f>
        <v>Tuesday</v>
      </c>
      <c r="C1638" s="5" t="str">
        <f xml:space="preserve"> TEXT(Table_EnergyDemand_raw_data[[#This Row],[Date]], "MMMM")</f>
        <v>June</v>
      </c>
      <c r="D1638" s="5" t="str">
        <f>TEXT(Table_EnergyDemand_raw_data[[#This Row],[Date]], "YYYY")</f>
        <v>2019</v>
      </c>
      <c r="E1638" s="5">
        <f>_xlfn.ISOWEEKNUM(Table_EnergyDemand_raw_data[[#This Row],[Date]])</f>
        <v>26</v>
      </c>
      <c r="F1638" s="6" t="str">
        <f>VLOOKUP(Table_EnergyDemand_raw_data[[#This Row],[Date]],Table_Sheet1[], 2, FALSE)</f>
        <v>Y</v>
      </c>
      <c r="G1638" s="6" t="str">
        <f>VLOOKUP(Table_EnergyDemand_raw_data[[#This Row],[Date]],Table_Sheet1[], 3, FALSE)</f>
        <v>N</v>
      </c>
      <c r="H1638" s="5">
        <v>3.5</v>
      </c>
      <c r="I1638" s="5">
        <v>17</v>
      </c>
      <c r="J1638" s="5">
        <v>8.9</v>
      </c>
      <c r="K1638" s="5">
        <v>0</v>
      </c>
      <c r="L1638" s="7">
        <v>145807.25</v>
      </c>
      <c r="M1638" s="8">
        <v>124.05127779999999</v>
      </c>
      <c r="N1638" s="8">
        <f>Table_EnergyDemand_raw_data[[#This Row],[Demand]]*Table_EnergyDemand_raw_data[[#This Row],[RRP]]</f>
        <v>18087575.67500405</v>
      </c>
    </row>
    <row r="1639" spans="1:14" x14ac:dyDescent="0.3">
      <c r="A1639" s="10">
        <v>43642</v>
      </c>
      <c r="B1639" s="5" t="str">
        <f>TEXT(Table_EnergyDemand_raw_data[[#This Row],[Date]], "DDDD")</f>
        <v>Wednesday</v>
      </c>
      <c r="C1639" s="5" t="str">
        <f xml:space="preserve"> TEXT(Table_EnergyDemand_raw_data[[#This Row],[Date]], "MMMM")</f>
        <v>June</v>
      </c>
      <c r="D1639" s="5" t="str">
        <f>TEXT(Table_EnergyDemand_raw_data[[#This Row],[Date]], "YYYY")</f>
        <v>2019</v>
      </c>
      <c r="E1639" s="5">
        <f>_xlfn.ISOWEEKNUM(Table_EnergyDemand_raw_data[[#This Row],[Date]])</f>
        <v>26</v>
      </c>
      <c r="F1639" s="6" t="str">
        <f>VLOOKUP(Table_EnergyDemand_raw_data[[#This Row],[Date]],Table_Sheet1[], 2, FALSE)</f>
        <v>Y</v>
      </c>
      <c r="G1639" s="6" t="str">
        <f>VLOOKUP(Table_EnergyDemand_raw_data[[#This Row],[Date]],Table_Sheet1[], 3, FALSE)</f>
        <v>N</v>
      </c>
      <c r="H1639" s="5">
        <v>4.5999999999999996</v>
      </c>
      <c r="I1639" s="5">
        <v>18</v>
      </c>
      <c r="J1639" s="5">
        <v>9.1999999999999993</v>
      </c>
      <c r="K1639" s="5">
        <v>0.2</v>
      </c>
      <c r="L1639" s="7">
        <v>139351.56</v>
      </c>
      <c r="M1639" s="8">
        <v>106.19914</v>
      </c>
      <c r="N1639" s="8">
        <f>Table_EnergyDemand_raw_data[[#This Row],[Demand]]*Table_EnergyDemand_raw_data[[#This Row],[RRP]]</f>
        <v>14799015.8296584</v>
      </c>
    </row>
    <row r="1640" spans="1:14" x14ac:dyDescent="0.3">
      <c r="A1640" s="10">
        <v>43643</v>
      </c>
      <c r="B1640" s="5" t="str">
        <f>TEXT(Table_EnergyDemand_raw_data[[#This Row],[Date]], "DDDD")</f>
        <v>Thursday</v>
      </c>
      <c r="C1640" s="5" t="str">
        <f xml:space="preserve"> TEXT(Table_EnergyDemand_raw_data[[#This Row],[Date]], "MMMM")</f>
        <v>June</v>
      </c>
      <c r="D1640" s="5" t="str">
        <f>TEXT(Table_EnergyDemand_raw_data[[#This Row],[Date]], "YYYY")</f>
        <v>2019</v>
      </c>
      <c r="E1640" s="5">
        <f>_xlfn.ISOWEEKNUM(Table_EnergyDemand_raw_data[[#This Row],[Date]])</f>
        <v>26</v>
      </c>
      <c r="F1640" s="6" t="str">
        <f>VLOOKUP(Table_EnergyDemand_raw_data[[#This Row],[Date]],Table_Sheet1[], 2, FALSE)</f>
        <v>Y</v>
      </c>
      <c r="G1640" s="6" t="str">
        <f>VLOOKUP(Table_EnergyDemand_raw_data[[#This Row],[Date]],Table_Sheet1[], 3, FALSE)</f>
        <v>N</v>
      </c>
      <c r="H1640" s="5">
        <v>5.9</v>
      </c>
      <c r="I1640" s="5">
        <v>17.5</v>
      </c>
      <c r="J1640" s="5">
        <v>9.1999999999999993</v>
      </c>
      <c r="K1640" s="5">
        <v>0</v>
      </c>
      <c r="L1640" s="7">
        <v>131023.66</v>
      </c>
      <c r="M1640" s="8">
        <v>77.671129440000001</v>
      </c>
      <c r="N1640" s="8">
        <f>Table_EnergyDemand_raw_data[[#This Row],[Demand]]*Table_EnergyDemand_raw_data[[#This Row],[RRP]]</f>
        <v>10176755.655562552</v>
      </c>
    </row>
    <row r="1641" spans="1:14" x14ac:dyDescent="0.3">
      <c r="A1641" s="10">
        <v>43644</v>
      </c>
      <c r="B1641" s="5" t="str">
        <f>TEXT(Table_EnergyDemand_raw_data[[#This Row],[Date]], "DDDD")</f>
        <v>Friday</v>
      </c>
      <c r="C1641" s="5" t="str">
        <f xml:space="preserve"> TEXT(Table_EnergyDemand_raw_data[[#This Row],[Date]], "MMMM")</f>
        <v>June</v>
      </c>
      <c r="D1641" s="5" t="str">
        <f>TEXT(Table_EnergyDemand_raw_data[[#This Row],[Date]], "YYYY")</f>
        <v>2019</v>
      </c>
      <c r="E1641" s="5">
        <f>_xlfn.ISOWEEKNUM(Table_EnergyDemand_raw_data[[#This Row],[Date]])</f>
        <v>26</v>
      </c>
      <c r="F1641" s="6" t="str">
        <f>VLOOKUP(Table_EnergyDemand_raw_data[[#This Row],[Date]],Table_Sheet1[], 2, FALSE)</f>
        <v>N</v>
      </c>
      <c r="G1641" s="6" t="str">
        <f>VLOOKUP(Table_EnergyDemand_raw_data[[#This Row],[Date]],Table_Sheet1[], 3, FALSE)</f>
        <v>N</v>
      </c>
      <c r="H1641" s="5">
        <v>10.7</v>
      </c>
      <c r="I1641" s="5">
        <v>19.5</v>
      </c>
      <c r="J1641" s="5">
        <v>9.1999999999999993</v>
      </c>
      <c r="K1641" s="5">
        <v>0</v>
      </c>
      <c r="L1641" s="7">
        <v>123546.62</v>
      </c>
      <c r="M1641" s="8">
        <v>61.815155930000003</v>
      </c>
      <c r="N1641" s="8">
        <f>Table_EnergyDemand_raw_data[[#This Row],[Demand]]*Table_EnergyDemand_raw_data[[#This Row],[RRP]]</f>
        <v>7637053.5799244568</v>
      </c>
    </row>
    <row r="1642" spans="1:14" x14ac:dyDescent="0.3">
      <c r="A1642" s="10">
        <v>43645</v>
      </c>
      <c r="B1642" s="5" t="str">
        <f>TEXT(Table_EnergyDemand_raw_data[[#This Row],[Date]], "DDDD")</f>
        <v>Saturday</v>
      </c>
      <c r="C1642" s="5" t="str">
        <f xml:space="preserve"> TEXT(Table_EnergyDemand_raw_data[[#This Row],[Date]], "MMMM")</f>
        <v>June</v>
      </c>
      <c r="D1642" s="5" t="str">
        <f>TEXT(Table_EnergyDemand_raw_data[[#This Row],[Date]], "YYYY")</f>
        <v>2019</v>
      </c>
      <c r="E1642" s="5">
        <f>_xlfn.ISOWEEKNUM(Table_EnergyDemand_raw_data[[#This Row],[Date]])</f>
        <v>26</v>
      </c>
      <c r="F1642" s="6" t="str">
        <f>VLOOKUP(Table_EnergyDemand_raw_data[[#This Row],[Date]],Table_Sheet1[], 2, FALSE)</f>
        <v>N</v>
      </c>
      <c r="G1642" s="6" t="str">
        <f>VLOOKUP(Table_EnergyDemand_raw_data[[#This Row],[Date]],Table_Sheet1[], 3, FALSE)</f>
        <v>N</v>
      </c>
      <c r="H1642" s="5">
        <v>13</v>
      </c>
      <c r="I1642" s="5">
        <v>17.600000000000001</v>
      </c>
      <c r="J1642" s="5">
        <v>2.6</v>
      </c>
      <c r="K1642" s="5">
        <v>0.8</v>
      </c>
      <c r="L1642" s="7">
        <v>117924.13</v>
      </c>
      <c r="M1642" s="8">
        <v>52.91240414</v>
      </c>
      <c r="N1642" s="8">
        <f>Table_EnergyDemand_raw_data[[#This Row],[Demand]]*Table_EnergyDemand_raw_data[[#This Row],[RRP]]</f>
        <v>6239649.2244178988</v>
      </c>
    </row>
    <row r="1643" spans="1:14" x14ac:dyDescent="0.3">
      <c r="A1643" s="10">
        <v>43646</v>
      </c>
      <c r="B1643" s="5" t="str">
        <f>TEXT(Table_EnergyDemand_raw_data[[#This Row],[Date]], "DDDD")</f>
        <v>Sunday</v>
      </c>
      <c r="C1643" s="5" t="str">
        <f xml:space="preserve"> TEXT(Table_EnergyDemand_raw_data[[#This Row],[Date]], "MMMM")</f>
        <v>June</v>
      </c>
      <c r="D1643" s="5" t="str">
        <f>TEXT(Table_EnergyDemand_raw_data[[#This Row],[Date]], "YYYY")</f>
        <v>2019</v>
      </c>
      <c r="E1643" s="5">
        <f>_xlfn.ISOWEEKNUM(Table_EnergyDemand_raw_data[[#This Row],[Date]])</f>
        <v>26</v>
      </c>
      <c r="F1643" s="6" t="str">
        <f>VLOOKUP(Table_EnergyDemand_raw_data[[#This Row],[Date]],Table_Sheet1[], 2, FALSE)</f>
        <v>N</v>
      </c>
      <c r="G1643" s="6" t="str">
        <f>VLOOKUP(Table_EnergyDemand_raw_data[[#This Row],[Date]],Table_Sheet1[], 3, FALSE)</f>
        <v>N</v>
      </c>
      <c r="H1643" s="5">
        <v>8.1</v>
      </c>
      <c r="I1643" s="5">
        <v>14.5</v>
      </c>
      <c r="J1643" s="5">
        <v>8.5</v>
      </c>
      <c r="K1643" s="5">
        <v>6.4</v>
      </c>
      <c r="L1643" s="7">
        <v>116150.91499999999</v>
      </c>
      <c r="M1643" s="8">
        <v>51.901149879999998</v>
      </c>
      <c r="N1643" s="8">
        <f>Table_EnergyDemand_raw_data[[#This Row],[Demand]]*Table_EnergyDemand_raw_data[[#This Row],[RRP]]</f>
        <v>6028366.0481141396</v>
      </c>
    </row>
    <row r="1644" spans="1:14" x14ac:dyDescent="0.3">
      <c r="A1644" s="10">
        <v>43647</v>
      </c>
      <c r="B1644" s="5" t="str">
        <f>TEXT(Table_EnergyDemand_raw_data[[#This Row],[Date]], "DDDD")</f>
        <v>Monday</v>
      </c>
      <c r="C1644" s="5" t="str">
        <f xml:space="preserve"> TEXT(Table_EnergyDemand_raw_data[[#This Row],[Date]], "MMMM")</f>
        <v>July</v>
      </c>
      <c r="D1644" s="5" t="str">
        <f>TEXT(Table_EnergyDemand_raw_data[[#This Row],[Date]], "YYYY")</f>
        <v>2019</v>
      </c>
      <c r="E1644" s="5">
        <f>_xlfn.ISOWEEKNUM(Table_EnergyDemand_raw_data[[#This Row],[Date]])</f>
        <v>27</v>
      </c>
      <c r="F1644" s="6" t="str">
        <f>VLOOKUP(Table_EnergyDemand_raw_data[[#This Row],[Date]],Table_Sheet1[], 2, FALSE)</f>
        <v>N</v>
      </c>
      <c r="G1644" s="6" t="str">
        <f>VLOOKUP(Table_EnergyDemand_raw_data[[#This Row],[Date]],Table_Sheet1[], 3, FALSE)</f>
        <v>N</v>
      </c>
      <c r="H1644" s="5">
        <v>9.5</v>
      </c>
      <c r="I1644" s="5">
        <v>14.1</v>
      </c>
      <c r="J1644" s="5">
        <v>8.3000000000000007</v>
      </c>
      <c r="K1644" s="5">
        <v>0</v>
      </c>
      <c r="L1644" s="7">
        <v>130565.58</v>
      </c>
      <c r="M1644" s="8">
        <v>67.195464610000002</v>
      </c>
      <c r="N1644" s="8">
        <f>Table_EnergyDemand_raw_data[[#This Row],[Demand]]*Table_EnergyDemand_raw_data[[#This Row],[RRP]]</f>
        <v>8773414.8101741243</v>
      </c>
    </row>
    <row r="1645" spans="1:14" x14ac:dyDescent="0.3">
      <c r="A1645" s="10">
        <v>43648</v>
      </c>
      <c r="B1645" s="5" t="str">
        <f>TEXT(Table_EnergyDemand_raw_data[[#This Row],[Date]], "DDDD")</f>
        <v>Tuesday</v>
      </c>
      <c r="C1645" s="5" t="str">
        <f xml:space="preserve"> TEXT(Table_EnergyDemand_raw_data[[#This Row],[Date]], "MMMM")</f>
        <v>July</v>
      </c>
      <c r="D1645" s="5" t="str">
        <f>TEXT(Table_EnergyDemand_raw_data[[#This Row],[Date]], "YYYY")</f>
        <v>2019</v>
      </c>
      <c r="E1645" s="5">
        <f>_xlfn.ISOWEEKNUM(Table_EnergyDemand_raw_data[[#This Row],[Date]])</f>
        <v>27</v>
      </c>
      <c r="F1645" s="6" t="str">
        <f>VLOOKUP(Table_EnergyDemand_raw_data[[#This Row],[Date]],Table_Sheet1[], 2, FALSE)</f>
        <v>N</v>
      </c>
      <c r="G1645" s="6" t="str">
        <f>VLOOKUP(Table_EnergyDemand_raw_data[[#This Row],[Date]],Table_Sheet1[], 3, FALSE)</f>
        <v>N</v>
      </c>
      <c r="H1645" s="5">
        <v>8.6</v>
      </c>
      <c r="I1645" s="5">
        <v>15.9</v>
      </c>
      <c r="J1645" s="5">
        <v>6.6</v>
      </c>
      <c r="K1645" s="5">
        <v>0</v>
      </c>
      <c r="L1645" s="7">
        <v>135866.75</v>
      </c>
      <c r="M1645" s="8">
        <v>93.110674299999999</v>
      </c>
      <c r="N1645" s="8">
        <f>Table_EnergyDemand_raw_data[[#This Row],[Demand]]*Table_EnergyDemand_raw_data[[#This Row],[RRP]]</f>
        <v>12650644.707449526</v>
      </c>
    </row>
    <row r="1646" spans="1:14" x14ac:dyDescent="0.3">
      <c r="A1646" s="10">
        <v>43649</v>
      </c>
      <c r="B1646" s="5" t="str">
        <f>TEXT(Table_EnergyDemand_raw_data[[#This Row],[Date]], "DDDD")</f>
        <v>Wednesday</v>
      </c>
      <c r="C1646" s="5" t="str">
        <f xml:space="preserve"> TEXT(Table_EnergyDemand_raw_data[[#This Row],[Date]], "MMMM")</f>
        <v>July</v>
      </c>
      <c r="D1646" s="5" t="str">
        <f>TEXT(Table_EnergyDemand_raw_data[[#This Row],[Date]], "YYYY")</f>
        <v>2019</v>
      </c>
      <c r="E1646" s="5">
        <f>_xlfn.ISOWEEKNUM(Table_EnergyDemand_raw_data[[#This Row],[Date]])</f>
        <v>27</v>
      </c>
      <c r="F1646" s="6" t="str">
        <f>VLOOKUP(Table_EnergyDemand_raw_data[[#This Row],[Date]],Table_Sheet1[], 2, FALSE)</f>
        <v>N</v>
      </c>
      <c r="G1646" s="6" t="str">
        <f>VLOOKUP(Table_EnergyDemand_raw_data[[#This Row],[Date]],Table_Sheet1[], 3, FALSE)</f>
        <v>N</v>
      </c>
      <c r="H1646" s="5">
        <v>8.1999999999999993</v>
      </c>
      <c r="I1646" s="5">
        <v>13.7</v>
      </c>
      <c r="J1646" s="5">
        <v>7.5</v>
      </c>
      <c r="K1646" s="5">
        <v>0</v>
      </c>
      <c r="L1646" s="7">
        <v>137327.70000000001</v>
      </c>
      <c r="M1646" s="8">
        <v>97.287999810000002</v>
      </c>
      <c r="N1646" s="8">
        <f>Table_EnergyDemand_raw_data[[#This Row],[Demand]]*Table_EnergyDemand_raw_data[[#This Row],[RRP]]</f>
        <v>13360337.251507739</v>
      </c>
    </row>
    <row r="1647" spans="1:14" x14ac:dyDescent="0.3">
      <c r="A1647" s="10">
        <v>43650</v>
      </c>
      <c r="B1647" s="5" t="str">
        <f>TEXT(Table_EnergyDemand_raw_data[[#This Row],[Date]], "DDDD")</f>
        <v>Thursday</v>
      </c>
      <c r="C1647" s="5" t="str">
        <f xml:space="preserve"> TEXT(Table_EnergyDemand_raw_data[[#This Row],[Date]], "MMMM")</f>
        <v>July</v>
      </c>
      <c r="D1647" s="5" t="str">
        <f>TEXT(Table_EnergyDemand_raw_data[[#This Row],[Date]], "YYYY")</f>
        <v>2019</v>
      </c>
      <c r="E1647" s="5">
        <f>_xlfn.ISOWEEKNUM(Table_EnergyDemand_raw_data[[#This Row],[Date]])</f>
        <v>27</v>
      </c>
      <c r="F1647" s="6" t="str">
        <f>VLOOKUP(Table_EnergyDemand_raw_data[[#This Row],[Date]],Table_Sheet1[], 2, FALSE)</f>
        <v>N</v>
      </c>
      <c r="G1647" s="6" t="str">
        <f>VLOOKUP(Table_EnergyDemand_raw_data[[#This Row],[Date]],Table_Sheet1[], 3, FALSE)</f>
        <v>N</v>
      </c>
      <c r="H1647" s="5">
        <v>5.3</v>
      </c>
      <c r="I1647" s="5">
        <v>13.5</v>
      </c>
      <c r="J1647" s="5">
        <v>6.9</v>
      </c>
      <c r="K1647" s="5">
        <v>0</v>
      </c>
      <c r="L1647" s="7">
        <v>135182.72500000001</v>
      </c>
      <c r="M1647" s="8">
        <v>85.901782639999993</v>
      </c>
      <c r="N1647" s="8">
        <f>Table_EnergyDemand_raw_data[[#This Row],[Demand]]*Table_EnergyDemand_raw_data[[#This Row],[RRP]]</f>
        <v>11612437.059632894</v>
      </c>
    </row>
    <row r="1648" spans="1:14" x14ac:dyDescent="0.3">
      <c r="A1648" s="10">
        <v>43651</v>
      </c>
      <c r="B1648" s="5" t="str">
        <f>TEXT(Table_EnergyDemand_raw_data[[#This Row],[Date]], "DDDD")</f>
        <v>Friday</v>
      </c>
      <c r="C1648" s="5" t="str">
        <f xml:space="preserve"> TEXT(Table_EnergyDemand_raw_data[[#This Row],[Date]], "MMMM")</f>
        <v>July</v>
      </c>
      <c r="D1648" s="5" t="str">
        <f>TEXT(Table_EnergyDemand_raw_data[[#This Row],[Date]], "YYYY")</f>
        <v>2019</v>
      </c>
      <c r="E1648" s="5">
        <f>_xlfn.ISOWEEKNUM(Table_EnergyDemand_raw_data[[#This Row],[Date]])</f>
        <v>27</v>
      </c>
      <c r="F1648" s="6" t="str">
        <f>VLOOKUP(Table_EnergyDemand_raw_data[[#This Row],[Date]],Table_Sheet1[], 2, FALSE)</f>
        <v>N</v>
      </c>
      <c r="G1648" s="6" t="str">
        <f>VLOOKUP(Table_EnergyDemand_raw_data[[#This Row],[Date]],Table_Sheet1[], 3, FALSE)</f>
        <v>N</v>
      </c>
      <c r="H1648" s="5">
        <v>3.5</v>
      </c>
      <c r="I1648" s="5">
        <v>19.100000000000001</v>
      </c>
      <c r="J1648" s="5">
        <v>9</v>
      </c>
      <c r="K1648" s="5">
        <v>0</v>
      </c>
      <c r="L1648" s="7">
        <v>132774.29500000001</v>
      </c>
      <c r="M1648" s="8">
        <v>78.719066029999993</v>
      </c>
      <c r="N1648" s="8">
        <f>Table_EnergyDemand_raw_data[[#This Row],[Demand]]*Table_EnergyDemand_raw_data[[#This Row],[RRP]]</f>
        <v>10451868.495191699</v>
      </c>
    </row>
    <row r="1649" spans="1:14" x14ac:dyDescent="0.3">
      <c r="A1649" s="10">
        <v>43652</v>
      </c>
      <c r="B1649" s="5" t="str">
        <f>TEXT(Table_EnergyDemand_raw_data[[#This Row],[Date]], "DDDD")</f>
        <v>Saturday</v>
      </c>
      <c r="C1649" s="5" t="str">
        <f xml:space="preserve"> TEXT(Table_EnergyDemand_raw_data[[#This Row],[Date]], "MMMM")</f>
        <v>July</v>
      </c>
      <c r="D1649" s="5" t="str">
        <f>TEXT(Table_EnergyDemand_raw_data[[#This Row],[Date]], "YYYY")</f>
        <v>2019</v>
      </c>
      <c r="E1649" s="5">
        <f>_xlfn.ISOWEEKNUM(Table_EnergyDemand_raw_data[[#This Row],[Date]])</f>
        <v>27</v>
      </c>
      <c r="F1649" s="6" t="str">
        <f>VLOOKUP(Table_EnergyDemand_raw_data[[#This Row],[Date]],Table_Sheet1[], 2, FALSE)</f>
        <v>N</v>
      </c>
      <c r="G1649" s="6" t="str">
        <f>VLOOKUP(Table_EnergyDemand_raw_data[[#This Row],[Date]],Table_Sheet1[], 3, FALSE)</f>
        <v>N</v>
      </c>
      <c r="H1649" s="5">
        <v>6</v>
      </c>
      <c r="I1649" s="5">
        <v>19.399999999999999</v>
      </c>
      <c r="J1649" s="5">
        <v>9.3000000000000007</v>
      </c>
      <c r="K1649" s="5">
        <v>0</v>
      </c>
      <c r="L1649" s="7">
        <v>114660.9</v>
      </c>
      <c r="M1649" s="8">
        <v>64.992904050000007</v>
      </c>
      <c r="N1649" s="8">
        <f>Table_EnergyDemand_raw_data[[#This Row],[Demand]]*Table_EnergyDemand_raw_data[[#This Row],[RRP]]</f>
        <v>7452144.8719866453</v>
      </c>
    </row>
    <row r="1650" spans="1:14" x14ac:dyDescent="0.3">
      <c r="A1650" s="10">
        <v>43653</v>
      </c>
      <c r="B1650" s="5" t="str">
        <f>TEXT(Table_EnergyDemand_raw_data[[#This Row],[Date]], "DDDD")</f>
        <v>Sunday</v>
      </c>
      <c r="C1650" s="5" t="str">
        <f xml:space="preserve"> TEXT(Table_EnergyDemand_raw_data[[#This Row],[Date]], "MMMM")</f>
        <v>July</v>
      </c>
      <c r="D1650" s="5" t="str">
        <f>TEXT(Table_EnergyDemand_raw_data[[#This Row],[Date]], "YYYY")</f>
        <v>2019</v>
      </c>
      <c r="E1650" s="5">
        <f>_xlfn.ISOWEEKNUM(Table_EnergyDemand_raw_data[[#This Row],[Date]])</f>
        <v>27</v>
      </c>
      <c r="F1650" s="6" t="str">
        <f>VLOOKUP(Table_EnergyDemand_raw_data[[#This Row],[Date]],Table_Sheet1[], 2, FALSE)</f>
        <v>N</v>
      </c>
      <c r="G1650" s="6" t="str">
        <f>VLOOKUP(Table_EnergyDemand_raw_data[[#This Row],[Date]],Table_Sheet1[], 3, FALSE)</f>
        <v>N</v>
      </c>
      <c r="H1650" s="5">
        <v>9</v>
      </c>
      <c r="I1650" s="5">
        <v>18.2</v>
      </c>
      <c r="J1650" s="5">
        <v>6.1</v>
      </c>
      <c r="K1650" s="5">
        <v>0.2</v>
      </c>
      <c r="L1650" s="7">
        <v>114469.88</v>
      </c>
      <c r="M1650" s="8">
        <v>87.747186549999995</v>
      </c>
      <c r="N1650" s="8">
        <f>Table_EnergyDemand_raw_data[[#This Row],[Demand]]*Table_EnergyDemand_raw_data[[#This Row],[RRP]]</f>
        <v>10044409.914716113</v>
      </c>
    </row>
    <row r="1651" spans="1:14" x14ac:dyDescent="0.3">
      <c r="A1651" s="10">
        <v>43654</v>
      </c>
      <c r="B1651" s="5" t="str">
        <f>TEXT(Table_EnergyDemand_raw_data[[#This Row],[Date]], "DDDD")</f>
        <v>Monday</v>
      </c>
      <c r="C1651" s="5" t="str">
        <f xml:space="preserve"> TEXT(Table_EnergyDemand_raw_data[[#This Row],[Date]], "MMMM")</f>
        <v>July</v>
      </c>
      <c r="D1651" s="5" t="str">
        <f>TEXT(Table_EnergyDemand_raw_data[[#This Row],[Date]], "YYYY")</f>
        <v>2019</v>
      </c>
      <c r="E1651" s="5">
        <f>_xlfn.ISOWEEKNUM(Table_EnergyDemand_raw_data[[#This Row],[Date]])</f>
        <v>28</v>
      </c>
      <c r="F1651" s="6" t="str">
        <f>VLOOKUP(Table_EnergyDemand_raw_data[[#This Row],[Date]],Table_Sheet1[], 2, FALSE)</f>
        <v>N</v>
      </c>
      <c r="G1651" s="6" t="str">
        <f>VLOOKUP(Table_EnergyDemand_raw_data[[#This Row],[Date]],Table_Sheet1[], 3, FALSE)</f>
        <v>N</v>
      </c>
      <c r="H1651" s="5">
        <v>11</v>
      </c>
      <c r="I1651" s="5">
        <v>16</v>
      </c>
      <c r="J1651" s="5">
        <v>8.1999999999999993</v>
      </c>
      <c r="K1651" s="5">
        <v>5.2</v>
      </c>
      <c r="L1651" s="7">
        <v>127307.26</v>
      </c>
      <c r="M1651" s="8">
        <v>101.94417129999999</v>
      </c>
      <c r="N1651" s="8">
        <f>Table_EnergyDemand_raw_data[[#This Row],[Demand]]*Table_EnergyDemand_raw_data[[#This Row],[RRP]]</f>
        <v>12978233.121173637</v>
      </c>
    </row>
    <row r="1652" spans="1:14" x14ac:dyDescent="0.3">
      <c r="A1652" s="10">
        <v>43655</v>
      </c>
      <c r="B1652" s="5" t="str">
        <f>TEXT(Table_EnergyDemand_raw_data[[#This Row],[Date]], "DDDD")</f>
        <v>Tuesday</v>
      </c>
      <c r="C1652" s="5" t="str">
        <f xml:space="preserve"> TEXT(Table_EnergyDemand_raw_data[[#This Row],[Date]], "MMMM")</f>
        <v>July</v>
      </c>
      <c r="D1652" s="5" t="str">
        <f>TEXT(Table_EnergyDemand_raw_data[[#This Row],[Date]], "YYYY")</f>
        <v>2019</v>
      </c>
      <c r="E1652" s="5">
        <f>_xlfn.ISOWEEKNUM(Table_EnergyDemand_raw_data[[#This Row],[Date]])</f>
        <v>28</v>
      </c>
      <c r="F1652" s="6" t="str">
        <f>VLOOKUP(Table_EnergyDemand_raw_data[[#This Row],[Date]],Table_Sheet1[], 2, FALSE)</f>
        <v>N</v>
      </c>
      <c r="G1652" s="6" t="str">
        <f>VLOOKUP(Table_EnergyDemand_raw_data[[#This Row],[Date]],Table_Sheet1[], 3, FALSE)</f>
        <v>N</v>
      </c>
      <c r="H1652" s="5">
        <v>6.8</v>
      </c>
      <c r="I1652" s="5">
        <v>15</v>
      </c>
      <c r="J1652" s="5">
        <v>7.2</v>
      </c>
      <c r="K1652" s="5">
        <v>0.2</v>
      </c>
      <c r="L1652" s="7">
        <v>133803.98499999999</v>
      </c>
      <c r="M1652" s="8">
        <v>125.0990315</v>
      </c>
      <c r="N1652" s="8">
        <f>Table_EnergyDemand_raw_data[[#This Row],[Demand]]*Table_EnergyDemand_raw_data[[#This Row],[RRP]]</f>
        <v>16738748.934340525</v>
      </c>
    </row>
    <row r="1653" spans="1:14" x14ac:dyDescent="0.3">
      <c r="A1653" s="10">
        <v>43656</v>
      </c>
      <c r="B1653" s="5" t="str">
        <f>TEXT(Table_EnergyDemand_raw_data[[#This Row],[Date]], "DDDD")</f>
        <v>Wednesday</v>
      </c>
      <c r="C1653" s="5" t="str">
        <f xml:space="preserve"> TEXT(Table_EnergyDemand_raw_data[[#This Row],[Date]], "MMMM")</f>
        <v>July</v>
      </c>
      <c r="D1653" s="5" t="str">
        <f>TEXT(Table_EnergyDemand_raw_data[[#This Row],[Date]], "YYYY")</f>
        <v>2019</v>
      </c>
      <c r="E1653" s="5">
        <f>_xlfn.ISOWEEKNUM(Table_EnergyDemand_raw_data[[#This Row],[Date]])</f>
        <v>28</v>
      </c>
      <c r="F1653" s="6" t="str">
        <f>VLOOKUP(Table_EnergyDemand_raw_data[[#This Row],[Date]],Table_Sheet1[], 2, FALSE)</f>
        <v>N</v>
      </c>
      <c r="G1653" s="6" t="str">
        <f>VLOOKUP(Table_EnergyDemand_raw_data[[#This Row],[Date]],Table_Sheet1[], 3, FALSE)</f>
        <v>N</v>
      </c>
      <c r="H1653" s="5">
        <v>9.5</v>
      </c>
      <c r="I1653" s="5">
        <v>15.4</v>
      </c>
      <c r="J1653" s="5">
        <v>6.7</v>
      </c>
      <c r="K1653" s="5">
        <v>0.2</v>
      </c>
      <c r="L1653" s="7">
        <v>127092.715</v>
      </c>
      <c r="M1653" s="8">
        <v>84.780694909999994</v>
      </c>
      <c r="N1653" s="8">
        <f>Table_EnergyDemand_raw_data[[#This Row],[Demand]]*Table_EnergyDemand_raw_data[[#This Row],[RRP]]</f>
        <v>10775008.69569858</v>
      </c>
    </row>
    <row r="1654" spans="1:14" x14ac:dyDescent="0.3">
      <c r="A1654" s="10">
        <v>43657</v>
      </c>
      <c r="B1654" s="5" t="str">
        <f>TEXT(Table_EnergyDemand_raw_data[[#This Row],[Date]], "DDDD")</f>
        <v>Thursday</v>
      </c>
      <c r="C1654" s="5" t="str">
        <f xml:space="preserve"> TEXT(Table_EnergyDemand_raw_data[[#This Row],[Date]], "MMMM")</f>
        <v>July</v>
      </c>
      <c r="D1654" s="5" t="str">
        <f>TEXT(Table_EnergyDemand_raw_data[[#This Row],[Date]], "YYYY")</f>
        <v>2019</v>
      </c>
      <c r="E1654" s="5">
        <f>_xlfn.ISOWEEKNUM(Table_EnergyDemand_raw_data[[#This Row],[Date]])</f>
        <v>28</v>
      </c>
      <c r="F1654" s="6" t="str">
        <f>VLOOKUP(Table_EnergyDemand_raw_data[[#This Row],[Date]],Table_Sheet1[], 2, FALSE)</f>
        <v>N</v>
      </c>
      <c r="G1654" s="6" t="str">
        <f>VLOOKUP(Table_EnergyDemand_raw_data[[#This Row],[Date]],Table_Sheet1[], 3, FALSE)</f>
        <v>N</v>
      </c>
      <c r="H1654" s="5">
        <v>7.8</v>
      </c>
      <c r="I1654" s="5">
        <v>14.3</v>
      </c>
      <c r="J1654" s="5">
        <v>4.5999999999999996</v>
      </c>
      <c r="K1654" s="5">
        <v>6.4</v>
      </c>
      <c r="L1654" s="7">
        <v>133131.51999999999</v>
      </c>
      <c r="M1654" s="8">
        <v>89.217705280000004</v>
      </c>
      <c r="N1654" s="8">
        <f>Table_EnergyDemand_raw_data[[#This Row],[Demand]]*Table_EnergyDemand_raw_data[[#This Row],[RRP]]</f>
        <v>11877688.714838425</v>
      </c>
    </row>
    <row r="1655" spans="1:14" x14ac:dyDescent="0.3">
      <c r="A1655" s="10">
        <v>43658</v>
      </c>
      <c r="B1655" s="5" t="str">
        <f>TEXT(Table_EnergyDemand_raw_data[[#This Row],[Date]], "DDDD")</f>
        <v>Friday</v>
      </c>
      <c r="C1655" s="5" t="str">
        <f xml:space="preserve"> TEXT(Table_EnergyDemand_raw_data[[#This Row],[Date]], "MMMM")</f>
        <v>July</v>
      </c>
      <c r="D1655" s="5" t="str">
        <f>TEXT(Table_EnergyDemand_raw_data[[#This Row],[Date]], "YYYY")</f>
        <v>2019</v>
      </c>
      <c r="E1655" s="5">
        <f>_xlfn.ISOWEEKNUM(Table_EnergyDemand_raw_data[[#This Row],[Date]])</f>
        <v>28</v>
      </c>
      <c r="F1655" s="6" t="str">
        <f>VLOOKUP(Table_EnergyDemand_raw_data[[#This Row],[Date]],Table_Sheet1[], 2, FALSE)</f>
        <v>N</v>
      </c>
      <c r="G1655" s="6" t="str">
        <f>VLOOKUP(Table_EnergyDemand_raw_data[[#This Row],[Date]],Table_Sheet1[], 3, FALSE)</f>
        <v>N</v>
      </c>
      <c r="H1655" s="5">
        <v>10.1</v>
      </c>
      <c r="I1655" s="5">
        <v>15.7</v>
      </c>
      <c r="J1655" s="5">
        <v>6.2</v>
      </c>
      <c r="K1655" s="5">
        <v>2.4</v>
      </c>
      <c r="L1655" s="7">
        <v>128384.14</v>
      </c>
      <c r="M1655" s="8">
        <v>90.969699500000004</v>
      </c>
      <c r="N1655" s="8">
        <f>Table_EnergyDemand_raw_data[[#This Row],[Demand]]*Table_EnergyDemand_raw_data[[#This Row],[RRP]]</f>
        <v>11679066.63636593</v>
      </c>
    </row>
    <row r="1656" spans="1:14" x14ac:dyDescent="0.3">
      <c r="A1656" s="10">
        <v>43659</v>
      </c>
      <c r="B1656" s="5" t="str">
        <f>TEXT(Table_EnergyDemand_raw_data[[#This Row],[Date]], "DDDD")</f>
        <v>Saturday</v>
      </c>
      <c r="C1656" s="5" t="str">
        <f xml:space="preserve"> TEXT(Table_EnergyDemand_raw_data[[#This Row],[Date]], "MMMM")</f>
        <v>July</v>
      </c>
      <c r="D1656" s="5" t="str">
        <f>TEXT(Table_EnergyDemand_raw_data[[#This Row],[Date]], "YYYY")</f>
        <v>2019</v>
      </c>
      <c r="E1656" s="5">
        <f>_xlfn.ISOWEEKNUM(Table_EnergyDemand_raw_data[[#This Row],[Date]])</f>
        <v>28</v>
      </c>
      <c r="F1656" s="6" t="str">
        <f>VLOOKUP(Table_EnergyDemand_raw_data[[#This Row],[Date]],Table_Sheet1[], 2, FALSE)</f>
        <v>N</v>
      </c>
      <c r="G1656" s="6" t="str">
        <f>VLOOKUP(Table_EnergyDemand_raw_data[[#This Row],[Date]],Table_Sheet1[], 3, FALSE)</f>
        <v>N</v>
      </c>
      <c r="H1656" s="5">
        <v>7</v>
      </c>
      <c r="I1656" s="5">
        <v>12</v>
      </c>
      <c r="J1656" s="5">
        <v>8.3000000000000007</v>
      </c>
      <c r="K1656" s="5">
        <v>4.4000000000000004</v>
      </c>
      <c r="L1656" s="7">
        <v>123954.31</v>
      </c>
      <c r="M1656" s="8">
        <v>82.190068789999998</v>
      </c>
      <c r="N1656" s="8">
        <f>Table_EnergyDemand_raw_data[[#This Row],[Demand]]*Table_EnergyDemand_raw_data[[#This Row],[RRP]]</f>
        <v>10187813.265716985</v>
      </c>
    </row>
    <row r="1657" spans="1:14" x14ac:dyDescent="0.3">
      <c r="A1657" s="10">
        <v>43660</v>
      </c>
      <c r="B1657" s="5" t="str">
        <f>TEXT(Table_EnergyDemand_raw_data[[#This Row],[Date]], "DDDD")</f>
        <v>Sunday</v>
      </c>
      <c r="C1657" s="5" t="str">
        <f xml:space="preserve"> TEXT(Table_EnergyDemand_raw_data[[#This Row],[Date]], "MMMM")</f>
        <v>July</v>
      </c>
      <c r="D1657" s="5" t="str">
        <f>TEXT(Table_EnergyDemand_raw_data[[#This Row],[Date]], "YYYY")</f>
        <v>2019</v>
      </c>
      <c r="E1657" s="5">
        <f>_xlfn.ISOWEEKNUM(Table_EnergyDemand_raw_data[[#This Row],[Date]])</f>
        <v>28</v>
      </c>
      <c r="F1657" s="6" t="str">
        <f>VLOOKUP(Table_EnergyDemand_raw_data[[#This Row],[Date]],Table_Sheet1[], 2, FALSE)</f>
        <v>N</v>
      </c>
      <c r="G1657" s="6" t="str">
        <f>VLOOKUP(Table_EnergyDemand_raw_data[[#This Row],[Date]],Table_Sheet1[], 3, FALSE)</f>
        <v>N</v>
      </c>
      <c r="H1657" s="5">
        <v>7.1</v>
      </c>
      <c r="I1657" s="5">
        <v>13.1</v>
      </c>
      <c r="J1657" s="5">
        <v>3.8</v>
      </c>
      <c r="K1657" s="5">
        <v>0.8</v>
      </c>
      <c r="L1657" s="7">
        <v>123740.265</v>
      </c>
      <c r="M1657" s="8">
        <v>81.784996430000007</v>
      </c>
      <c r="N1657" s="8">
        <f>Table_EnergyDemand_raw_data[[#This Row],[Demand]]*Table_EnergyDemand_raw_data[[#This Row],[RRP]]</f>
        <v>10120097.131272255</v>
      </c>
    </row>
    <row r="1658" spans="1:14" x14ac:dyDescent="0.3">
      <c r="A1658" s="10">
        <v>43661</v>
      </c>
      <c r="B1658" s="5" t="str">
        <f>TEXT(Table_EnergyDemand_raw_data[[#This Row],[Date]], "DDDD")</f>
        <v>Monday</v>
      </c>
      <c r="C1658" s="5" t="str">
        <f xml:space="preserve"> TEXT(Table_EnergyDemand_raw_data[[#This Row],[Date]], "MMMM")</f>
        <v>July</v>
      </c>
      <c r="D1658" s="5" t="str">
        <f>TEXT(Table_EnergyDemand_raw_data[[#This Row],[Date]], "YYYY")</f>
        <v>2019</v>
      </c>
      <c r="E1658" s="5">
        <f>_xlfn.ISOWEEKNUM(Table_EnergyDemand_raw_data[[#This Row],[Date]])</f>
        <v>29</v>
      </c>
      <c r="F1658" s="6" t="str">
        <f>VLOOKUP(Table_EnergyDemand_raw_data[[#This Row],[Date]],Table_Sheet1[], 2, FALSE)</f>
        <v>N</v>
      </c>
      <c r="G1658" s="6" t="str">
        <f>VLOOKUP(Table_EnergyDemand_raw_data[[#This Row],[Date]],Table_Sheet1[], 3, FALSE)</f>
        <v>N</v>
      </c>
      <c r="H1658" s="5">
        <v>8.9</v>
      </c>
      <c r="I1658" s="5">
        <v>14.3</v>
      </c>
      <c r="J1658" s="5">
        <v>7.6</v>
      </c>
      <c r="K1658" s="5">
        <v>4.4000000000000004</v>
      </c>
      <c r="L1658" s="7">
        <v>131739.20000000001</v>
      </c>
      <c r="M1658" s="8">
        <v>92.269993139999997</v>
      </c>
      <c r="N1658" s="8">
        <f>Table_EnergyDemand_raw_data[[#This Row],[Demand]]*Table_EnergyDemand_raw_data[[#This Row],[RRP]]</f>
        <v>12155575.080269089</v>
      </c>
    </row>
    <row r="1659" spans="1:14" x14ac:dyDescent="0.3">
      <c r="A1659" s="10">
        <v>43662</v>
      </c>
      <c r="B1659" s="5" t="str">
        <f>TEXT(Table_EnergyDemand_raw_data[[#This Row],[Date]], "DDDD")</f>
        <v>Tuesday</v>
      </c>
      <c r="C1659" s="5" t="str">
        <f xml:space="preserve"> TEXT(Table_EnergyDemand_raw_data[[#This Row],[Date]], "MMMM")</f>
        <v>July</v>
      </c>
      <c r="D1659" s="5" t="str">
        <f>TEXT(Table_EnergyDemand_raw_data[[#This Row],[Date]], "YYYY")</f>
        <v>2019</v>
      </c>
      <c r="E1659" s="5">
        <f>_xlfn.ISOWEEKNUM(Table_EnergyDemand_raw_data[[#This Row],[Date]])</f>
        <v>29</v>
      </c>
      <c r="F1659" s="6" t="str">
        <f>VLOOKUP(Table_EnergyDemand_raw_data[[#This Row],[Date]],Table_Sheet1[], 2, FALSE)</f>
        <v>Y</v>
      </c>
      <c r="G1659" s="6" t="str">
        <f>VLOOKUP(Table_EnergyDemand_raw_data[[#This Row],[Date]],Table_Sheet1[], 3, FALSE)</f>
        <v>N</v>
      </c>
      <c r="H1659" s="5">
        <v>9.9</v>
      </c>
      <c r="I1659" s="5">
        <v>13.9</v>
      </c>
      <c r="J1659" s="5">
        <v>6.4</v>
      </c>
      <c r="K1659" s="5">
        <v>1.8</v>
      </c>
      <c r="L1659" s="7">
        <v>132941.76999999999</v>
      </c>
      <c r="M1659" s="8">
        <v>114.6004499</v>
      </c>
      <c r="N1659" s="8">
        <f>Table_EnergyDemand_raw_data[[#This Row],[Demand]]*Table_EnergyDemand_raw_data[[#This Row],[RRP]]</f>
        <v>15235186.652502323</v>
      </c>
    </row>
    <row r="1660" spans="1:14" x14ac:dyDescent="0.3">
      <c r="A1660" s="10">
        <v>43663</v>
      </c>
      <c r="B1660" s="5" t="str">
        <f>TEXT(Table_EnergyDemand_raw_data[[#This Row],[Date]], "DDDD")</f>
        <v>Wednesday</v>
      </c>
      <c r="C1660" s="5" t="str">
        <f xml:space="preserve"> TEXT(Table_EnergyDemand_raw_data[[#This Row],[Date]], "MMMM")</f>
        <v>July</v>
      </c>
      <c r="D1660" s="5" t="str">
        <f>TEXT(Table_EnergyDemand_raw_data[[#This Row],[Date]], "YYYY")</f>
        <v>2019</v>
      </c>
      <c r="E1660" s="5">
        <f>_xlfn.ISOWEEKNUM(Table_EnergyDemand_raw_data[[#This Row],[Date]])</f>
        <v>29</v>
      </c>
      <c r="F1660" s="6" t="str">
        <f>VLOOKUP(Table_EnergyDemand_raw_data[[#This Row],[Date]],Table_Sheet1[], 2, FALSE)</f>
        <v>Y</v>
      </c>
      <c r="G1660" s="6" t="str">
        <f>VLOOKUP(Table_EnergyDemand_raw_data[[#This Row],[Date]],Table_Sheet1[], 3, FALSE)</f>
        <v>N</v>
      </c>
      <c r="H1660" s="5">
        <v>9.6999999999999993</v>
      </c>
      <c r="I1660" s="5">
        <v>13.7</v>
      </c>
      <c r="J1660" s="5">
        <v>3.6</v>
      </c>
      <c r="K1660" s="5">
        <v>0</v>
      </c>
      <c r="L1660" s="7">
        <v>135339.82</v>
      </c>
      <c r="M1660" s="8">
        <v>91.545886449999998</v>
      </c>
      <c r="N1660" s="8">
        <f>Table_EnergyDemand_raw_data[[#This Row],[Demand]]*Table_EnergyDemand_raw_data[[#This Row],[RRP]]</f>
        <v>12389803.793883439</v>
      </c>
    </row>
    <row r="1661" spans="1:14" x14ac:dyDescent="0.3">
      <c r="A1661" s="10">
        <v>43664</v>
      </c>
      <c r="B1661" s="5" t="str">
        <f>TEXT(Table_EnergyDemand_raw_data[[#This Row],[Date]], "DDDD")</f>
        <v>Thursday</v>
      </c>
      <c r="C1661" s="5" t="str">
        <f xml:space="preserve"> TEXT(Table_EnergyDemand_raw_data[[#This Row],[Date]], "MMMM")</f>
        <v>July</v>
      </c>
      <c r="D1661" s="5" t="str">
        <f>TEXT(Table_EnergyDemand_raw_data[[#This Row],[Date]], "YYYY")</f>
        <v>2019</v>
      </c>
      <c r="E1661" s="5">
        <f>_xlfn.ISOWEEKNUM(Table_EnergyDemand_raw_data[[#This Row],[Date]])</f>
        <v>29</v>
      </c>
      <c r="F1661" s="6" t="str">
        <f>VLOOKUP(Table_EnergyDemand_raw_data[[#This Row],[Date]],Table_Sheet1[], 2, FALSE)</f>
        <v>Y</v>
      </c>
      <c r="G1661" s="6" t="str">
        <f>VLOOKUP(Table_EnergyDemand_raw_data[[#This Row],[Date]],Table_Sheet1[], 3, FALSE)</f>
        <v>N</v>
      </c>
      <c r="H1661" s="5">
        <v>9</v>
      </c>
      <c r="I1661" s="5">
        <v>14.3</v>
      </c>
      <c r="J1661" s="5">
        <v>7.9</v>
      </c>
      <c r="K1661" s="5">
        <v>0.4</v>
      </c>
      <c r="L1661" s="7">
        <v>134119.14000000001</v>
      </c>
      <c r="M1661" s="8">
        <v>85.918878829999997</v>
      </c>
      <c r="N1661" s="8">
        <f>Table_EnergyDemand_raw_data[[#This Row],[Demand]]*Table_EnergyDemand_raw_data[[#This Row],[RRP]]</f>
        <v>11523366.138443807</v>
      </c>
    </row>
    <row r="1662" spans="1:14" x14ac:dyDescent="0.3">
      <c r="A1662" s="10">
        <v>43665</v>
      </c>
      <c r="B1662" s="5" t="str">
        <f>TEXT(Table_EnergyDemand_raw_data[[#This Row],[Date]], "DDDD")</f>
        <v>Friday</v>
      </c>
      <c r="C1662" s="5" t="str">
        <f xml:space="preserve"> TEXT(Table_EnergyDemand_raw_data[[#This Row],[Date]], "MMMM")</f>
        <v>July</v>
      </c>
      <c r="D1662" s="5" t="str">
        <f>TEXT(Table_EnergyDemand_raw_data[[#This Row],[Date]], "YYYY")</f>
        <v>2019</v>
      </c>
      <c r="E1662" s="5">
        <f>_xlfn.ISOWEEKNUM(Table_EnergyDemand_raw_data[[#This Row],[Date]])</f>
        <v>29</v>
      </c>
      <c r="F1662" s="6" t="str">
        <f>VLOOKUP(Table_EnergyDemand_raw_data[[#This Row],[Date]],Table_Sheet1[], 2, FALSE)</f>
        <v>Y</v>
      </c>
      <c r="G1662" s="6" t="str">
        <f>VLOOKUP(Table_EnergyDemand_raw_data[[#This Row],[Date]],Table_Sheet1[], 3, FALSE)</f>
        <v>N</v>
      </c>
      <c r="H1662" s="5">
        <v>7.5</v>
      </c>
      <c r="I1662" s="5">
        <v>15.7</v>
      </c>
      <c r="J1662" s="5">
        <v>9.6</v>
      </c>
      <c r="K1662" s="5">
        <v>1.6</v>
      </c>
      <c r="L1662" s="7">
        <v>132101.85999999999</v>
      </c>
      <c r="M1662" s="8">
        <v>101.5731984</v>
      </c>
      <c r="N1662" s="8">
        <f>Table_EnergyDemand_raw_data[[#This Row],[Demand]]*Table_EnergyDemand_raw_data[[#This Row],[RRP]]</f>
        <v>13418008.434789022</v>
      </c>
    </row>
    <row r="1663" spans="1:14" x14ac:dyDescent="0.3">
      <c r="A1663" s="10">
        <v>43666</v>
      </c>
      <c r="B1663" s="5" t="str">
        <f>TEXT(Table_EnergyDemand_raw_data[[#This Row],[Date]], "DDDD")</f>
        <v>Saturday</v>
      </c>
      <c r="C1663" s="5" t="str">
        <f xml:space="preserve"> TEXT(Table_EnergyDemand_raw_data[[#This Row],[Date]], "MMMM")</f>
        <v>July</v>
      </c>
      <c r="D1663" s="5" t="str">
        <f>TEXT(Table_EnergyDemand_raw_data[[#This Row],[Date]], "YYYY")</f>
        <v>2019</v>
      </c>
      <c r="E1663" s="5">
        <f>_xlfn.ISOWEEKNUM(Table_EnergyDemand_raw_data[[#This Row],[Date]])</f>
        <v>29</v>
      </c>
      <c r="F1663" s="6" t="str">
        <f>VLOOKUP(Table_EnergyDemand_raw_data[[#This Row],[Date]],Table_Sheet1[], 2, FALSE)</f>
        <v>Y</v>
      </c>
      <c r="G1663" s="6" t="str">
        <f>VLOOKUP(Table_EnergyDemand_raw_data[[#This Row],[Date]],Table_Sheet1[], 3, FALSE)</f>
        <v>N</v>
      </c>
      <c r="H1663" s="5">
        <v>8</v>
      </c>
      <c r="I1663" s="5">
        <v>17.100000000000001</v>
      </c>
      <c r="J1663" s="5">
        <v>10.3</v>
      </c>
      <c r="K1663" s="5">
        <v>0</v>
      </c>
      <c r="L1663" s="7">
        <v>111288.905</v>
      </c>
      <c r="M1663" s="8">
        <v>52.5253199</v>
      </c>
      <c r="N1663" s="8">
        <f>Table_EnergyDemand_raw_data[[#This Row],[Demand]]*Table_EnergyDemand_raw_data[[#This Row],[RRP]]</f>
        <v>5845485.3364457097</v>
      </c>
    </row>
    <row r="1664" spans="1:14" x14ac:dyDescent="0.3">
      <c r="A1664" s="10">
        <v>43667</v>
      </c>
      <c r="B1664" s="5" t="str">
        <f>TEXT(Table_EnergyDemand_raw_data[[#This Row],[Date]], "DDDD")</f>
        <v>Sunday</v>
      </c>
      <c r="C1664" s="5" t="str">
        <f xml:space="preserve"> TEXT(Table_EnergyDemand_raw_data[[#This Row],[Date]], "MMMM")</f>
        <v>July</v>
      </c>
      <c r="D1664" s="5" t="str">
        <f>TEXT(Table_EnergyDemand_raw_data[[#This Row],[Date]], "YYYY")</f>
        <v>2019</v>
      </c>
      <c r="E1664" s="5">
        <f>_xlfn.ISOWEEKNUM(Table_EnergyDemand_raw_data[[#This Row],[Date]])</f>
        <v>29</v>
      </c>
      <c r="F1664" s="6" t="str">
        <f>VLOOKUP(Table_EnergyDemand_raw_data[[#This Row],[Date]],Table_Sheet1[], 2, FALSE)</f>
        <v>Y</v>
      </c>
      <c r="G1664" s="6" t="str">
        <f>VLOOKUP(Table_EnergyDemand_raw_data[[#This Row],[Date]],Table_Sheet1[], 3, FALSE)</f>
        <v>N</v>
      </c>
      <c r="H1664" s="5">
        <v>11.3</v>
      </c>
      <c r="I1664" s="5">
        <v>16.600000000000001</v>
      </c>
      <c r="J1664" s="5">
        <v>8.1</v>
      </c>
      <c r="K1664" s="5">
        <v>0</v>
      </c>
      <c r="L1664" s="7">
        <v>111293.15</v>
      </c>
      <c r="M1664" s="8">
        <v>60.156590430000001</v>
      </c>
      <c r="N1664" s="8">
        <f>Table_EnergyDemand_raw_data[[#This Row],[Demand]]*Table_EnergyDemand_raw_data[[#This Row],[RRP]]</f>
        <v>6695016.4422145542</v>
      </c>
    </row>
    <row r="1665" spans="1:14" x14ac:dyDescent="0.3">
      <c r="A1665" s="10">
        <v>43668</v>
      </c>
      <c r="B1665" s="5" t="str">
        <f>TEXT(Table_EnergyDemand_raw_data[[#This Row],[Date]], "DDDD")</f>
        <v>Monday</v>
      </c>
      <c r="C1665" s="5" t="str">
        <f xml:space="preserve"> TEXT(Table_EnergyDemand_raw_data[[#This Row],[Date]], "MMMM")</f>
        <v>July</v>
      </c>
      <c r="D1665" s="5" t="str">
        <f>TEXT(Table_EnergyDemand_raw_data[[#This Row],[Date]], "YYYY")</f>
        <v>2019</v>
      </c>
      <c r="E1665" s="5">
        <f>_xlfn.ISOWEEKNUM(Table_EnergyDemand_raw_data[[#This Row],[Date]])</f>
        <v>30</v>
      </c>
      <c r="F1665" s="6" t="str">
        <f>VLOOKUP(Table_EnergyDemand_raw_data[[#This Row],[Date]],Table_Sheet1[], 2, FALSE)</f>
        <v>Y</v>
      </c>
      <c r="G1665" s="6" t="str">
        <f>VLOOKUP(Table_EnergyDemand_raw_data[[#This Row],[Date]],Table_Sheet1[], 3, FALSE)</f>
        <v>N</v>
      </c>
      <c r="H1665" s="5">
        <v>7.9</v>
      </c>
      <c r="I1665" s="5">
        <v>15.6</v>
      </c>
      <c r="J1665" s="5">
        <v>10.6</v>
      </c>
      <c r="K1665" s="5">
        <v>0</v>
      </c>
      <c r="L1665" s="7">
        <v>123618.42</v>
      </c>
      <c r="M1665" s="8">
        <v>64.585343089999995</v>
      </c>
      <c r="N1665" s="8">
        <f>Table_EnergyDemand_raw_data[[#This Row],[Demand]]*Table_EnergyDemand_raw_data[[#This Row],[RRP]]</f>
        <v>7983938.0679437174</v>
      </c>
    </row>
    <row r="1666" spans="1:14" x14ac:dyDescent="0.3">
      <c r="A1666" s="10">
        <v>43669</v>
      </c>
      <c r="B1666" s="5" t="str">
        <f>TEXT(Table_EnergyDemand_raw_data[[#This Row],[Date]], "DDDD")</f>
        <v>Tuesday</v>
      </c>
      <c r="C1666" s="5" t="str">
        <f xml:space="preserve"> TEXT(Table_EnergyDemand_raw_data[[#This Row],[Date]], "MMMM")</f>
        <v>July</v>
      </c>
      <c r="D1666" s="5" t="str">
        <f>TEXT(Table_EnergyDemand_raw_data[[#This Row],[Date]], "YYYY")</f>
        <v>2019</v>
      </c>
      <c r="E1666" s="5">
        <f>_xlfn.ISOWEEKNUM(Table_EnergyDemand_raw_data[[#This Row],[Date]])</f>
        <v>30</v>
      </c>
      <c r="F1666" s="6" t="str">
        <f>VLOOKUP(Table_EnergyDemand_raw_data[[#This Row],[Date]],Table_Sheet1[], 2, FALSE)</f>
        <v>Y</v>
      </c>
      <c r="G1666" s="6" t="str">
        <f>VLOOKUP(Table_EnergyDemand_raw_data[[#This Row],[Date]],Table_Sheet1[], 3, FALSE)</f>
        <v>N</v>
      </c>
      <c r="H1666" s="5">
        <v>9.9</v>
      </c>
      <c r="I1666" s="5">
        <v>15.2</v>
      </c>
      <c r="J1666" s="5">
        <v>8.1999999999999993</v>
      </c>
      <c r="K1666" s="5">
        <v>1.6</v>
      </c>
      <c r="L1666" s="7">
        <v>129008.62</v>
      </c>
      <c r="M1666" s="8">
        <v>69.864795830000006</v>
      </c>
      <c r="N1666" s="8">
        <f>Table_EnergyDemand_raw_data[[#This Row],[Demand]]*Table_EnergyDemand_raw_data[[#This Row],[RRP]]</f>
        <v>9013160.8966100551</v>
      </c>
    </row>
    <row r="1667" spans="1:14" x14ac:dyDescent="0.3">
      <c r="A1667" s="10">
        <v>43670</v>
      </c>
      <c r="B1667" s="5" t="str">
        <f>TEXT(Table_EnergyDemand_raw_data[[#This Row],[Date]], "DDDD")</f>
        <v>Wednesday</v>
      </c>
      <c r="C1667" s="5" t="str">
        <f xml:space="preserve"> TEXT(Table_EnergyDemand_raw_data[[#This Row],[Date]], "MMMM")</f>
        <v>July</v>
      </c>
      <c r="D1667" s="5" t="str">
        <f>TEXT(Table_EnergyDemand_raw_data[[#This Row],[Date]], "YYYY")</f>
        <v>2019</v>
      </c>
      <c r="E1667" s="5">
        <f>_xlfn.ISOWEEKNUM(Table_EnergyDemand_raw_data[[#This Row],[Date]])</f>
        <v>30</v>
      </c>
      <c r="F1667" s="6" t="str">
        <f>VLOOKUP(Table_EnergyDemand_raw_data[[#This Row],[Date]],Table_Sheet1[], 2, FALSE)</f>
        <v>Y</v>
      </c>
      <c r="G1667" s="6" t="str">
        <f>VLOOKUP(Table_EnergyDemand_raw_data[[#This Row],[Date]],Table_Sheet1[], 3, FALSE)</f>
        <v>N</v>
      </c>
      <c r="H1667" s="5">
        <v>7</v>
      </c>
      <c r="I1667" s="5">
        <v>14.4</v>
      </c>
      <c r="J1667" s="5">
        <v>7.8</v>
      </c>
      <c r="K1667" s="5">
        <v>8</v>
      </c>
      <c r="L1667" s="7">
        <v>135782.54500000001</v>
      </c>
      <c r="M1667" s="8">
        <v>87.256299299999995</v>
      </c>
      <c r="N1667" s="8">
        <f>Table_EnergyDemand_raw_data[[#This Row],[Demand]]*Table_EnergyDemand_raw_data[[#This Row],[RRP]]</f>
        <v>11847882.38623572</v>
      </c>
    </row>
    <row r="1668" spans="1:14" x14ac:dyDescent="0.3">
      <c r="A1668" s="10">
        <v>43671</v>
      </c>
      <c r="B1668" s="5" t="str">
        <f>TEXT(Table_EnergyDemand_raw_data[[#This Row],[Date]], "DDDD")</f>
        <v>Thursday</v>
      </c>
      <c r="C1668" s="5" t="str">
        <f xml:space="preserve"> TEXT(Table_EnergyDemand_raw_data[[#This Row],[Date]], "MMMM")</f>
        <v>July</v>
      </c>
      <c r="D1668" s="5" t="str">
        <f>TEXT(Table_EnergyDemand_raw_data[[#This Row],[Date]], "YYYY")</f>
        <v>2019</v>
      </c>
      <c r="E1668" s="5">
        <f>_xlfn.ISOWEEKNUM(Table_EnergyDemand_raw_data[[#This Row],[Date]])</f>
        <v>30</v>
      </c>
      <c r="F1668" s="6" t="str">
        <f>VLOOKUP(Table_EnergyDemand_raw_data[[#This Row],[Date]],Table_Sheet1[], 2, FALSE)</f>
        <v>Y</v>
      </c>
      <c r="G1668" s="6" t="str">
        <f>VLOOKUP(Table_EnergyDemand_raw_data[[#This Row],[Date]],Table_Sheet1[], 3, FALSE)</f>
        <v>N</v>
      </c>
      <c r="H1668" s="5">
        <v>9.1999999999999993</v>
      </c>
      <c r="I1668" s="5">
        <v>14.8</v>
      </c>
      <c r="J1668" s="5">
        <v>5.2</v>
      </c>
      <c r="K1668" s="5">
        <v>0</v>
      </c>
      <c r="L1668" s="7">
        <v>132940.63</v>
      </c>
      <c r="M1668" s="8">
        <v>84.076210110000005</v>
      </c>
      <c r="N1668" s="8">
        <f>Table_EnergyDemand_raw_data[[#This Row],[Demand]]*Table_EnergyDemand_raw_data[[#This Row],[RRP]]</f>
        <v>11177144.34003577</v>
      </c>
    </row>
    <row r="1669" spans="1:14" x14ac:dyDescent="0.3">
      <c r="A1669" s="10">
        <v>43672</v>
      </c>
      <c r="B1669" s="5" t="str">
        <f>TEXT(Table_EnergyDemand_raw_data[[#This Row],[Date]], "DDDD")</f>
        <v>Friday</v>
      </c>
      <c r="C1669" s="5" t="str">
        <f xml:space="preserve"> TEXT(Table_EnergyDemand_raw_data[[#This Row],[Date]], "MMMM")</f>
        <v>July</v>
      </c>
      <c r="D1669" s="5" t="str">
        <f>TEXT(Table_EnergyDemand_raw_data[[#This Row],[Date]], "YYYY")</f>
        <v>2019</v>
      </c>
      <c r="E1669" s="5">
        <f>_xlfn.ISOWEEKNUM(Table_EnergyDemand_raw_data[[#This Row],[Date]])</f>
        <v>30</v>
      </c>
      <c r="F1669" s="6" t="str">
        <f>VLOOKUP(Table_EnergyDemand_raw_data[[#This Row],[Date]],Table_Sheet1[], 2, FALSE)</f>
        <v>Y</v>
      </c>
      <c r="G1669" s="6" t="str">
        <f>VLOOKUP(Table_EnergyDemand_raw_data[[#This Row],[Date]],Table_Sheet1[], 3, FALSE)</f>
        <v>N</v>
      </c>
      <c r="H1669" s="5">
        <v>11</v>
      </c>
      <c r="I1669" s="5">
        <v>14</v>
      </c>
      <c r="J1669" s="5">
        <v>5.9</v>
      </c>
      <c r="K1669" s="5">
        <v>0</v>
      </c>
      <c r="L1669" s="7">
        <v>136493.13</v>
      </c>
      <c r="M1669" s="8">
        <v>95.233217850000003</v>
      </c>
      <c r="N1669" s="8">
        <f>Table_EnergyDemand_raw_data[[#This Row],[Demand]]*Table_EnergyDemand_raw_data[[#This Row],[RRP]]</f>
        <v>12998679.984318372</v>
      </c>
    </row>
    <row r="1670" spans="1:14" x14ac:dyDescent="0.3">
      <c r="A1670" s="10">
        <v>43673</v>
      </c>
      <c r="B1670" s="5" t="str">
        <f>TEXT(Table_EnergyDemand_raw_data[[#This Row],[Date]], "DDDD")</f>
        <v>Saturday</v>
      </c>
      <c r="C1670" s="5" t="str">
        <f xml:space="preserve"> TEXT(Table_EnergyDemand_raw_data[[#This Row],[Date]], "MMMM")</f>
        <v>July</v>
      </c>
      <c r="D1670" s="5" t="str">
        <f>TEXT(Table_EnergyDemand_raw_data[[#This Row],[Date]], "YYYY")</f>
        <v>2019</v>
      </c>
      <c r="E1670" s="5">
        <f>_xlfn.ISOWEEKNUM(Table_EnergyDemand_raw_data[[#This Row],[Date]])</f>
        <v>30</v>
      </c>
      <c r="F1670" s="6" t="str">
        <f>VLOOKUP(Table_EnergyDemand_raw_data[[#This Row],[Date]],Table_Sheet1[], 2, FALSE)</f>
        <v>Y</v>
      </c>
      <c r="G1670" s="6" t="str">
        <f>VLOOKUP(Table_EnergyDemand_raw_data[[#This Row],[Date]],Table_Sheet1[], 3, FALSE)</f>
        <v>N</v>
      </c>
      <c r="H1670" s="5">
        <v>9.8000000000000007</v>
      </c>
      <c r="I1670" s="5">
        <v>15.3</v>
      </c>
      <c r="J1670" s="5">
        <v>8.6999999999999993</v>
      </c>
      <c r="K1670" s="5">
        <v>6.8</v>
      </c>
      <c r="L1670" s="7">
        <v>121958.69</v>
      </c>
      <c r="M1670" s="8">
        <v>94.375867150000005</v>
      </c>
      <c r="N1670" s="8">
        <f>Table_EnergyDemand_raw_data[[#This Row],[Demand]]*Table_EnergyDemand_raw_data[[#This Row],[RRP]]</f>
        <v>11509957.125228034</v>
      </c>
    </row>
    <row r="1671" spans="1:14" x14ac:dyDescent="0.3">
      <c r="A1671" s="10">
        <v>43674</v>
      </c>
      <c r="B1671" s="5" t="str">
        <f>TEXT(Table_EnergyDemand_raw_data[[#This Row],[Date]], "DDDD")</f>
        <v>Sunday</v>
      </c>
      <c r="C1671" s="5" t="str">
        <f xml:space="preserve"> TEXT(Table_EnergyDemand_raw_data[[#This Row],[Date]], "MMMM")</f>
        <v>July</v>
      </c>
      <c r="D1671" s="5" t="str">
        <f>TEXT(Table_EnergyDemand_raw_data[[#This Row],[Date]], "YYYY")</f>
        <v>2019</v>
      </c>
      <c r="E1671" s="5">
        <f>_xlfn.ISOWEEKNUM(Table_EnergyDemand_raw_data[[#This Row],[Date]])</f>
        <v>30</v>
      </c>
      <c r="F1671" s="6" t="str">
        <f>VLOOKUP(Table_EnergyDemand_raw_data[[#This Row],[Date]],Table_Sheet1[], 2, FALSE)</f>
        <v>Y</v>
      </c>
      <c r="G1671" s="6" t="str">
        <f>VLOOKUP(Table_EnergyDemand_raw_data[[#This Row],[Date]],Table_Sheet1[], 3, FALSE)</f>
        <v>N</v>
      </c>
      <c r="H1671" s="5">
        <v>6.6</v>
      </c>
      <c r="I1671" s="5">
        <v>15.1</v>
      </c>
      <c r="J1671" s="5">
        <v>10.199999999999999</v>
      </c>
      <c r="K1671" s="5">
        <v>0</v>
      </c>
      <c r="L1671" s="7">
        <v>118413.13499999999</v>
      </c>
      <c r="M1671" s="8">
        <v>85.712073040000007</v>
      </c>
      <c r="N1671" s="8">
        <f>Table_EnergyDemand_raw_data[[#This Row],[Demand]]*Table_EnergyDemand_raw_data[[#This Row],[RRP]]</f>
        <v>10149435.27601538</v>
      </c>
    </row>
    <row r="1672" spans="1:14" x14ac:dyDescent="0.3">
      <c r="A1672" s="10">
        <v>43675</v>
      </c>
      <c r="B1672" s="5" t="str">
        <f>TEXT(Table_EnergyDemand_raw_data[[#This Row],[Date]], "DDDD")</f>
        <v>Monday</v>
      </c>
      <c r="C1672" s="5" t="str">
        <f xml:space="preserve"> TEXT(Table_EnergyDemand_raw_data[[#This Row],[Date]], "MMMM")</f>
        <v>July</v>
      </c>
      <c r="D1672" s="5" t="str">
        <f>TEXT(Table_EnergyDemand_raw_data[[#This Row],[Date]], "YYYY")</f>
        <v>2019</v>
      </c>
      <c r="E1672" s="5">
        <f>_xlfn.ISOWEEKNUM(Table_EnergyDemand_raw_data[[#This Row],[Date]])</f>
        <v>31</v>
      </c>
      <c r="F1672" s="6" t="str">
        <f>VLOOKUP(Table_EnergyDemand_raw_data[[#This Row],[Date]],Table_Sheet1[], 2, FALSE)</f>
        <v>Y</v>
      </c>
      <c r="G1672" s="6" t="str">
        <f>VLOOKUP(Table_EnergyDemand_raw_data[[#This Row],[Date]],Table_Sheet1[], 3, FALSE)</f>
        <v>N</v>
      </c>
      <c r="H1672" s="5">
        <v>8.9</v>
      </c>
      <c r="I1672" s="5">
        <v>14.6</v>
      </c>
      <c r="J1672" s="5">
        <v>9.9</v>
      </c>
      <c r="K1672" s="5">
        <v>0</v>
      </c>
      <c r="L1672" s="7">
        <v>133205.18</v>
      </c>
      <c r="M1672" s="8">
        <v>95.873752800000005</v>
      </c>
      <c r="N1672" s="8">
        <f>Table_EnergyDemand_raw_data[[#This Row],[Demand]]*Table_EnergyDemand_raw_data[[#This Row],[RRP]]</f>
        <v>12770880.498999504</v>
      </c>
    </row>
    <row r="1673" spans="1:14" x14ac:dyDescent="0.3">
      <c r="A1673" s="10">
        <v>43676</v>
      </c>
      <c r="B1673" s="5" t="str">
        <f>TEXT(Table_EnergyDemand_raw_data[[#This Row],[Date]], "DDDD")</f>
        <v>Tuesday</v>
      </c>
      <c r="C1673" s="5" t="str">
        <f xml:space="preserve"> TEXT(Table_EnergyDemand_raw_data[[#This Row],[Date]], "MMMM")</f>
        <v>July</v>
      </c>
      <c r="D1673" s="5" t="str">
        <f>TEXT(Table_EnergyDemand_raw_data[[#This Row],[Date]], "YYYY")</f>
        <v>2019</v>
      </c>
      <c r="E1673" s="5">
        <f>_xlfn.ISOWEEKNUM(Table_EnergyDemand_raw_data[[#This Row],[Date]])</f>
        <v>31</v>
      </c>
      <c r="F1673" s="6" t="str">
        <f>VLOOKUP(Table_EnergyDemand_raw_data[[#This Row],[Date]],Table_Sheet1[], 2, FALSE)</f>
        <v>Y</v>
      </c>
      <c r="G1673" s="6" t="str">
        <f>VLOOKUP(Table_EnergyDemand_raw_data[[#This Row],[Date]],Table_Sheet1[], 3, FALSE)</f>
        <v>N</v>
      </c>
      <c r="H1673" s="5">
        <v>7.9</v>
      </c>
      <c r="I1673" s="5">
        <v>12.5</v>
      </c>
      <c r="J1673" s="5">
        <v>8.6999999999999993</v>
      </c>
      <c r="K1673" s="5">
        <v>0.8</v>
      </c>
      <c r="L1673" s="7">
        <v>138858.04500000001</v>
      </c>
      <c r="M1673" s="8">
        <v>110.4700594</v>
      </c>
      <c r="N1673" s="8">
        <f>Table_EnergyDemand_raw_data[[#This Row],[Demand]]*Table_EnergyDemand_raw_data[[#This Row],[RRP]]</f>
        <v>15339656.479317874</v>
      </c>
    </row>
    <row r="1674" spans="1:14" x14ac:dyDescent="0.3">
      <c r="A1674" s="10">
        <v>43677</v>
      </c>
      <c r="B1674" s="5" t="str">
        <f>TEXT(Table_EnergyDemand_raw_data[[#This Row],[Date]], "DDDD")</f>
        <v>Wednesday</v>
      </c>
      <c r="C1674" s="5" t="str">
        <f xml:space="preserve"> TEXT(Table_EnergyDemand_raw_data[[#This Row],[Date]], "MMMM")</f>
        <v>July</v>
      </c>
      <c r="D1674" s="5" t="str">
        <f>TEXT(Table_EnergyDemand_raw_data[[#This Row],[Date]], "YYYY")</f>
        <v>2019</v>
      </c>
      <c r="E1674" s="5">
        <f>_xlfn.ISOWEEKNUM(Table_EnergyDemand_raw_data[[#This Row],[Date]])</f>
        <v>31</v>
      </c>
      <c r="F1674" s="6" t="str">
        <f>VLOOKUP(Table_EnergyDemand_raw_data[[#This Row],[Date]],Table_Sheet1[], 2, FALSE)</f>
        <v>Y</v>
      </c>
      <c r="G1674" s="6" t="str">
        <f>VLOOKUP(Table_EnergyDemand_raw_data[[#This Row],[Date]],Table_Sheet1[], 3, FALSE)</f>
        <v>N</v>
      </c>
      <c r="H1674" s="5">
        <v>3</v>
      </c>
      <c r="I1674" s="5">
        <v>12.5</v>
      </c>
      <c r="J1674" s="5">
        <v>11.3</v>
      </c>
      <c r="K1674" s="5">
        <v>0</v>
      </c>
      <c r="L1674" s="7">
        <v>140275.82999999999</v>
      </c>
      <c r="M1674" s="8">
        <v>153.26684940000001</v>
      </c>
      <c r="N1674" s="8">
        <f>Table_EnergyDemand_raw_data[[#This Row],[Demand]]*Table_EnergyDemand_raw_data[[#This Row],[RRP]]</f>
        <v>21499634.511070002</v>
      </c>
    </row>
    <row r="1675" spans="1:14" x14ac:dyDescent="0.3">
      <c r="A1675" s="10">
        <v>43678</v>
      </c>
      <c r="B1675" s="5" t="str">
        <f>TEXT(Table_EnergyDemand_raw_data[[#This Row],[Date]], "DDDD")</f>
        <v>Thursday</v>
      </c>
      <c r="C1675" s="5" t="str">
        <f xml:space="preserve"> TEXT(Table_EnergyDemand_raw_data[[#This Row],[Date]], "MMMM")</f>
        <v>August</v>
      </c>
      <c r="D1675" s="5" t="str">
        <f>TEXT(Table_EnergyDemand_raw_data[[#This Row],[Date]], "YYYY")</f>
        <v>2019</v>
      </c>
      <c r="E1675" s="5">
        <f>_xlfn.ISOWEEKNUM(Table_EnergyDemand_raw_data[[#This Row],[Date]])</f>
        <v>31</v>
      </c>
      <c r="F1675" s="6" t="str">
        <f>VLOOKUP(Table_EnergyDemand_raw_data[[#This Row],[Date]],Table_Sheet1[], 2, FALSE)</f>
        <v>Y</v>
      </c>
      <c r="G1675" s="6" t="str">
        <f>VLOOKUP(Table_EnergyDemand_raw_data[[#This Row],[Date]],Table_Sheet1[], 3, FALSE)</f>
        <v>N</v>
      </c>
      <c r="H1675" s="5">
        <v>5.8</v>
      </c>
      <c r="I1675" s="5">
        <v>13.8</v>
      </c>
      <c r="J1675" s="5">
        <v>8.6</v>
      </c>
      <c r="K1675" s="5">
        <v>0</v>
      </c>
      <c r="L1675" s="7">
        <v>137651.13500000001</v>
      </c>
      <c r="M1675" s="8">
        <v>98.967005540000002</v>
      </c>
      <c r="N1675" s="8">
        <f>Table_EnergyDemand_raw_data[[#This Row],[Demand]]*Table_EnergyDemand_raw_data[[#This Row],[RRP]]</f>
        <v>13622920.640132289</v>
      </c>
    </row>
    <row r="1676" spans="1:14" x14ac:dyDescent="0.3">
      <c r="A1676" s="10">
        <v>43679</v>
      </c>
      <c r="B1676" s="5" t="str">
        <f>TEXT(Table_EnergyDemand_raw_data[[#This Row],[Date]], "DDDD")</f>
        <v>Friday</v>
      </c>
      <c r="C1676" s="5" t="str">
        <f xml:space="preserve"> TEXT(Table_EnergyDemand_raw_data[[#This Row],[Date]], "MMMM")</f>
        <v>August</v>
      </c>
      <c r="D1676" s="5" t="str">
        <f>TEXT(Table_EnergyDemand_raw_data[[#This Row],[Date]], "YYYY")</f>
        <v>2019</v>
      </c>
      <c r="E1676" s="5">
        <f>_xlfn.ISOWEEKNUM(Table_EnergyDemand_raw_data[[#This Row],[Date]])</f>
        <v>31</v>
      </c>
      <c r="F1676" s="6" t="str">
        <f>VLOOKUP(Table_EnergyDemand_raw_data[[#This Row],[Date]],Table_Sheet1[], 2, FALSE)</f>
        <v>Y</v>
      </c>
      <c r="G1676" s="6" t="str">
        <f>VLOOKUP(Table_EnergyDemand_raw_data[[#This Row],[Date]],Table_Sheet1[], 3, FALSE)</f>
        <v>N</v>
      </c>
      <c r="H1676" s="5">
        <v>9.6999999999999993</v>
      </c>
      <c r="I1676" s="5">
        <v>12.7</v>
      </c>
      <c r="J1676" s="5">
        <v>7.4</v>
      </c>
      <c r="K1676" s="5">
        <v>0.4</v>
      </c>
      <c r="L1676" s="7">
        <v>135633.89000000001</v>
      </c>
      <c r="M1676" s="8">
        <v>106.56821669999999</v>
      </c>
      <c r="N1676" s="8">
        <f>Table_EnergyDemand_raw_data[[#This Row],[Demand]]*Table_EnergyDemand_raw_data[[#This Row],[RRP]]</f>
        <v>14454261.781383963</v>
      </c>
    </row>
    <row r="1677" spans="1:14" x14ac:dyDescent="0.3">
      <c r="A1677" s="10">
        <v>43680</v>
      </c>
      <c r="B1677" s="5" t="str">
        <f>TEXT(Table_EnergyDemand_raw_data[[#This Row],[Date]], "DDDD")</f>
        <v>Saturday</v>
      </c>
      <c r="C1677" s="5" t="str">
        <f xml:space="preserve"> TEXT(Table_EnergyDemand_raw_data[[#This Row],[Date]], "MMMM")</f>
        <v>August</v>
      </c>
      <c r="D1677" s="5" t="str">
        <f>TEXT(Table_EnergyDemand_raw_data[[#This Row],[Date]], "YYYY")</f>
        <v>2019</v>
      </c>
      <c r="E1677" s="5">
        <f>_xlfn.ISOWEEKNUM(Table_EnergyDemand_raw_data[[#This Row],[Date]])</f>
        <v>31</v>
      </c>
      <c r="F1677" s="6" t="str">
        <f>VLOOKUP(Table_EnergyDemand_raw_data[[#This Row],[Date]],Table_Sheet1[], 2, FALSE)</f>
        <v>Y</v>
      </c>
      <c r="G1677" s="6" t="str">
        <f>VLOOKUP(Table_EnergyDemand_raw_data[[#This Row],[Date]],Table_Sheet1[], 3, FALSE)</f>
        <v>N</v>
      </c>
      <c r="H1677" s="5">
        <v>10</v>
      </c>
      <c r="I1677" s="5">
        <v>13.9</v>
      </c>
      <c r="J1677" s="5">
        <v>6.2</v>
      </c>
      <c r="K1677" s="5">
        <v>0</v>
      </c>
      <c r="L1677" s="7">
        <v>119933.7</v>
      </c>
      <c r="M1677" s="8">
        <v>121.53235650000001</v>
      </c>
      <c r="N1677" s="8">
        <f>Table_EnergyDemand_raw_data[[#This Row],[Demand]]*Table_EnergyDemand_raw_data[[#This Row],[RRP]]</f>
        <v>14575825.18476405</v>
      </c>
    </row>
    <row r="1678" spans="1:14" x14ac:dyDescent="0.3">
      <c r="A1678" s="10">
        <v>43681</v>
      </c>
      <c r="B1678" s="5" t="str">
        <f>TEXT(Table_EnergyDemand_raw_data[[#This Row],[Date]], "DDDD")</f>
        <v>Sunday</v>
      </c>
      <c r="C1678" s="5" t="str">
        <f xml:space="preserve"> TEXT(Table_EnergyDemand_raw_data[[#This Row],[Date]], "MMMM")</f>
        <v>August</v>
      </c>
      <c r="D1678" s="5" t="str">
        <f>TEXT(Table_EnergyDemand_raw_data[[#This Row],[Date]], "YYYY")</f>
        <v>2019</v>
      </c>
      <c r="E1678" s="5">
        <f>_xlfn.ISOWEEKNUM(Table_EnergyDemand_raw_data[[#This Row],[Date]])</f>
        <v>31</v>
      </c>
      <c r="F1678" s="6" t="str">
        <f>VLOOKUP(Table_EnergyDemand_raw_data[[#This Row],[Date]],Table_Sheet1[], 2, FALSE)</f>
        <v>Y</v>
      </c>
      <c r="G1678" s="6" t="str">
        <f>VLOOKUP(Table_EnergyDemand_raw_data[[#This Row],[Date]],Table_Sheet1[], 3, FALSE)</f>
        <v>N</v>
      </c>
      <c r="H1678" s="5">
        <v>9.1999999999999993</v>
      </c>
      <c r="I1678" s="5">
        <v>13.1</v>
      </c>
      <c r="J1678" s="5">
        <v>7.2</v>
      </c>
      <c r="K1678" s="5">
        <v>1</v>
      </c>
      <c r="L1678" s="7">
        <v>120350.215</v>
      </c>
      <c r="M1678" s="8">
        <v>127.8811699</v>
      </c>
      <c r="N1678" s="8">
        <f>Table_EnergyDemand_raw_data[[#This Row],[Demand]]*Table_EnergyDemand_raw_data[[#This Row],[RRP]]</f>
        <v>15390526.291916529</v>
      </c>
    </row>
    <row r="1679" spans="1:14" x14ac:dyDescent="0.3">
      <c r="A1679" s="10">
        <v>43682</v>
      </c>
      <c r="B1679" s="5" t="str">
        <f>TEXT(Table_EnergyDemand_raw_data[[#This Row],[Date]], "DDDD")</f>
        <v>Monday</v>
      </c>
      <c r="C1679" s="5" t="str">
        <f xml:space="preserve"> TEXT(Table_EnergyDemand_raw_data[[#This Row],[Date]], "MMMM")</f>
        <v>August</v>
      </c>
      <c r="D1679" s="5" t="str">
        <f>TEXT(Table_EnergyDemand_raw_data[[#This Row],[Date]], "YYYY")</f>
        <v>2019</v>
      </c>
      <c r="E1679" s="5">
        <f>_xlfn.ISOWEEKNUM(Table_EnergyDemand_raw_data[[#This Row],[Date]])</f>
        <v>32</v>
      </c>
      <c r="F1679" s="6" t="str">
        <f>VLOOKUP(Table_EnergyDemand_raw_data[[#This Row],[Date]],Table_Sheet1[], 2, FALSE)</f>
        <v>Y</v>
      </c>
      <c r="G1679" s="6" t="str">
        <f>VLOOKUP(Table_EnergyDemand_raw_data[[#This Row],[Date]],Table_Sheet1[], 3, FALSE)</f>
        <v>N</v>
      </c>
      <c r="H1679" s="5">
        <v>10</v>
      </c>
      <c r="I1679" s="5">
        <v>15.8</v>
      </c>
      <c r="J1679" s="5">
        <v>10.7</v>
      </c>
      <c r="K1679" s="5">
        <v>0</v>
      </c>
      <c r="L1679" s="7">
        <v>125652.05499999999</v>
      </c>
      <c r="M1679" s="8">
        <v>108.4969239</v>
      </c>
      <c r="N1679" s="8">
        <f>Table_EnergyDemand_raw_data[[#This Row],[Demand]]*Table_EnergyDemand_raw_data[[#This Row],[RRP]]</f>
        <v>13632861.449213613</v>
      </c>
    </row>
    <row r="1680" spans="1:14" x14ac:dyDescent="0.3">
      <c r="A1680" s="10">
        <v>43683</v>
      </c>
      <c r="B1680" s="5" t="str">
        <f>TEXT(Table_EnergyDemand_raw_data[[#This Row],[Date]], "DDDD")</f>
        <v>Tuesday</v>
      </c>
      <c r="C1680" s="5" t="str">
        <f xml:space="preserve"> TEXT(Table_EnergyDemand_raw_data[[#This Row],[Date]], "MMMM")</f>
        <v>August</v>
      </c>
      <c r="D1680" s="5" t="str">
        <f>TEXT(Table_EnergyDemand_raw_data[[#This Row],[Date]], "YYYY")</f>
        <v>2019</v>
      </c>
      <c r="E1680" s="5">
        <f>_xlfn.ISOWEEKNUM(Table_EnergyDemand_raw_data[[#This Row],[Date]])</f>
        <v>32</v>
      </c>
      <c r="F1680" s="6" t="str">
        <f>VLOOKUP(Table_EnergyDemand_raw_data[[#This Row],[Date]],Table_Sheet1[], 2, FALSE)</f>
        <v>Y</v>
      </c>
      <c r="G1680" s="6" t="str">
        <f>VLOOKUP(Table_EnergyDemand_raw_data[[#This Row],[Date]],Table_Sheet1[], 3, FALSE)</f>
        <v>N</v>
      </c>
      <c r="H1680" s="5">
        <v>9.1</v>
      </c>
      <c r="I1680" s="5">
        <v>13.5</v>
      </c>
      <c r="J1680" s="5">
        <v>4.5</v>
      </c>
      <c r="K1680" s="5">
        <v>0.4</v>
      </c>
      <c r="L1680" s="7">
        <v>132120.39000000001</v>
      </c>
      <c r="M1680" s="8">
        <v>89.427805109999994</v>
      </c>
      <c r="N1680" s="8">
        <f>Table_EnergyDemand_raw_data[[#This Row],[Demand]]*Table_EnergyDemand_raw_data[[#This Row],[RRP]]</f>
        <v>11815236.487977194</v>
      </c>
    </row>
    <row r="1681" spans="1:14" x14ac:dyDescent="0.3">
      <c r="A1681" s="10">
        <v>43684</v>
      </c>
      <c r="B1681" s="5" t="str">
        <f>TEXT(Table_EnergyDemand_raw_data[[#This Row],[Date]], "DDDD")</f>
        <v>Wednesday</v>
      </c>
      <c r="C1681" s="5" t="str">
        <f xml:space="preserve"> TEXT(Table_EnergyDemand_raw_data[[#This Row],[Date]], "MMMM")</f>
        <v>August</v>
      </c>
      <c r="D1681" s="5" t="str">
        <f>TEXT(Table_EnergyDemand_raw_data[[#This Row],[Date]], "YYYY")</f>
        <v>2019</v>
      </c>
      <c r="E1681" s="5">
        <f>_xlfn.ISOWEEKNUM(Table_EnergyDemand_raw_data[[#This Row],[Date]])</f>
        <v>32</v>
      </c>
      <c r="F1681" s="6" t="str">
        <f>VLOOKUP(Table_EnergyDemand_raw_data[[#This Row],[Date]],Table_Sheet1[], 2, FALSE)</f>
        <v>Y</v>
      </c>
      <c r="G1681" s="6" t="str">
        <f>VLOOKUP(Table_EnergyDemand_raw_data[[#This Row],[Date]],Table_Sheet1[], 3, FALSE)</f>
        <v>N</v>
      </c>
      <c r="H1681" s="5">
        <v>9.3000000000000007</v>
      </c>
      <c r="I1681" s="5">
        <v>14.1</v>
      </c>
      <c r="J1681" s="5">
        <v>7.5</v>
      </c>
      <c r="K1681" s="5">
        <v>0</v>
      </c>
      <c r="L1681" s="7">
        <v>136315.38</v>
      </c>
      <c r="M1681" s="8">
        <v>129.26252919999999</v>
      </c>
      <c r="N1681" s="8">
        <f>Table_EnergyDemand_raw_data[[#This Row],[Demand]]*Table_EnergyDemand_raw_data[[#This Row],[RRP]]</f>
        <v>17620470.787659094</v>
      </c>
    </row>
    <row r="1682" spans="1:14" x14ac:dyDescent="0.3">
      <c r="A1682" s="10">
        <v>43685</v>
      </c>
      <c r="B1682" s="5" t="str">
        <f>TEXT(Table_EnergyDemand_raw_data[[#This Row],[Date]], "DDDD")</f>
        <v>Thursday</v>
      </c>
      <c r="C1682" s="5" t="str">
        <f xml:space="preserve"> TEXT(Table_EnergyDemand_raw_data[[#This Row],[Date]], "MMMM")</f>
        <v>August</v>
      </c>
      <c r="D1682" s="5" t="str">
        <f>TEXT(Table_EnergyDemand_raw_data[[#This Row],[Date]], "YYYY")</f>
        <v>2019</v>
      </c>
      <c r="E1682" s="5">
        <f>_xlfn.ISOWEEKNUM(Table_EnergyDemand_raw_data[[#This Row],[Date]])</f>
        <v>32</v>
      </c>
      <c r="F1682" s="6" t="str">
        <f>VLOOKUP(Table_EnergyDemand_raw_data[[#This Row],[Date]],Table_Sheet1[], 2, FALSE)</f>
        <v>Y</v>
      </c>
      <c r="G1682" s="6" t="str">
        <f>VLOOKUP(Table_EnergyDemand_raw_data[[#This Row],[Date]],Table_Sheet1[], 3, FALSE)</f>
        <v>N</v>
      </c>
      <c r="H1682" s="5">
        <v>6.7</v>
      </c>
      <c r="I1682" s="5">
        <v>13.9</v>
      </c>
      <c r="J1682" s="5">
        <v>9.6</v>
      </c>
      <c r="K1682" s="5">
        <v>10.8</v>
      </c>
      <c r="L1682" s="7">
        <v>133004.73000000001</v>
      </c>
      <c r="M1682" s="8">
        <v>95.454195279999993</v>
      </c>
      <c r="N1682" s="8">
        <f>Table_EnergyDemand_raw_data[[#This Row],[Demand]]*Table_EnergyDemand_raw_data[[#This Row],[RRP]]</f>
        <v>12695859.470583675</v>
      </c>
    </row>
    <row r="1683" spans="1:14" x14ac:dyDescent="0.3">
      <c r="A1683" s="10">
        <v>43686</v>
      </c>
      <c r="B1683" s="5" t="str">
        <f>TEXT(Table_EnergyDemand_raw_data[[#This Row],[Date]], "DDDD")</f>
        <v>Friday</v>
      </c>
      <c r="C1683" s="5" t="str">
        <f xml:space="preserve"> TEXT(Table_EnergyDemand_raw_data[[#This Row],[Date]], "MMMM")</f>
        <v>August</v>
      </c>
      <c r="D1683" s="5" t="str">
        <f>TEXT(Table_EnergyDemand_raw_data[[#This Row],[Date]], "YYYY")</f>
        <v>2019</v>
      </c>
      <c r="E1683" s="5">
        <f>_xlfn.ISOWEEKNUM(Table_EnergyDemand_raw_data[[#This Row],[Date]])</f>
        <v>32</v>
      </c>
      <c r="F1683" s="6" t="str">
        <f>VLOOKUP(Table_EnergyDemand_raw_data[[#This Row],[Date]],Table_Sheet1[], 2, FALSE)</f>
        <v>Y</v>
      </c>
      <c r="G1683" s="6" t="str">
        <f>VLOOKUP(Table_EnergyDemand_raw_data[[#This Row],[Date]],Table_Sheet1[], 3, FALSE)</f>
        <v>N</v>
      </c>
      <c r="H1683" s="5">
        <v>7.8</v>
      </c>
      <c r="I1683" s="5">
        <v>10.1</v>
      </c>
      <c r="J1683" s="5">
        <v>7.3</v>
      </c>
      <c r="K1683" s="5">
        <v>2</v>
      </c>
      <c r="L1683" s="7">
        <v>142555.10500000001</v>
      </c>
      <c r="M1683" s="8">
        <v>119.9574815</v>
      </c>
      <c r="N1683" s="8">
        <f>Table_EnergyDemand_raw_data[[#This Row],[Demand]]*Table_EnergyDemand_raw_data[[#This Row],[RRP]]</f>
        <v>17100551.370768059</v>
      </c>
    </row>
    <row r="1684" spans="1:14" x14ac:dyDescent="0.3">
      <c r="A1684" s="10">
        <v>43687</v>
      </c>
      <c r="B1684" s="5" t="str">
        <f>TEXT(Table_EnergyDemand_raw_data[[#This Row],[Date]], "DDDD")</f>
        <v>Saturday</v>
      </c>
      <c r="C1684" s="5" t="str">
        <f xml:space="preserve"> TEXT(Table_EnergyDemand_raw_data[[#This Row],[Date]], "MMMM")</f>
        <v>August</v>
      </c>
      <c r="D1684" s="5" t="str">
        <f>TEXT(Table_EnergyDemand_raw_data[[#This Row],[Date]], "YYYY")</f>
        <v>2019</v>
      </c>
      <c r="E1684" s="5">
        <f>_xlfn.ISOWEEKNUM(Table_EnergyDemand_raw_data[[#This Row],[Date]])</f>
        <v>32</v>
      </c>
      <c r="F1684" s="6" t="str">
        <f>VLOOKUP(Table_EnergyDemand_raw_data[[#This Row],[Date]],Table_Sheet1[], 2, FALSE)</f>
        <v>Y</v>
      </c>
      <c r="G1684" s="6" t="str">
        <f>VLOOKUP(Table_EnergyDemand_raw_data[[#This Row],[Date]],Table_Sheet1[], 3, FALSE)</f>
        <v>N</v>
      </c>
      <c r="H1684" s="5">
        <v>5.2</v>
      </c>
      <c r="I1684" s="5">
        <v>12.5</v>
      </c>
      <c r="J1684" s="5">
        <v>6.6</v>
      </c>
      <c r="K1684" s="5">
        <v>4.2</v>
      </c>
      <c r="L1684" s="7">
        <v>128554.605</v>
      </c>
      <c r="M1684" s="8">
        <v>94.668808780000006</v>
      </c>
      <c r="N1684" s="8">
        <f>Table_EnergyDemand_raw_data[[#This Row],[Demand]]*Table_EnergyDemand_raw_data[[#This Row],[RRP]]</f>
        <v>12170111.318533432</v>
      </c>
    </row>
    <row r="1685" spans="1:14" x14ac:dyDescent="0.3">
      <c r="A1685" s="10">
        <v>43688</v>
      </c>
      <c r="B1685" s="5" t="str">
        <f>TEXT(Table_EnergyDemand_raw_data[[#This Row],[Date]], "DDDD")</f>
        <v>Sunday</v>
      </c>
      <c r="C1685" s="5" t="str">
        <f xml:space="preserve"> TEXT(Table_EnergyDemand_raw_data[[#This Row],[Date]], "MMMM")</f>
        <v>August</v>
      </c>
      <c r="D1685" s="5" t="str">
        <f>TEXT(Table_EnergyDemand_raw_data[[#This Row],[Date]], "YYYY")</f>
        <v>2019</v>
      </c>
      <c r="E1685" s="5">
        <f>_xlfn.ISOWEEKNUM(Table_EnergyDemand_raw_data[[#This Row],[Date]])</f>
        <v>32</v>
      </c>
      <c r="F1685" s="6" t="str">
        <f>VLOOKUP(Table_EnergyDemand_raw_data[[#This Row],[Date]],Table_Sheet1[], 2, FALSE)</f>
        <v>Y</v>
      </c>
      <c r="G1685" s="6" t="str">
        <f>VLOOKUP(Table_EnergyDemand_raw_data[[#This Row],[Date]],Table_Sheet1[], 3, FALSE)</f>
        <v>N</v>
      </c>
      <c r="H1685" s="5">
        <v>4.8</v>
      </c>
      <c r="I1685" s="5">
        <v>12.9</v>
      </c>
      <c r="J1685" s="5">
        <v>11.4</v>
      </c>
      <c r="K1685" s="5">
        <v>6</v>
      </c>
      <c r="L1685" s="7">
        <v>121028.325</v>
      </c>
      <c r="M1685" s="8">
        <v>98.101093950000006</v>
      </c>
      <c r="N1685" s="8">
        <f>Table_EnergyDemand_raw_data[[#This Row],[Demand]]*Table_EnergyDemand_raw_data[[#This Row],[RRP]]</f>
        <v>11873011.081436135</v>
      </c>
    </row>
    <row r="1686" spans="1:14" x14ac:dyDescent="0.3">
      <c r="A1686" s="10">
        <v>43689</v>
      </c>
      <c r="B1686" s="5" t="str">
        <f>TEXT(Table_EnergyDemand_raw_data[[#This Row],[Date]], "DDDD")</f>
        <v>Monday</v>
      </c>
      <c r="C1686" s="5" t="str">
        <f xml:space="preserve"> TEXT(Table_EnergyDemand_raw_data[[#This Row],[Date]], "MMMM")</f>
        <v>August</v>
      </c>
      <c r="D1686" s="5" t="str">
        <f>TEXT(Table_EnergyDemand_raw_data[[#This Row],[Date]], "YYYY")</f>
        <v>2019</v>
      </c>
      <c r="E1686" s="5">
        <f>_xlfn.ISOWEEKNUM(Table_EnergyDemand_raw_data[[#This Row],[Date]])</f>
        <v>33</v>
      </c>
      <c r="F1686" s="6" t="str">
        <f>VLOOKUP(Table_EnergyDemand_raw_data[[#This Row],[Date]],Table_Sheet1[], 2, FALSE)</f>
        <v>Y</v>
      </c>
      <c r="G1686" s="6" t="str">
        <f>VLOOKUP(Table_EnergyDemand_raw_data[[#This Row],[Date]],Table_Sheet1[], 3, FALSE)</f>
        <v>N</v>
      </c>
      <c r="H1686" s="5">
        <v>6.3</v>
      </c>
      <c r="I1686" s="5">
        <v>12</v>
      </c>
      <c r="J1686" s="5">
        <v>9.9</v>
      </c>
      <c r="K1686" s="5">
        <v>8.8000000000000007</v>
      </c>
      <c r="L1686" s="7">
        <v>136683.4</v>
      </c>
      <c r="M1686" s="8">
        <v>163.36163669999999</v>
      </c>
      <c r="N1686" s="8">
        <f>Table_EnergyDemand_raw_data[[#This Row],[Demand]]*Table_EnergyDemand_raw_data[[#This Row],[RRP]]</f>
        <v>22328823.933720779</v>
      </c>
    </row>
    <row r="1687" spans="1:14" x14ac:dyDescent="0.3">
      <c r="A1687" s="10">
        <v>43690</v>
      </c>
      <c r="B1687" s="5" t="str">
        <f>TEXT(Table_EnergyDemand_raw_data[[#This Row],[Date]], "DDDD")</f>
        <v>Tuesday</v>
      </c>
      <c r="C1687" s="5" t="str">
        <f xml:space="preserve"> TEXT(Table_EnergyDemand_raw_data[[#This Row],[Date]], "MMMM")</f>
        <v>August</v>
      </c>
      <c r="D1687" s="5" t="str">
        <f>TEXT(Table_EnergyDemand_raw_data[[#This Row],[Date]], "YYYY")</f>
        <v>2019</v>
      </c>
      <c r="E1687" s="5">
        <f>_xlfn.ISOWEEKNUM(Table_EnergyDemand_raw_data[[#This Row],[Date]])</f>
        <v>33</v>
      </c>
      <c r="F1687" s="6" t="str">
        <f>VLOOKUP(Table_EnergyDemand_raw_data[[#This Row],[Date]],Table_Sheet1[], 2, FALSE)</f>
        <v>Y</v>
      </c>
      <c r="G1687" s="6" t="str">
        <f>VLOOKUP(Table_EnergyDemand_raw_data[[#This Row],[Date]],Table_Sheet1[], 3, FALSE)</f>
        <v>N</v>
      </c>
      <c r="H1687" s="5">
        <v>8.8000000000000007</v>
      </c>
      <c r="I1687" s="5">
        <v>13.1</v>
      </c>
      <c r="J1687" s="5">
        <v>7</v>
      </c>
      <c r="K1687" s="5">
        <v>0</v>
      </c>
      <c r="L1687" s="7">
        <v>141474.26500000001</v>
      </c>
      <c r="M1687" s="8">
        <v>267.34764990000002</v>
      </c>
      <c r="N1687" s="8">
        <f>Table_EnergyDemand_raw_data[[#This Row],[Demand]]*Table_EnergyDemand_raw_data[[#This Row],[RRP]]</f>
        <v>37822812.269079827</v>
      </c>
    </row>
    <row r="1688" spans="1:14" x14ac:dyDescent="0.3">
      <c r="A1688" s="10">
        <v>43691</v>
      </c>
      <c r="B1688" s="5" t="str">
        <f>TEXT(Table_EnergyDemand_raw_data[[#This Row],[Date]], "DDDD")</f>
        <v>Wednesday</v>
      </c>
      <c r="C1688" s="5" t="str">
        <f xml:space="preserve"> TEXT(Table_EnergyDemand_raw_data[[#This Row],[Date]], "MMMM")</f>
        <v>August</v>
      </c>
      <c r="D1688" s="5" t="str">
        <f>TEXT(Table_EnergyDemand_raw_data[[#This Row],[Date]], "YYYY")</f>
        <v>2019</v>
      </c>
      <c r="E1688" s="5">
        <f>_xlfn.ISOWEEKNUM(Table_EnergyDemand_raw_data[[#This Row],[Date]])</f>
        <v>33</v>
      </c>
      <c r="F1688" s="6" t="str">
        <f>VLOOKUP(Table_EnergyDemand_raw_data[[#This Row],[Date]],Table_Sheet1[], 2, FALSE)</f>
        <v>Y</v>
      </c>
      <c r="G1688" s="6" t="str">
        <f>VLOOKUP(Table_EnergyDemand_raw_data[[#This Row],[Date]],Table_Sheet1[], 3, FALSE)</f>
        <v>N</v>
      </c>
      <c r="H1688" s="5">
        <v>9.1</v>
      </c>
      <c r="I1688" s="5">
        <v>13.8</v>
      </c>
      <c r="J1688" s="5">
        <v>6.7</v>
      </c>
      <c r="K1688" s="5">
        <v>0.2</v>
      </c>
      <c r="L1688" s="7">
        <v>134681.435</v>
      </c>
      <c r="M1688" s="8">
        <v>123.8521422</v>
      </c>
      <c r="N1688" s="8">
        <f>Table_EnergyDemand_raw_data[[#This Row],[Demand]]*Table_EnergyDemand_raw_data[[#This Row],[RRP]]</f>
        <v>16680584.239320057</v>
      </c>
    </row>
    <row r="1689" spans="1:14" x14ac:dyDescent="0.3">
      <c r="A1689" s="10">
        <v>43692</v>
      </c>
      <c r="B1689" s="5" t="str">
        <f>TEXT(Table_EnergyDemand_raw_data[[#This Row],[Date]], "DDDD")</f>
        <v>Thursday</v>
      </c>
      <c r="C1689" s="5" t="str">
        <f xml:space="preserve"> TEXT(Table_EnergyDemand_raw_data[[#This Row],[Date]], "MMMM")</f>
        <v>August</v>
      </c>
      <c r="D1689" s="5" t="str">
        <f>TEXT(Table_EnergyDemand_raw_data[[#This Row],[Date]], "YYYY")</f>
        <v>2019</v>
      </c>
      <c r="E1689" s="5">
        <f>_xlfn.ISOWEEKNUM(Table_EnergyDemand_raw_data[[#This Row],[Date]])</f>
        <v>33</v>
      </c>
      <c r="F1689" s="6" t="str">
        <f>VLOOKUP(Table_EnergyDemand_raw_data[[#This Row],[Date]],Table_Sheet1[], 2, FALSE)</f>
        <v>Y</v>
      </c>
      <c r="G1689" s="6" t="str">
        <f>VLOOKUP(Table_EnergyDemand_raw_data[[#This Row],[Date]],Table_Sheet1[], 3, FALSE)</f>
        <v>N</v>
      </c>
      <c r="H1689" s="5">
        <v>7.3</v>
      </c>
      <c r="I1689" s="5">
        <v>16.2</v>
      </c>
      <c r="J1689" s="5">
        <v>10.5</v>
      </c>
      <c r="K1689" s="5">
        <v>0</v>
      </c>
      <c r="L1689" s="7">
        <v>128119.715</v>
      </c>
      <c r="M1689" s="8">
        <v>76.350980870000001</v>
      </c>
      <c r="N1689" s="8">
        <f>Table_EnergyDemand_raw_data[[#This Row],[Demand]]*Table_EnergyDemand_raw_data[[#This Row],[RRP]]</f>
        <v>9782065.9090348519</v>
      </c>
    </row>
    <row r="1690" spans="1:14" x14ac:dyDescent="0.3">
      <c r="A1690" s="10">
        <v>43693</v>
      </c>
      <c r="B1690" s="5" t="str">
        <f>TEXT(Table_EnergyDemand_raw_data[[#This Row],[Date]], "DDDD")</f>
        <v>Friday</v>
      </c>
      <c r="C1690" s="5" t="str">
        <f xml:space="preserve"> TEXT(Table_EnergyDemand_raw_data[[#This Row],[Date]], "MMMM")</f>
        <v>August</v>
      </c>
      <c r="D1690" s="5" t="str">
        <f>TEXT(Table_EnergyDemand_raw_data[[#This Row],[Date]], "YYYY")</f>
        <v>2019</v>
      </c>
      <c r="E1690" s="5">
        <f>_xlfn.ISOWEEKNUM(Table_EnergyDemand_raw_data[[#This Row],[Date]])</f>
        <v>33</v>
      </c>
      <c r="F1690" s="6" t="str">
        <f>VLOOKUP(Table_EnergyDemand_raw_data[[#This Row],[Date]],Table_Sheet1[], 2, FALSE)</f>
        <v>Y</v>
      </c>
      <c r="G1690" s="6" t="str">
        <f>VLOOKUP(Table_EnergyDemand_raw_data[[#This Row],[Date]],Table_Sheet1[], 3, FALSE)</f>
        <v>N</v>
      </c>
      <c r="H1690" s="5">
        <v>10.6</v>
      </c>
      <c r="I1690" s="5">
        <v>16.899999999999999</v>
      </c>
      <c r="J1690" s="5">
        <v>6.3</v>
      </c>
      <c r="K1690" s="5">
        <v>0</v>
      </c>
      <c r="L1690" s="7">
        <v>129781.155</v>
      </c>
      <c r="M1690" s="8">
        <v>100.0115921</v>
      </c>
      <c r="N1690" s="8">
        <f>Table_EnergyDemand_raw_data[[#This Row],[Demand]]*Table_EnergyDemand_raw_data[[#This Row],[RRP]]</f>
        <v>12979619.936126875</v>
      </c>
    </row>
    <row r="1691" spans="1:14" x14ac:dyDescent="0.3">
      <c r="A1691" s="10">
        <v>43694</v>
      </c>
      <c r="B1691" s="5" t="str">
        <f>TEXT(Table_EnergyDemand_raw_data[[#This Row],[Date]], "DDDD")</f>
        <v>Saturday</v>
      </c>
      <c r="C1691" s="5" t="str">
        <f xml:space="preserve"> TEXT(Table_EnergyDemand_raw_data[[#This Row],[Date]], "MMMM")</f>
        <v>August</v>
      </c>
      <c r="D1691" s="5" t="str">
        <f>TEXT(Table_EnergyDemand_raw_data[[#This Row],[Date]], "YYYY")</f>
        <v>2019</v>
      </c>
      <c r="E1691" s="5">
        <f>_xlfn.ISOWEEKNUM(Table_EnergyDemand_raw_data[[#This Row],[Date]])</f>
        <v>33</v>
      </c>
      <c r="F1691" s="6" t="str">
        <f>VLOOKUP(Table_EnergyDemand_raw_data[[#This Row],[Date]],Table_Sheet1[], 2, FALSE)</f>
        <v>Y</v>
      </c>
      <c r="G1691" s="6" t="str">
        <f>VLOOKUP(Table_EnergyDemand_raw_data[[#This Row],[Date]],Table_Sheet1[], 3, FALSE)</f>
        <v>N</v>
      </c>
      <c r="H1691" s="5">
        <v>7</v>
      </c>
      <c r="I1691" s="5">
        <v>16.5</v>
      </c>
      <c r="J1691" s="5">
        <v>13.4</v>
      </c>
      <c r="K1691" s="5">
        <v>3.8</v>
      </c>
      <c r="L1691" s="7">
        <v>115460.6</v>
      </c>
      <c r="M1691" s="8">
        <v>75.491413320000007</v>
      </c>
      <c r="N1691" s="8">
        <f>Table_EnergyDemand_raw_data[[#This Row],[Demand]]*Table_EnergyDemand_raw_data[[#This Row],[RRP]]</f>
        <v>8716283.876775194</v>
      </c>
    </row>
    <row r="1692" spans="1:14" x14ac:dyDescent="0.3">
      <c r="A1692" s="10">
        <v>43695</v>
      </c>
      <c r="B1692" s="5" t="str">
        <f>TEXT(Table_EnergyDemand_raw_data[[#This Row],[Date]], "DDDD")</f>
        <v>Sunday</v>
      </c>
      <c r="C1692" s="5" t="str">
        <f xml:space="preserve"> TEXT(Table_EnergyDemand_raw_data[[#This Row],[Date]], "MMMM")</f>
        <v>August</v>
      </c>
      <c r="D1692" s="5" t="str">
        <f>TEXT(Table_EnergyDemand_raw_data[[#This Row],[Date]], "YYYY")</f>
        <v>2019</v>
      </c>
      <c r="E1692" s="5">
        <f>_xlfn.ISOWEEKNUM(Table_EnergyDemand_raw_data[[#This Row],[Date]])</f>
        <v>33</v>
      </c>
      <c r="F1692" s="6" t="str">
        <f>VLOOKUP(Table_EnergyDemand_raw_data[[#This Row],[Date]],Table_Sheet1[], 2, FALSE)</f>
        <v>Y</v>
      </c>
      <c r="G1692" s="6" t="str">
        <f>VLOOKUP(Table_EnergyDemand_raw_data[[#This Row],[Date]],Table_Sheet1[], 3, FALSE)</f>
        <v>N</v>
      </c>
      <c r="H1692" s="5">
        <v>8.8000000000000007</v>
      </c>
      <c r="I1692" s="5">
        <v>19.399999999999999</v>
      </c>
      <c r="J1692" s="5">
        <v>9.3000000000000007</v>
      </c>
      <c r="K1692" s="5">
        <v>0</v>
      </c>
      <c r="L1692" s="7">
        <v>110816.375</v>
      </c>
      <c r="M1692" s="8">
        <v>52.024492690000002</v>
      </c>
      <c r="N1692" s="8">
        <f>Table_EnergyDemand_raw_data[[#This Row],[Demand]]*Table_EnergyDemand_raw_data[[#This Row],[RRP]]</f>
        <v>5765165.6911197994</v>
      </c>
    </row>
    <row r="1693" spans="1:14" x14ac:dyDescent="0.3">
      <c r="A1693" s="10">
        <v>43696</v>
      </c>
      <c r="B1693" s="5" t="str">
        <f>TEXT(Table_EnergyDemand_raw_data[[#This Row],[Date]], "DDDD")</f>
        <v>Monday</v>
      </c>
      <c r="C1693" s="5" t="str">
        <f xml:space="preserve"> TEXT(Table_EnergyDemand_raw_data[[#This Row],[Date]], "MMMM")</f>
        <v>August</v>
      </c>
      <c r="D1693" s="5" t="str">
        <f>TEXT(Table_EnergyDemand_raw_data[[#This Row],[Date]], "YYYY")</f>
        <v>2019</v>
      </c>
      <c r="E1693" s="5">
        <f>_xlfn.ISOWEEKNUM(Table_EnergyDemand_raw_data[[#This Row],[Date]])</f>
        <v>34</v>
      </c>
      <c r="F1693" s="6" t="str">
        <f>VLOOKUP(Table_EnergyDemand_raw_data[[#This Row],[Date]],Table_Sheet1[], 2, FALSE)</f>
        <v>Y</v>
      </c>
      <c r="G1693" s="6" t="str">
        <f>VLOOKUP(Table_EnergyDemand_raw_data[[#This Row],[Date]],Table_Sheet1[], 3, FALSE)</f>
        <v>N</v>
      </c>
      <c r="H1693" s="5">
        <v>5.8</v>
      </c>
      <c r="I1693" s="5">
        <v>12.3</v>
      </c>
      <c r="J1693" s="5">
        <v>12.8</v>
      </c>
      <c r="K1693" s="5">
        <v>4</v>
      </c>
      <c r="L1693" s="7">
        <v>131067.25</v>
      </c>
      <c r="M1693" s="8">
        <v>81.723625240000004</v>
      </c>
      <c r="N1693" s="8">
        <f>Table_EnergyDemand_raw_data[[#This Row],[Demand]]*Table_EnergyDemand_raw_data[[#This Row],[RRP]]</f>
        <v>10711290.820237391</v>
      </c>
    </row>
    <row r="1694" spans="1:14" x14ac:dyDescent="0.3">
      <c r="A1694" s="10">
        <v>43697</v>
      </c>
      <c r="B1694" s="5" t="str">
        <f>TEXT(Table_EnergyDemand_raw_data[[#This Row],[Date]], "DDDD")</f>
        <v>Tuesday</v>
      </c>
      <c r="C1694" s="5" t="str">
        <f xml:space="preserve"> TEXT(Table_EnergyDemand_raw_data[[#This Row],[Date]], "MMMM")</f>
        <v>August</v>
      </c>
      <c r="D1694" s="5" t="str">
        <f>TEXT(Table_EnergyDemand_raw_data[[#This Row],[Date]], "YYYY")</f>
        <v>2019</v>
      </c>
      <c r="E1694" s="5">
        <f>_xlfn.ISOWEEKNUM(Table_EnergyDemand_raw_data[[#This Row],[Date]])</f>
        <v>34</v>
      </c>
      <c r="F1694" s="6" t="str">
        <f>VLOOKUP(Table_EnergyDemand_raw_data[[#This Row],[Date]],Table_Sheet1[], 2, FALSE)</f>
        <v>Y</v>
      </c>
      <c r="G1694" s="6" t="str">
        <f>VLOOKUP(Table_EnergyDemand_raw_data[[#This Row],[Date]],Table_Sheet1[], 3, FALSE)</f>
        <v>N</v>
      </c>
      <c r="H1694" s="5">
        <v>7.6</v>
      </c>
      <c r="I1694" s="5">
        <v>17</v>
      </c>
      <c r="J1694" s="5">
        <v>7.2</v>
      </c>
      <c r="K1694" s="5">
        <v>0.4</v>
      </c>
      <c r="L1694" s="7">
        <v>131438.54999999999</v>
      </c>
      <c r="M1694" s="8">
        <v>61.926547419999999</v>
      </c>
      <c r="N1694" s="8">
        <f>Table_EnergyDemand_raw_data[[#This Row],[Demand]]*Table_EnergyDemand_raw_data[[#This Row],[RRP]]</f>
        <v>8139535.5993910404</v>
      </c>
    </row>
    <row r="1695" spans="1:14" x14ac:dyDescent="0.3">
      <c r="A1695" s="10">
        <v>43698</v>
      </c>
      <c r="B1695" s="5" t="str">
        <f>TEXT(Table_EnergyDemand_raw_data[[#This Row],[Date]], "DDDD")</f>
        <v>Wednesday</v>
      </c>
      <c r="C1695" s="5" t="str">
        <f xml:space="preserve"> TEXT(Table_EnergyDemand_raw_data[[#This Row],[Date]], "MMMM")</f>
        <v>August</v>
      </c>
      <c r="D1695" s="5" t="str">
        <f>TEXT(Table_EnergyDemand_raw_data[[#This Row],[Date]], "YYYY")</f>
        <v>2019</v>
      </c>
      <c r="E1695" s="5">
        <f>_xlfn.ISOWEEKNUM(Table_EnergyDemand_raw_data[[#This Row],[Date]])</f>
        <v>34</v>
      </c>
      <c r="F1695" s="6" t="str">
        <f>VLOOKUP(Table_EnergyDemand_raw_data[[#This Row],[Date]],Table_Sheet1[], 2, FALSE)</f>
        <v>Y</v>
      </c>
      <c r="G1695" s="6" t="str">
        <f>VLOOKUP(Table_EnergyDemand_raw_data[[#This Row],[Date]],Table_Sheet1[], 3, FALSE)</f>
        <v>N</v>
      </c>
      <c r="H1695" s="5">
        <v>11.5</v>
      </c>
      <c r="I1695" s="5">
        <v>16.600000000000001</v>
      </c>
      <c r="J1695" s="5">
        <v>11.5</v>
      </c>
      <c r="K1695" s="5">
        <v>0.2</v>
      </c>
      <c r="L1695" s="7">
        <v>120747.08</v>
      </c>
      <c r="M1695" s="8">
        <v>54.386880320000003</v>
      </c>
      <c r="N1695" s="8">
        <f>Table_EnergyDemand_raw_data[[#This Row],[Demand]]*Table_EnergyDemand_raw_data[[#This Row],[RRP]]</f>
        <v>6567056.9889494665</v>
      </c>
    </row>
    <row r="1696" spans="1:14" x14ac:dyDescent="0.3">
      <c r="A1696" s="10">
        <v>43699</v>
      </c>
      <c r="B1696" s="5" t="str">
        <f>TEXT(Table_EnergyDemand_raw_data[[#This Row],[Date]], "DDDD")</f>
        <v>Thursday</v>
      </c>
      <c r="C1696" s="5" t="str">
        <f xml:space="preserve"> TEXT(Table_EnergyDemand_raw_data[[#This Row],[Date]], "MMMM")</f>
        <v>August</v>
      </c>
      <c r="D1696" s="5" t="str">
        <f>TEXT(Table_EnergyDemand_raw_data[[#This Row],[Date]], "YYYY")</f>
        <v>2019</v>
      </c>
      <c r="E1696" s="5">
        <f>_xlfn.ISOWEEKNUM(Table_EnergyDemand_raw_data[[#This Row],[Date]])</f>
        <v>34</v>
      </c>
      <c r="F1696" s="6" t="str">
        <f>VLOOKUP(Table_EnergyDemand_raw_data[[#This Row],[Date]],Table_Sheet1[], 2, FALSE)</f>
        <v>Y</v>
      </c>
      <c r="G1696" s="6" t="str">
        <f>VLOOKUP(Table_EnergyDemand_raw_data[[#This Row],[Date]],Table_Sheet1[], 3, FALSE)</f>
        <v>N</v>
      </c>
      <c r="H1696" s="5">
        <v>9.6</v>
      </c>
      <c r="I1696" s="5">
        <v>13</v>
      </c>
      <c r="J1696" s="5">
        <v>11.3</v>
      </c>
      <c r="K1696" s="5">
        <v>1.6</v>
      </c>
      <c r="L1696" s="7">
        <v>127697.99</v>
      </c>
      <c r="M1696" s="8">
        <v>89.139147589999993</v>
      </c>
      <c r="N1696" s="8">
        <f>Table_EnergyDemand_raw_data[[#This Row],[Demand]]*Table_EnergyDemand_raw_data[[#This Row],[RRP]]</f>
        <v>11382889.977556344</v>
      </c>
    </row>
    <row r="1697" spans="1:14" x14ac:dyDescent="0.3">
      <c r="A1697" s="10">
        <v>43700</v>
      </c>
      <c r="B1697" s="5" t="str">
        <f>TEXT(Table_EnergyDemand_raw_data[[#This Row],[Date]], "DDDD")</f>
        <v>Friday</v>
      </c>
      <c r="C1697" s="5" t="str">
        <f xml:space="preserve"> TEXT(Table_EnergyDemand_raw_data[[#This Row],[Date]], "MMMM")</f>
        <v>August</v>
      </c>
      <c r="D1697" s="5" t="str">
        <f>TEXT(Table_EnergyDemand_raw_data[[#This Row],[Date]], "YYYY")</f>
        <v>2019</v>
      </c>
      <c r="E1697" s="5">
        <f>_xlfn.ISOWEEKNUM(Table_EnergyDemand_raw_data[[#This Row],[Date]])</f>
        <v>34</v>
      </c>
      <c r="F1697" s="6" t="str">
        <f>VLOOKUP(Table_EnergyDemand_raw_data[[#This Row],[Date]],Table_Sheet1[], 2, FALSE)</f>
        <v>Y</v>
      </c>
      <c r="G1697" s="6" t="str">
        <f>VLOOKUP(Table_EnergyDemand_raw_data[[#This Row],[Date]],Table_Sheet1[], 3, FALSE)</f>
        <v>N</v>
      </c>
      <c r="H1697" s="5">
        <v>3.8</v>
      </c>
      <c r="I1697" s="5">
        <v>15.1</v>
      </c>
      <c r="J1697" s="5">
        <v>14.5</v>
      </c>
      <c r="K1697" s="5">
        <v>0</v>
      </c>
      <c r="L1697" s="7">
        <v>126763.36500000001</v>
      </c>
      <c r="M1697" s="8">
        <v>91.098931109999995</v>
      </c>
      <c r="N1697" s="8">
        <f>Table_EnergyDemand_raw_data[[#This Row],[Demand]]*Table_EnergyDemand_raw_data[[#This Row],[RRP]]</f>
        <v>11548007.055406785</v>
      </c>
    </row>
    <row r="1698" spans="1:14" x14ac:dyDescent="0.3">
      <c r="A1698" s="10">
        <v>43701</v>
      </c>
      <c r="B1698" s="5" t="str">
        <f>TEXT(Table_EnergyDemand_raw_data[[#This Row],[Date]], "DDDD")</f>
        <v>Saturday</v>
      </c>
      <c r="C1698" s="5" t="str">
        <f xml:space="preserve"> TEXT(Table_EnergyDemand_raw_data[[#This Row],[Date]], "MMMM")</f>
        <v>August</v>
      </c>
      <c r="D1698" s="5" t="str">
        <f>TEXT(Table_EnergyDemand_raw_data[[#This Row],[Date]], "YYYY")</f>
        <v>2019</v>
      </c>
      <c r="E1698" s="5">
        <f>_xlfn.ISOWEEKNUM(Table_EnergyDemand_raw_data[[#This Row],[Date]])</f>
        <v>34</v>
      </c>
      <c r="F1698" s="6" t="str">
        <f>VLOOKUP(Table_EnergyDemand_raw_data[[#This Row],[Date]],Table_Sheet1[], 2, FALSE)</f>
        <v>Y</v>
      </c>
      <c r="G1698" s="6" t="str">
        <f>VLOOKUP(Table_EnergyDemand_raw_data[[#This Row],[Date]],Table_Sheet1[], 3, FALSE)</f>
        <v>N</v>
      </c>
      <c r="H1698" s="5">
        <v>7.9</v>
      </c>
      <c r="I1698" s="5">
        <v>18</v>
      </c>
      <c r="J1698" s="5">
        <v>13</v>
      </c>
      <c r="K1698" s="5">
        <v>0</v>
      </c>
      <c r="L1698" s="7">
        <v>107303.47500000001</v>
      </c>
      <c r="M1698" s="8">
        <v>55.149898819999997</v>
      </c>
      <c r="N1698" s="8">
        <f>Table_EnergyDemand_raw_data[[#This Row],[Demand]]*Table_EnergyDemand_raw_data[[#This Row],[RRP]]</f>
        <v>5917775.7892843997</v>
      </c>
    </row>
    <row r="1699" spans="1:14" x14ac:dyDescent="0.3">
      <c r="A1699" s="10">
        <v>43702</v>
      </c>
      <c r="B1699" s="5" t="str">
        <f>TEXT(Table_EnergyDemand_raw_data[[#This Row],[Date]], "DDDD")</f>
        <v>Sunday</v>
      </c>
      <c r="C1699" s="5" t="str">
        <f xml:space="preserve"> TEXT(Table_EnergyDemand_raw_data[[#This Row],[Date]], "MMMM")</f>
        <v>August</v>
      </c>
      <c r="D1699" s="5" t="str">
        <f>TEXT(Table_EnergyDemand_raw_data[[#This Row],[Date]], "YYYY")</f>
        <v>2019</v>
      </c>
      <c r="E1699" s="5">
        <f>_xlfn.ISOWEEKNUM(Table_EnergyDemand_raw_data[[#This Row],[Date]])</f>
        <v>34</v>
      </c>
      <c r="F1699" s="6" t="str">
        <f>VLOOKUP(Table_EnergyDemand_raw_data[[#This Row],[Date]],Table_Sheet1[], 2, FALSE)</f>
        <v>Y</v>
      </c>
      <c r="G1699" s="6" t="str">
        <f>VLOOKUP(Table_EnergyDemand_raw_data[[#This Row],[Date]],Table_Sheet1[], 3, FALSE)</f>
        <v>N</v>
      </c>
      <c r="H1699" s="5">
        <v>6.5</v>
      </c>
      <c r="I1699" s="5">
        <v>12.9</v>
      </c>
      <c r="J1699" s="5">
        <v>13.9</v>
      </c>
      <c r="K1699" s="5">
        <v>1.2</v>
      </c>
      <c r="L1699" s="7">
        <v>113980.3</v>
      </c>
      <c r="M1699" s="8">
        <v>119.3055933</v>
      </c>
      <c r="N1699" s="8">
        <f>Table_EnergyDemand_raw_data[[#This Row],[Demand]]*Table_EnergyDemand_raw_data[[#This Row],[RRP]]</f>
        <v>13598487.316011989</v>
      </c>
    </row>
    <row r="1700" spans="1:14" x14ac:dyDescent="0.3">
      <c r="A1700" s="10">
        <v>43703</v>
      </c>
      <c r="B1700" s="5" t="str">
        <f>TEXT(Table_EnergyDemand_raw_data[[#This Row],[Date]], "DDDD")</f>
        <v>Monday</v>
      </c>
      <c r="C1700" s="5" t="str">
        <f xml:space="preserve"> TEXT(Table_EnergyDemand_raw_data[[#This Row],[Date]], "MMMM")</f>
        <v>August</v>
      </c>
      <c r="D1700" s="5" t="str">
        <f>TEXT(Table_EnergyDemand_raw_data[[#This Row],[Date]], "YYYY")</f>
        <v>2019</v>
      </c>
      <c r="E1700" s="5">
        <f>_xlfn.ISOWEEKNUM(Table_EnergyDemand_raw_data[[#This Row],[Date]])</f>
        <v>35</v>
      </c>
      <c r="F1700" s="6" t="str">
        <f>VLOOKUP(Table_EnergyDemand_raw_data[[#This Row],[Date]],Table_Sheet1[], 2, FALSE)</f>
        <v>Y</v>
      </c>
      <c r="G1700" s="6" t="str">
        <f>VLOOKUP(Table_EnergyDemand_raw_data[[#This Row],[Date]],Table_Sheet1[], 3, FALSE)</f>
        <v>N</v>
      </c>
      <c r="H1700" s="5">
        <v>5.3</v>
      </c>
      <c r="I1700" s="5">
        <v>14.4</v>
      </c>
      <c r="J1700" s="5">
        <v>14.7</v>
      </c>
      <c r="K1700" s="5">
        <v>0</v>
      </c>
      <c r="L1700" s="7">
        <v>132704.36499999999</v>
      </c>
      <c r="M1700" s="8">
        <v>142.18481030000001</v>
      </c>
      <c r="N1700" s="8">
        <f>Table_EnergyDemand_raw_data[[#This Row],[Demand]]*Table_EnergyDemand_raw_data[[#This Row],[RRP]]</f>
        <v>18868544.963506959</v>
      </c>
    </row>
    <row r="1701" spans="1:14" x14ac:dyDescent="0.3">
      <c r="A1701" s="10">
        <v>43704</v>
      </c>
      <c r="B1701" s="5" t="str">
        <f>TEXT(Table_EnergyDemand_raw_data[[#This Row],[Date]], "DDDD")</f>
        <v>Tuesday</v>
      </c>
      <c r="C1701" s="5" t="str">
        <f xml:space="preserve"> TEXT(Table_EnergyDemand_raw_data[[#This Row],[Date]], "MMMM")</f>
        <v>August</v>
      </c>
      <c r="D1701" s="5" t="str">
        <f>TEXT(Table_EnergyDemand_raw_data[[#This Row],[Date]], "YYYY")</f>
        <v>2019</v>
      </c>
      <c r="E1701" s="5">
        <f>_xlfn.ISOWEEKNUM(Table_EnergyDemand_raw_data[[#This Row],[Date]])</f>
        <v>35</v>
      </c>
      <c r="F1701" s="6" t="str">
        <f>VLOOKUP(Table_EnergyDemand_raw_data[[#This Row],[Date]],Table_Sheet1[], 2, FALSE)</f>
        <v>Y</v>
      </c>
      <c r="G1701" s="6" t="str">
        <f>VLOOKUP(Table_EnergyDemand_raw_data[[#This Row],[Date]],Table_Sheet1[], 3, FALSE)</f>
        <v>N</v>
      </c>
      <c r="H1701" s="5">
        <v>4.2</v>
      </c>
      <c r="I1701" s="5">
        <v>15.3</v>
      </c>
      <c r="J1701" s="5">
        <v>12.9</v>
      </c>
      <c r="K1701" s="5">
        <v>0</v>
      </c>
      <c r="L1701" s="7">
        <v>130964.88499999999</v>
      </c>
      <c r="M1701" s="8">
        <v>131.1074194</v>
      </c>
      <c r="N1701" s="8">
        <f>Table_EnergyDemand_raw_data[[#This Row],[Demand]]*Table_EnergyDemand_raw_data[[#This Row],[RRP]]</f>
        <v>17170468.104367767</v>
      </c>
    </row>
    <row r="1702" spans="1:14" x14ac:dyDescent="0.3">
      <c r="A1702" s="10">
        <v>43705</v>
      </c>
      <c r="B1702" s="5" t="str">
        <f>TEXT(Table_EnergyDemand_raw_data[[#This Row],[Date]], "DDDD")</f>
        <v>Wednesday</v>
      </c>
      <c r="C1702" s="5" t="str">
        <f xml:space="preserve"> TEXT(Table_EnergyDemand_raw_data[[#This Row],[Date]], "MMMM")</f>
        <v>August</v>
      </c>
      <c r="D1702" s="5" t="str">
        <f>TEXT(Table_EnergyDemand_raw_data[[#This Row],[Date]], "YYYY")</f>
        <v>2019</v>
      </c>
      <c r="E1702" s="5">
        <f>_xlfn.ISOWEEKNUM(Table_EnergyDemand_raw_data[[#This Row],[Date]])</f>
        <v>35</v>
      </c>
      <c r="F1702" s="6" t="str">
        <f>VLOOKUP(Table_EnergyDemand_raw_data[[#This Row],[Date]],Table_Sheet1[], 2, FALSE)</f>
        <v>Y</v>
      </c>
      <c r="G1702" s="6" t="str">
        <f>VLOOKUP(Table_EnergyDemand_raw_data[[#This Row],[Date]],Table_Sheet1[], 3, FALSE)</f>
        <v>N</v>
      </c>
      <c r="H1702" s="5">
        <v>8.3000000000000007</v>
      </c>
      <c r="I1702" s="5">
        <v>13.4</v>
      </c>
      <c r="J1702" s="5">
        <v>5</v>
      </c>
      <c r="K1702" s="5">
        <v>0</v>
      </c>
      <c r="L1702" s="7">
        <v>137660.94</v>
      </c>
      <c r="M1702" s="8">
        <v>140.94202110000001</v>
      </c>
      <c r="N1702" s="8">
        <f>Table_EnergyDemand_raw_data[[#This Row],[Demand]]*Table_EnergyDemand_raw_data[[#This Row],[RRP]]</f>
        <v>19402211.110125836</v>
      </c>
    </row>
    <row r="1703" spans="1:14" x14ac:dyDescent="0.3">
      <c r="A1703" s="10">
        <v>43706</v>
      </c>
      <c r="B1703" s="5" t="str">
        <f>TEXT(Table_EnergyDemand_raw_data[[#This Row],[Date]], "DDDD")</f>
        <v>Thursday</v>
      </c>
      <c r="C1703" s="5" t="str">
        <f xml:space="preserve"> TEXT(Table_EnergyDemand_raw_data[[#This Row],[Date]], "MMMM")</f>
        <v>August</v>
      </c>
      <c r="D1703" s="5" t="str">
        <f>TEXT(Table_EnergyDemand_raw_data[[#This Row],[Date]], "YYYY")</f>
        <v>2019</v>
      </c>
      <c r="E1703" s="5">
        <f>_xlfn.ISOWEEKNUM(Table_EnergyDemand_raw_data[[#This Row],[Date]])</f>
        <v>35</v>
      </c>
      <c r="F1703" s="6" t="str">
        <f>VLOOKUP(Table_EnergyDemand_raw_data[[#This Row],[Date]],Table_Sheet1[], 2, FALSE)</f>
        <v>Y</v>
      </c>
      <c r="G1703" s="6" t="str">
        <f>VLOOKUP(Table_EnergyDemand_raw_data[[#This Row],[Date]],Table_Sheet1[], 3, FALSE)</f>
        <v>N</v>
      </c>
      <c r="H1703" s="5">
        <v>6.1</v>
      </c>
      <c r="I1703" s="5">
        <v>13</v>
      </c>
      <c r="J1703" s="5">
        <v>13.2</v>
      </c>
      <c r="K1703" s="5">
        <v>6.2</v>
      </c>
      <c r="L1703" s="7">
        <v>134233.345</v>
      </c>
      <c r="M1703" s="8">
        <v>135.2468604</v>
      </c>
      <c r="N1703" s="8">
        <f>Table_EnergyDemand_raw_data[[#This Row],[Demand]]*Table_EnergyDemand_raw_data[[#This Row],[RRP]]</f>
        <v>18154638.472240038</v>
      </c>
    </row>
    <row r="1704" spans="1:14" x14ac:dyDescent="0.3">
      <c r="A1704" s="10">
        <v>43707</v>
      </c>
      <c r="B1704" s="5" t="str">
        <f>TEXT(Table_EnergyDemand_raw_data[[#This Row],[Date]], "DDDD")</f>
        <v>Friday</v>
      </c>
      <c r="C1704" s="5" t="str">
        <f xml:space="preserve"> TEXT(Table_EnergyDemand_raw_data[[#This Row],[Date]], "MMMM")</f>
        <v>August</v>
      </c>
      <c r="D1704" s="5" t="str">
        <f>TEXT(Table_EnergyDemand_raw_data[[#This Row],[Date]], "YYYY")</f>
        <v>2019</v>
      </c>
      <c r="E1704" s="5">
        <f>_xlfn.ISOWEEKNUM(Table_EnergyDemand_raw_data[[#This Row],[Date]])</f>
        <v>35</v>
      </c>
      <c r="F1704" s="6" t="str">
        <f>VLOOKUP(Table_EnergyDemand_raw_data[[#This Row],[Date]],Table_Sheet1[], 2, FALSE)</f>
        <v>Y</v>
      </c>
      <c r="G1704" s="6" t="str">
        <f>VLOOKUP(Table_EnergyDemand_raw_data[[#This Row],[Date]],Table_Sheet1[], 3, FALSE)</f>
        <v>N</v>
      </c>
      <c r="H1704" s="5">
        <v>2.2999999999999998</v>
      </c>
      <c r="I1704" s="5">
        <v>15.3</v>
      </c>
      <c r="J1704" s="5">
        <v>15.6</v>
      </c>
      <c r="K1704" s="5">
        <v>0.2</v>
      </c>
      <c r="L1704" s="7">
        <v>131871.07999999999</v>
      </c>
      <c r="M1704" s="8">
        <v>185.2052836</v>
      </c>
      <c r="N1704" s="8">
        <f>Table_EnergyDemand_raw_data[[#This Row],[Demand]]*Table_EnergyDemand_raw_data[[#This Row],[RRP]]</f>
        <v>24423220.770038284</v>
      </c>
    </row>
    <row r="1705" spans="1:14" x14ac:dyDescent="0.3">
      <c r="A1705" s="10">
        <v>43708</v>
      </c>
      <c r="B1705" s="5" t="str">
        <f>TEXT(Table_EnergyDemand_raw_data[[#This Row],[Date]], "DDDD")</f>
        <v>Saturday</v>
      </c>
      <c r="C1705" s="5" t="str">
        <f xml:space="preserve"> TEXT(Table_EnergyDemand_raw_data[[#This Row],[Date]], "MMMM")</f>
        <v>August</v>
      </c>
      <c r="D1705" s="5" t="str">
        <f>TEXT(Table_EnergyDemand_raw_data[[#This Row],[Date]], "YYYY")</f>
        <v>2019</v>
      </c>
      <c r="E1705" s="5">
        <f>_xlfn.ISOWEEKNUM(Table_EnergyDemand_raw_data[[#This Row],[Date]])</f>
        <v>35</v>
      </c>
      <c r="F1705" s="6" t="str">
        <f>VLOOKUP(Table_EnergyDemand_raw_data[[#This Row],[Date]],Table_Sheet1[], 2, FALSE)</f>
        <v>Y</v>
      </c>
      <c r="G1705" s="6" t="str">
        <f>VLOOKUP(Table_EnergyDemand_raw_data[[#This Row],[Date]],Table_Sheet1[], 3, FALSE)</f>
        <v>N</v>
      </c>
      <c r="H1705" s="5">
        <v>5</v>
      </c>
      <c r="I1705" s="5">
        <v>18.2</v>
      </c>
      <c r="J1705" s="5">
        <v>15.8</v>
      </c>
      <c r="K1705" s="5">
        <v>0</v>
      </c>
      <c r="L1705" s="7">
        <v>107616.03</v>
      </c>
      <c r="M1705" s="8">
        <v>79.347198370000001</v>
      </c>
      <c r="N1705" s="8">
        <f>Table_EnergyDemand_raw_data[[#This Row],[Demand]]*Table_EnergyDemand_raw_data[[#This Row],[RRP]]</f>
        <v>8539030.4802018702</v>
      </c>
    </row>
    <row r="1706" spans="1:14" x14ac:dyDescent="0.3">
      <c r="A1706" s="10">
        <v>43709</v>
      </c>
      <c r="B1706" s="5" t="str">
        <f>TEXT(Table_EnergyDemand_raw_data[[#This Row],[Date]], "DDDD")</f>
        <v>Sunday</v>
      </c>
      <c r="C1706" s="5" t="str">
        <f xml:space="preserve"> TEXT(Table_EnergyDemand_raw_data[[#This Row],[Date]], "MMMM")</f>
        <v>September</v>
      </c>
      <c r="D1706" s="5" t="str">
        <f>TEXT(Table_EnergyDemand_raw_data[[#This Row],[Date]], "YYYY")</f>
        <v>2019</v>
      </c>
      <c r="E1706" s="5">
        <f>_xlfn.ISOWEEKNUM(Table_EnergyDemand_raw_data[[#This Row],[Date]])</f>
        <v>35</v>
      </c>
      <c r="F1706" s="6" t="str">
        <f>VLOOKUP(Table_EnergyDemand_raw_data[[#This Row],[Date]],Table_Sheet1[], 2, FALSE)</f>
        <v>Y</v>
      </c>
      <c r="G1706" s="6" t="str">
        <f>VLOOKUP(Table_EnergyDemand_raw_data[[#This Row],[Date]],Table_Sheet1[], 3, FALSE)</f>
        <v>N</v>
      </c>
      <c r="H1706" s="5">
        <v>11.1</v>
      </c>
      <c r="I1706" s="5">
        <v>19.600000000000001</v>
      </c>
      <c r="J1706" s="5">
        <v>9.4</v>
      </c>
      <c r="K1706" s="5">
        <v>0</v>
      </c>
      <c r="L1706" s="7">
        <v>106779.47500000001</v>
      </c>
      <c r="M1706" s="8">
        <v>75.512741539999993</v>
      </c>
      <c r="N1706" s="8">
        <f>Table_EnergyDemand_raw_data[[#This Row],[Demand]]*Table_EnergyDemand_raw_data[[#This Row],[RRP]]</f>
        <v>8063210.8974518916</v>
      </c>
    </row>
    <row r="1707" spans="1:14" x14ac:dyDescent="0.3">
      <c r="A1707" s="10">
        <v>43710</v>
      </c>
      <c r="B1707" s="5" t="str">
        <f>TEXT(Table_EnergyDemand_raw_data[[#This Row],[Date]], "DDDD")</f>
        <v>Monday</v>
      </c>
      <c r="C1707" s="5" t="str">
        <f xml:space="preserve"> TEXT(Table_EnergyDemand_raw_data[[#This Row],[Date]], "MMMM")</f>
        <v>September</v>
      </c>
      <c r="D1707" s="5" t="str">
        <f>TEXT(Table_EnergyDemand_raw_data[[#This Row],[Date]], "YYYY")</f>
        <v>2019</v>
      </c>
      <c r="E1707" s="5">
        <f>_xlfn.ISOWEEKNUM(Table_EnergyDemand_raw_data[[#This Row],[Date]])</f>
        <v>36</v>
      </c>
      <c r="F1707" s="6" t="str">
        <f>VLOOKUP(Table_EnergyDemand_raw_data[[#This Row],[Date]],Table_Sheet1[], 2, FALSE)</f>
        <v>Y</v>
      </c>
      <c r="G1707" s="6" t="str">
        <f>VLOOKUP(Table_EnergyDemand_raw_data[[#This Row],[Date]],Table_Sheet1[], 3, FALSE)</f>
        <v>N</v>
      </c>
      <c r="H1707" s="5">
        <v>10.199999999999999</v>
      </c>
      <c r="I1707" s="5">
        <v>17.600000000000001</v>
      </c>
      <c r="J1707" s="5">
        <v>13.8</v>
      </c>
      <c r="K1707" s="5">
        <v>2.4</v>
      </c>
      <c r="L1707" s="7">
        <v>121697.38</v>
      </c>
      <c r="M1707" s="8">
        <v>92.691088919999999</v>
      </c>
      <c r="N1707" s="8">
        <f>Table_EnergyDemand_raw_data[[#This Row],[Demand]]*Table_EnergyDemand_raw_data[[#This Row],[RRP]]</f>
        <v>11280262.670911029</v>
      </c>
    </row>
    <row r="1708" spans="1:14" x14ac:dyDescent="0.3">
      <c r="A1708" s="10">
        <v>43711</v>
      </c>
      <c r="B1708" s="5" t="str">
        <f>TEXT(Table_EnergyDemand_raw_data[[#This Row],[Date]], "DDDD")</f>
        <v>Tuesday</v>
      </c>
      <c r="C1708" s="5" t="str">
        <f xml:space="preserve"> TEXT(Table_EnergyDemand_raw_data[[#This Row],[Date]], "MMMM")</f>
        <v>September</v>
      </c>
      <c r="D1708" s="5" t="str">
        <f>TEXT(Table_EnergyDemand_raw_data[[#This Row],[Date]], "YYYY")</f>
        <v>2019</v>
      </c>
      <c r="E1708" s="5">
        <f>_xlfn.ISOWEEKNUM(Table_EnergyDemand_raw_data[[#This Row],[Date]])</f>
        <v>36</v>
      </c>
      <c r="F1708" s="6" t="str">
        <f>VLOOKUP(Table_EnergyDemand_raw_data[[#This Row],[Date]],Table_Sheet1[], 2, FALSE)</f>
        <v>Y</v>
      </c>
      <c r="G1708" s="6" t="str">
        <f>VLOOKUP(Table_EnergyDemand_raw_data[[#This Row],[Date]],Table_Sheet1[], 3, FALSE)</f>
        <v>N</v>
      </c>
      <c r="H1708" s="5">
        <v>9.1999999999999993</v>
      </c>
      <c r="I1708" s="5">
        <v>19.600000000000001</v>
      </c>
      <c r="J1708" s="5">
        <v>16.399999999999999</v>
      </c>
      <c r="K1708" s="5">
        <v>0.6</v>
      </c>
      <c r="L1708" s="7">
        <v>118871.215</v>
      </c>
      <c r="M1708" s="8">
        <v>114.88625949999999</v>
      </c>
      <c r="N1708" s="8">
        <f>Table_EnergyDemand_raw_data[[#This Row],[Demand]]*Table_EnergyDemand_raw_data[[#This Row],[RRP]]</f>
        <v>13656669.253570292</v>
      </c>
    </row>
    <row r="1709" spans="1:14" x14ac:dyDescent="0.3">
      <c r="A1709" s="10">
        <v>43712</v>
      </c>
      <c r="B1709" s="5" t="str">
        <f>TEXT(Table_EnergyDemand_raw_data[[#This Row],[Date]], "DDDD")</f>
        <v>Wednesday</v>
      </c>
      <c r="C1709" s="5" t="str">
        <f xml:space="preserve"> TEXT(Table_EnergyDemand_raw_data[[#This Row],[Date]], "MMMM")</f>
        <v>September</v>
      </c>
      <c r="D1709" s="5" t="str">
        <f>TEXT(Table_EnergyDemand_raw_data[[#This Row],[Date]], "YYYY")</f>
        <v>2019</v>
      </c>
      <c r="E1709" s="5">
        <f>_xlfn.ISOWEEKNUM(Table_EnergyDemand_raw_data[[#This Row],[Date]])</f>
        <v>36</v>
      </c>
      <c r="F1709" s="6" t="str">
        <f>VLOOKUP(Table_EnergyDemand_raw_data[[#This Row],[Date]],Table_Sheet1[], 2, FALSE)</f>
        <v>Y</v>
      </c>
      <c r="G1709" s="6" t="str">
        <f>VLOOKUP(Table_EnergyDemand_raw_data[[#This Row],[Date]],Table_Sheet1[], 3, FALSE)</f>
        <v>N</v>
      </c>
      <c r="H1709" s="5">
        <v>8.1999999999999993</v>
      </c>
      <c r="I1709" s="5">
        <v>18.7</v>
      </c>
      <c r="J1709" s="5">
        <v>15.1</v>
      </c>
      <c r="K1709" s="5">
        <v>0</v>
      </c>
      <c r="L1709" s="7">
        <v>122652.81</v>
      </c>
      <c r="M1709" s="8">
        <v>144.39343450000001</v>
      </c>
      <c r="N1709" s="8">
        <f>Table_EnergyDemand_raw_data[[#This Row],[Demand]]*Table_EnergyDemand_raw_data[[#This Row],[RRP]]</f>
        <v>17710260.486975946</v>
      </c>
    </row>
    <row r="1710" spans="1:14" x14ac:dyDescent="0.3">
      <c r="A1710" s="10">
        <v>43713</v>
      </c>
      <c r="B1710" s="5" t="str">
        <f>TEXT(Table_EnergyDemand_raw_data[[#This Row],[Date]], "DDDD")</f>
        <v>Thursday</v>
      </c>
      <c r="C1710" s="5" t="str">
        <f xml:space="preserve"> TEXT(Table_EnergyDemand_raw_data[[#This Row],[Date]], "MMMM")</f>
        <v>September</v>
      </c>
      <c r="D1710" s="5" t="str">
        <f>TEXT(Table_EnergyDemand_raw_data[[#This Row],[Date]], "YYYY")</f>
        <v>2019</v>
      </c>
      <c r="E1710" s="5">
        <f>_xlfn.ISOWEEKNUM(Table_EnergyDemand_raw_data[[#This Row],[Date]])</f>
        <v>36</v>
      </c>
      <c r="F1710" s="6" t="str">
        <f>VLOOKUP(Table_EnergyDemand_raw_data[[#This Row],[Date]],Table_Sheet1[], 2, FALSE)</f>
        <v>Y</v>
      </c>
      <c r="G1710" s="6" t="str">
        <f>VLOOKUP(Table_EnergyDemand_raw_data[[#This Row],[Date]],Table_Sheet1[], 3, FALSE)</f>
        <v>N</v>
      </c>
      <c r="H1710" s="5">
        <v>8.6999999999999993</v>
      </c>
      <c r="I1710" s="5">
        <v>21.2</v>
      </c>
      <c r="J1710" s="5">
        <v>14.8</v>
      </c>
      <c r="K1710" s="5">
        <v>3.4</v>
      </c>
      <c r="L1710" s="7">
        <v>120223.175</v>
      </c>
      <c r="M1710" s="8">
        <v>99.345443470000006</v>
      </c>
      <c r="N1710" s="8">
        <f>Table_EnergyDemand_raw_data[[#This Row],[Demand]]*Table_EnergyDemand_raw_data[[#This Row],[RRP]]</f>
        <v>11943624.635746418</v>
      </c>
    </row>
    <row r="1711" spans="1:14" x14ac:dyDescent="0.3">
      <c r="A1711" s="10">
        <v>43714</v>
      </c>
      <c r="B1711" s="5" t="str">
        <f>TEXT(Table_EnergyDemand_raw_data[[#This Row],[Date]], "DDDD")</f>
        <v>Friday</v>
      </c>
      <c r="C1711" s="5" t="str">
        <f xml:space="preserve"> TEXT(Table_EnergyDemand_raw_data[[#This Row],[Date]], "MMMM")</f>
        <v>September</v>
      </c>
      <c r="D1711" s="5" t="str">
        <f>TEXT(Table_EnergyDemand_raw_data[[#This Row],[Date]], "YYYY")</f>
        <v>2019</v>
      </c>
      <c r="E1711" s="5">
        <f>_xlfn.ISOWEEKNUM(Table_EnergyDemand_raw_data[[#This Row],[Date]])</f>
        <v>36</v>
      </c>
      <c r="F1711" s="6" t="str">
        <f>VLOOKUP(Table_EnergyDemand_raw_data[[#This Row],[Date]],Table_Sheet1[], 2, FALSE)</f>
        <v>Y</v>
      </c>
      <c r="G1711" s="6" t="str">
        <f>VLOOKUP(Table_EnergyDemand_raw_data[[#This Row],[Date]],Table_Sheet1[], 3, FALSE)</f>
        <v>N</v>
      </c>
      <c r="H1711" s="5">
        <v>11.3</v>
      </c>
      <c r="I1711" s="5">
        <v>16</v>
      </c>
      <c r="J1711" s="5">
        <v>10.4</v>
      </c>
      <c r="K1711" s="5">
        <v>2</v>
      </c>
      <c r="L1711" s="7">
        <v>122222.69</v>
      </c>
      <c r="M1711" s="8">
        <v>67.972754190000003</v>
      </c>
      <c r="N1711" s="8">
        <f>Table_EnergyDemand_raw_data[[#This Row],[Demand]]*Table_EnergyDemand_raw_data[[#This Row],[RRP]]</f>
        <v>8307812.8638105718</v>
      </c>
    </row>
    <row r="1712" spans="1:14" x14ac:dyDescent="0.3">
      <c r="A1712" s="10">
        <v>43715</v>
      </c>
      <c r="B1712" s="5" t="str">
        <f>TEXT(Table_EnergyDemand_raw_data[[#This Row],[Date]], "DDDD")</f>
        <v>Saturday</v>
      </c>
      <c r="C1712" s="5" t="str">
        <f xml:space="preserve"> TEXT(Table_EnergyDemand_raw_data[[#This Row],[Date]], "MMMM")</f>
        <v>September</v>
      </c>
      <c r="D1712" s="5" t="str">
        <f>TEXT(Table_EnergyDemand_raw_data[[#This Row],[Date]], "YYYY")</f>
        <v>2019</v>
      </c>
      <c r="E1712" s="5">
        <f>_xlfn.ISOWEEKNUM(Table_EnergyDemand_raw_data[[#This Row],[Date]])</f>
        <v>36</v>
      </c>
      <c r="F1712" s="6" t="str">
        <f>VLOOKUP(Table_EnergyDemand_raw_data[[#This Row],[Date]],Table_Sheet1[], 2, FALSE)</f>
        <v>Y</v>
      </c>
      <c r="G1712" s="6" t="str">
        <f>VLOOKUP(Table_EnergyDemand_raw_data[[#This Row],[Date]],Table_Sheet1[], 3, FALSE)</f>
        <v>N</v>
      </c>
      <c r="H1712" s="5">
        <v>8.8000000000000007</v>
      </c>
      <c r="I1712" s="5">
        <v>12.9</v>
      </c>
      <c r="J1712" s="5">
        <v>11.3</v>
      </c>
      <c r="K1712" s="5">
        <v>1</v>
      </c>
      <c r="L1712" s="7">
        <v>115200.19</v>
      </c>
      <c r="M1712" s="8">
        <v>73.467962999999997</v>
      </c>
      <c r="N1712" s="8">
        <f>Table_EnergyDemand_raw_data[[#This Row],[Demand]]*Table_EnergyDemand_raw_data[[#This Row],[RRP]]</f>
        <v>8463523.2965129707</v>
      </c>
    </row>
    <row r="1713" spans="1:14" x14ac:dyDescent="0.3">
      <c r="A1713" s="10">
        <v>43716</v>
      </c>
      <c r="B1713" s="5" t="str">
        <f>TEXT(Table_EnergyDemand_raw_data[[#This Row],[Date]], "DDDD")</f>
        <v>Sunday</v>
      </c>
      <c r="C1713" s="5" t="str">
        <f xml:space="preserve"> TEXT(Table_EnergyDemand_raw_data[[#This Row],[Date]], "MMMM")</f>
        <v>September</v>
      </c>
      <c r="D1713" s="5" t="str">
        <f>TEXT(Table_EnergyDemand_raw_data[[#This Row],[Date]], "YYYY")</f>
        <v>2019</v>
      </c>
      <c r="E1713" s="5">
        <f>_xlfn.ISOWEEKNUM(Table_EnergyDemand_raw_data[[#This Row],[Date]])</f>
        <v>36</v>
      </c>
      <c r="F1713" s="6" t="str">
        <f>VLOOKUP(Table_EnergyDemand_raw_data[[#This Row],[Date]],Table_Sheet1[], 2, FALSE)</f>
        <v>Y</v>
      </c>
      <c r="G1713" s="6" t="str">
        <f>VLOOKUP(Table_EnergyDemand_raw_data[[#This Row],[Date]],Table_Sheet1[], 3, FALSE)</f>
        <v>N</v>
      </c>
      <c r="H1713" s="5">
        <v>8.1999999999999993</v>
      </c>
      <c r="I1713" s="5">
        <v>15.1</v>
      </c>
      <c r="J1713" s="5">
        <v>9.5</v>
      </c>
      <c r="K1713" s="5">
        <v>0.6</v>
      </c>
      <c r="L1713" s="7">
        <v>116999.07</v>
      </c>
      <c r="M1713" s="8">
        <v>65.376438919999998</v>
      </c>
      <c r="N1713" s="8">
        <f>Table_EnergyDemand_raw_data[[#This Row],[Demand]]*Table_EnergyDemand_raw_data[[#This Row],[RRP]]</f>
        <v>7648982.5535518043</v>
      </c>
    </row>
    <row r="1714" spans="1:14" x14ac:dyDescent="0.3">
      <c r="A1714" s="10">
        <v>43717</v>
      </c>
      <c r="B1714" s="5" t="str">
        <f>TEXT(Table_EnergyDemand_raw_data[[#This Row],[Date]], "DDDD")</f>
        <v>Monday</v>
      </c>
      <c r="C1714" s="5" t="str">
        <f xml:space="preserve"> TEXT(Table_EnergyDemand_raw_data[[#This Row],[Date]], "MMMM")</f>
        <v>September</v>
      </c>
      <c r="D1714" s="5" t="str">
        <f>TEXT(Table_EnergyDemand_raw_data[[#This Row],[Date]], "YYYY")</f>
        <v>2019</v>
      </c>
      <c r="E1714" s="5">
        <f>_xlfn.ISOWEEKNUM(Table_EnergyDemand_raw_data[[#This Row],[Date]])</f>
        <v>37</v>
      </c>
      <c r="F1714" s="6" t="str">
        <f>VLOOKUP(Table_EnergyDemand_raw_data[[#This Row],[Date]],Table_Sheet1[], 2, FALSE)</f>
        <v>Y</v>
      </c>
      <c r="G1714" s="6" t="str">
        <f>VLOOKUP(Table_EnergyDemand_raw_data[[#This Row],[Date]],Table_Sheet1[], 3, FALSE)</f>
        <v>N</v>
      </c>
      <c r="H1714" s="5">
        <v>6.8</v>
      </c>
      <c r="I1714" s="5">
        <v>12.8</v>
      </c>
      <c r="J1714" s="5">
        <v>14.4</v>
      </c>
      <c r="K1714" s="5">
        <v>5.6</v>
      </c>
      <c r="L1714" s="7">
        <v>130448.11500000001</v>
      </c>
      <c r="M1714" s="8">
        <v>92.613968850000006</v>
      </c>
      <c r="N1714" s="8">
        <f>Table_EnergyDemand_raw_data[[#This Row],[Demand]]*Table_EnergyDemand_raw_data[[#This Row],[RRP]]</f>
        <v>12081317.659151219</v>
      </c>
    </row>
    <row r="1715" spans="1:14" x14ac:dyDescent="0.3">
      <c r="A1715" s="10">
        <v>43718</v>
      </c>
      <c r="B1715" s="5" t="str">
        <f>TEXT(Table_EnergyDemand_raw_data[[#This Row],[Date]], "DDDD")</f>
        <v>Tuesday</v>
      </c>
      <c r="C1715" s="5" t="str">
        <f xml:space="preserve"> TEXT(Table_EnergyDemand_raw_data[[#This Row],[Date]], "MMMM")</f>
        <v>September</v>
      </c>
      <c r="D1715" s="5" t="str">
        <f>TEXT(Table_EnergyDemand_raw_data[[#This Row],[Date]], "YYYY")</f>
        <v>2019</v>
      </c>
      <c r="E1715" s="5">
        <f>_xlfn.ISOWEEKNUM(Table_EnergyDemand_raw_data[[#This Row],[Date]])</f>
        <v>37</v>
      </c>
      <c r="F1715" s="6" t="str">
        <f>VLOOKUP(Table_EnergyDemand_raw_data[[#This Row],[Date]],Table_Sheet1[], 2, FALSE)</f>
        <v>Y</v>
      </c>
      <c r="G1715" s="6" t="str">
        <f>VLOOKUP(Table_EnergyDemand_raw_data[[#This Row],[Date]],Table_Sheet1[], 3, FALSE)</f>
        <v>N</v>
      </c>
      <c r="H1715" s="5">
        <v>7.7</v>
      </c>
      <c r="I1715" s="5">
        <v>14.8</v>
      </c>
      <c r="J1715" s="5">
        <v>16.100000000000001</v>
      </c>
      <c r="K1715" s="5">
        <v>2.6</v>
      </c>
      <c r="L1715" s="7">
        <v>131665.01500000001</v>
      </c>
      <c r="M1715" s="8">
        <v>150.02796119999999</v>
      </c>
      <c r="N1715" s="8">
        <f>Table_EnergyDemand_raw_data[[#This Row],[Demand]]*Table_EnergyDemand_raw_data[[#This Row],[RRP]]</f>
        <v>19753433.761817418</v>
      </c>
    </row>
    <row r="1716" spans="1:14" x14ac:dyDescent="0.3">
      <c r="A1716" s="10">
        <v>43719</v>
      </c>
      <c r="B1716" s="5" t="str">
        <f>TEXT(Table_EnergyDemand_raw_data[[#This Row],[Date]], "DDDD")</f>
        <v>Wednesday</v>
      </c>
      <c r="C1716" s="5" t="str">
        <f xml:space="preserve"> TEXT(Table_EnergyDemand_raw_data[[#This Row],[Date]], "MMMM")</f>
        <v>September</v>
      </c>
      <c r="D1716" s="5" t="str">
        <f>TEXT(Table_EnergyDemand_raw_data[[#This Row],[Date]], "YYYY")</f>
        <v>2019</v>
      </c>
      <c r="E1716" s="5">
        <f>_xlfn.ISOWEEKNUM(Table_EnergyDemand_raw_data[[#This Row],[Date]])</f>
        <v>37</v>
      </c>
      <c r="F1716" s="6" t="str">
        <f>VLOOKUP(Table_EnergyDemand_raw_data[[#This Row],[Date]],Table_Sheet1[], 2, FALSE)</f>
        <v>Y</v>
      </c>
      <c r="G1716" s="6" t="str">
        <f>VLOOKUP(Table_EnergyDemand_raw_data[[#This Row],[Date]],Table_Sheet1[], 3, FALSE)</f>
        <v>N</v>
      </c>
      <c r="H1716" s="5">
        <v>5</v>
      </c>
      <c r="I1716" s="5">
        <v>20.8</v>
      </c>
      <c r="J1716" s="5">
        <v>17.8</v>
      </c>
      <c r="K1716" s="5">
        <v>0</v>
      </c>
      <c r="L1716" s="7">
        <v>121100.045</v>
      </c>
      <c r="M1716" s="8">
        <v>83.052148279999997</v>
      </c>
      <c r="N1716" s="8">
        <f>Table_EnergyDemand_raw_data[[#This Row],[Demand]]*Table_EnergyDemand_raw_data[[#This Row],[RRP]]</f>
        <v>10057618.894054672</v>
      </c>
    </row>
    <row r="1717" spans="1:14" x14ac:dyDescent="0.3">
      <c r="A1717" s="10">
        <v>43720</v>
      </c>
      <c r="B1717" s="5" t="str">
        <f>TEXT(Table_EnergyDemand_raw_data[[#This Row],[Date]], "DDDD")</f>
        <v>Thursday</v>
      </c>
      <c r="C1717" s="5" t="str">
        <f xml:space="preserve"> TEXT(Table_EnergyDemand_raw_data[[#This Row],[Date]], "MMMM")</f>
        <v>September</v>
      </c>
      <c r="D1717" s="5" t="str">
        <f>TEXT(Table_EnergyDemand_raw_data[[#This Row],[Date]], "YYYY")</f>
        <v>2019</v>
      </c>
      <c r="E1717" s="5">
        <f>_xlfn.ISOWEEKNUM(Table_EnergyDemand_raw_data[[#This Row],[Date]])</f>
        <v>37</v>
      </c>
      <c r="F1717" s="6" t="str">
        <f>VLOOKUP(Table_EnergyDemand_raw_data[[#This Row],[Date]],Table_Sheet1[], 2, FALSE)</f>
        <v>Y</v>
      </c>
      <c r="G1717" s="6" t="str">
        <f>VLOOKUP(Table_EnergyDemand_raw_data[[#This Row],[Date]],Table_Sheet1[], 3, FALSE)</f>
        <v>N</v>
      </c>
      <c r="H1717" s="5">
        <v>11.1</v>
      </c>
      <c r="I1717" s="5">
        <v>20.8</v>
      </c>
      <c r="J1717" s="5">
        <v>11.8</v>
      </c>
      <c r="K1717" s="5">
        <v>0</v>
      </c>
      <c r="L1717" s="7">
        <v>118723.07</v>
      </c>
      <c r="M1717" s="8">
        <v>76.526618920000004</v>
      </c>
      <c r="N1717" s="8">
        <f>Table_EnergyDemand_raw_data[[#This Row],[Demand]]*Table_EnergyDemand_raw_data[[#This Row],[RRP]]</f>
        <v>9085475.1349024847</v>
      </c>
    </row>
    <row r="1718" spans="1:14" x14ac:dyDescent="0.3">
      <c r="A1718" s="10">
        <v>43721</v>
      </c>
      <c r="B1718" s="5" t="str">
        <f>TEXT(Table_EnergyDemand_raw_data[[#This Row],[Date]], "DDDD")</f>
        <v>Friday</v>
      </c>
      <c r="C1718" s="5" t="str">
        <f xml:space="preserve"> TEXT(Table_EnergyDemand_raw_data[[#This Row],[Date]], "MMMM")</f>
        <v>September</v>
      </c>
      <c r="D1718" s="5" t="str">
        <f>TEXT(Table_EnergyDemand_raw_data[[#This Row],[Date]], "YYYY")</f>
        <v>2019</v>
      </c>
      <c r="E1718" s="5">
        <f>_xlfn.ISOWEEKNUM(Table_EnergyDemand_raw_data[[#This Row],[Date]])</f>
        <v>37</v>
      </c>
      <c r="F1718" s="6" t="str">
        <f>VLOOKUP(Table_EnergyDemand_raw_data[[#This Row],[Date]],Table_Sheet1[], 2, FALSE)</f>
        <v>Y</v>
      </c>
      <c r="G1718" s="6" t="str">
        <f>VLOOKUP(Table_EnergyDemand_raw_data[[#This Row],[Date]],Table_Sheet1[], 3, FALSE)</f>
        <v>N</v>
      </c>
      <c r="H1718" s="5">
        <v>7.7</v>
      </c>
      <c r="I1718" s="5">
        <v>18.600000000000001</v>
      </c>
      <c r="J1718" s="5">
        <v>14</v>
      </c>
      <c r="K1718" s="5">
        <v>0</v>
      </c>
      <c r="L1718" s="7">
        <v>120349.015</v>
      </c>
      <c r="M1718" s="8">
        <v>108.21402329999999</v>
      </c>
      <c r="N1718" s="8">
        <f>Table_EnergyDemand_raw_data[[#This Row],[Demand]]*Table_EnergyDemand_raw_data[[#This Row],[RRP]]</f>
        <v>13023451.113342049</v>
      </c>
    </row>
    <row r="1719" spans="1:14" x14ac:dyDescent="0.3">
      <c r="A1719" s="10">
        <v>43722</v>
      </c>
      <c r="B1719" s="5" t="str">
        <f>TEXT(Table_EnergyDemand_raw_data[[#This Row],[Date]], "DDDD")</f>
        <v>Saturday</v>
      </c>
      <c r="C1719" s="5" t="str">
        <f xml:space="preserve"> TEXT(Table_EnergyDemand_raw_data[[#This Row],[Date]], "MMMM")</f>
        <v>September</v>
      </c>
      <c r="D1719" s="5" t="str">
        <f>TEXT(Table_EnergyDemand_raw_data[[#This Row],[Date]], "YYYY")</f>
        <v>2019</v>
      </c>
      <c r="E1719" s="5">
        <f>_xlfn.ISOWEEKNUM(Table_EnergyDemand_raw_data[[#This Row],[Date]])</f>
        <v>37</v>
      </c>
      <c r="F1719" s="6" t="str">
        <f>VLOOKUP(Table_EnergyDemand_raw_data[[#This Row],[Date]],Table_Sheet1[], 2, FALSE)</f>
        <v>Y</v>
      </c>
      <c r="G1719" s="6" t="str">
        <f>VLOOKUP(Table_EnergyDemand_raw_data[[#This Row],[Date]],Table_Sheet1[], 3, FALSE)</f>
        <v>N</v>
      </c>
      <c r="H1719" s="5">
        <v>9.3000000000000007</v>
      </c>
      <c r="I1719" s="5">
        <v>20</v>
      </c>
      <c r="J1719" s="5">
        <v>18.3</v>
      </c>
      <c r="K1719" s="5">
        <v>0</v>
      </c>
      <c r="L1719" s="7">
        <v>103500.955</v>
      </c>
      <c r="M1719" s="8">
        <v>106.46105230000001</v>
      </c>
      <c r="N1719" s="8">
        <f>Table_EnergyDemand_raw_data[[#This Row],[Demand]]*Table_EnergyDemand_raw_data[[#This Row],[RRP]]</f>
        <v>11018820.583354948</v>
      </c>
    </row>
    <row r="1720" spans="1:14" x14ac:dyDescent="0.3">
      <c r="A1720" s="10">
        <v>43723</v>
      </c>
      <c r="B1720" s="5" t="str">
        <f>TEXT(Table_EnergyDemand_raw_data[[#This Row],[Date]], "DDDD")</f>
        <v>Sunday</v>
      </c>
      <c r="C1720" s="5" t="str">
        <f xml:space="preserve"> TEXT(Table_EnergyDemand_raw_data[[#This Row],[Date]], "MMMM")</f>
        <v>September</v>
      </c>
      <c r="D1720" s="5" t="str">
        <f>TEXT(Table_EnergyDemand_raw_data[[#This Row],[Date]], "YYYY")</f>
        <v>2019</v>
      </c>
      <c r="E1720" s="5">
        <f>_xlfn.ISOWEEKNUM(Table_EnergyDemand_raw_data[[#This Row],[Date]])</f>
        <v>37</v>
      </c>
      <c r="F1720" s="6" t="str">
        <f>VLOOKUP(Table_EnergyDemand_raw_data[[#This Row],[Date]],Table_Sheet1[], 2, FALSE)</f>
        <v>Y</v>
      </c>
      <c r="G1720" s="6" t="str">
        <f>VLOOKUP(Table_EnergyDemand_raw_data[[#This Row],[Date]],Table_Sheet1[], 3, FALSE)</f>
        <v>N</v>
      </c>
      <c r="H1720" s="5">
        <v>12.4</v>
      </c>
      <c r="I1720" s="5">
        <v>21.8</v>
      </c>
      <c r="J1720" s="5">
        <v>8.4</v>
      </c>
      <c r="K1720" s="5">
        <v>1.6</v>
      </c>
      <c r="L1720" s="7">
        <v>105149.02</v>
      </c>
      <c r="M1720" s="8">
        <v>87.630074989999997</v>
      </c>
      <c r="N1720" s="8">
        <f>Table_EnergyDemand_raw_data[[#This Row],[Demand]]*Table_EnergyDemand_raw_data[[#This Row],[RRP]]</f>
        <v>9214216.5077250097</v>
      </c>
    </row>
    <row r="1721" spans="1:14" x14ac:dyDescent="0.3">
      <c r="A1721" s="10">
        <v>43724</v>
      </c>
      <c r="B1721" s="5" t="str">
        <f>TEXT(Table_EnergyDemand_raw_data[[#This Row],[Date]], "DDDD")</f>
        <v>Monday</v>
      </c>
      <c r="C1721" s="5" t="str">
        <f xml:space="preserve"> TEXT(Table_EnergyDemand_raw_data[[#This Row],[Date]], "MMMM")</f>
        <v>September</v>
      </c>
      <c r="D1721" s="5" t="str">
        <f>TEXT(Table_EnergyDemand_raw_data[[#This Row],[Date]], "YYYY")</f>
        <v>2019</v>
      </c>
      <c r="E1721" s="5">
        <f>_xlfn.ISOWEEKNUM(Table_EnergyDemand_raw_data[[#This Row],[Date]])</f>
        <v>38</v>
      </c>
      <c r="F1721" s="6" t="str">
        <f>VLOOKUP(Table_EnergyDemand_raw_data[[#This Row],[Date]],Table_Sheet1[], 2, FALSE)</f>
        <v>Y</v>
      </c>
      <c r="G1721" s="6" t="str">
        <f>VLOOKUP(Table_EnergyDemand_raw_data[[#This Row],[Date]],Table_Sheet1[], 3, FALSE)</f>
        <v>N</v>
      </c>
      <c r="H1721" s="5">
        <v>9.6999999999999993</v>
      </c>
      <c r="I1721" s="5">
        <v>12.8</v>
      </c>
      <c r="J1721" s="5">
        <v>17.7</v>
      </c>
      <c r="K1721" s="5">
        <v>13</v>
      </c>
      <c r="L1721" s="7">
        <v>119362.235</v>
      </c>
      <c r="M1721" s="8">
        <v>137.46735670000001</v>
      </c>
      <c r="N1721" s="8">
        <f>Table_EnergyDemand_raw_data[[#This Row],[Demand]]*Table_EnergyDemand_raw_data[[#This Row],[RRP]]</f>
        <v>16408410.935254226</v>
      </c>
    </row>
    <row r="1722" spans="1:14" x14ac:dyDescent="0.3">
      <c r="A1722" s="10">
        <v>43725</v>
      </c>
      <c r="B1722" s="5" t="str">
        <f>TEXT(Table_EnergyDemand_raw_data[[#This Row],[Date]], "DDDD")</f>
        <v>Tuesday</v>
      </c>
      <c r="C1722" s="5" t="str">
        <f xml:space="preserve"> TEXT(Table_EnergyDemand_raw_data[[#This Row],[Date]], "MMMM")</f>
        <v>September</v>
      </c>
      <c r="D1722" s="5" t="str">
        <f>TEXT(Table_EnergyDemand_raw_data[[#This Row],[Date]], "YYYY")</f>
        <v>2019</v>
      </c>
      <c r="E1722" s="5">
        <f>_xlfn.ISOWEEKNUM(Table_EnergyDemand_raw_data[[#This Row],[Date]])</f>
        <v>38</v>
      </c>
      <c r="F1722" s="6" t="str">
        <f>VLOOKUP(Table_EnergyDemand_raw_data[[#This Row],[Date]],Table_Sheet1[], 2, FALSE)</f>
        <v>Y</v>
      </c>
      <c r="G1722" s="6" t="str">
        <f>VLOOKUP(Table_EnergyDemand_raw_data[[#This Row],[Date]],Table_Sheet1[], 3, FALSE)</f>
        <v>N</v>
      </c>
      <c r="H1722" s="5">
        <v>3.6</v>
      </c>
      <c r="I1722" s="5">
        <v>14.8</v>
      </c>
      <c r="J1722" s="5">
        <v>19</v>
      </c>
      <c r="K1722" s="5">
        <v>0</v>
      </c>
      <c r="L1722" s="7">
        <v>124129.44</v>
      </c>
      <c r="M1722" s="8">
        <v>149.599176</v>
      </c>
      <c r="N1722" s="8">
        <f>Table_EnergyDemand_raw_data[[#This Row],[Demand]]*Table_EnergyDemand_raw_data[[#This Row],[RRP]]</f>
        <v>18569661.941341441</v>
      </c>
    </row>
    <row r="1723" spans="1:14" x14ac:dyDescent="0.3">
      <c r="A1723" s="10">
        <v>43726</v>
      </c>
      <c r="B1723" s="5" t="str">
        <f>TEXT(Table_EnergyDemand_raw_data[[#This Row],[Date]], "DDDD")</f>
        <v>Wednesday</v>
      </c>
      <c r="C1723" s="5" t="str">
        <f xml:space="preserve"> TEXT(Table_EnergyDemand_raw_data[[#This Row],[Date]], "MMMM")</f>
        <v>September</v>
      </c>
      <c r="D1723" s="5" t="str">
        <f>TEXT(Table_EnergyDemand_raw_data[[#This Row],[Date]], "YYYY")</f>
        <v>2019</v>
      </c>
      <c r="E1723" s="5">
        <f>_xlfn.ISOWEEKNUM(Table_EnergyDemand_raw_data[[#This Row],[Date]])</f>
        <v>38</v>
      </c>
      <c r="F1723" s="6" t="str">
        <f>VLOOKUP(Table_EnergyDemand_raw_data[[#This Row],[Date]],Table_Sheet1[], 2, FALSE)</f>
        <v>Y</v>
      </c>
      <c r="G1723" s="6" t="str">
        <f>VLOOKUP(Table_EnergyDemand_raw_data[[#This Row],[Date]],Table_Sheet1[], 3, FALSE)</f>
        <v>N</v>
      </c>
      <c r="H1723" s="5">
        <v>4.3</v>
      </c>
      <c r="I1723" s="5">
        <v>18.899999999999999</v>
      </c>
      <c r="J1723" s="5">
        <v>19.2</v>
      </c>
      <c r="K1723" s="5">
        <v>0</v>
      </c>
      <c r="L1723" s="7">
        <v>119715.705</v>
      </c>
      <c r="M1723" s="8">
        <v>151.2558046</v>
      </c>
      <c r="N1723" s="8">
        <f>Table_EnergyDemand_raw_data[[#This Row],[Demand]]*Table_EnergyDemand_raw_data[[#This Row],[RRP]]</f>
        <v>18107695.283031244</v>
      </c>
    </row>
    <row r="1724" spans="1:14" x14ac:dyDescent="0.3">
      <c r="A1724" s="10">
        <v>43727</v>
      </c>
      <c r="B1724" s="5" t="str">
        <f>TEXT(Table_EnergyDemand_raw_data[[#This Row],[Date]], "DDDD")</f>
        <v>Thursday</v>
      </c>
      <c r="C1724" s="5" t="str">
        <f xml:space="preserve"> TEXT(Table_EnergyDemand_raw_data[[#This Row],[Date]], "MMMM")</f>
        <v>September</v>
      </c>
      <c r="D1724" s="5" t="str">
        <f>TEXT(Table_EnergyDemand_raw_data[[#This Row],[Date]], "YYYY")</f>
        <v>2019</v>
      </c>
      <c r="E1724" s="5">
        <f>_xlfn.ISOWEEKNUM(Table_EnergyDemand_raw_data[[#This Row],[Date]])</f>
        <v>38</v>
      </c>
      <c r="F1724" s="6" t="str">
        <f>VLOOKUP(Table_EnergyDemand_raw_data[[#This Row],[Date]],Table_Sheet1[], 2, FALSE)</f>
        <v>Y</v>
      </c>
      <c r="G1724" s="6" t="str">
        <f>VLOOKUP(Table_EnergyDemand_raw_data[[#This Row],[Date]],Table_Sheet1[], 3, FALSE)</f>
        <v>N</v>
      </c>
      <c r="H1724" s="5">
        <v>8.1999999999999993</v>
      </c>
      <c r="I1724" s="5">
        <v>24</v>
      </c>
      <c r="J1724" s="5">
        <v>19.399999999999999</v>
      </c>
      <c r="K1724" s="5">
        <v>0</v>
      </c>
      <c r="L1724" s="7">
        <v>108102.56</v>
      </c>
      <c r="M1724" s="8">
        <v>82.43824146</v>
      </c>
      <c r="N1724" s="8">
        <f>Table_EnergyDemand_raw_data[[#This Row],[Demand]]*Table_EnergyDemand_raw_data[[#This Row],[RRP]]</f>
        <v>8911784.9437241368</v>
      </c>
    </row>
    <row r="1725" spans="1:14" x14ac:dyDescent="0.3">
      <c r="A1725" s="10">
        <v>43728</v>
      </c>
      <c r="B1725" s="5" t="str">
        <f>TEXT(Table_EnergyDemand_raw_data[[#This Row],[Date]], "DDDD")</f>
        <v>Friday</v>
      </c>
      <c r="C1725" s="5" t="str">
        <f xml:space="preserve"> TEXT(Table_EnergyDemand_raw_data[[#This Row],[Date]], "MMMM")</f>
        <v>September</v>
      </c>
      <c r="D1725" s="5" t="str">
        <f>TEXT(Table_EnergyDemand_raw_data[[#This Row],[Date]], "YYYY")</f>
        <v>2019</v>
      </c>
      <c r="E1725" s="5">
        <f>_xlfn.ISOWEEKNUM(Table_EnergyDemand_raw_data[[#This Row],[Date]])</f>
        <v>38</v>
      </c>
      <c r="F1725" s="6" t="str">
        <f>VLOOKUP(Table_EnergyDemand_raw_data[[#This Row],[Date]],Table_Sheet1[], 2, FALSE)</f>
        <v>N</v>
      </c>
      <c r="G1725" s="6" t="str">
        <f>VLOOKUP(Table_EnergyDemand_raw_data[[#This Row],[Date]],Table_Sheet1[], 3, FALSE)</f>
        <v>N</v>
      </c>
      <c r="H1725" s="5">
        <v>15.7</v>
      </c>
      <c r="I1725" s="5">
        <v>26.2</v>
      </c>
      <c r="J1725" s="5">
        <v>14.4</v>
      </c>
      <c r="K1725" s="5">
        <v>0</v>
      </c>
      <c r="L1725" s="7">
        <v>107222.345</v>
      </c>
      <c r="M1725" s="8">
        <v>106.2793137</v>
      </c>
      <c r="N1725" s="8">
        <f>Table_EnergyDemand_raw_data[[#This Row],[Demand]]*Table_EnergyDemand_raw_data[[#This Row],[RRP]]</f>
        <v>11395517.239904627</v>
      </c>
    </row>
    <row r="1726" spans="1:14" x14ac:dyDescent="0.3">
      <c r="A1726" s="10">
        <v>43729</v>
      </c>
      <c r="B1726" s="5" t="str">
        <f>TEXT(Table_EnergyDemand_raw_data[[#This Row],[Date]], "DDDD")</f>
        <v>Saturday</v>
      </c>
      <c r="C1726" s="5" t="str">
        <f xml:space="preserve"> TEXT(Table_EnergyDemand_raw_data[[#This Row],[Date]], "MMMM")</f>
        <v>September</v>
      </c>
      <c r="D1726" s="5" t="str">
        <f>TEXT(Table_EnergyDemand_raw_data[[#This Row],[Date]], "YYYY")</f>
        <v>2019</v>
      </c>
      <c r="E1726" s="5">
        <f>_xlfn.ISOWEEKNUM(Table_EnergyDemand_raw_data[[#This Row],[Date]])</f>
        <v>38</v>
      </c>
      <c r="F1726" s="6" t="str">
        <f>VLOOKUP(Table_EnergyDemand_raw_data[[#This Row],[Date]],Table_Sheet1[], 2, FALSE)</f>
        <v>N</v>
      </c>
      <c r="G1726" s="6" t="str">
        <f>VLOOKUP(Table_EnergyDemand_raw_data[[#This Row],[Date]],Table_Sheet1[], 3, FALSE)</f>
        <v>N</v>
      </c>
      <c r="H1726" s="5">
        <v>14.5</v>
      </c>
      <c r="I1726" s="5">
        <v>19.399999999999999</v>
      </c>
      <c r="J1726" s="5">
        <v>10.5</v>
      </c>
      <c r="K1726" s="5">
        <v>0</v>
      </c>
      <c r="L1726" s="7">
        <v>101348.35</v>
      </c>
      <c r="M1726" s="8">
        <v>112.25774509999999</v>
      </c>
      <c r="N1726" s="8">
        <f>Table_EnergyDemand_raw_data[[#This Row],[Demand]]*Table_EnergyDemand_raw_data[[#This Row],[RRP]]</f>
        <v>11377137.240605585</v>
      </c>
    </row>
    <row r="1727" spans="1:14" x14ac:dyDescent="0.3">
      <c r="A1727" s="10">
        <v>43730</v>
      </c>
      <c r="B1727" s="5" t="str">
        <f>TEXT(Table_EnergyDemand_raw_data[[#This Row],[Date]], "DDDD")</f>
        <v>Sunday</v>
      </c>
      <c r="C1727" s="5" t="str">
        <f xml:space="preserve"> TEXT(Table_EnergyDemand_raw_data[[#This Row],[Date]], "MMMM")</f>
        <v>September</v>
      </c>
      <c r="D1727" s="5" t="str">
        <f>TEXT(Table_EnergyDemand_raw_data[[#This Row],[Date]], "YYYY")</f>
        <v>2019</v>
      </c>
      <c r="E1727" s="5">
        <f>_xlfn.ISOWEEKNUM(Table_EnergyDemand_raw_data[[#This Row],[Date]])</f>
        <v>38</v>
      </c>
      <c r="F1727" s="6" t="str">
        <f>VLOOKUP(Table_EnergyDemand_raw_data[[#This Row],[Date]],Table_Sheet1[], 2, FALSE)</f>
        <v>N</v>
      </c>
      <c r="G1727" s="6" t="str">
        <f>VLOOKUP(Table_EnergyDemand_raw_data[[#This Row],[Date]],Table_Sheet1[], 3, FALSE)</f>
        <v>N</v>
      </c>
      <c r="H1727" s="5">
        <v>7.9</v>
      </c>
      <c r="I1727" s="5">
        <v>15.5</v>
      </c>
      <c r="J1727" s="5">
        <v>13.6</v>
      </c>
      <c r="K1727" s="5">
        <v>4.5999999999999996</v>
      </c>
      <c r="L1727" s="7">
        <v>102386.52499999999</v>
      </c>
      <c r="M1727" s="8">
        <v>103.2310155</v>
      </c>
      <c r="N1727" s="8">
        <f>Table_EnergyDemand_raw_data[[#This Row],[Demand]]*Table_EnergyDemand_raw_data[[#This Row],[RRP]]</f>
        <v>10569464.949266138</v>
      </c>
    </row>
    <row r="1728" spans="1:14" x14ac:dyDescent="0.3">
      <c r="A1728" s="10">
        <v>43731</v>
      </c>
      <c r="B1728" s="5" t="str">
        <f>TEXT(Table_EnergyDemand_raw_data[[#This Row],[Date]], "DDDD")</f>
        <v>Monday</v>
      </c>
      <c r="C1728" s="5" t="str">
        <f xml:space="preserve"> TEXT(Table_EnergyDemand_raw_data[[#This Row],[Date]], "MMMM")</f>
        <v>September</v>
      </c>
      <c r="D1728" s="5" t="str">
        <f>TEXT(Table_EnergyDemand_raw_data[[#This Row],[Date]], "YYYY")</f>
        <v>2019</v>
      </c>
      <c r="E1728" s="5">
        <f>_xlfn.ISOWEEKNUM(Table_EnergyDemand_raw_data[[#This Row],[Date]])</f>
        <v>39</v>
      </c>
      <c r="F1728" s="6" t="str">
        <f>VLOOKUP(Table_EnergyDemand_raw_data[[#This Row],[Date]],Table_Sheet1[], 2, FALSE)</f>
        <v>N</v>
      </c>
      <c r="G1728" s="6" t="str">
        <f>VLOOKUP(Table_EnergyDemand_raw_data[[#This Row],[Date]],Table_Sheet1[], 3, FALSE)</f>
        <v>N</v>
      </c>
      <c r="H1728" s="5">
        <v>8.9</v>
      </c>
      <c r="I1728" s="5">
        <v>15.2</v>
      </c>
      <c r="J1728" s="5">
        <v>13.9</v>
      </c>
      <c r="K1728" s="5">
        <v>2</v>
      </c>
      <c r="L1728" s="7">
        <v>121862.88499999999</v>
      </c>
      <c r="M1728" s="8">
        <v>109.7326738</v>
      </c>
      <c r="N1728" s="8">
        <f>Table_EnergyDemand_raw_data[[#This Row],[Demand]]*Table_EnergyDemand_raw_data[[#This Row],[RRP]]</f>
        <v>13372340.208031913</v>
      </c>
    </row>
    <row r="1729" spans="1:14" x14ac:dyDescent="0.3">
      <c r="A1729" s="10">
        <v>43732</v>
      </c>
      <c r="B1729" s="5" t="str">
        <f>TEXT(Table_EnergyDemand_raw_data[[#This Row],[Date]], "DDDD")</f>
        <v>Tuesday</v>
      </c>
      <c r="C1729" s="5" t="str">
        <f xml:space="preserve"> TEXT(Table_EnergyDemand_raw_data[[#This Row],[Date]], "MMMM")</f>
        <v>September</v>
      </c>
      <c r="D1729" s="5" t="str">
        <f>TEXT(Table_EnergyDemand_raw_data[[#This Row],[Date]], "YYYY")</f>
        <v>2019</v>
      </c>
      <c r="E1729" s="5">
        <f>_xlfn.ISOWEEKNUM(Table_EnergyDemand_raw_data[[#This Row],[Date]])</f>
        <v>39</v>
      </c>
      <c r="F1729" s="6" t="str">
        <f>VLOOKUP(Table_EnergyDemand_raw_data[[#This Row],[Date]],Table_Sheet1[], 2, FALSE)</f>
        <v>N</v>
      </c>
      <c r="G1729" s="6" t="str">
        <f>VLOOKUP(Table_EnergyDemand_raw_data[[#This Row],[Date]],Table_Sheet1[], 3, FALSE)</f>
        <v>N</v>
      </c>
      <c r="H1729" s="5">
        <v>8.3000000000000007</v>
      </c>
      <c r="I1729" s="5">
        <v>15.1</v>
      </c>
      <c r="J1729" s="5">
        <v>13.3</v>
      </c>
      <c r="K1729" s="5">
        <v>1.4</v>
      </c>
      <c r="L1729" s="7">
        <v>125787.33</v>
      </c>
      <c r="M1729" s="8">
        <v>148.22983249999999</v>
      </c>
      <c r="N1729" s="8">
        <f>Table_EnergyDemand_raw_data[[#This Row],[Demand]]*Table_EnergyDemand_raw_data[[#This Row],[RRP]]</f>
        <v>18645434.856522225</v>
      </c>
    </row>
    <row r="1730" spans="1:14" x14ac:dyDescent="0.3">
      <c r="A1730" s="10">
        <v>43733</v>
      </c>
      <c r="B1730" s="5" t="str">
        <f>TEXT(Table_EnergyDemand_raw_data[[#This Row],[Date]], "DDDD")</f>
        <v>Wednesday</v>
      </c>
      <c r="C1730" s="5" t="str">
        <f xml:space="preserve"> TEXT(Table_EnergyDemand_raw_data[[#This Row],[Date]], "MMMM")</f>
        <v>September</v>
      </c>
      <c r="D1730" s="5" t="str">
        <f>TEXT(Table_EnergyDemand_raw_data[[#This Row],[Date]], "YYYY")</f>
        <v>2019</v>
      </c>
      <c r="E1730" s="5">
        <f>_xlfn.ISOWEEKNUM(Table_EnergyDemand_raw_data[[#This Row],[Date]])</f>
        <v>39</v>
      </c>
      <c r="F1730" s="6" t="str">
        <f>VLOOKUP(Table_EnergyDemand_raw_data[[#This Row],[Date]],Table_Sheet1[], 2, FALSE)</f>
        <v>N</v>
      </c>
      <c r="G1730" s="6" t="str">
        <f>VLOOKUP(Table_EnergyDemand_raw_data[[#This Row],[Date]],Table_Sheet1[], 3, FALSE)</f>
        <v>N</v>
      </c>
      <c r="H1730" s="5">
        <v>8.6999999999999993</v>
      </c>
      <c r="I1730" s="5">
        <v>16.600000000000001</v>
      </c>
      <c r="J1730" s="5">
        <v>13.1</v>
      </c>
      <c r="K1730" s="5">
        <v>0</v>
      </c>
      <c r="L1730" s="7">
        <v>124302.93</v>
      </c>
      <c r="M1730" s="8">
        <v>192.4850347</v>
      </c>
      <c r="N1730" s="8">
        <f>Table_EnergyDemand_raw_data[[#This Row],[Demand]]*Table_EnergyDemand_raw_data[[#This Row],[RRP]]</f>
        <v>23926453.79436167</v>
      </c>
    </row>
    <row r="1731" spans="1:14" x14ac:dyDescent="0.3">
      <c r="A1731" s="10">
        <v>43734</v>
      </c>
      <c r="B1731" s="5" t="str">
        <f>TEXT(Table_EnergyDemand_raw_data[[#This Row],[Date]], "DDDD")</f>
        <v>Thursday</v>
      </c>
      <c r="C1731" s="5" t="str">
        <f xml:space="preserve"> TEXT(Table_EnergyDemand_raw_data[[#This Row],[Date]], "MMMM")</f>
        <v>September</v>
      </c>
      <c r="D1731" s="5" t="str">
        <f>TEXT(Table_EnergyDemand_raw_data[[#This Row],[Date]], "YYYY")</f>
        <v>2019</v>
      </c>
      <c r="E1731" s="5">
        <f>_xlfn.ISOWEEKNUM(Table_EnergyDemand_raw_data[[#This Row],[Date]])</f>
        <v>39</v>
      </c>
      <c r="F1731" s="6" t="str">
        <f>VLOOKUP(Table_EnergyDemand_raw_data[[#This Row],[Date]],Table_Sheet1[], 2, FALSE)</f>
        <v>N</v>
      </c>
      <c r="G1731" s="6" t="str">
        <f>VLOOKUP(Table_EnergyDemand_raw_data[[#This Row],[Date]],Table_Sheet1[], 3, FALSE)</f>
        <v>N</v>
      </c>
      <c r="H1731" s="5">
        <v>8.3000000000000007</v>
      </c>
      <c r="I1731" s="5">
        <v>20.3</v>
      </c>
      <c r="J1731" s="5">
        <v>19.600000000000001</v>
      </c>
      <c r="K1731" s="5">
        <v>0</v>
      </c>
      <c r="L1731" s="7">
        <v>117320.175</v>
      </c>
      <c r="M1731" s="8">
        <v>139.4994437</v>
      </c>
      <c r="N1731" s="8">
        <f>Table_EnergyDemand_raw_data[[#This Row],[Demand]]*Table_EnergyDemand_raw_data[[#This Row],[RRP]]</f>
        <v>16366099.147286648</v>
      </c>
    </row>
    <row r="1732" spans="1:14" x14ac:dyDescent="0.3">
      <c r="A1732" s="10">
        <v>43735</v>
      </c>
      <c r="B1732" s="5" t="str">
        <f>TEXT(Table_EnergyDemand_raw_data[[#This Row],[Date]], "DDDD")</f>
        <v>Friday</v>
      </c>
      <c r="C1732" s="5" t="str">
        <f xml:space="preserve"> TEXT(Table_EnergyDemand_raw_data[[#This Row],[Date]], "MMMM")</f>
        <v>September</v>
      </c>
      <c r="D1732" s="5" t="str">
        <f>TEXT(Table_EnergyDemand_raw_data[[#This Row],[Date]], "YYYY")</f>
        <v>2019</v>
      </c>
      <c r="E1732" s="5">
        <f>_xlfn.ISOWEEKNUM(Table_EnergyDemand_raw_data[[#This Row],[Date]])</f>
        <v>39</v>
      </c>
      <c r="F1732" s="6" t="str">
        <f>VLOOKUP(Table_EnergyDemand_raw_data[[#This Row],[Date]],Table_Sheet1[], 2, FALSE)</f>
        <v>N</v>
      </c>
      <c r="G1732" s="6" t="str">
        <f>VLOOKUP(Table_EnergyDemand_raw_data[[#This Row],[Date]],Table_Sheet1[], 3, FALSE)</f>
        <v>Y</v>
      </c>
      <c r="H1732" s="5">
        <v>12.3</v>
      </c>
      <c r="I1732" s="5">
        <v>18.8</v>
      </c>
      <c r="J1732" s="5">
        <v>7.4</v>
      </c>
      <c r="K1732" s="5">
        <v>0</v>
      </c>
      <c r="L1732" s="7">
        <v>106043.02</v>
      </c>
      <c r="M1732" s="8">
        <v>69.640959690000003</v>
      </c>
      <c r="N1732" s="8">
        <f>Table_EnergyDemand_raw_data[[#This Row],[Demand]]*Table_EnergyDemand_raw_data[[#This Row],[RRP]]</f>
        <v>7384937.6812258642</v>
      </c>
    </row>
    <row r="1733" spans="1:14" x14ac:dyDescent="0.3">
      <c r="A1733" s="10">
        <v>43736</v>
      </c>
      <c r="B1733" s="5" t="str">
        <f>TEXT(Table_EnergyDemand_raw_data[[#This Row],[Date]], "DDDD")</f>
        <v>Saturday</v>
      </c>
      <c r="C1733" s="5" t="str">
        <f xml:space="preserve"> TEXT(Table_EnergyDemand_raw_data[[#This Row],[Date]], "MMMM")</f>
        <v>September</v>
      </c>
      <c r="D1733" s="5" t="str">
        <f>TEXT(Table_EnergyDemand_raw_data[[#This Row],[Date]], "YYYY")</f>
        <v>2019</v>
      </c>
      <c r="E1733" s="5">
        <f>_xlfn.ISOWEEKNUM(Table_EnergyDemand_raw_data[[#This Row],[Date]])</f>
        <v>39</v>
      </c>
      <c r="F1733" s="6" t="str">
        <f>VLOOKUP(Table_EnergyDemand_raw_data[[#This Row],[Date]],Table_Sheet1[], 2, FALSE)</f>
        <v>N</v>
      </c>
      <c r="G1733" s="6" t="str">
        <f>VLOOKUP(Table_EnergyDemand_raw_data[[#This Row],[Date]],Table_Sheet1[], 3, FALSE)</f>
        <v>N</v>
      </c>
      <c r="H1733" s="5">
        <v>7.2</v>
      </c>
      <c r="I1733" s="5">
        <v>14.9</v>
      </c>
      <c r="J1733" s="5">
        <v>17.7</v>
      </c>
      <c r="K1733" s="5">
        <v>0.2</v>
      </c>
      <c r="L1733" s="7">
        <v>108762.31</v>
      </c>
      <c r="M1733" s="8">
        <v>132.2621226</v>
      </c>
      <c r="N1733" s="8">
        <f>Table_EnergyDemand_raw_data[[#This Row],[Demand]]*Table_EnergyDemand_raw_data[[#This Row],[RRP]]</f>
        <v>14385133.979479205</v>
      </c>
    </row>
    <row r="1734" spans="1:14" x14ac:dyDescent="0.3">
      <c r="A1734" s="10">
        <v>43737</v>
      </c>
      <c r="B1734" s="5" t="str">
        <f>TEXT(Table_EnergyDemand_raw_data[[#This Row],[Date]], "DDDD")</f>
        <v>Sunday</v>
      </c>
      <c r="C1734" s="5" t="str">
        <f xml:space="preserve"> TEXT(Table_EnergyDemand_raw_data[[#This Row],[Date]], "MMMM")</f>
        <v>September</v>
      </c>
      <c r="D1734" s="5" t="str">
        <f>TEXT(Table_EnergyDemand_raw_data[[#This Row],[Date]], "YYYY")</f>
        <v>2019</v>
      </c>
      <c r="E1734" s="5">
        <f>_xlfn.ISOWEEKNUM(Table_EnergyDemand_raw_data[[#This Row],[Date]])</f>
        <v>39</v>
      </c>
      <c r="F1734" s="6" t="str">
        <f>VLOOKUP(Table_EnergyDemand_raw_data[[#This Row],[Date]],Table_Sheet1[], 2, FALSE)</f>
        <v>N</v>
      </c>
      <c r="G1734" s="6" t="str">
        <f>VLOOKUP(Table_EnergyDemand_raw_data[[#This Row],[Date]],Table_Sheet1[], 3, FALSE)</f>
        <v>N</v>
      </c>
      <c r="H1734" s="5">
        <v>9.1</v>
      </c>
      <c r="I1734" s="5">
        <v>15.8</v>
      </c>
      <c r="J1734" s="5">
        <v>19</v>
      </c>
      <c r="K1734" s="5">
        <v>0</v>
      </c>
      <c r="L1734" s="7">
        <v>104804.09</v>
      </c>
      <c r="M1734" s="8">
        <v>90.401320499999997</v>
      </c>
      <c r="N1734" s="8">
        <f>Table_EnergyDemand_raw_data[[#This Row],[Demand]]*Table_EnergyDemand_raw_data[[#This Row],[RRP]]</f>
        <v>9474428.1298008449</v>
      </c>
    </row>
    <row r="1735" spans="1:14" x14ac:dyDescent="0.3">
      <c r="A1735" s="10">
        <v>43738</v>
      </c>
      <c r="B1735" s="5" t="str">
        <f>TEXT(Table_EnergyDemand_raw_data[[#This Row],[Date]], "DDDD")</f>
        <v>Monday</v>
      </c>
      <c r="C1735" s="5" t="str">
        <f xml:space="preserve"> TEXT(Table_EnergyDemand_raw_data[[#This Row],[Date]], "MMMM")</f>
        <v>September</v>
      </c>
      <c r="D1735" s="5" t="str">
        <f>TEXT(Table_EnergyDemand_raw_data[[#This Row],[Date]], "YYYY")</f>
        <v>2019</v>
      </c>
      <c r="E1735" s="5">
        <f>_xlfn.ISOWEEKNUM(Table_EnergyDemand_raw_data[[#This Row],[Date]])</f>
        <v>40</v>
      </c>
      <c r="F1735" s="6" t="str">
        <f>VLOOKUP(Table_EnergyDemand_raw_data[[#This Row],[Date]],Table_Sheet1[], 2, FALSE)</f>
        <v>N</v>
      </c>
      <c r="G1735" s="6" t="str">
        <f>VLOOKUP(Table_EnergyDemand_raw_data[[#This Row],[Date]],Table_Sheet1[], 3, FALSE)</f>
        <v>N</v>
      </c>
      <c r="H1735" s="5">
        <v>10.1</v>
      </c>
      <c r="I1735" s="5">
        <v>14.1</v>
      </c>
      <c r="J1735" s="5">
        <v>14.4</v>
      </c>
      <c r="K1735" s="5">
        <v>0</v>
      </c>
      <c r="L1735" s="7">
        <v>121770.82</v>
      </c>
      <c r="M1735" s="8">
        <v>107.8227368</v>
      </c>
      <c r="N1735" s="8">
        <f>Table_EnergyDemand_raw_data[[#This Row],[Demand]]*Table_EnergyDemand_raw_data[[#This Row],[RRP]]</f>
        <v>13129663.074780177</v>
      </c>
    </row>
    <row r="1736" spans="1:14" x14ac:dyDescent="0.3">
      <c r="A1736" s="10">
        <v>43739</v>
      </c>
      <c r="B1736" s="5" t="str">
        <f>TEXT(Table_EnergyDemand_raw_data[[#This Row],[Date]], "DDDD")</f>
        <v>Tuesday</v>
      </c>
      <c r="C1736" s="5" t="str">
        <f xml:space="preserve"> TEXT(Table_EnergyDemand_raw_data[[#This Row],[Date]], "MMMM")</f>
        <v>October</v>
      </c>
      <c r="D1736" s="5" t="str">
        <f>TEXT(Table_EnergyDemand_raw_data[[#This Row],[Date]], "YYYY")</f>
        <v>2019</v>
      </c>
      <c r="E1736" s="5">
        <f>_xlfn.ISOWEEKNUM(Table_EnergyDemand_raw_data[[#This Row],[Date]])</f>
        <v>40</v>
      </c>
      <c r="F1736" s="6" t="str">
        <f>VLOOKUP(Table_EnergyDemand_raw_data[[#This Row],[Date]],Table_Sheet1[], 2, FALSE)</f>
        <v>N</v>
      </c>
      <c r="G1736" s="6" t="str">
        <f>VLOOKUP(Table_EnergyDemand_raw_data[[#This Row],[Date]],Table_Sheet1[], 3, FALSE)</f>
        <v>N</v>
      </c>
      <c r="H1736" s="5">
        <v>4.2</v>
      </c>
      <c r="I1736" s="5">
        <v>20.5</v>
      </c>
      <c r="J1736" s="5">
        <v>21.7</v>
      </c>
      <c r="K1736" s="5">
        <v>0</v>
      </c>
      <c r="L1736" s="7">
        <v>117265.27499999999</v>
      </c>
      <c r="M1736" s="8">
        <v>121.3908912</v>
      </c>
      <c r="N1736" s="8">
        <f>Table_EnergyDemand_raw_data[[#This Row],[Demand]]*Table_EnergyDemand_raw_data[[#This Row],[RRP]]</f>
        <v>14234936.239063079</v>
      </c>
    </row>
    <row r="1737" spans="1:14" x14ac:dyDescent="0.3">
      <c r="A1737" s="10">
        <v>43740</v>
      </c>
      <c r="B1737" s="5" t="str">
        <f>TEXT(Table_EnergyDemand_raw_data[[#This Row],[Date]], "DDDD")</f>
        <v>Wednesday</v>
      </c>
      <c r="C1737" s="5" t="str">
        <f xml:space="preserve"> TEXT(Table_EnergyDemand_raw_data[[#This Row],[Date]], "MMMM")</f>
        <v>October</v>
      </c>
      <c r="D1737" s="5" t="str">
        <f>TEXT(Table_EnergyDemand_raw_data[[#This Row],[Date]], "YYYY")</f>
        <v>2019</v>
      </c>
      <c r="E1737" s="5">
        <f>_xlfn.ISOWEEKNUM(Table_EnergyDemand_raw_data[[#This Row],[Date]])</f>
        <v>40</v>
      </c>
      <c r="F1737" s="6" t="str">
        <f>VLOOKUP(Table_EnergyDemand_raw_data[[#This Row],[Date]],Table_Sheet1[], 2, FALSE)</f>
        <v>N</v>
      </c>
      <c r="G1737" s="6" t="str">
        <f>VLOOKUP(Table_EnergyDemand_raw_data[[#This Row],[Date]],Table_Sheet1[], 3, FALSE)</f>
        <v>N</v>
      </c>
      <c r="H1737" s="5">
        <v>9.3000000000000007</v>
      </c>
      <c r="I1737" s="5">
        <v>26.5</v>
      </c>
      <c r="J1737" s="5">
        <v>18.5</v>
      </c>
      <c r="K1737" s="5">
        <v>0</v>
      </c>
      <c r="L1737" s="7">
        <v>110760.825</v>
      </c>
      <c r="M1737" s="8">
        <v>108.66167660000001</v>
      </c>
      <c r="N1737" s="8">
        <f>Table_EnergyDemand_raw_data[[#This Row],[Demand]]*Table_EnergyDemand_raw_data[[#This Row],[RRP]]</f>
        <v>12035456.946099196</v>
      </c>
    </row>
    <row r="1738" spans="1:14" x14ac:dyDescent="0.3">
      <c r="A1738" s="10">
        <v>43741</v>
      </c>
      <c r="B1738" s="5" t="str">
        <f>TEXT(Table_EnergyDemand_raw_data[[#This Row],[Date]], "DDDD")</f>
        <v>Thursday</v>
      </c>
      <c r="C1738" s="5" t="str">
        <f xml:space="preserve"> TEXT(Table_EnergyDemand_raw_data[[#This Row],[Date]], "MMMM")</f>
        <v>October</v>
      </c>
      <c r="D1738" s="5" t="str">
        <f>TEXT(Table_EnergyDemand_raw_data[[#This Row],[Date]], "YYYY")</f>
        <v>2019</v>
      </c>
      <c r="E1738" s="5">
        <f>_xlfn.ISOWEEKNUM(Table_EnergyDemand_raw_data[[#This Row],[Date]])</f>
        <v>40</v>
      </c>
      <c r="F1738" s="6" t="str">
        <f>VLOOKUP(Table_EnergyDemand_raw_data[[#This Row],[Date]],Table_Sheet1[], 2, FALSE)</f>
        <v>N</v>
      </c>
      <c r="G1738" s="6" t="str">
        <f>VLOOKUP(Table_EnergyDemand_raw_data[[#This Row],[Date]],Table_Sheet1[], 3, FALSE)</f>
        <v>N</v>
      </c>
      <c r="H1738" s="5">
        <v>15.1</v>
      </c>
      <c r="I1738" s="5">
        <v>29.7</v>
      </c>
      <c r="J1738" s="5">
        <v>22</v>
      </c>
      <c r="K1738" s="5">
        <v>0</v>
      </c>
      <c r="L1738" s="7">
        <v>109312.85</v>
      </c>
      <c r="M1738" s="8">
        <v>108.8439126</v>
      </c>
      <c r="N1738" s="8">
        <f>Table_EnergyDemand_raw_data[[#This Row],[Demand]]*Table_EnergyDemand_raw_data[[#This Row],[RRP]]</f>
        <v>11898038.29145691</v>
      </c>
    </row>
    <row r="1739" spans="1:14" x14ac:dyDescent="0.3">
      <c r="A1739" s="10">
        <v>43742</v>
      </c>
      <c r="B1739" s="5" t="str">
        <f>TEXT(Table_EnergyDemand_raw_data[[#This Row],[Date]], "DDDD")</f>
        <v>Friday</v>
      </c>
      <c r="C1739" s="5" t="str">
        <f xml:space="preserve"> TEXT(Table_EnergyDemand_raw_data[[#This Row],[Date]], "MMMM")</f>
        <v>October</v>
      </c>
      <c r="D1739" s="5" t="str">
        <f>TEXT(Table_EnergyDemand_raw_data[[#This Row],[Date]], "YYYY")</f>
        <v>2019</v>
      </c>
      <c r="E1739" s="5">
        <f>_xlfn.ISOWEEKNUM(Table_EnergyDemand_raw_data[[#This Row],[Date]])</f>
        <v>40</v>
      </c>
      <c r="F1739" s="6" t="str">
        <f>VLOOKUP(Table_EnergyDemand_raw_data[[#This Row],[Date]],Table_Sheet1[], 2, FALSE)</f>
        <v>N</v>
      </c>
      <c r="G1739" s="6" t="str">
        <f>VLOOKUP(Table_EnergyDemand_raw_data[[#This Row],[Date]],Table_Sheet1[], 3, FALSE)</f>
        <v>N</v>
      </c>
      <c r="H1739" s="5">
        <v>12.5</v>
      </c>
      <c r="I1739" s="5">
        <v>15.2</v>
      </c>
      <c r="J1739" s="5">
        <v>11</v>
      </c>
      <c r="K1739" s="5">
        <v>0</v>
      </c>
      <c r="L1739" s="7">
        <v>117512.56</v>
      </c>
      <c r="M1739" s="8">
        <v>136.3619947</v>
      </c>
      <c r="N1739" s="8">
        <f>Table_EnergyDemand_raw_data[[#This Row],[Demand]]*Table_EnergyDemand_raw_data[[#This Row],[RRP]]</f>
        <v>16024247.083903432</v>
      </c>
    </row>
    <row r="1740" spans="1:14" x14ac:dyDescent="0.3">
      <c r="A1740" s="10">
        <v>43743</v>
      </c>
      <c r="B1740" s="5" t="str">
        <f>TEXT(Table_EnergyDemand_raw_data[[#This Row],[Date]], "DDDD")</f>
        <v>Saturday</v>
      </c>
      <c r="C1740" s="5" t="str">
        <f xml:space="preserve"> TEXT(Table_EnergyDemand_raw_data[[#This Row],[Date]], "MMMM")</f>
        <v>October</v>
      </c>
      <c r="D1740" s="5" t="str">
        <f>TEXT(Table_EnergyDemand_raw_data[[#This Row],[Date]], "YYYY")</f>
        <v>2019</v>
      </c>
      <c r="E1740" s="5">
        <f>_xlfn.ISOWEEKNUM(Table_EnergyDemand_raw_data[[#This Row],[Date]])</f>
        <v>40</v>
      </c>
      <c r="F1740" s="6" t="str">
        <f>VLOOKUP(Table_EnergyDemand_raw_data[[#This Row],[Date]],Table_Sheet1[], 2, FALSE)</f>
        <v>N</v>
      </c>
      <c r="G1740" s="6" t="str">
        <f>VLOOKUP(Table_EnergyDemand_raw_data[[#This Row],[Date]],Table_Sheet1[], 3, FALSE)</f>
        <v>N</v>
      </c>
      <c r="H1740" s="5">
        <v>7.6</v>
      </c>
      <c r="I1740" s="5">
        <v>24.3</v>
      </c>
      <c r="J1740" s="5">
        <v>17.399999999999999</v>
      </c>
      <c r="K1740" s="5">
        <v>1.8</v>
      </c>
      <c r="L1740" s="7">
        <v>101386.01</v>
      </c>
      <c r="M1740" s="8">
        <v>88.049062890000002</v>
      </c>
      <c r="N1740" s="8">
        <f>Table_EnergyDemand_raw_data[[#This Row],[Demand]]*Table_EnergyDemand_raw_data[[#This Row],[RRP]]</f>
        <v>8926943.1706561688</v>
      </c>
    </row>
    <row r="1741" spans="1:14" x14ac:dyDescent="0.3">
      <c r="A1741" s="10">
        <v>43744</v>
      </c>
      <c r="B1741" s="5" t="str">
        <f>TEXT(Table_EnergyDemand_raw_data[[#This Row],[Date]], "DDDD")</f>
        <v>Sunday</v>
      </c>
      <c r="C1741" s="5" t="str">
        <f xml:space="preserve"> TEXT(Table_EnergyDemand_raw_data[[#This Row],[Date]], "MMMM")</f>
        <v>October</v>
      </c>
      <c r="D1741" s="5" t="str">
        <f>TEXT(Table_EnergyDemand_raw_data[[#This Row],[Date]], "YYYY")</f>
        <v>2019</v>
      </c>
      <c r="E1741" s="5">
        <f>_xlfn.ISOWEEKNUM(Table_EnergyDemand_raw_data[[#This Row],[Date]])</f>
        <v>40</v>
      </c>
      <c r="F1741" s="6" t="str">
        <f>VLOOKUP(Table_EnergyDemand_raw_data[[#This Row],[Date]],Table_Sheet1[], 2, FALSE)</f>
        <v>N</v>
      </c>
      <c r="G1741" s="6" t="str">
        <f>VLOOKUP(Table_EnergyDemand_raw_data[[#This Row],[Date]],Table_Sheet1[], 3, FALSE)</f>
        <v>N</v>
      </c>
      <c r="H1741" s="5">
        <v>12.9</v>
      </c>
      <c r="I1741" s="5">
        <v>24.8</v>
      </c>
      <c r="J1741" s="5">
        <v>17.399999999999999</v>
      </c>
      <c r="K1741" s="5">
        <v>0</v>
      </c>
      <c r="L1741" s="7">
        <v>93011.345000000001</v>
      </c>
      <c r="M1741" s="8">
        <v>54.720114539999997</v>
      </c>
      <c r="N1741" s="8">
        <f>Table_EnergyDemand_raw_data[[#This Row],[Demand]]*Table_EnergyDemand_raw_data[[#This Row],[RRP]]</f>
        <v>5089591.451919456</v>
      </c>
    </row>
    <row r="1742" spans="1:14" x14ac:dyDescent="0.3">
      <c r="A1742" s="10">
        <v>43745</v>
      </c>
      <c r="B1742" s="5" t="str">
        <f>TEXT(Table_EnergyDemand_raw_data[[#This Row],[Date]], "DDDD")</f>
        <v>Monday</v>
      </c>
      <c r="C1742" s="5" t="str">
        <f xml:space="preserve"> TEXT(Table_EnergyDemand_raw_data[[#This Row],[Date]], "MMMM")</f>
        <v>October</v>
      </c>
      <c r="D1742" s="5" t="str">
        <f>TEXT(Table_EnergyDemand_raw_data[[#This Row],[Date]], "YYYY")</f>
        <v>2019</v>
      </c>
      <c r="E1742" s="5">
        <f>_xlfn.ISOWEEKNUM(Table_EnergyDemand_raw_data[[#This Row],[Date]])</f>
        <v>41</v>
      </c>
      <c r="F1742" s="6" t="str">
        <f>VLOOKUP(Table_EnergyDemand_raw_data[[#This Row],[Date]],Table_Sheet1[], 2, FALSE)</f>
        <v>N</v>
      </c>
      <c r="G1742" s="6" t="str">
        <f>VLOOKUP(Table_EnergyDemand_raw_data[[#This Row],[Date]],Table_Sheet1[], 3, FALSE)</f>
        <v>N</v>
      </c>
      <c r="H1742" s="5">
        <v>11.6</v>
      </c>
      <c r="I1742" s="5">
        <v>16.399999999999999</v>
      </c>
      <c r="J1742" s="5">
        <v>15.1</v>
      </c>
      <c r="K1742" s="5">
        <v>0</v>
      </c>
      <c r="L1742" s="7">
        <v>113296.31</v>
      </c>
      <c r="M1742" s="8">
        <v>112.07559550000001</v>
      </c>
      <c r="N1742" s="8">
        <f>Table_EnergyDemand_raw_data[[#This Row],[Demand]]*Table_EnergyDemand_raw_data[[#This Row],[RRP]]</f>
        <v>12697751.411202606</v>
      </c>
    </row>
    <row r="1743" spans="1:14" x14ac:dyDescent="0.3">
      <c r="A1743" s="10">
        <v>43746</v>
      </c>
      <c r="B1743" s="5" t="str">
        <f>TEXT(Table_EnergyDemand_raw_data[[#This Row],[Date]], "DDDD")</f>
        <v>Tuesday</v>
      </c>
      <c r="C1743" s="5" t="str">
        <f xml:space="preserve"> TEXT(Table_EnergyDemand_raw_data[[#This Row],[Date]], "MMMM")</f>
        <v>October</v>
      </c>
      <c r="D1743" s="5" t="str">
        <f>TEXT(Table_EnergyDemand_raw_data[[#This Row],[Date]], "YYYY")</f>
        <v>2019</v>
      </c>
      <c r="E1743" s="5">
        <f>_xlfn.ISOWEEKNUM(Table_EnergyDemand_raw_data[[#This Row],[Date]])</f>
        <v>41</v>
      </c>
      <c r="F1743" s="6" t="str">
        <f>VLOOKUP(Table_EnergyDemand_raw_data[[#This Row],[Date]],Table_Sheet1[], 2, FALSE)</f>
        <v>Y</v>
      </c>
      <c r="G1743" s="6" t="str">
        <f>VLOOKUP(Table_EnergyDemand_raw_data[[#This Row],[Date]],Table_Sheet1[], 3, FALSE)</f>
        <v>N</v>
      </c>
      <c r="H1743" s="5">
        <v>9.5</v>
      </c>
      <c r="I1743" s="5">
        <v>14.2</v>
      </c>
      <c r="J1743" s="5">
        <v>17</v>
      </c>
      <c r="K1743" s="5">
        <v>2.6</v>
      </c>
      <c r="L1743" s="7">
        <v>117504.77499999999</v>
      </c>
      <c r="M1743" s="8">
        <v>130.67182529999999</v>
      </c>
      <c r="N1743" s="8">
        <f>Table_EnergyDemand_raw_data[[#This Row],[Demand]]*Table_EnergyDemand_raw_data[[#This Row],[RRP]]</f>
        <v>15354563.430715807</v>
      </c>
    </row>
    <row r="1744" spans="1:14" x14ac:dyDescent="0.3">
      <c r="A1744" s="10">
        <v>43747</v>
      </c>
      <c r="B1744" s="5" t="str">
        <f>TEXT(Table_EnergyDemand_raw_data[[#This Row],[Date]], "DDDD")</f>
        <v>Wednesday</v>
      </c>
      <c r="C1744" s="5" t="str">
        <f xml:space="preserve"> TEXT(Table_EnergyDemand_raw_data[[#This Row],[Date]], "MMMM")</f>
        <v>October</v>
      </c>
      <c r="D1744" s="5" t="str">
        <f>TEXT(Table_EnergyDemand_raw_data[[#This Row],[Date]], "YYYY")</f>
        <v>2019</v>
      </c>
      <c r="E1744" s="5">
        <f>_xlfn.ISOWEEKNUM(Table_EnergyDemand_raw_data[[#This Row],[Date]])</f>
        <v>41</v>
      </c>
      <c r="F1744" s="6" t="str">
        <f>VLOOKUP(Table_EnergyDemand_raw_data[[#This Row],[Date]],Table_Sheet1[], 2, FALSE)</f>
        <v>Y</v>
      </c>
      <c r="G1744" s="6" t="str">
        <f>VLOOKUP(Table_EnergyDemand_raw_data[[#This Row],[Date]],Table_Sheet1[], 3, FALSE)</f>
        <v>N</v>
      </c>
      <c r="H1744" s="5">
        <v>8.5</v>
      </c>
      <c r="I1744" s="5">
        <v>15</v>
      </c>
      <c r="J1744" s="5">
        <v>19.3</v>
      </c>
      <c r="K1744" s="5">
        <v>5.8</v>
      </c>
      <c r="L1744" s="7">
        <v>122771.82</v>
      </c>
      <c r="M1744" s="8">
        <v>131.5850422</v>
      </c>
      <c r="N1744" s="8">
        <f>Table_EnergyDemand_raw_data[[#This Row],[Demand]]*Table_EnergyDemand_raw_data[[#This Row],[RRP]]</f>
        <v>16154935.115670806</v>
      </c>
    </row>
    <row r="1745" spans="1:14" x14ac:dyDescent="0.3">
      <c r="A1745" s="10">
        <v>43748</v>
      </c>
      <c r="B1745" s="5" t="str">
        <f>TEXT(Table_EnergyDemand_raw_data[[#This Row],[Date]], "DDDD")</f>
        <v>Thursday</v>
      </c>
      <c r="C1745" s="5" t="str">
        <f xml:space="preserve"> TEXT(Table_EnergyDemand_raw_data[[#This Row],[Date]], "MMMM")</f>
        <v>October</v>
      </c>
      <c r="D1745" s="5" t="str">
        <f>TEXT(Table_EnergyDemand_raw_data[[#This Row],[Date]], "YYYY")</f>
        <v>2019</v>
      </c>
      <c r="E1745" s="5">
        <f>_xlfn.ISOWEEKNUM(Table_EnergyDemand_raw_data[[#This Row],[Date]])</f>
        <v>41</v>
      </c>
      <c r="F1745" s="6" t="str">
        <f>VLOOKUP(Table_EnergyDemand_raw_data[[#This Row],[Date]],Table_Sheet1[], 2, FALSE)</f>
        <v>Y</v>
      </c>
      <c r="G1745" s="6" t="str">
        <f>VLOOKUP(Table_EnergyDemand_raw_data[[#This Row],[Date]],Table_Sheet1[], 3, FALSE)</f>
        <v>N</v>
      </c>
      <c r="H1745" s="5">
        <v>10.199999999999999</v>
      </c>
      <c r="I1745" s="5">
        <v>14.7</v>
      </c>
      <c r="J1745" s="5">
        <v>12.6</v>
      </c>
      <c r="K1745" s="5">
        <v>0.2</v>
      </c>
      <c r="L1745" s="7">
        <v>123692.08</v>
      </c>
      <c r="M1745" s="8">
        <v>167.9811358</v>
      </c>
      <c r="N1745" s="8">
        <f>Table_EnergyDemand_raw_data[[#This Row],[Demand]]*Table_EnergyDemand_raw_data[[#This Row],[RRP]]</f>
        <v>20777936.087864466</v>
      </c>
    </row>
    <row r="1746" spans="1:14" x14ac:dyDescent="0.3">
      <c r="A1746" s="10">
        <v>43749</v>
      </c>
      <c r="B1746" s="5" t="str">
        <f>TEXT(Table_EnergyDemand_raw_data[[#This Row],[Date]], "DDDD")</f>
        <v>Friday</v>
      </c>
      <c r="C1746" s="5" t="str">
        <f xml:space="preserve"> TEXT(Table_EnergyDemand_raw_data[[#This Row],[Date]], "MMMM")</f>
        <v>October</v>
      </c>
      <c r="D1746" s="5" t="str">
        <f>TEXT(Table_EnergyDemand_raw_data[[#This Row],[Date]], "YYYY")</f>
        <v>2019</v>
      </c>
      <c r="E1746" s="5">
        <f>_xlfn.ISOWEEKNUM(Table_EnergyDemand_raw_data[[#This Row],[Date]])</f>
        <v>41</v>
      </c>
      <c r="F1746" s="6" t="str">
        <f>VLOOKUP(Table_EnergyDemand_raw_data[[#This Row],[Date]],Table_Sheet1[], 2, FALSE)</f>
        <v>Y</v>
      </c>
      <c r="G1746" s="6" t="str">
        <f>VLOOKUP(Table_EnergyDemand_raw_data[[#This Row],[Date]],Table_Sheet1[], 3, FALSE)</f>
        <v>N</v>
      </c>
      <c r="H1746" s="5">
        <v>9.5</v>
      </c>
      <c r="I1746" s="5">
        <v>18.899999999999999</v>
      </c>
      <c r="J1746" s="5">
        <v>17.5</v>
      </c>
      <c r="K1746" s="5">
        <v>0</v>
      </c>
      <c r="L1746" s="7">
        <v>115250.505</v>
      </c>
      <c r="M1746" s="8">
        <v>114.6969754</v>
      </c>
      <c r="N1746" s="8">
        <f>Table_EnergyDemand_raw_data[[#This Row],[Demand]]*Table_EnergyDemand_raw_data[[#This Row],[RRP]]</f>
        <v>13218884.336822577</v>
      </c>
    </row>
    <row r="1747" spans="1:14" x14ac:dyDescent="0.3">
      <c r="A1747" s="10">
        <v>43750</v>
      </c>
      <c r="B1747" s="5" t="str">
        <f>TEXT(Table_EnergyDemand_raw_data[[#This Row],[Date]], "DDDD")</f>
        <v>Saturday</v>
      </c>
      <c r="C1747" s="5" t="str">
        <f xml:space="preserve"> TEXT(Table_EnergyDemand_raw_data[[#This Row],[Date]], "MMMM")</f>
        <v>October</v>
      </c>
      <c r="D1747" s="5" t="str">
        <f>TEXT(Table_EnergyDemand_raw_data[[#This Row],[Date]], "YYYY")</f>
        <v>2019</v>
      </c>
      <c r="E1747" s="5">
        <f>_xlfn.ISOWEEKNUM(Table_EnergyDemand_raw_data[[#This Row],[Date]])</f>
        <v>41</v>
      </c>
      <c r="F1747" s="6" t="str">
        <f>VLOOKUP(Table_EnergyDemand_raw_data[[#This Row],[Date]],Table_Sheet1[], 2, FALSE)</f>
        <v>Y</v>
      </c>
      <c r="G1747" s="6" t="str">
        <f>VLOOKUP(Table_EnergyDemand_raw_data[[#This Row],[Date]],Table_Sheet1[], 3, FALSE)</f>
        <v>N</v>
      </c>
      <c r="H1747" s="5">
        <v>8.1999999999999993</v>
      </c>
      <c r="I1747" s="5">
        <v>20.399999999999999</v>
      </c>
      <c r="J1747" s="5">
        <v>20.100000000000001</v>
      </c>
      <c r="K1747" s="5">
        <v>0</v>
      </c>
      <c r="L1747" s="7">
        <v>101053.36500000001</v>
      </c>
      <c r="M1747" s="8">
        <v>93.120223490000001</v>
      </c>
      <c r="N1747" s="8">
        <f>Table_EnergyDemand_raw_data[[#This Row],[Demand]]*Table_EnergyDemand_raw_data[[#This Row],[RRP]]</f>
        <v>9410111.9332165439</v>
      </c>
    </row>
    <row r="1748" spans="1:14" x14ac:dyDescent="0.3">
      <c r="A1748" s="10">
        <v>43751</v>
      </c>
      <c r="B1748" s="5" t="str">
        <f>TEXT(Table_EnergyDemand_raw_data[[#This Row],[Date]], "DDDD")</f>
        <v>Sunday</v>
      </c>
      <c r="C1748" s="5" t="str">
        <f xml:space="preserve"> TEXT(Table_EnergyDemand_raw_data[[#This Row],[Date]], "MMMM")</f>
        <v>October</v>
      </c>
      <c r="D1748" s="5" t="str">
        <f>TEXT(Table_EnergyDemand_raw_data[[#This Row],[Date]], "YYYY")</f>
        <v>2019</v>
      </c>
      <c r="E1748" s="5">
        <f>_xlfn.ISOWEEKNUM(Table_EnergyDemand_raw_data[[#This Row],[Date]])</f>
        <v>41</v>
      </c>
      <c r="F1748" s="6" t="str">
        <f>VLOOKUP(Table_EnergyDemand_raw_data[[#This Row],[Date]],Table_Sheet1[], 2, FALSE)</f>
        <v>Y</v>
      </c>
      <c r="G1748" s="6" t="str">
        <f>VLOOKUP(Table_EnergyDemand_raw_data[[#This Row],[Date]],Table_Sheet1[], 3, FALSE)</f>
        <v>N</v>
      </c>
      <c r="H1748" s="5">
        <v>9.4</v>
      </c>
      <c r="I1748" s="5">
        <v>23.1</v>
      </c>
      <c r="J1748" s="5">
        <v>19.600000000000001</v>
      </c>
      <c r="K1748" s="5">
        <v>0</v>
      </c>
      <c r="L1748" s="7">
        <v>94744.7</v>
      </c>
      <c r="M1748" s="8">
        <v>90.164235849999997</v>
      </c>
      <c r="N1748" s="8">
        <f>Table_EnergyDemand_raw_data[[#This Row],[Demand]]*Table_EnergyDemand_raw_data[[#This Row],[RRP]]</f>
        <v>8542583.4763374943</v>
      </c>
    </row>
    <row r="1749" spans="1:14" x14ac:dyDescent="0.3">
      <c r="A1749" s="10">
        <v>43752</v>
      </c>
      <c r="B1749" s="5" t="str">
        <f>TEXT(Table_EnergyDemand_raw_data[[#This Row],[Date]], "DDDD")</f>
        <v>Monday</v>
      </c>
      <c r="C1749" s="5" t="str">
        <f xml:space="preserve"> TEXT(Table_EnergyDemand_raw_data[[#This Row],[Date]], "MMMM")</f>
        <v>October</v>
      </c>
      <c r="D1749" s="5" t="str">
        <f>TEXT(Table_EnergyDemand_raw_data[[#This Row],[Date]], "YYYY")</f>
        <v>2019</v>
      </c>
      <c r="E1749" s="5">
        <f>_xlfn.ISOWEEKNUM(Table_EnergyDemand_raw_data[[#This Row],[Date]])</f>
        <v>42</v>
      </c>
      <c r="F1749" s="6" t="str">
        <f>VLOOKUP(Table_EnergyDemand_raw_data[[#This Row],[Date]],Table_Sheet1[], 2, FALSE)</f>
        <v>Y</v>
      </c>
      <c r="G1749" s="6" t="str">
        <f>VLOOKUP(Table_EnergyDemand_raw_data[[#This Row],[Date]],Table_Sheet1[], 3, FALSE)</f>
        <v>N</v>
      </c>
      <c r="H1749" s="5">
        <v>13.6</v>
      </c>
      <c r="I1749" s="5">
        <v>26.7</v>
      </c>
      <c r="J1749" s="5">
        <v>20.2</v>
      </c>
      <c r="K1749" s="5">
        <v>0.2</v>
      </c>
      <c r="L1749" s="7">
        <v>110290.12</v>
      </c>
      <c r="M1749" s="8">
        <v>119.0137926</v>
      </c>
      <c r="N1749" s="8">
        <f>Table_EnergyDemand_raw_data[[#This Row],[Demand]]*Table_EnergyDemand_raw_data[[#This Row],[RRP]]</f>
        <v>13126045.467509111</v>
      </c>
    </row>
    <row r="1750" spans="1:14" x14ac:dyDescent="0.3">
      <c r="A1750" s="10">
        <v>43753</v>
      </c>
      <c r="B1750" s="5" t="str">
        <f>TEXT(Table_EnergyDemand_raw_data[[#This Row],[Date]], "DDDD")</f>
        <v>Tuesday</v>
      </c>
      <c r="C1750" s="5" t="str">
        <f xml:space="preserve"> TEXT(Table_EnergyDemand_raw_data[[#This Row],[Date]], "MMMM")</f>
        <v>October</v>
      </c>
      <c r="D1750" s="5" t="str">
        <f>TEXT(Table_EnergyDemand_raw_data[[#This Row],[Date]], "YYYY")</f>
        <v>2019</v>
      </c>
      <c r="E1750" s="5">
        <f>_xlfn.ISOWEEKNUM(Table_EnergyDemand_raw_data[[#This Row],[Date]])</f>
        <v>42</v>
      </c>
      <c r="F1750" s="6" t="str">
        <f>VLOOKUP(Table_EnergyDemand_raw_data[[#This Row],[Date]],Table_Sheet1[], 2, FALSE)</f>
        <v>Y</v>
      </c>
      <c r="G1750" s="6" t="str">
        <f>VLOOKUP(Table_EnergyDemand_raw_data[[#This Row],[Date]],Table_Sheet1[], 3, FALSE)</f>
        <v>N</v>
      </c>
      <c r="H1750" s="5">
        <v>13</v>
      </c>
      <c r="I1750" s="5">
        <v>18</v>
      </c>
      <c r="J1750" s="5">
        <v>20.6</v>
      </c>
      <c r="K1750" s="5">
        <v>0</v>
      </c>
      <c r="L1750" s="7">
        <v>112052.12</v>
      </c>
      <c r="M1750" s="8">
        <v>123.2613285</v>
      </c>
      <c r="N1750" s="8">
        <f>Table_EnergyDemand_raw_data[[#This Row],[Demand]]*Table_EnergyDemand_raw_data[[#This Row],[RRP]]</f>
        <v>13811693.172441419</v>
      </c>
    </row>
    <row r="1751" spans="1:14" x14ac:dyDescent="0.3">
      <c r="A1751" s="10">
        <v>43754</v>
      </c>
      <c r="B1751" s="5" t="str">
        <f>TEXT(Table_EnergyDemand_raw_data[[#This Row],[Date]], "DDDD")</f>
        <v>Wednesday</v>
      </c>
      <c r="C1751" s="5" t="str">
        <f xml:space="preserve"> TEXT(Table_EnergyDemand_raw_data[[#This Row],[Date]], "MMMM")</f>
        <v>October</v>
      </c>
      <c r="D1751" s="5" t="str">
        <f>TEXT(Table_EnergyDemand_raw_data[[#This Row],[Date]], "YYYY")</f>
        <v>2019</v>
      </c>
      <c r="E1751" s="5">
        <f>_xlfn.ISOWEEKNUM(Table_EnergyDemand_raw_data[[#This Row],[Date]])</f>
        <v>42</v>
      </c>
      <c r="F1751" s="6" t="str">
        <f>VLOOKUP(Table_EnergyDemand_raw_data[[#This Row],[Date]],Table_Sheet1[], 2, FALSE)</f>
        <v>Y</v>
      </c>
      <c r="G1751" s="6" t="str">
        <f>VLOOKUP(Table_EnergyDemand_raw_data[[#This Row],[Date]],Table_Sheet1[], 3, FALSE)</f>
        <v>N</v>
      </c>
      <c r="H1751" s="5">
        <v>13.3</v>
      </c>
      <c r="I1751" s="5">
        <v>20.399999999999999</v>
      </c>
      <c r="J1751" s="5">
        <v>11.4</v>
      </c>
      <c r="K1751" s="5">
        <v>0</v>
      </c>
      <c r="L1751" s="7">
        <v>117533.72</v>
      </c>
      <c r="M1751" s="8">
        <v>116.34066919999999</v>
      </c>
      <c r="N1751" s="8">
        <f>Table_EnergyDemand_raw_data[[#This Row],[Demand]]*Table_EnergyDemand_raw_data[[#This Row],[RRP]]</f>
        <v>13673951.638365423</v>
      </c>
    </row>
    <row r="1752" spans="1:14" x14ac:dyDescent="0.3">
      <c r="A1752" s="10">
        <v>43755</v>
      </c>
      <c r="B1752" s="5" t="str">
        <f>TEXT(Table_EnergyDemand_raw_data[[#This Row],[Date]], "DDDD")</f>
        <v>Thursday</v>
      </c>
      <c r="C1752" s="5" t="str">
        <f xml:space="preserve"> TEXT(Table_EnergyDemand_raw_data[[#This Row],[Date]], "MMMM")</f>
        <v>October</v>
      </c>
      <c r="D1752" s="5" t="str">
        <f>TEXT(Table_EnergyDemand_raw_data[[#This Row],[Date]], "YYYY")</f>
        <v>2019</v>
      </c>
      <c r="E1752" s="5">
        <f>_xlfn.ISOWEEKNUM(Table_EnergyDemand_raw_data[[#This Row],[Date]])</f>
        <v>42</v>
      </c>
      <c r="F1752" s="6" t="str">
        <f>VLOOKUP(Table_EnergyDemand_raw_data[[#This Row],[Date]],Table_Sheet1[], 2, FALSE)</f>
        <v>Y</v>
      </c>
      <c r="G1752" s="6" t="str">
        <f>VLOOKUP(Table_EnergyDemand_raw_data[[#This Row],[Date]],Table_Sheet1[], 3, FALSE)</f>
        <v>N</v>
      </c>
      <c r="H1752" s="5">
        <v>9.5</v>
      </c>
      <c r="I1752" s="5">
        <v>15.2</v>
      </c>
      <c r="J1752" s="5">
        <v>9.6</v>
      </c>
      <c r="K1752" s="5">
        <v>4.4000000000000004</v>
      </c>
      <c r="L1752" s="7">
        <v>116690.04</v>
      </c>
      <c r="M1752" s="8">
        <v>92.498043699999997</v>
      </c>
      <c r="N1752" s="8">
        <f>Table_EnergyDemand_raw_data[[#This Row],[Demand]]*Table_EnergyDemand_raw_data[[#This Row],[RRP]]</f>
        <v>10793600.419274747</v>
      </c>
    </row>
    <row r="1753" spans="1:14" x14ac:dyDescent="0.3">
      <c r="A1753" s="10">
        <v>43756</v>
      </c>
      <c r="B1753" s="5" t="str">
        <f>TEXT(Table_EnergyDemand_raw_data[[#This Row],[Date]], "DDDD")</f>
        <v>Friday</v>
      </c>
      <c r="C1753" s="5" t="str">
        <f xml:space="preserve"> TEXT(Table_EnergyDemand_raw_data[[#This Row],[Date]], "MMMM")</f>
        <v>October</v>
      </c>
      <c r="D1753" s="5" t="str">
        <f>TEXT(Table_EnergyDemand_raw_data[[#This Row],[Date]], "YYYY")</f>
        <v>2019</v>
      </c>
      <c r="E1753" s="5">
        <f>_xlfn.ISOWEEKNUM(Table_EnergyDemand_raw_data[[#This Row],[Date]])</f>
        <v>42</v>
      </c>
      <c r="F1753" s="6" t="str">
        <f>VLOOKUP(Table_EnergyDemand_raw_data[[#This Row],[Date]],Table_Sheet1[], 2, FALSE)</f>
        <v>Y</v>
      </c>
      <c r="G1753" s="6" t="str">
        <f>VLOOKUP(Table_EnergyDemand_raw_data[[#This Row],[Date]],Table_Sheet1[], 3, FALSE)</f>
        <v>N</v>
      </c>
      <c r="H1753" s="5">
        <v>7.3</v>
      </c>
      <c r="I1753" s="5">
        <v>22.1</v>
      </c>
      <c r="J1753" s="5">
        <v>23.2</v>
      </c>
      <c r="K1753" s="5">
        <v>0.8</v>
      </c>
      <c r="L1753" s="7">
        <v>109857.485</v>
      </c>
      <c r="M1753" s="8">
        <v>76.318328559999998</v>
      </c>
      <c r="N1753" s="8">
        <f>Table_EnergyDemand_raw_data[[#This Row],[Demand]]*Table_EnergyDemand_raw_data[[#This Row],[RRP]]</f>
        <v>8384139.6350052711</v>
      </c>
    </row>
    <row r="1754" spans="1:14" x14ac:dyDescent="0.3">
      <c r="A1754" s="10">
        <v>43757</v>
      </c>
      <c r="B1754" s="5" t="str">
        <f>TEXT(Table_EnergyDemand_raw_data[[#This Row],[Date]], "DDDD")</f>
        <v>Saturday</v>
      </c>
      <c r="C1754" s="5" t="str">
        <f xml:space="preserve"> TEXT(Table_EnergyDemand_raw_data[[#This Row],[Date]], "MMMM")</f>
        <v>October</v>
      </c>
      <c r="D1754" s="5" t="str">
        <f>TEXT(Table_EnergyDemand_raw_data[[#This Row],[Date]], "YYYY")</f>
        <v>2019</v>
      </c>
      <c r="E1754" s="5">
        <f>_xlfn.ISOWEEKNUM(Table_EnergyDemand_raw_data[[#This Row],[Date]])</f>
        <v>42</v>
      </c>
      <c r="F1754" s="6" t="str">
        <f>VLOOKUP(Table_EnergyDemand_raw_data[[#This Row],[Date]],Table_Sheet1[], 2, FALSE)</f>
        <v>Y</v>
      </c>
      <c r="G1754" s="6" t="str">
        <f>VLOOKUP(Table_EnergyDemand_raw_data[[#This Row],[Date]],Table_Sheet1[], 3, FALSE)</f>
        <v>N</v>
      </c>
      <c r="H1754" s="5">
        <v>9.4</v>
      </c>
      <c r="I1754" s="5">
        <v>15.3</v>
      </c>
      <c r="J1754" s="5">
        <v>15.8</v>
      </c>
      <c r="K1754" s="5">
        <v>0.8</v>
      </c>
      <c r="L1754" s="7">
        <v>102032.495</v>
      </c>
      <c r="M1754" s="8">
        <v>67.014422809999999</v>
      </c>
      <c r="N1754" s="8">
        <f>Table_EnergyDemand_raw_data[[#This Row],[Demand]]*Table_EnergyDemand_raw_data[[#This Row],[RRP]]</f>
        <v>6837648.7602892108</v>
      </c>
    </row>
    <row r="1755" spans="1:14" x14ac:dyDescent="0.3">
      <c r="A1755" s="10">
        <v>43758</v>
      </c>
      <c r="B1755" s="5" t="str">
        <f>TEXT(Table_EnergyDemand_raw_data[[#This Row],[Date]], "DDDD")</f>
        <v>Sunday</v>
      </c>
      <c r="C1755" s="5" t="str">
        <f xml:space="preserve"> TEXT(Table_EnergyDemand_raw_data[[#This Row],[Date]], "MMMM")</f>
        <v>October</v>
      </c>
      <c r="D1755" s="5" t="str">
        <f>TEXT(Table_EnergyDemand_raw_data[[#This Row],[Date]], "YYYY")</f>
        <v>2019</v>
      </c>
      <c r="E1755" s="5">
        <f>_xlfn.ISOWEEKNUM(Table_EnergyDemand_raw_data[[#This Row],[Date]])</f>
        <v>42</v>
      </c>
      <c r="F1755" s="6" t="str">
        <f>VLOOKUP(Table_EnergyDemand_raw_data[[#This Row],[Date]],Table_Sheet1[], 2, FALSE)</f>
        <v>Y</v>
      </c>
      <c r="G1755" s="6" t="str">
        <f>VLOOKUP(Table_EnergyDemand_raw_data[[#This Row],[Date]],Table_Sheet1[], 3, FALSE)</f>
        <v>N</v>
      </c>
      <c r="H1755" s="5">
        <v>10</v>
      </c>
      <c r="I1755" s="5">
        <v>16.399999999999999</v>
      </c>
      <c r="J1755" s="5">
        <v>14.7</v>
      </c>
      <c r="K1755" s="5">
        <v>0.8</v>
      </c>
      <c r="L1755" s="7">
        <v>102684.515</v>
      </c>
      <c r="M1755" s="8">
        <v>87.533212419999998</v>
      </c>
      <c r="N1755" s="8">
        <f>Table_EnergyDemand_raw_data[[#This Row],[Demand]]*Table_EnergyDemand_raw_data[[#This Row],[RRP]]</f>
        <v>8988305.4637396764</v>
      </c>
    </row>
    <row r="1756" spans="1:14" x14ac:dyDescent="0.3">
      <c r="A1756" s="10">
        <v>43759</v>
      </c>
      <c r="B1756" s="5" t="str">
        <f>TEXT(Table_EnergyDemand_raw_data[[#This Row],[Date]], "DDDD")</f>
        <v>Monday</v>
      </c>
      <c r="C1756" s="5" t="str">
        <f xml:space="preserve"> TEXT(Table_EnergyDemand_raw_data[[#This Row],[Date]], "MMMM")</f>
        <v>October</v>
      </c>
      <c r="D1756" s="5" t="str">
        <f>TEXT(Table_EnergyDemand_raw_data[[#This Row],[Date]], "YYYY")</f>
        <v>2019</v>
      </c>
      <c r="E1756" s="5">
        <f>_xlfn.ISOWEEKNUM(Table_EnergyDemand_raw_data[[#This Row],[Date]])</f>
        <v>43</v>
      </c>
      <c r="F1756" s="6" t="str">
        <f>VLOOKUP(Table_EnergyDemand_raw_data[[#This Row],[Date]],Table_Sheet1[], 2, FALSE)</f>
        <v>Y</v>
      </c>
      <c r="G1756" s="6" t="str">
        <f>VLOOKUP(Table_EnergyDemand_raw_data[[#This Row],[Date]],Table_Sheet1[], 3, FALSE)</f>
        <v>N</v>
      </c>
      <c r="H1756" s="5">
        <v>11.5</v>
      </c>
      <c r="I1756" s="5">
        <v>17</v>
      </c>
      <c r="J1756" s="5">
        <v>19.600000000000001</v>
      </c>
      <c r="K1756" s="5">
        <v>0</v>
      </c>
      <c r="L1756" s="7">
        <v>114502.07</v>
      </c>
      <c r="M1756" s="8">
        <v>111.6668677</v>
      </c>
      <c r="N1756" s="8">
        <f>Table_EnergyDemand_raw_data[[#This Row],[Demand]]*Table_EnergyDemand_raw_data[[#This Row],[RRP]]</f>
        <v>12786087.502066139</v>
      </c>
    </row>
    <row r="1757" spans="1:14" x14ac:dyDescent="0.3">
      <c r="A1757" s="10">
        <v>43760</v>
      </c>
      <c r="B1757" s="5" t="str">
        <f>TEXT(Table_EnergyDemand_raw_data[[#This Row],[Date]], "DDDD")</f>
        <v>Tuesday</v>
      </c>
      <c r="C1757" s="5" t="str">
        <f xml:space="preserve"> TEXT(Table_EnergyDemand_raw_data[[#This Row],[Date]], "MMMM")</f>
        <v>October</v>
      </c>
      <c r="D1757" s="5" t="str">
        <f>TEXT(Table_EnergyDemand_raw_data[[#This Row],[Date]], "YYYY")</f>
        <v>2019</v>
      </c>
      <c r="E1757" s="5">
        <f>_xlfn.ISOWEEKNUM(Table_EnergyDemand_raw_data[[#This Row],[Date]])</f>
        <v>43</v>
      </c>
      <c r="F1757" s="6" t="str">
        <f>VLOOKUP(Table_EnergyDemand_raw_data[[#This Row],[Date]],Table_Sheet1[], 2, FALSE)</f>
        <v>Y</v>
      </c>
      <c r="G1757" s="6" t="str">
        <f>VLOOKUP(Table_EnergyDemand_raw_data[[#This Row],[Date]],Table_Sheet1[], 3, FALSE)</f>
        <v>N</v>
      </c>
      <c r="H1757" s="5">
        <v>11.9</v>
      </c>
      <c r="I1757" s="5">
        <v>19.600000000000001</v>
      </c>
      <c r="J1757" s="5">
        <v>23.7</v>
      </c>
      <c r="K1757" s="5">
        <v>0</v>
      </c>
      <c r="L1757" s="7">
        <v>114108.545</v>
      </c>
      <c r="M1757" s="8">
        <v>111.449844</v>
      </c>
      <c r="N1757" s="8">
        <f>Table_EnergyDemand_raw_data[[#This Row],[Demand]]*Table_EnergyDemand_raw_data[[#This Row],[RRP]]</f>
        <v>12717379.53931698</v>
      </c>
    </row>
    <row r="1758" spans="1:14" x14ac:dyDescent="0.3">
      <c r="A1758" s="10">
        <v>43761</v>
      </c>
      <c r="B1758" s="5" t="str">
        <f>TEXT(Table_EnergyDemand_raw_data[[#This Row],[Date]], "DDDD")</f>
        <v>Wednesday</v>
      </c>
      <c r="C1758" s="5" t="str">
        <f xml:space="preserve"> TEXT(Table_EnergyDemand_raw_data[[#This Row],[Date]], "MMMM")</f>
        <v>October</v>
      </c>
      <c r="D1758" s="5" t="str">
        <f>TEXT(Table_EnergyDemand_raw_data[[#This Row],[Date]], "YYYY")</f>
        <v>2019</v>
      </c>
      <c r="E1758" s="5">
        <f>_xlfn.ISOWEEKNUM(Table_EnergyDemand_raw_data[[#This Row],[Date]])</f>
        <v>43</v>
      </c>
      <c r="F1758" s="6" t="str">
        <f>VLOOKUP(Table_EnergyDemand_raw_data[[#This Row],[Date]],Table_Sheet1[], 2, FALSE)</f>
        <v>Y</v>
      </c>
      <c r="G1758" s="6" t="str">
        <f>VLOOKUP(Table_EnergyDemand_raw_data[[#This Row],[Date]],Table_Sheet1[], 3, FALSE)</f>
        <v>N</v>
      </c>
      <c r="H1758" s="5">
        <v>8.1999999999999993</v>
      </c>
      <c r="I1758" s="5">
        <v>27.9</v>
      </c>
      <c r="J1758" s="5">
        <v>26</v>
      </c>
      <c r="K1758" s="5">
        <v>0</v>
      </c>
      <c r="L1758" s="7">
        <v>114281.61500000001</v>
      </c>
      <c r="M1758" s="8">
        <v>99.736133030000005</v>
      </c>
      <c r="N1758" s="8">
        <f>Table_EnergyDemand_raw_data[[#This Row],[Demand]]*Table_EnergyDemand_raw_data[[#This Row],[RRP]]</f>
        <v>11398006.356523244</v>
      </c>
    </row>
    <row r="1759" spans="1:14" x14ac:dyDescent="0.3">
      <c r="A1759" s="10">
        <v>43762</v>
      </c>
      <c r="B1759" s="5" t="str">
        <f>TEXT(Table_EnergyDemand_raw_data[[#This Row],[Date]], "DDDD")</f>
        <v>Thursday</v>
      </c>
      <c r="C1759" s="5" t="str">
        <f xml:space="preserve"> TEXT(Table_EnergyDemand_raw_data[[#This Row],[Date]], "MMMM")</f>
        <v>October</v>
      </c>
      <c r="D1759" s="5" t="str">
        <f>TEXT(Table_EnergyDemand_raw_data[[#This Row],[Date]], "YYYY")</f>
        <v>2019</v>
      </c>
      <c r="E1759" s="5">
        <f>_xlfn.ISOWEEKNUM(Table_EnergyDemand_raw_data[[#This Row],[Date]])</f>
        <v>43</v>
      </c>
      <c r="F1759" s="6" t="str">
        <f>VLOOKUP(Table_EnergyDemand_raw_data[[#This Row],[Date]],Table_Sheet1[], 2, FALSE)</f>
        <v>Y</v>
      </c>
      <c r="G1759" s="6" t="str">
        <f>VLOOKUP(Table_EnergyDemand_raw_data[[#This Row],[Date]],Table_Sheet1[], 3, FALSE)</f>
        <v>N</v>
      </c>
      <c r="H1759" s="5">
        <v>13</v>
      </c>
      <c r="I1759" s="5">
        <v>33.799999999999997</v>
      </c>
      <c r="J1759" s="5">
        <v>26.1</v>
      </c>
      <c r="K1759" s="5">
        <v>0.2</v>
      </c>
      <c r="L1759" s="7">
        <v>115442.655</v>
      </c>
      <c r="M1759" s="8">
        <v>82.370096540000006</v>
      </c>
      <c r="N1759" s="8">
        <f>Table_EnergyDemand_raw_data[[#This Row],[Demand]]*Table_EnergyDemand_raw_data[[#This Row],[RRP]]</f>
        <v>9509022.637183914</v>
      </c>
    </row>
    <row r="1760" spans="1:14" x14ac:dyDescent="0.3">
      <c r="A1760" s="10">
        <v>43763</v>
      </c>
      <c r="B1760" s="5" t="str">
        <f>TEXT(Table_EnergyDemand_raw_data[[#This Row],[Date]], "DDDD")</f>
        <v>Friday</v>
      </c>
      <c r="C1760" s="5" t="str">
        <f xml:space="preserve"> TEXT(Table_EnergyDemand_raw_data[[#This Row],[Date]], "MMMM")</f>
        <v>October</v>
      </c>
      <c r="D1760" s="5" t="str">
        <f>TEXT(Table_EnergyDemand_raw_data[[#This Row],[Date]], "YYYY")</f>
        <v>2019</v>
      </c>
      <c r="E1760" s="5">
        <f>_xlfn.ISOWEEKNUM(Table_EnergyDemand_raw_data[[#This Row],[Date]])</f>
        <v>43</v>
      </c>
      <c r="F1760" s="6" t="str">
        <f>VLOOKUP(Table_EnergyDemand_raw_data[[#This Row],[Date]],Table_Sheet1[], 2, FALSE)</f>
        <v>Y</v>
      </c>
      <c r="G1760" s="6" t="str">
        <f>VLOOKUP(Table_EnergyDemand_raw_data[[#This Row],[Date]],Table_Sheet1[], 3, FALSE)</f>
        <v>N</v>
      </c>
      <c r="H1760" s="5">
        <v>16.8</v>
      </c>
      <c r="I1760" s="5">
        <v>21.6</v>
      </c>
      <c r="J1760" s="5">
        <v>10</v>
      </c>
      <c r="K1760" s="5">
        <v>0</v>
      </c>
      <c r="L1760" s="7">
        <v>109130.77</v>
      </c>
      <c r="M1760" s="8">
        <v>70.884689609999995</v>
      </c>
      <c r="N1760" s="8">
        <f>Table_EnergyDemand_raw_data[[#This Row],[Demand]]*Table_EnergyDemand_raw_data[[#This Row],[RRP]]</f>
        <v>7735700.7583502997</v>
      </c>
    </row>
    <row r="1761" spans="1:14" x14ac:dyDescent="0.3">
      <c r="A1761" s="10">
        <v>43764</v>
      </c>
      <c r="B1761" s="5" t="str">
        <f>TEXT(Table_EnergyDemand_raw_data[[#This Row],[Date]], "DDDD")</f>
        <v>Saturday</v>
      </c>
      <c r="C1761" s="5" t="str">
        <f xml:space="preserve"> TEXT(Table_EnergyDemand_raw_data[[#This Row],[Date]], "MMMM")</f>
        <v>October</v>
      </c>
      <c r="D1761" s="5" t="str">
        <f>TEXT(Table_EnergyDemand_raw_data[[#This Row],[Date]], "YYYY")</f>
        <v>2019</v>
      </c>
      <c r="E1761" s="5">
        <f>_xlfn.ISOWEEKNUM(Table_EnergyDemand_raw_data[[#This Row],[Date]])</f>
        <v>43</v>
      </c>
      <c r="F1761" s="6" t="str">
        <f>VLOOKUP(Table_EnergyDemand_raw_data[[#This Row],[Date]],Table_Sheet1[], 2, FALSE)</f>
        <v>Y</v>
      </c>
      <c r="G1761" s="6" t="str">
        <f>VLOOKUP(Table_EnergyDemand_raw_data[[#This Row],[Date]],Table_Sheet1[], 3, FALSE)</f>
        <v>N</v>
      </c>
      <c r="H1761" s="5">
        <v>9.6</v>
      </c>
      <c r="I1761" s="5">
        <v>15.5</v>
      </c>
      <c r="J1761" s="5">
        <v>17.2</v>
      </c>
      <c r="K1761" s="5">
        <v>3.8</v>
      </c>
      <c r="L1761" s="7">
        <v>96698.285000000003</v>
      </c>
      <c r="M1761" s="8">
        <v>44.849283749999998</v>
      </c>
      <c r="N1761" s="8">
        <f>Table_EnergyDemand_raw_data[[#This Row],[Demand]]*Table_EnergyDemand_raw_data[[#This Row],[RRP]]</f>
        <v>4336848.822103369</v>
      </c>
    </row>
    <row r="1762" spans="1:14" x14ac:dyDescent="0.3">
      <c r="A1762" s="10">
        <v>43765</v>
      </c>
      <c r="B1762" s="5" t="str">
        <f>TEXT(Table_EnergyDemand_raw_data[[#This Row],[Date]], "DDDD")</f>
        <v>Sunday</v>
      </c>
      <c r="C1762" s="5" t="str">
        <f xml:space="preserve"> TEXT(Table_EnergyDemand_raw_data[[#This Row],[Date]], "MMMM")</f>
        <v>October</v>
      </c>
      <c r="D1762" s="5" t="str">
        <f>TEXT(Table_EnergyDemand_raw_data[[#This Row],[Date]], "YYYY")</f>
        <v>2019</v>
      </c>
      <c r="E1762" s="5">
        <f>_xlfn.ISOWEEKNUM(Table_EnergyDemand_raw_data[[#This Row],[Date]])</f>
        <v>43</v>
      </c>
      <c r="F1762" s="6" t="str">
        <f>VLOOKUP(Table_EnergyDemand_raw_data[[#This Row],[Date]],Table_Sheet1[], 2, FALSE)</f>
        <v>Y</v>
      </c>
      <c r="G1762" s="6" t="str">
        <f>VLOOKUP(Table_EnergyDemand_raw_data[[#This Row],[Date]],Table_Sheet1[], 3, FALSE)</f>
        <v>N</v>
      </c>
      <c r="H1762" s="5">
        <v>10.3</v>
      </c>
      <c r="I1762" s="5">
        <v>17</v>
      </c>
      <c r="J1762" s="5">
        <v>10.1</v>
      </c>
      <c r="K1762" s="5">
        <v>1.2</v>
      </c>
      <c r="L1762" s="7">
        <v>102830.55499999999</v>
      </c>
      <c r="M1762" s="8">
        <v>87.808242980000003</v>
      </c>
      <c r="N1762" s="8">
        <f>Table_EnergyDemand_raw_data[[#This Row],[Demand]]*Table_EnergyDemand_raw_data[[#This Row],[RRP]]</f>
        <v>9029370.3592082541</v>
      </c>
    </row>
    <row r="1763" spans="1:14" x14ac:dyDescent="0.3">
      <c r="A1763" s="10">
        <v>43766</v>
      </c>
      <c r="B1763" s="5" t="str">
        <f>TEXT(Table_EnergyDemand_raw_data[[#This Row],[Date]], "DDDD")</f>
        <v>Monday</v>
      </c>
      <c r="C1763" s="5" t="str">
        <f xml:space="preserve"> TEXT(Table_EnergyDemand_raw_data[[#This Row],[Date]], "MMMM")</f>
        <v>October</v>
      </c>
      <c r="D1763" s="5" t="str">
        <f>TEXT(Table_EnergyDemand_raw_data[[#This Row],[Date]], "YYYY")</f>
        <v>2019</v>
      </c>
      <c r="E1763" s="5">
        <f>_xlfn.ISOWEEKNUM(Table_EnergyDemand_raw_data[[#This Row],[Date]])</f>
        <v>44</v>
      </c>
      <c r="F1763" s="6" t="str">
        <f>VLOOKUP(Table_EnergyDemand_raw_data[[#This Row],[Date]],Table_Sheet1[], 2, FALSE)</f>
        <v>Y</v>
      </c>
      <c r="G1763" s="6" t="str">
        <f>VLOOKUP(Table_EnergyDemand_raw_data[[#This Row],[Date]],Table_Sheet1[], 3, FALSE)</f>
        <v>N</v>
      </c>
      <c r="H1763" s="5">
        <v>8.6999999999999993</v>
      </c>
      <c r="I1763" s="5">
        <v>21.6</v>
      </c>
      <c r="J1763" s="5">
        <v>26.3</v>
      </c>
      <c r="K1763" s="5">
        <v>1.4</v>
      </c>
      <c r="L1763" s="7">
        <v>112634.63499999999</v>
      </c>
      <c r="M1763" s="8">
        <v>104.09160749999999</v>
      </c>
      <c r="N1763" s="8">
        <f>Table_EnergyDemand_raw_data[[#This Row],[Demand]]*Table_EnergyDemand_raw_data[[#This Row],[RRP]]</f>
        <v>11724320.217325762</v>
      </c>
    </row>
    <row r="1764" spans="1:14" x14ac:dyDescent="0.3">
      <c r="A1764" s="10">
        <v>43767</v>
      </c>
      <c r="B1764" s="5" t="str">
        <f>TEXT(Table_EnergyDemand_raw_data[[#This Row],[Date]], "DDDD")</f>
        <v>Tuesday</v>
      </c>
      <c r="C1764" s="5" t="str">
        <f xml:space="preserve"> TEXT(Table_EnergyDemand_raw_data[[#This Row],[Date]], "MMMM")</f>
        <v>October</v>
      </c>
      <c r="D1764" s="5" t="str">
        <f>TEXT(Table_EnergyDemand_raw_data[[#This Row],[Date]], "YYYY")</f>
        <v>2019</v>
      </c>
      <c r="E1764" s="5">
        <f>_xlfn.ISOWEEKNUM(Table_EnergyDemand_raw_data[[#This Row],[Date]])</f>
        <v>44</v>
      </c>
      <c r="F1764" s="6" t="str">
        <f>VLOOKUP(Table_EnergyDemand_raw_data[[#This Row],[Date]],Table_Sheet1[], 2, FALSE)</f>
        <v>Y</v>
      </c>
      <c r="G1764" s="6" t="str">
        <f>VLOOKUP(Table_EnergyDemand_raw_data[[#This Row],[Date]],Table_Sheet1[], 3, FALSE)</f>
        <v>N</v>
      </c>
      <c r="H1764" s="5">
        <v>9.6999999999999993</v>
      </c>
      <c r="I1764" s="5">
        <v>30.5</v>
      </c>
      <c r="J1764" s="5">
        <v>27</v>
      </c>
      <c r="K1764" s="5">
        <v>0</v>
      </c>
      <c r="L1764" s="7">
        <v>111887.405</v>
      </c>
      <c r="M1764" s="8">
        <v>130.19868170000001</v>
      </c>
      <c r="N1764" s="8">
        <f>Table_EnergyDemand_raw_data[[#This Row],[Demand]]*Table_EnergyDemand_raw_data[[#This Row],[RRP]]</f>
        <v>14567592.629833989</v>
      </c>
    </row>
    <row r="1765" spans="1:14" x14ac:dyDescent="0.3">
      <c r="A1765" s="10">
        <v>43768</v>
      </c>
      <c r="B1765" s="5" t="str">
        <f>TEXT(Table_EnergyDemand_raw_data[[#This Row],[Date]], "DDDD")</f>
        <v>Wednesday</v>
      </c>
      <c r="C1765" s="5" t="str">
        <f xml:space="preserve"> TEXT(Table_EnergyDemand_raw_data[[#This Row],[Date]], "MMMM")</f>
        <v>October</v>
      </c>
      <c r="D1765" s="5" t="str">
        <f>TEXT(Table_EnergyDemand_raw_data[[#This Row],[Date]], "YYYY")</f>
        <v>2019</v>
      </c>
      <c r="E1765" s="5">
        <f>_xlfn.ISOWEEKNUM(Table_EnergyDemand_raw_data[[#This Row],[Date]])</f>
        <v>44</v>
      </c>
      <c r="F1765" s="6" t="str">
        <f>VLOOKUP(Table_EnergyDemand_raw_data[[#This Row],[Date]],Table_Sheet1[], 2, FALSE)</f>
        <v>Y</v>
      </c>
      <c r="G1765" s="6" t="str">
        <f>VLOOKUP(Table_EnergyDemand_raw_data[[#This Row],[Date]],Table_Sheet1[], 3, FALSE)</f>
        <v>N</v>
      </c>
      <c r="H1765" s="5">
        <v>13.8</v>
      </c>
      <c r="I1765" s="5">
        <v>25.1</v>
      </c>
      <c r="J1765" s="5">
        <v>27.2</v>
      </c>
      <c r="K1765" s="5">
        <v>0</v>
      </c>
      <c r="L1765" s="7">
        <v>117375.73</v>
      </c>
      <c r="M1765" s="8">
        <v>130.31831199999999</v>
      </c>
      <c r="N1765" s="8">
        <f>Table_EnergyDemand_raw_data[[#This Row],[Demand]]*Table_EnergyDemand_raw_data[[#This Row],[RRP]]</f>
        <v>15296207.003367759</v>
      </c>
    </row>
    <row r="1766" spans="1:14" x14ac:dyDescent="0.3">
      <c r="A1766" s="10">
        <v>43769</v>
      </c>
      <c r="B1766" s="5" t="str">
        <f>TEXT(Table_EnergyDemand_raw_data[[#This Row],[Date]], "DDDD")</f>
        <v>Thursday</v>
      </c>
      <c r="C1766" s="5" t="str">
        <f xml:space="preserve"> TEXT(Table_EnergyDemand_raw_data[[#This Row],[Date]], "MMMM")</f>
        <v>October</v>
      </c>
      <c r="D1766" s="5" t="str">
        <f>TEXT(Table_EnergyDemand_raw_data[[#This Row],[Date]], "YYYY")</f>
        <v>2019</v>
      </c>
      <c r="E1766" s="5">
        <f>_xlfn.ISOWEEKNUM(Table_EnergyDemand_raw_data[[#This Row],[Date]])</f>
        <v>44</v>
      </c>
      <c r="F1766" s="6" t="str">
        <f>VLOOKUP(Table_EnergyDemand_raw_data[[#This Row],[Date]],Table_Sheet1[], 2, FALSE)</f>
        <v>Y</v>
      </c>
      <c r="G1766" s="6" t="str">
        <f>VLOOKUP(Table_EnergyDemand_raw_data[[#This Row],[Date]],Table_Sheet1[], 3, FALSE)</f>
        <v>N</v>
      </c>
      <c r="H1766" s="5">
        <v>14.2</v>
      </c>
      <c r="I1766" s="5">
        <v>33.700000000000003</v>
      </c>
      <c r="J1766" s="5">
        <v>25.5</v>
      </c>
      <c r="K1766" s="5">
        <v>0</v>
      </c>
      <c r="L1766" s="7">
        <v>121752.875</v>
      </c>
      <c r="M1766" s="8">
        <v>89.659635179999995</v>
      </c>
      <c r="N1766" s="8">
        <f>Table_EnergyDemand_raw_data[[#This Row],[Demand]]*Table_EnergyDemand_raw_data[[#This Row],[RRP]]</f>
        <v>10916318.354616143</v>
      </c>
    </row>
    <row r="1767" spans="1:14" x14ac:dyDescent="0.3">
      <c r="A1767" s="10">
        <v>43770</v>
      </c>
      <c r="B1767" s="5" t="str">
        <f>TEXT(Table_EnergyDemand_raw_data[[#This Row],[Date]], "DDDD")</f>
        <v>Friday</v>
      </c>
      <c r="C1767" s="5" t="str">
        <f xml:space="preserve"> TEXT(Table_EnergyDemand_raw_data[[#This Row],[Date]], "MMMM")</f>
        <v>November</v>
      </c>
      <c r="D1767" s="5" t="str">
        <f>TEXT(Table_EnergyDemand_raw_data[[#This Row],[Date]], "YYYY")</f>
        <v>2019</v>
      </c>
      <c r="E1767" s="5">
        <f>_xlfn.ISOWEEKNUM(Table_EnergyDemand_raw_data[[#This Row],[Date]])</f>
        <v>44</v>
      </c>
      <c r="F1767" s="6" t="str">
        <f>VLOOKUP(Table_EnergyDemand_raw_data[[#This Row],[Date]],Table_Sheet1[], 2, FALSE)</f>
        <v>Y</v>
      </c>
      <c r="G1767" s="6" t="str">
        <f>VLOOKUP(Table_EnergyDemand_raw_data[[#This Row],[Date]],Table_Sheet1[], 3, FALSE)</f>
        <v>N</v>
      </c>
      <c r="H1767" s="5">
        <v>20</v>
      </c>
      <c r="I1767" s="5">
        <v>34.299999999999997</v>
      </c>
      <c r="J1767" s="5">
        <v>22.8</v>
      </c>
      <c r="K1767" s="5">
        <v>0</v>
      </c>
      <c r="L1767" s="7">
        <v>130510.905</v>
      </c>
      <c r="M1767" s="8">
        <v>90.318841500000005</v>
      </c>
      <c r="N1767" s="8">
        <f>Table_EnergyDemand_raw_data[[#This Row],[Demand]]*Table_EnergyDemand_raw_data[[#This Row],[RRP]]</f>
        <v>11787593.742716558</v>
      </c>
    </row>
    <row r="1768" spans="1:14" x14ac:dyDescent="0.3">
      <c r="A1768" s="10">
        <v>43771</v>
      </c>
      <c r="B1768" s="5" t="str">
        <f>TEXT(Table_EnergyDemand_raw_data[[#This Row],[Date]], "DDDD")</f>
        <v>Saturday</v>
      </c>
      <c r="C1768" s="5" t="str">
        <f xml:space="preserve"> TEXT(Table_EnergyDemand_raw_data[[#This Row],[Date]], "MMMM")</f>
        <v>November</v>
      </c>
      <c r="D1768" s="5" t="str">
        <f>TEXT(Table_EnergyDemand_raw_data[[#This Row],[Date]], "YYYY")</f>
        <v>2019</v>
      </c>
      <c r="E1768" s="5">
        <f>_xlfn.ISOWEEKNUM(Table_EnergyDemand_raw_data[[#This Row],[Date]])</f>
        <v>44</v>
      </c>
      <c r="F1768" s="6" t="str">
        <f>VLOOKUP(Table_EnergyDemand_raw_data[[#This Row],[Date]],Table_Sheet1[], 2, FALSE)</f>
        <v>Y</v>
      </c>
      <c r="G1768" s="6" t="str">
        <f>VLOOKUP(Table_EnergyDemand_raw_data[[#This Row],[Date]],Table_Sheet1[], 3, FALSE)</f>
        <v>N</v>
      </c>
      <c r="H1768" s="5">
        <v>15.8</v>
      </c>
      <c r="I1768" s="5">
        <v>18.899999999999999</v>
      </c>
      <c r="J1768" s="5">
        <v>2.2000000000000002</v>
      </c>
      <c r="K1768" s="5">
        <v>4.2</v>
      </c>
      <c r="L1768" s="7">
        <v>105806.825</v>
      </c>
      <c r="M1768" s="8">
        <v>90.798912520000002</v>
      </c>
      <c r="N1768" s="8">
        <f>Table_EnergyDemand_raw_data[[#This Row],[Demand]]*Table_EnergyDemand_raw_data[[#This Row],[RRP]]</f>
        <v>9607144.6471939497</v>
      </c>
    </row>
    <row r="1769" spans="1:14" x14ac:dyDescent="0.3">
      <c r="A1769" s="10">
        <v>43772</v>
      </c>
      <c r="B1769" s="5" t="str">
        <f>TEXT(Table_EnergyDemand_raw_data[[#This Row],[Date]], "DDDD")</f>
        <v>Sunday</v>
      </c>
      <c r="C1769" s="5" t="str">
        <f xml:space="preserve"> TEXT(Table_EnergyDemand_raw_data[[#This Row],[Date]], "MMMM")</f>
        <v>November</v>
      </c>
      <c r="D1769" s="5" t="str">
        <f>TEXT(Table_EnergyDemand_raw_data[[#This Row],[Date]], "YYYY")</f>
        <v>2019</v>
      </c>
      <c r="E1769" s="5">
        <f>_xlfn.ISOWEEKNUM(Table_EnergyDemand_raw_data[[#This Row],[Date]])</f>
        <v>44</v>
      </c>
      <c r="F1769" s="6" t="str">
        <f>VLOOKUP(Table_EnergyDemand_raw_data[[#This Row],[Date]],Table_Sheet1[], 2, FALSE)</f>
        <v>Y</v>
      </c>
      <c r="G1769" s="6" t="str">
        <f>VLOOKUP(Table_EnergyDemand_raw_data[[#This Row],[Date]],Table_Sheet1[], 3, FALSE)</f>
        <v>N</v>
      </c>
      <c r="H1769" s="5">
        <v>12.8</v>
      </c>
      <c r="I1769" s="5">
        <v>20.7</v>
      </c>
      <c r="J1769" s="5">
        <v>7.8</v>
      </c>
      <c r="K1769" s="5">
        <v>12.4</v>
      </c>
      <c r="L1769" s="7">
        <v>96867.014999999999</v>
      </c>
      <c r="M1769" s="8">
        <v>72.398840800000002</v>
      </c>
      <c r="N1769" s="8">
        <f>Table_EnergyDemand_raw_data[[#This Row],[Demand]]*Table_EnergyDemand_raw_data[[#This Row],[RRP]]</f>
        <v>7013059.5977562126</v>
      </c>
    </row>
    <row r="1770" spans="1:14" x14ac:dyDescent="0.3">
      <c r="A1770" s="10">
        <v>43773</v>
      </c>
      <c r="B1770" s="5" t="str">
        <f>TEXT(Table_EnergyDemand_raw_data[[#This Row],[Date]], "DDDD")</f>
        <v>Monday</v>
      </c>
      <c r="C1770" s="5" t="str">
        <f xml:space="preserve"> TEXT(Table_EnergyDemand_raw_data[[#This Row],[Date]], "MMMM")</f>
        <v>November</v>
      </c>
      <c r="D1770" s="5" t="str">
        <f>TEXT(Table_EnergyDemand_raw_data[[#This Row],[Date]], "YYYY")</f>
        <v>2019</v>
      </c>
      <c r="E1770" s="5">
        <f>_xlfn.ISOWEEKNUM(Table_EnergyDemand_raw_data[[#This Row],[Date]])</f>
        <v>45</v>
      </c>
      <c r="F1770" s="6" t="str">
        <f>VLOOKUP(Table_EnergyDemand_raw_data[[#This Row],[Date]],Table_Sheet1[], 2, FALSE)</f>
        <v>Y</v>
      </c>
      <c r="G1770" s="6" t="str">
        <f>VLOOKUP(Table_EnergyDemand_raw_data[[#This Row],[Date]],Table_Sheet1[], 3, FALSE)</f>
        <v>N</v>
      </c>
      <c r="H1770" s="5">
        <v>9.5</v>
      </c>
      <c r="I1770" s="5">
        <v>16.2</v>
      </c>
      <c r="J1770" s="5">
        <v>11.2</v>
      </c>
      <c r="K1770" s="5">
        <v>1.2</v>
      </c>
      <c r="L1770" s="7">
        <v>107279.84</v>
      </c>
      <c r="M1770" s="8">
        <v>79.09640417</v>
      </c>
      <c r="N1770" s="8">
        <f>Table_EnergyDemand_raw_data[[#This Row],[Demand]]*Table_EnergyDemand_raw_data[[#This Row],[RRP]]</f>
        <v>8485449.5839329325</v>
      </c>
    </row>
    <row r="1771" spans="1:14" x14ac:dyDescent="0.3">
      <c r="A1771" s="10">
        <v>43774</v>
      </c>
      <c r="B1771" s="5" t="str">
        <f>TEXT(Table_EnergyDemand_raw_data[[#This Row],[Date]], "DDDD")</f>
        <v>Tuesday</v>
      </c>
      <c r="C1771" s="5" t="str">
        <f xml:space="preserve"> TEXT(Table_EnergyDemand_raw_data[[#This Row],[Date]], "MMMM")</f>
        <v>November</v>
      </c>
      <c r="D1771" s="5" t="str">
        <f>TEXT(Table_EnergyDemand_raw_data[[#This Row],[Date]], "YYYY")</f>
        <v>2019</v>
      </c>
      <c r="E1771" s="5">
        <f>_xlfn.ISOWEEKNUM(Table_EnergyDemand_raw_data[[#This Row],[Date]])</f>
        <v>45</v>
      </c>
      <c r="F1771" s="6" t="str">
        <f>VLOOKUP(Table_EnergyDemand_raw_data[[#This Row],[Date]],Table_Sheet1[], 2, FALSE)</f>
        <v>Y</v>
      </c>
      <c r="G1771" s="6" t="str">
        <f>VLOOKUP(Table_EnergyDemand_raw_data[[#This Row],[Date]],Table_Sheet1[], 3, FALSE)</f>
        <v>Y</v>
      </c>
      <c r="H1771" s="5">
        <v>7.7</v>
      </c>
      <c r="I1771" s="5">
        <v>19.600000000000001</v>
      </c>
      <c r="J1771" s="5">
        <v>27.4</v>
      </c>
      <c r="K1771" s="5">
        <v>10.199999999999999</v>
      </c>
      <c r="L1771" s="7">
        <v>96817</v>
      </c>
      <c r="M1771" s="8">
        <v>66.476814739999995</v>
      </c>
      <c r="N1771" s="8">
        <f>Table_EnergyDemand_raw_data[[#This Row],[Demand]]*Table_EnergyDemand_raw_data[[#This Row],[RRP]]</f>
        <v>6436085.7726825792</v>
      </c>
    </row>
    <row r="1772" spans="1:14" x14ac:dyDescent="0.3">
      <c r="A1772" s="10">
        <v>43775</v>
      </c>
      <c r="B1772" s="5" t="str">
        <f>TEXT(Table_EnergyDemand_raw_data[[#This Row],[Date]], "DDDD")</f>
        <v>Wednesday</v>
      </c>
      <c r="C1772" s="5" t="str">
        <f xml:space="preserve"> TEXT(Table_EnergyDemand_raw_data[[#This Row],[Date]], "MMMM")</f>
        <v>November</v>
      </c>
      <c r="D1772" s="5" t="str">
        <f>TEXT(Table_EnergyDemand_raw_data[[#This Row],[Date]], "YYYY")</f>
        <v>2019</v>
      </c>
      <c r="E1772" s="5">
        <f>_xlfn.ISOWEEKNUM(Table_EnergyDemand_raw_data[[#This Row],[Date]])</f>
        <v>45</v>
      </c>
      <c r="F1772" s="6" t="str">
        <f>VLOOKUP(Table_EnergyDemand_raw_data[[#This Row],[Date]],Table_Sheet1[], 2, FALSE)</f>
        <v>Y</v>
      </c>
      <c r="G1772" s="6" t="str">
        <f>VLOOKUP(Table_EnergyDemand_raw_data[[#This Row],[Date]],Table_Sheet1[], 3, FALSE)</f>
        <v>N</v>
      </c>
      <c r="H1772" s="5">
        <v>10.5</v>
      </c>
      <c r="I1772" s="5">
        <v>24.1</v>
      </c>
      <c r="J1772" s="5">
        <v>19.899999999999999</v>
      </c>
      <c r="K1772" s="5">
        <v>0</v>
      </c>
      <c r="L1772" s="7">
        <v>104381.38</v>
      </c>
      <c r="M1772" s="8">
        <v>58.451951880000003</v>
      </c>
      <c r="N1772" s="8">
        <f>Table_EnergyDemand_raw_data[[#This Row],[Demand]]*Table_EnergyDemand_raw_data[[#This Row],[RRP]]</f>
        <v>6101295.4009279953</v>
      </c>
    </row>
    <row r="1773" spans="1:14" x14ac:dyDescent="0.3">
      <c r="A1773" s="10">
        <v>43776</v>
      </c>
      <c r="B1773" s="5" t="str">
        <f>TEXT(Table_EnergyDemand_raw_data[[#This Row],[Date]], "DDDD")</f>
        <v>Thursday</v>
      </c>
      <c r="C1773" s="5" t="str">
        <f xml:space="preserve"> TEXT(Table_EnergyDemand_raw_data[[#This Row],[Date]], "MMMM")</f>
        <v>November</v>
      </c>
      <c r="D1773" s="5" t="str">
        <f>TEXT(Table_EnergyDemand_raw_data[[#This Row],[Date]], "YYYY")</f>
        <v>2019</v>
      </c>
      <c r="E1773" s="5">
        <f>_xlfn.ISOWEEKNUM(Table_EnergyDemand_raw_data[[#This Row],[Date]])</f>
        <v>45</v>
      </c>
      <c r="F1773" s="6" t="str">
        <f>VLOOKUP(Table_EnergyDemand_raw_data[[#This Row],[Date]],Table_Sheet1[], 2, FALSE)</f>
        <v>Y</v>
      </c>
      <c r="G1773" s="6" t="str">
        <f>VLOOKUP(Table_EnergyDemand_raw_data[[#This Row],[Date]],Table_Sheet1[], 3, FALSE)</f>
        <v>N</v>
      </c>
      <c r="H1773" s="5">
        <v>11.5</v>
      </c>
      <c r="I1773" s="5">
        <v>17.7</v>
      </c>
      <c r="J1773" s="5">
        <v>8.3000000000000007</v>
      </c>
      <c r="K1773" s="5">
        <v>0</v>
      </c>
      <c r="L1773" s="7">
        <v>115132.64</v>
      </c>
      <c r="M1773" s="8">
        <v>63.897686270000001</v>
      </c>
      <c r="N1773" s="8">
        <f>Table_EnergyDemand_raw_data[[#This Row],[Demand]]*Table_EnergyDemand_raw_data[[#This Row],[RRP]]</f>
        <v>7356709.3101568529</v>
      </c>
    </row>
    <row r="1774" spans="1:14" x14ac:dyDescent="0.3">
      <c r="A1774" s="10">
        <v>43777</v>
      </c>
      <c r="B1774" s="5" t="str">
        <f>TEXT(Table_EnergyDemand_raw_data[[#This Row],[Date]], "DDDD")</f>
        <v>Friday</v>
      </c>
      <c r="C1774" s="5" t="str">
        <f xml:space="preserve"> TEXT(Table_EnergyDemand_raw_data[[#This Row],[Date]], "MMMM")</f>
        <v>November</v>
      </c>
      <c r="D1774" s="5" t="str">
        <f>TEXT(Table_EnergyDemand_raw_data[[#This Row],[Date]], "YYYY")</f>
        <v>2019</v>
      </c>
      <c r="E1774" s="5">
        <f>_xlfn.ISOWEEKNUM(Table_EnergyDemand_raw_data[[#This Row],[Date]])</f>
        <v>45</v>
      </c>
      <c r="F1774" s="6" t="str">
        <f>VLOOKUP(Table_EnergyDemand_raw_data[[#This Row],[Date]],Table_Sheet1[], 2, FALSE)</f>
        <v>Y</v>
      </c>
      <c r="G1774" s="6" t="str">
        <f>VLOOKUP(Table_EnergyDemand_raw_data[[#This Row],[Date]],Table_Sheet1[], 3, FALSE)</f>
        <v>N</v>
      </c>
      <c r="H1774" s="5">
        <v>10.3</v>
      </c>
      <c r="I1774" s="5">
        <v>15</v>
      </c>
      <c r="J1774" s="5">
        <v>16.100000000000001</v>
      </c>
      <c r="K1774" s="5">
        <v>6.8</v>
      </c>
      <c r="L1774" s="7">
        <v>113954.78</v>
      </c>
      <c r="M1774" s="8">
        <v>81.077541510000003</v>
      </c>
      <c r="N1774" s="8">
        <f>Table_EnergyDemand_raw_data[[#This Row],[Demand]]*Table_EnergyDemand_raw_data[[#This Row],[RRP]]</f>
        <v>9239173.4057129174</v>
      </c>
    </row>
    <row r="1775" spans="1:14" x14ac:dyDescent="0.3">
      <c r="A1775" s="10">
        <v>43778</v>
      </c>
      <c r="B1775" s="5" t="str">
        <f>TEXT(Table_EnergyDemand_raw_data[[#This Row],[Date]], "DDDD")</f>
        <v>Saturday</v>
      </c>
      <c r="C1775" s="5" t="str">
        <f xml:space="preserve"> TEXT(Table_EnergyDemand_raw_data[[#This Row],[Date]], "MMMM")</f>
        <v>November</v>
      </c>
      <c r="D1775" s="5" t="str">
        <f>TEXT(Table_EnergyDemand_raw_data[[#This Row],[Date]], "YYYY")</f>
        <v>2019</v>
      </c>
      <c r="E1775" s="5">
        <f>_xlfn.ISOWEEKNUM(Table_EnergyDemand_raw_data[[#This Row],[Date]])</f>
        <v>45</v>
      </c>
      <c r="F1775" s="6" t="str">
        <f>VLOOKUP(Table_EnergyDemand_raw_data[[#This Row],[Date]],Table_Sheet1[], 2, FALSE)</f>
        <v>Y</v>
      </c>
      <c r="G1775" s="6" t="str">
        <f>VLOOKUP(Table_EnergyDemand_raw_data[[#This Row],[Date]],Table_Sheet1[], 3, FALSE)</f>
        <v>N</v>
      </c>
      <c r="H1775" s="5">
        <v>7.6</v>
      </c>
      <c r="I1775" s="5">
        <v>14.2</v>
      </c>
      <c r="J1775" s="5">
        <v>9.8000000000000007</v>
      </c>
      <c r="K1775" s="5">
        <v>6.4</v>
      </c>
      <c r="L1775" s="7">
        <v>108924.79</v>
      </c>
      <c r="M1775" s="8">
        <v>70.474884239999994</v>
      </c>
      <c r="N1775" s="8">
        <f>Table_EnergyDemand_raw_data[[#This Row],[Demand]]*Table_EnergyDemand_raw_data[[#This Row],[RRP]]</f>
        <v>7676461.9661163082</v>
      </c>
    </row>
    <row r="1776" spans="1:14" x14ac:dyDescent="0.3">
      <c r="A1776" s="10">
        <v>43779</v>
      </c>
      <c r="B1776" s="5" t="str">
        <f>TEXT(Table_EnergyDemand_raw_data[[#This Row],[Date]], "DDDD")</f>
        <v>Sunday</v>
      </c>
      <c r="C1776" s="5" t="str">
        <f xml:space="preserve"> TEXT(Table_EnergyDemand_raw_data[[#This Row],[Date]], "MMMM")</f>
        <v>November</v>
      </c>
      <c r="D1776" s="5" t="str">
        <f>TEXT(Table_EnergyDemand_raw_data[[#This Row],[Date]], "YYYY")</f>
        <v>2019</v>
      </c>
      <c r="E1776" s="5">
        <f>_xlfn.ISOWEEKNUM(Table_EnergyDemand_raw_data[[#This Row],[Date]])</f>
        <v>45</v>
      </c>
      <c r="F1776" s="6" t="str">
        <f>VLOOKUP(Table_EnergyDemand_raw_data[[#This Row],[Date]],Table_Sheet1[], 2, FALSE)</f>
        <v>Y</v>
      </c>
      <c r="G1776" s="6" t="str">
        <f>VLOOKUP(Table_EnergyDemand_raw_data[[#This Row],[Date]],Table_Sheet1[], 3, FALSE)</f>
        <v>N</v>
      </c>
      <c r="H1776" s="5">
        <v>10.8</v>
      </c>
      <c r="I1776" s="5">
        <v>18.100000000000001</v>
      </c>
      <c r="J1776" s="5">
        <v>13.5</v>
      </c>
      <c r="K1776" s="5">
        <v>0.2</v>
      </c>
      <c r="L1776" s="7">
        <v>101550.045</v>
      </c>
      <c r="M1776" s="8">
        <v>86.639009709999996</v>
      </c>
      <c r="N1776" s="8">
        <f>Table_EnergyDemand_raw_data[[#This Row],[Demand]]*Table_EnergyDemand_raw_data[[#This Row],[RRP]]</f>
        <v>8798195.3348059356</v>
      </c>
    </row>
    <row r="1777" spans="1:14" x14ac:dyDescent="0.3">
      <c r="A1777" s="10">
        <v>43780</v>
      </c>
      <c r="B1777" s="5" t="str">
        <f>TEXT(Table_EnergyDemand_raw_data[[#This Row],[Date]], "DDDD")</f>
        <v>Monday</v>
      </c>
      <c r="C1777" s="5" t="str">
        <f xml:space="preserve"> TEXT(Table_EnergyDemand_raw_data[[#This Row],[Date]], "MMMM")</f>
        <v>November</v>
      </c>
      <c r="D1777" s="5" t="str">
        <f>TEXT(Table_EnergyDemand_raw_data[[#This Row],[Date]], "YYYY")</f>
        <v>2019</v>
      </c>
      <c r="E1777" s="5">
        <f>_xlfn.ISOWEEKNUM(Table_EnergyDemand_raw_data[[#This Row],[Date]])</f>
        <v>46</v>
      </c>
      <c r="F1777" s="6" t="str">
        <f>VLOOKUP(Table_EnergyDemand_raw_data[[#This Row],[Date]],Table_Sheet1[], 2, FALSE)</f>
        <v>Y</v>
      </c>
      <c r="G1777" s="6" t="str">
        <f>VLOOKUP(Table_EnergyDemand_raw_data[[#This Row],[Date]],Table_Sheet1[], 3, FALSE)</f>
        <v>N</v>
      </c>
      <c r="H1777" s="5">
        <v>10</v>
      </c>
      <c r="I1777" s="5">
        <v>29.6</v>
      </c>
      <c r="J1777" s="5">
        <v>27.4</v>
      </c>
      <c r="K1777" s="5">
        <v>0</v>
      </c>
      <c r="L1777" s="7">
        <v>106758.95</v>
      </c>
      <c r="M1777" s="8">
        <v>66.491326110000003</v>
      </c>
      <c r="N1777" s="8">
        <f>Table_EnergyDemand_raw_data[[#This Row],[Demand]]*Table_EnergyDemand_raw_data[[#This Row],[RRP]]</f>
        <v>7098544.1596111841</v>
      </c>
    </row>
    <row r="1778" spans="1:14" x14ac:dyDescent="0.3">
      <c r="A1778" s="10">
        <v>43781</v>
      </c>
      <c r="B1778" s="5" t="str">
        <f>TEXT(Table_EnergyDemand_raw_data[[#This Row],[Date]], "DDDD")</f>
        <v>Tuesday</v>
      </c>
      <c r="C1778" s="5" t="str">
        <f xml:space="preserve"> TEXT(Table_EnergyDemand_raw_data[[#This Row],[Date]], "MMMM")</f>
        <v>November</v>
      </c>
      <c r="D1778" s="5" t="str">
        <f>TEXT(Table_EnergyDemand_raw_data[[#This Row],[Date]], "YYYY")</f>
        <v>2019</v>
      </c>
      <c r="E1778" s="5">
        <f>_xlfn.ISOWEEKNUM(Table_EnergyDemand_raw_data[[#This Row],[Date]])</f>
        <v>46</v>
      </c>
      <c r="F1778" s="6" t="str">
        <f>VLOOKUP(Table_EnergyDemand_raw_data[[#This Row],[Date]],Table_Sheet1[], 2, FALSE)</f>
        <v>Y</v>
      </c>
      <c r="G1778" s="6" t="str">
        <f>VLOOKUP(Table_EnergyDemand_raw_data[[#This Row],[Date]],Table_Sheet1[], 3, FALSE)</f>
        <v>N</v>
      </c>
      <c r="H1778" s="5">
        <v>11.5</v>
      </c>
      <c r="I1778" s="5">
        <v>17.399999999999999</v>
      </c>
      <c r="J1778" s="5">
        <v>12.7</v>
      </c>
      <c r="K1778" s="5">
        <v>0.6</v>
      </c>
      <c r="L1778" s="7">
        <v>104303.46</v>
      </c>
      <c r="M1778" s="8">
        <v>57.069845890000003</v>
      </c>
      <c r="N1778" s="8">
        <f>Table_EnergyDemand_raw_data[[#This Row],[Demand]]*Table_EnergyDemand_raw_data[[#This Row],[RRP]]</f>
        <v>5952582.38799378</v>
      </c>
    </row>
    <row r="1779" spans="1:14" x14ac:dyDescent="0.3">
      <c r="A1779" s="10">
        <v>43782</v>
      </c>
      <c r="B1779" s="5" t="str">
        <f>TEXT(Table_EnergyDemand_raw_data[[#This Row],[Date]], "DDDD")</f>
        <v>Wednesday</v>
      </c>
      <c r="C1779" s="5" t="str">
        <f xml:space="preserve"> TEXT(Table_EnergyDemand_raw_data[[#This Row],[Date]], "MMMM")</f>
        <v>November</v>
      </c>
      <c r="D1779" s="5" t="str">
        <f>TEXT(Table_EnergyDemand_raw_data[[#This Row],[Date]], "YYYY")</f>
        <v>2019</v>
      </c>
      <c r="E1779" s="5">
        <f>_xlfn.ISOWEEKNUM(Table_EnergyDemand_raw_data[[#This Row],[Date]])</f>
        <v>46</v>
      </c>
      <c r="F1779" s="6" t="str">
        <f>VLOOKUP(Table_EnergyDemand_raw_data[[#This Row],[Date]],Table_Sheet1[], 2, FALSE)</f>
        <v>Y</v>
      </c>
      <c r="G1779" s="6" t="str">
        <f>VLOOKUP(Table_EnergyDemand_raw_data[[#This Row],[Date]],Table_Sheet1[], 3, FALSE)</f>
        <v>N</v>
      </c>
      <c r="H1779" s="5">
        <v>9.1</v>
      </c>
      <c r="I1779" s="5">
        <v>17.3</v>
      </c>
      <c r="J1779" s="5">
        <v>12</v>
      </c>
      <c r="K1779" s="5">
        <v>1.6</v>
      </c>
      <c r="L1779" s="7">
        <v>112573.54</v>
      </c>
      <c r="M1779" s="8">
        <v>64.519389450000006</v>
      </c>
      <c r="N1779" s="8">
        <f>Table_EnergyDemand_raw_data[[#This Row],[Demand]]*Table_EnergyDemand_raw_data[[#This Row],[RRP]]</f>
        <v>7263176.0690251533</v>
      </c>
    </row>
    <row r="1780" spans="1:14" x14ac:dyDescent="0.3">
      <c r="A1780" s="10">
        <v>43783</v>
      </c>
      <c r="B1780" s="5" t="str">
        <f>TEXT(Table_EnergyDemand_raw_data[[#This Row],[Date]], "DDDD")</f>
        <v>Thursday</v>
      </c>
      <c r="C1780" s="5" t="str">
        <f xml:space="preserve"> TEXT(Table_EnergyDemand_raw_data[[#This Row],[Date]], "MMMM")</f>
        <v>November</v>
      </c>
      <c r="D1780" s="5" t="str">
        <f>TEXT(Table_EnergyDemand_raw_data[[#This Row],[Date]], "YYYY")</f>
        <v>2019</v>
      </c>
      <c r="E1780" s="5">
        <f>_xlfn.ISOWEEKNUM(Table_EnergyDemand_raw_data[[#This Row],[Date]])</f>
        <v>46</v>
      </c>
      <c r="F1780" s="6" t="str">
        <f>VLOOKUP(Table_EnergyDemand_raw_data[[#This Row],[Date]],Table_Sheet1[], 2, FALSE)</f>
        <v>Y</v>
      </c>
      <c r="G1780" s="6" t="str">
        <f>VLOOKUP(Table_EnergyDemand_raw_data[[#This Row],[Date]],Table_Sheet1[], 3, FALSE)</f>
        <v>N</v>
      </c>
      <c r="H1780" s="5">
        <v>12.1</v>
      </c>
      <c r="I1780" s="5">
        <v>22.4</v>
      </c>
      <c r="J1780" s="5">
        <v>19.7</v>
      </c>
      <c r="K1780" s="5">
        <v>0.8</v>
      </c>
      <c r="L1780" s="7">
        <v>109828.93</v>
      </c>
      <c r="M1780" s="8">
        <v>74.43626304</v>
      </c>
      <c r="N1780" s="8">
        <f>Table_EnergyDemand_raw_data[[#This Row],[Demand]]*Table_EnergyDemand_raw_data[[#This Row],[RRP]]</f>
        <v>8175255.1228817469</v>
      </c>
    </row>
    <row r="1781" spans="1:14" x14ac:dyDescent="0.3">
      <c r="A1781" s="10">
        <v>43784</v>
      </c>
      <c r="B1781" s="5" t="str">
        <f>TEXT(Table_EnergyDemand_raw_data[[#This Row],[Date]], "DDDD")</f>
        <v>Friday</v>
      </c>
      <c r="C1781" s="5" t="str">
        <f xml:space="preserve"> TEXT(Table_EnergyDemand_raw_data[[#This Row],[Date]], "MMMM")</f>
        <v>November</v>
      </c>
      <c r="D1781" s="5" t="str">
        <f>TEXT(Table_EnergyDemand_raw_data[[#This Row],[Date]], "YYYY")</f>
        <v>2019</v>
      </c>
      <c r="E1781" s="5">
        <f>_xlfn.ISOWEEKNUM(Table_EnergyDemand_raw_data[[#This Row],[Date]])</f>
        <v>46</v>
      </c>
      <c r="F1781" s="6" t="str">
        <f>VLOOKUP(Table_EnergyDemand_raw_data[[#This Row],[Date]],Table_Sheet1[], 2, FALSE)</f>
        <v>Y</v>
      </c>
      <c r="G1781" s="6" t="str">
        <f>VLOOKUP(Table_EnergyDemand_raw_data[[#This Row],[Date]],Table_Sheet1[], 3, FALSE)</f>
        <v>N</v>
      </c>
      <c r="H1781" s="5">
        <v>13</v>
      </c>
      <c r="I1781" s="5">
        <v>18.5</v>
      </c>
      <c r="J1781" s="5">
        <v>12.4</v>
      </c>
      <c r="K1781" s="5">
        <v>0</v>
      </c>
      <c r="L1781" s="7">
        <v>110954.755</v>
      </c>
      <c r="M1781" s="8">
        <v>72.065598769999994</v>
      </c>
      <c r="N1781" s="8">
        <f>Table_EnergyDemand_raw_data[[#This Row],[Demand]]*Table_EnergyDemand_raw_data[[#This Row],[RRP]]</f>
        <v>7996020.8554536514</v>
      </c>
    </row>
    <row r="1782" spans="1:14" x14ac:dyDescent="0.3">
      <c r="A1782" s="10">
        <v>43785</v>
      </c>
      <c r="B1782" s="5" t="str">
        <f>TEXT(Table_EnergyDemand_raw_data[[#This Row],[Date]], "DDDD")</f>
        <v>Saturday</v>
      </c>
      <c r="C1782" s="5" t="str">
        <f xml:space="preserve"> TEXT(Table_EnergyDemand_raw_data[[#This Row],[Date]], "MMMM")</f>
        <v>November</v>
      </c>
      <c r="D1782" s="5" t="str">
        <f>TEXT(Table_EnergyDemand_raw_data[[#This Row],[Date]], "YYYY")</f>
        <v>2019</v>
      </c>
      <c r="E1782" s="5">
        <f>_xlfn.ISOWEEKNUM(Table_EnergyDemand_raw_data[[#This Row],[Date]])</f>
        <v>46</v>
      </c>
      <c r="F1782" s="6" t="str">
        <f>VLOOKUP(Table_EnergyDemand_raw_data[[#This Row],[Date]],Table_Sheet1[], 2, FALSE)</f>
        <v>Y</v>
      </c>
      <c r="G1782" s="6" t="str">
        <f>VLOOKUP(Table_EnergyDemand_raw_data[[#This Row],[Date]],Table_Sheet1[], 3, FALSE)</f>
        <v>N</v>
      </c>
      <c r="H1782" s="5">
        <v>9.1999999999999993</v>
      </c>
      <c r="I1782" s="5">
        <v>17.2</v>
      </c>
      <c r="J1782" s="5">
        <v>23.9</v>
      </c>
      <c r="K1782" s="5">
        <v>0</v>
      </c>
      <c r="L1782" s="7">
        <v>97646.12</v>
      </c>
      <c r="M1782" s="8">
        <v>67.187219450000001</v>
      </c>
      <c r="N1782" s="8">
        <f>Table_EnergyDemand_raw_data[[#This Row],[Demand]]*Table_EnergyDemand_raw_data[[#This Row],[RRP]]</f>
        <v>6560571.2928810334</v>
      </c>
    </row>
    <row r="1783" spans="1:14" x14ac:dyDescent="0.3">
      <c r="A1783" s="10">
        <v>43786</v>
      </c>
      <c r="B1783" s="5" t="str">
        <f>TEXT(Table_EnergyDemand_raw_data[[#This Row],[Date]], "DDDD")</f>
        <v>Sunday</v>
      </c>
      <c r="C1783" s="5" t="str">
        <f xml:space="preserve"> TEXT(Table_EnergyDemand_raw_data[[#This Row],[Date]], "MMMM")</f>
        <v>November</v>
      </c>
      <c r="D1783" s="5" t="str">
        <f>TEXT(Table_EnergyDemand_raw_data[[#This Row],[Date]], "YYYY")</f>
        <v>2019</v>
      </c>
      <c r="E1783" s="5">
        <f>_xlfn.ISOWEEKNUM(Table_EnergyDemand_raw_data[[#This Row],[Date]])</f>
        <v>46</v>
      </c>
      <c r="F1783" s="6" t="str">
        <f>VLOOKUP(Table_EnergyDemand_raw_data[[#This Row],[Date]],Table_Sheet1[], 2, FALSE)</f>
        <v>Y</v>
      </c>
      <c r="G1783" s="6" t="str">
        <f>VLOOKUP(Table_EnergyDemand_raw_data[[#This Row],[Date]],Table_Sheet1[], 3, FALSE)</f>
        <v>N</v>
      </c>
      <c r="H1783" s="5">
        <v>10.8</v>
      </c>
      <c r="I1783" s="5">
        <v>16.2</v>
      </c>
      <c r="J1783" s="5">
        <v>24.1</v>
      </c>
      <c r="K1783" s="5">
        <v>0</v>
      </c>
      <c r="L1783" s="7">
        <v>96742.49</v>
      </c>
      <c r="M1783" s="8">
        <v>66.41186458</v>
      </c>
      <c r="N1783" s="8">
        <f>Table_EnergyDemand_raw_data[[#This Row],[Demand]]*Table_EnergyDemand_raw_data[[#This Row],[RRP]]</f>
        <v>6424849.1450120043</v>
      </c>
    </row>
    <row r="1784" spans="1:14" x14ac:dyDescent="0.3">
      <c r="A1784" s="10">
        <v>43787</v>
      </c>
      <c r="B1784" s="5" t="str">
        <f>TEXT(Table_EnergyDemand_raw_data[[#This Row],[Date]], "DDDD")</f>
        <v>Monday</v>
      </c>
      <c r="C1784" s="5" t="str">
        <f xml:space="preserve"> TEXT(Table_EnergyDemand_raw_data[[#This Row],[Date]], "MMMM")</f>
        <v>November</v>
      </c>
      <c r="D1784" s="5" t="str">
        <f>TEXT(Table_EnergyDemand_raw_data[[#This Row],[Date]], "YYYY")</f>
        <v>2019</v>
      </c>
      <c r="E1784" s="5">
        <f>_xlfn.ISOWEEKNUM(Table_EnergyDemand_raw_data[[#This Row],[Date]])</f>
        <v>47</v>
      </c>
      <c r="F1784" s="6" t="str">
        <f>VLOOKUP(Table_EnergyDemand_raw_data[[#This Row],[Date]],Table_Sheet1[], 2, FALSE)</f>
        <v>Y</v>
      </c>
      <c r="G1784" s="6" t="str">
        <f>VLOOKUP(Table_EnergyDemand_raw_data[[#This Row],[Date]],Table_Sheet1[], 3, FALSE)</f>
        <v>N</v>
      </c>
      <c r="H1784" s="5">
        <v>8.5</v>
      </c>
      <c r="I1784" s="5">
        <v>26.9</v>
      </c>
      <c r="J1784" s="5">
        <v>29.9</v>
      </c>
      <c r="K1784" s="5">
        <v>0</v>
      </c>
      <c r="L1784" s="7">
        <v>109148.25</v>
      </c>
      <c r="M1784" s="8">
        <v>72.281071499999996</v>
      </c>
      <c r="N1784" s="8">
        <f>Table_EnergyDemand_raw_data[[#This Row],[Demand]]*Table_EnergyDemand_raw_data[[#This Row],[RRP]]</f>
        <v>7889352.4623498749</v>
      </c>
    </row>
    <row r="1785" spans="1:14" x14ac:dyDescent="0.3">
      <c r="A1785" s="10">
        <v>43788</v>
      </c>
      <c r="B1785" s="5" t="str">
        <f>TEXT(Table_EnergyDemand_raw_data[[#This Row],[Date]], "DDDD")</f>
        <v>Tuesday</v>
      </c>
      <c r="C1785" s="5" t="str">
        <f xml:space="preserve"> TEXT(Table_EnergyDemand_raw_data[[#This Row],[Date]], "MMMM")</f>
        <v>November</v>
      </c>
      <c r="D1785" s="5" t="str">
        <f>TEXT(Table_EnergyDemand_raw_data[[#This Row],[Date]], "YYYY")</f>
        <v>2019</v>
      </c>
      <c r="E1785" s="5">
        <f>_xlfn.ISOWEEKNUM(Table_EnergyDemand_raw_data[[#This Row],[Date]])</f>
        <v>47</v>
      </c>
      <c r="F1785" s="6" t="str">
        <f>VLOOKUP(Table_EnergyDemand_raw_data[[#This Row],[Date]],Table_Sheet1[], 2, FALSE)</f>
        <v>Y</v>
      </c>
      <c r="G1785" s="6" t="str">
        <f>VLOOKUP(Table_EnergyDemand_raw_data[[#This Row],[Date]],Table_Sheet1[], 3, FALSE)</f>
        <v>N</v>
      </c>
      <c r="H1785" s="5">
        <v>11.4</v>
      </c>
      <c r="I1785" s="5">
        <v>18.600000000000001</v>
      </c>
      <c r="J1785" s="5">
        <v>27.9</v>
      </c>
      <c r="K1785" s="5">
        <v>0</v>
      </c>
      <c r="L1785" s="7">
        <v>112033.87</v>
      </c>
      <c r="M1785" s="8">
        <v>81.955895620000007</v>
      </c>
      <c r="N1785" s="8">
        <f>Table_EnergyDemand_raw_data[[#This Row],[Demand]]*Table_EnergyDemand_raw_data[[#This Row],[RRP]]</f>
        <v>9181836.1556246504</v>
      </c>
    </row>
    <row r="1786" spans="1:14" x14ac:dyDescent="0.3">
      <c r="A1786" s="10">
        <v>43789</v>
      </c>
      <c r="B1786" s="5" t="str">
        <f>TEXT(Table_EnergyDemand_raw_data[[#This Row],[Date]], "DDDD")</f>
        <v>Wednesday</v>
      </c>
      <c r="C1786" s="5" t="str">
        <f xml:space="preserve"> TEXT(Table_EnergyDemand_raw_data[[#This Row],[Date]], "MMMM")</f>
        <v>November</v>
      </c>
      <c r="D1786" s="5" t="str">
        <f>TEXT(Table_EnergyDemand_raw_data[[#This Row],[Date]], "YYYY")</f>
        <v>2019</v>
      </c>
      <c r="E1786" s="5">
        <f>_xlfn.ISOWEEKNUM(Table_EnergyDemand_raw_data[[#This Row],[Date]])</f>
        <v>47</v>
      </c>
      <c r="F1786" s="6" t="str">
        <f>VLOOKUP(Table_EnergyDemand_raw_data[[#This Row],[Date]],Table_Sheet1[], 2, FALSE)</f>
        <v>Y</v>
      </c>
      <c r="G1786" s="6" t="str">
        <f>VLOOKUP(Table_EnergyDemand_raw_data[[#This Row],[Date]],Table_Sheet1[], 3, FALSE)</f>
        <v>N</v>
      </c>
      <c r="H1786" s="5">
        <v>9.4</v>
      </c>
      <c r="I1786" s="5">
        <v>34.700000000000003</v>
      </c>
      <c r="J1786" s="5">
        <v>30.1</v>
      </c>
      <c r="K1786" s="5">
        <v>0</v>
      </c>
      <c r="L1786" s="7">
        <v>119736.125</v>
      </c>
      <c r="M1786" s="8">
        <v>83.763251699999998</v>
      </c>
      <c r="N1786" s="8">
        <f>Table_EnergyDemand_raw_data[[#This Row],[Demand]]*Table_EnergyDemand_raw_data[[#This Row],[RRP]]</f>
        <v>10029487.175957663</v>
      </c>
    </row>
    <row r="1787" spans="1:14" x14ac:dyDescent="0.3">
      <c r="A1787" s="10">
        <v>43790</v>
      </c>
      <c r="B1787" s="5" t="str">
        <f>TEXT(Table_EnergyDemand_raw_data[[#This Row],[Date]], "DDDD")</f>
        <v>Thursday</v>
      </c>
      <c r="C1787" s="5" t="str">
        <f xml:space="preserve"> TEXT(Table_EnergyDemand_raw_data[[#This Row],[Date]], "MMMM")</f>
        <v>November</v>
      </c>
      <c r="D1787" s="5" t="str">
        <f>TEXT(Table_EnergyDemand_raw_data[[#This Row],[Date]], "YYYY")</f>
        <v>2019</v>
      </c>
      <c r="E1787" s="5">
        <f>_xlfn.ISOWEEKNUM(Table_EnergyDemand_raw_data[[#This Row],[Date]])</f>
        <v>47</v>
      </c>
      <c r="F1787" s="6" t="str">
        <f>VLOOKUP(Table_EnergyDemand_raw_data[[#This Row],[Date]],Table_Sheet1[], 2, FALSE)</f>
        <v>Y</v>
      </c>
      <c r="G1787" s="6" t="str">
        <f>VLOOKUP(Table_EnergyDemand_raw_data[[#This Row],[Date]],Table_Sheet1[], 3, FALSE)</f>
        <v>N</v>
      </c>
      <c r="H1787" s="5">
        <v>14</v>
      </c>
      <c r="I1787" s="5">
        <v>40.9</v>
      </c>
      <c r="J1787" s="5">
        <v>18.8</v>
      </c>
      <c r="K1787" s="5">
        <v>0</v>
      </c>
      <c r="L1787" s="7">
        <v>131312</v>
      </c>
      <c r="M1787" s="8">
        <v>72.815311210000004</v>
      </c>
      <c r="N1787" s="8">
        <f>Table_EnergyDemand_raw_data[[#This Row],[Demand]]*Table_EnergyDemand_raw_data[[#This Row],[RRP]]</f>
        <v>9561524.1456075199</v>
      </c>
    </row>
    <row r="1788" spans="1:14" x14ac:dyDescent="0.3">
      <c r="A1788" s="10">
        <v>43791</v>
      </c>
      <c r="B1788" s="5" t="str">
        <f>TEXT(Table_EnergyDemand_raw_data[[#This Row],[Date]], "DDDD")</f>
        <v>Friday</v>
      </c>
      <c r="C1788" s="5" t="str">
        <f xml:space="preserve"> TEXT(Table_EnergyDemand_raw_data[[#This Row],[Date]], "MMMM")</f>
        <v>November</v>
      </c>
      <c r="D1788" s="5" t="str">
        <f>TEXT(Table_EnergyDemand_raw_data[[#This Row],[Date]], "YYYY")</f>
        <v>2019</v>
      </c>
      <c r="E1788" s="5">
        <f>_xlfn.ISOWEEKNUM(Table_EnergyDemand_raw_data[[#This Row],[Date]])</f>
        <v>47</v>
      </c>
      <c r="F1788" s="6" t="str">
        <f>VLOOKUP(Table_EnergyDemand_raw_data[[#This Row],[Date]],Table_Sheet1[], 2, FALSE)</f>
        <v>Y</v>
      </c>
      <c r="G1788" s="6" t="str">
        <f>VLOOKUP(Table_EnergyDemand_raw_data[[#This Row],[Date]],Table_Sheet1[], 3, FALSE)</f>
        <v>N</v>
      </c>
      <c r="H1788" s="5">
        <v>13.6</v>
      </c>
      <c r="I1788" s="5">
        <v>20</v>
      </c>
      <c r="J1788" s="5">
        <v>28.3</v>
      </c>
      <c r="K1788" s="5">
        <v>0</v>
      </c>
      <c r="L1788" s="7">
        <v>109049.36500000001</v>
      </c>
      <c r="M1788" s="8">
        <v>65.412978010000003</v>
      </c>
      <c r="N1788" s="8">
        <f>Table_EnergyDemand_raw_data[[#This Row],[Demand]]*Table_EnergyDemand_raw_data[[#This Row],[RRP]]</f>
        <v>7133243.7147494648</v>
      </c>
    </row>
    <row r="1789" spans="1:14" x14ac:dyDescent="0.3">
      <c r="A1789" s="10">
        <v>43792</v>
      </c>
      <c r="B1789" s="5" t="str">
        <f>TEXT(Table_EnergyDemand_raw_data[[#This Row],[Date]], "DDDD")</f>
        <v>Saturday</v>
      </c>
      <c r="C1789" s="5" t="str">
        <f xml:space="preserve"> TEXT(Table_EnergyDemand_raw_data[[#This Row],[Date]], "MMMM")</f>
        <v>November</v>
      </c>
      <c r="D1789" s="5" t="str">
        <f>TEXT(Table_EnergyDemand_raw_data[[#This Row],[Date]], "YYYY")</f>
        <v>2019</v>
      </c>
      <c r="E1789" s="5">
        <f>_xlfn.ISOWEEKNUM(Table_EnergyDemand_raw_data[[#This Row],[Date]])</f>
        <v>47</v>
      </c>
      <c r="F1789" s="6" t="str">
        <f>VLOOKUP(Table_EnergyDemand_raw_data[[#This Row],[Date]],Table_Sheet1[], 2, FALSE)</f>
        <v>Y</v>
      </c>
      <c r="G1789" s="6" t="str">
        <f>VLOOKUP(Table_EnergyDemand_raw_data[[#This Row],[Date]],Table_Sheet1[], 3, FALSE)</f>
        <v>N</v>
      </c>
      <c r="H1789" s="5">
        <v>10.1</v>
      </c>
      <c r="I1789" s="5">
        <v>23.8</v>
      </c>
      <c r="J1789" s="5">
        <v>24.6</v>
      </c>
      <c r="K1789" s="5">
        <v>0</v>
      </c>
      <c r="L1789" s="7">
        <v>97245.764999999999</v>
      </c>
      <c r="M1789" s="8">
        <v>49.794292779999999</v>
      </c>
      <c r="N1789" s="8">
        <f>Table_EnergyDemand_raw_data[[#This Row],[Demand]]*Table_EnergyDemand_raw_data[[#This Row],[RRP]]</f>
        <v>4842284.0940250764</v>
      </c>
    </row>
    <row r="1790" spans="1:14" x14ac:dyDescent="0.3">
      <c r="A1790" s="10">
        <v>43793</v>
      </c>
      <c r="B1790" s="5" t="str">
        <f>TEXT(Table_EnergyDemand_raw_data[[#This Row],[Date]], "DDDD")</f>
        <v>Sunday</v>
      </c>
      <c r="C1790" s="5" t="str">
        <f xml:space="preserve"> TEXT(Table_EnergyDemand_raw_data[[#This Row],[Date]], "MMMM")</f>
        <v>November</v>
      </c>
      <c r="D1790" s="5" t="str">
        <f>TEXT(Table_EnergyDemand_raw_data[[#This Row],[Date]], "YYYY")</f>
        <v>2019</v>
      </c>
      <c r="E1790" s="5">
        <f>_xlfn.ISOWEEKNUM(Table_EnergyDemand_raw_data[[#This Row],[Date]])</f>
        <v>47</v>
      </c>
      <c r="F1790" s="6" t="str">
        <f>VLOOKUP(Table_EnergyDemand_raw_data[[#This Row],[Date]],Table_Sheet1[], 2, FALSE)</f>
        <v>Y</v>
      </c>
      <c r="G1790" s="6" t="str">
        <f>VLOOKUP(Table_EnergyDemand_raw_data[[#This Row],[Date]],Table_Sheet1[], 3, FALSE)</f>
        <v>N</v>
      </c>
      <c r="H1790" s="5">
        <v>11.9</v>
      </c>
      <c r="I1790" s="5">
        <v>23.7</v>
      </c>
      <c r="J1790" s="5">
        <v>30.6</v>
      </c>
      <c r="K1790" s="5">
        <v>0</v>
      </c>
      <c r="L1790" s="7">
        <v>96778.25</v>
      </c>
      <c r="M1790" s="8">
        <v>60.755443960000001</v>
      </c>
      <c r="N1790" s="8">
        <f>Table_EnergyDemand_raw_data[[#This Row],[Demand]]*Table_EnergyDemand_raw_data[[#This Row],[RRP]]</f>
        <v>5879805.5444218703</v>
      </c>
    </row>
    <row r="1791" spans="1:14" x14ac:dyDescent="0.3">
      <c r="A1791" s="10">
        <v>43794</v>
      </c>
      <c r="B1791" s="5" t="str">
        <f>TEXT(Table_EnergyDemand_raw_data[[#This Row],[Date]], "DDDD")</f>
        <v>Monday</v>
      </c>
      <c r="C1791" s="5" t="str">
        <f xml:space="preserve"> TEXT(Table_EnergyDemand_raw_data[[#This Row],[Date]], "MMMM")</f>
        <v>November</v>
      </c>
      <c r="D1791" s="5" t="str">
        <f>TEXT(Table_EnergyDemand_raw_data[[#This Row],[Date]], "YYYY")</f>
        <v>2019</v>
      </c>
      <c r="E1791" s="5">
        <f>_xlfn.ISOWEEKNUM(Table_EnergyDemand_raw_data[[#This Row],[Date]])</f>
        <v>48</v>
      </c>
      <c r="F1791" s="6" t="str">
        <f>VLOOKUP(Table_EnergyDemand_raw_data[[#This Row],[Date]],Table_Sheet1[], 2, FALSE)</f>
        <v>Y</v>
      </c>
      <c r="G1791" s="6" t="str">
        <f>VLOOKUP(Table_EnergyDemand_raw_data[[#This Row],[Date]],Table_Sheet1[], 3, FALSE)</f>
        <v>N</v>
      </c>
      <c r="H1791" s="5">
        <v>11.4</v>
      </c>
      <c r="I1791" s="5">
        <v>27.4</v>
      </c>
      <c r="J1791" s="5">
        <v>18</v>
      </c>
      <c r="K1791" s="5">
        <v>0</v>
      </c>
      <c r="L1791" s="7">
        <v>113899.3</v>
      </c>
      <c r="M1791" s="8">
        <v>71.001116179999997</v>
      </c>
      <c r="N1791" s="8">
        <f>Table_EnergyDemand_raw_data[[#This Row],[Demand]]*Table_EnergyDemand_raw_data[[#This Row],[RRP]]</f>
        <v>8086977.4321206743</v>
      </c>
    </row>
    <row r="1792" spans="1:14" x14ac:dyDescent="0.3">
      <c r="A1792" s="10">
        <v>43795</v>
      </c>
      <c r="B1792" s="5" t="str">
        <f>TEXT(Table_EnergyDemand_raw_data[[#This Row],[Date]], "DDDD")</f>
        <v>Tuesday</v>
      </c>
      <c r="C1792" s="5" t="str">
        <f xml:space="preserve"> TEXT(Table_EnergyDemand_raw_data[[#This Row],[Date]], "MMMM")</f>
        <v>November</v>
      </c>
      <c r="D1792" s="5" t="str">
        <f>TEXT(Table_EnergyDemand_raw_data[[#This Row],[Date]], "YYYY")</f>
        <v>2019</v>
      </c>
      <c r="E1792" s="5">
        <f>_xlfn.ISOWEEKNUM(Table_EnergyDemand_raw_data[[#This Row],[Date]])</f>
        <v>48</v>
      </c>
      <c r="F1792" s="6" t="str">
        <f>VLOOKUP(Table_EnergyDemand_raw_data[[#This Row],[Date]],Table_Sheet1[], 2, FALSE)</f>
        <v>Y</v>
      </c>
      <c r="G1792" s="6" t="str">
        <f>VLOOKUP(Table_EnergyDemand_raw_data[[#This Row],[Date]],Table_Sheet1[], 3, FALSE)</f>
        <v>N</v>
      </c>
      <c r="H1792" s="5">
        <v>11.4</v>
      </c>
      <c r="I1792" s="5">
        <v>16.399999999999999</v>
      </c>
      <c r="J1792" s="5">
        <v>22.2</v>
      </c>
      <c r="K1792" s="5">
        <v>2</v>
      </c>
      <c r="L1792" s="7">
        <v>107629.16</v>
      </c>
      <c r="M1792" s="8">
        <v>47.350592130000003</v>
      </c>
      <c r="N1792" s="8">
        <f>Table_EnergyDemand_raw_data[[#This Row],[Demand]]*Table_EnergyDemand_raw_data[[#This Row],[RRP]]</f>
        <v>5096304.4564545108</v>
      </c>
    </row>
    <row r="1793" spans="1:14" x14ac:dyDescent="0.3">
      <c r="A1793" s="10">
        <v>43796</v>
      </c>
      <c r="B1793" s="5" t="str">
        <f>TEXT(Table_EnergyDemand_raw_data[[#This Row],[Date]], "DDDD")</f>
        <v>Wednesday</v>
      </c>
      <c r="C1793" s="5" t="str">
        <f xml:space="preserve"> TEXT(Table_EnergyDemand_raw_data[[#This Row],[Date]], "MMMM")</f>
        <v>November</v>
      </c>
      <c r="D1793" s="5" t="str">
        <f>TEXT(Table_EnergyDemand_raw_data[[#This Row],[Date]], "YYYY")</f>
        <v>2019</v>
      </c>
      <c r="E1793" s="5">
        <f>_xlfn.ISOWEEKNUM(Table_EnergyDemand_raw_data[[#This Row],[Date]])</f>
        <v>48</v>
      </c>
      <c r="F1793" s="6" t="str">
        <f>VLOOKUP(Table_EnergyDemand_raw_data[[#This Row],[Date]],Table_Sheet1[], 2, FALSE)</f>
        <v>Y</v>
      </c>
      <c r="G1793" s="6" t="str">
        <f>VLOOKUP(Table_EnergyDemand_raw_data[[#This Row],[Date]],Table_Sheet1[], 3, FALSE)</f>
        <v>N</v>
      </c>
      <c r="H1793" s="5">
        <v>8.6</v>
      </c>
      <c r="I1793" s="5">
        <v>24.8</v>
      </c>
      <c r="J1793" s="5">
        <v>31</v>
      </c>
      <c r="K1793" s="5">
        <v>0</v>
      </c>
      <c r="L1793" s="7">
        <v>108417.69500000001</v>
      </c>
      <c r="M1793" s="8">
        <v>59.044674999999998</v>
      </c>
      <c r="N1793" s="8">
        <f>Table_EnergyDemand_raw_data[[#This Row],[Demand]]*Table_EnergyDemand_raw_data[[#This Row],[RRP]]</f>
        <v>6401487.5655241255</v>
      </c>
    </row>
    <row r="1794" spans="1:14" x14ac:dyDescent="0.3">
      <c r="A1794" s="10">
        <v>43797</v>
      </c>
      <c r="B1794" s="5" t="str">
        <f>TEXT(Table_EnergyDemand_raw_data[[#This Row],[Date]], "DDDD")</f>
        <v>Thursday</v>
      </c>
      <c r="C1794" s="5" t="str">
        <f xml:space="preserve"> TEXT(Table_EnergyDemand_raw_data[[#This Row],[Date]], "MMMM")</f>
        <v>November</v>
      </c>
      <c r="D1794" s="5" t="str">
        <f>TEXT(Table_EnergyDemand_raw_data[[#This Row],[Date]], "YYYY")</f>
        <v>2019</v>
      </c>
      <c r="E1794" s="5">
        <f>_xlfn.ISOWEEKNUM(Table_EnergyDemand_raw_data[[#This Row],[Date]])</f>
        <v>48</v>
      </c>
      <c r="F1794" s="6" t="str">
        <f>VLOOKUP(Table_EnergyDemand_raw_data[[#This Row],[Date]],Table_Sheet1[], 2, FALSE)</f>
        <v>Y</v>
      </c>
      <c r="G1794" s="6" t="str">
        <f>VLOOKUP(Table_EnergyDemand_raw_data[[#This Row],[Date]],Table_Sheet1[], 3, FALSE)</f>
        <v>N</v>
      </c>
      <c r="H1794" s="5">
        <v>11.4</v>
      </c>
      <c r="I1794" s="5">
        <v>21.1</v>
      </c>
      <c r="J1794" s="5">
        <v>30.7</v>
      </c>
      <c r="K1794" s="5">
        <v>0</v>
      </c>
      <c r="L1794" s="7">
        <v>112735.875</v>
      </c>
      <c r="M1794" s="8">
        <v>70.202551959999994</v>
      </c>
      <c r="N1794" s="8">
        <f>Table_EnergyDemand_raw_data[[#This Row],[Demand]]*Table_EnergyDemand_raw_data[[#This Row],[RRP]]</f>
        <v>7914346.1224435642</v>
      </c>
    </row>
    <row r="1795" spans="1:14" x14ac:dyDescent="0.3">
      <c r="A1795" s="10">
        <v>43798</v>
      </c>
      <c r="B1795" s="5" t="str">
        <f>TEXT(Table_EnergyDemand_raw_data[[#This Row],[Date]], "DDDD")</f>
        <v>Friday</v>
      </c>
      <c r="C1795" s="5" t="str">
        <f xml:space="preserve"> TEXT(Table_EnergyDemand_raw_data[[#This Row],[Date]], "MMMM")</f>
        <v>November</v>
      </c>
      <c r="D1795" s="5" t="str">
        <f>TEXT(Table_EnergyDemand_raw_data[[#This Row],[Date]], "YYYY")</f>
        <v>2019</v>
      </c>
      <c r="E1795" s="5">
        <f>_xlfn.ISOWEEKNUM(Table_EnergyDemand_raw_data[[#This Row],[Date]])</f>
        <v>48</v>
      </c>
      <c r="F1795" s="6" t="str">
        <f>VLOOKUP(Table_EnergyDemand_raw_data[[#This Row],[Date]],Table_Sheet1[], 2, FALSE)</f>
        <v>Y</v>
      </c>
      <c r="G1795" s="6" t="str">
        <f>VLOOKUP(Table_EnergyDemand_raw_data[[#This Row],[Date]],Table_Sheet1[], 3, FALSE)</f>
        <v>N</v>
      </c>
      <c r="H1795" s="5">
        <v>11.9</v>
      </c>
      <c r="I1795" s="5">
        <v>19.7</v>
      </c>
      <c r="J1795" s="5">
        <v>21.9</v>
      </c>
      <c r="K1795" s="5">
        <v>0</v>
      </c>
      <c r="L1795" s="7">
        <v>114799.91</v>
      </c>
      <c r="M1795" s="8">
        <v>79.605729069999995</v>
      </c>
      <c r="N1795" s="8">
        <f>Table_EnergyDemand_raw_data[[#This Row],[Demand]]*Table_EnergyDemand_raw_data[[#This Row],[RRP]]</f>
        <v>9138730.5327203833</v>
      </c>
    </row>
    <row r="1796" spans="1:14" x14ac:dyDescent="0.3">
      <c r="A1796" s="10">
        <v>43799</v>
      </c>
      <c r="B1796" s="5" t="str">
        <f>TEXT(Table_EnergyDemand_raw_data[[#This Row],[Date]], "DDDD")</f>
        <v>Saturday</v>
      </c>
      <c r="C1796" s="5" t="str">
        <f xml:space="preserve"> TEXT(Table_EnergyDemand_raw_data[[#This Row],[Date]], "MMMM")</f>
        <v>November</v>
      </c>
      <c r="D1796" s="5" t="str">
        <f>TEXT(Table_EnergyDemand_raw_data[[#This Row],[Date]], "YYYY")</f>
        <v>2019</v>
      </c>
      <c r="E1796" s="5">
        <f>_xlfn.ISOWEEKNUM(Table_EnergyDemand_raw_data[[#This Row],[Date]])</f>
        <v>48</v>
      </c>
      <c r="F1796" s="6" t="str">
        <f>VLOOKUP(Table_EnergyDemand_raw_data[[#This Row],[Date]],Table_Sheet1[], 2, FALSE)</f>
        <v>Y</v>
      </c>
      <c r="G1796" s="6" t="str">
        <f>VLOOKUP(Table_EnergyDemand_raw_data[[#This Row],[Date]],Table_Sheet1[], 3, FALSE)</f>
        <v>N</v>
      </c>
      <c r="H1796" s="5">
        <v>10.3</v>
      </c>
      <c r="I1796" s="5">
        <v>18.399999999999999</v>
      </c>
      <c r="J1796" s="5">
        <v>26.7</v>
      </c>
      <c r="K1796" s="5">
        <v>8</v>
      </c>
      <c r="L1796" s="7">
        <v>98959.56</v>
      </c>
      <c r="M1796" s="8">
        <v>51.05874163</v>
      </c>
      <c r="N1796" s="8">
        <f>Table_EnergyDemand_raw_data[[#This Row],[Demand]]*Table_EnergyDemand_raw_data[[#This Row],[RRP]]</f>
        <v>5052750.6058584824</v>
      </c>
    </row>
    <row r="1797" spans="1:14" x14ac:dyDescent="0.3">
      <c r="A1797" s="10">
        <v>43800</v>
      </c>
      <c r="B1797" s="5" t="str">
        <f>TEXT(Table_EnergyDemand_raw_data[[#This Row],[Date]], "DDDD")</f>
        <v>Sunday</v>
      </c>
      <c r="C1797" s="5" t="str">
        <f xml:space="preserve"> TEXT(Table_EnergyDemand_raw_data[[#This Row],[Date]], "MMMM")</f>
        <v>December</v>
      </c>
      <c r="D1797" s="5" t="str">
        <f>TEXT(Table_EnergyDemand_raw_data[[#This Row],[Date]], "YYYY")</f>
        <v>2019</v>
      </c>
      <c r="E1797" s="5">
        <f>_xlfn.ISOWEEKNUM(Table_EnergyDemand_raw_data[[#This Row],[Date]])</f>
        <v>48</v>
      </c>
      <c r="F1797" s="6" t="str">
        <f>VLOOKUP(Table_EnergyDemand_raw_data[[#This Row],[Date]],Table_Sheet1[], 2, FALSE)</f>
        <v>Y</v>
      </c>
      <c r="G1797" s="6" t="str">
        <f>VLOOKUP(Table_EnergyDemand_raw_data[[#This Row],[Date]],Table_Sheet1[], 3, FALSE)</f>
        <v>N</v>
      </c>
      <c r="H1797" s="5">
        <v>12.2</v>
      </c>
      <c r="I1797" s="5">
        <v>16.8</v>
      </c>
      <c r="J1797" s="5">
        <v>9.8000000000000007</v>
      </c>
      <c r="K1797" s="5">
        <v>0</v>
      </c>
      <c r="L1797" s="7">
        <v>100233.98</v>
      </c>
      <c r="M1797" s="8">
        <v>33.154867019999998</v>
      </c>
      <c r="N1797" s="8">
        <f>Table_EnergyDemand_raw_data[[#This Row],[Demand]]*Table_EnergyDemand_raw_data[[#This Row],[RRP]]</f>
        <v>3323244.2777853394</v>
      </c>
    </row>
    <row r="1798" spans="1:14" x14ac:dyDescent="0.3">
      <c r="A1798" s="10">
        <v>43801</v>
      </c>
      <c r="B1798" s="5" t="str">
        <f>TEXT(Table_EnergyDemand_raw_data[[#This Row],[Date]], "DDDD")</f>
        <v>Monday</v>
      </c>
      <c r="C1798" s="5" t="str">
        <f xml:space="preserve"> TEXT(Table_EnergyDemand_raw_data[[#This Row],[Date]], "MMMM")</f>
        <v>December</v>
      </c>
      <c r="D1798" s="5" t="str">
        <f>TEXT(Table_EnergyDemand_raw_data[[#This Row],[Date]], "YYYY")</f>
        <v>2019</v>
      </c>
      <c r="E1798" s="5">
        <f>_xlfn.ISOWEEKNUM(Table_EnergyDemand_raw_data[[#This Row],[Date]])</f>
        <v>49</v>
      </c>
      <c r="F1798" s="6" t="str">
        <f>VLOOKUP(Table_EnergyDemand_raw_data[[#This Row],[Date]],Table_Sheet1[], 2, FALSE)</f>
        <v>Y</v>
      </c>
      <c r="G1798" s="6" t="str">
        <f>VLOOKUP(Table_EnergyDemand_raw_data[[#This Row],[Date]],Table_Sheet1[], 3, FALSE)</f>
        <v>N</v>
      </c>
      <c r="H1798" s="5">
        <v>9.8000000000000007</v>
      </c>
      <c r="I1798" s="5">
        <v>15.5</v>
      </c>
      <c r="J1798" s="5">
        <v>18.2</v>
      </c>
      <c r="K1798" s="5">
        <v>3.4</v>
      </c>
      <c r="L1798" s="7">
        <v>110609.4</v>
      </c>
      <c r="M1798" s="8">
        <v>29.070382550000001</v>
      </c>
      <c r="N1798" s="8">
        <f>Table_EnergyDemand_raw_data[[#This Row],[Demand]]*Table_EnergyDemand_raw_data[[#This Row],[RRP]]</f>
        <v>3215457.5716259698</v>
      </c>
    </row>
    <row r="1799" spans="1:14" x14ac:dyDescent="0.3">
      <c r="A1799" s="10">
        <v>43802</v>
      </c>
      <c r="B1799" s="5" t="str">
        <f>TEXT(Table_EnergyDemand_raw_data[[#This Row],[Date]], "DDDD")</f>
        <v>Tuesday</v>
      </c>
      <c r="C1799" s="5" t="str">
        <f xml:space="preserve"> TEXT(Table_EnergyDemand_raw_data[[#This Row],[Date]], "MMMM")</f>
        <v>December</v>
      </c>
      <c r="D1799" s="5" t="str">
        <f>TEXT(Table_EnergyDemand_raw_data[[#This Row],[Date]], "YYYY")</f>
        <v>2019</v>
      </c>
      <c r="E1799" s="5">
        <f>_xlfn.ISOWEEKNUM(Table_EnergyDemand_raw_data[[#This Row],[Date]])</f>
        <v>49</v>
      </c>
      <c r="F1799" s="6" t="str">
        <f>VLOOKUP(Table_EnergyDemand_raw_data[[#This Row],[Date]],Table_Sheet1[], 2, FALSE)</f>
        <v>Y</v>
      </c>
      <c r="G1799" s="6" t="str">
        <f>VLOOKUP(Table_EnergyDemand_raw_data[[#This Row],[Date]],Table_Sheet1[], 3, FALSE)</f>
        <v>N</v>
      </c>
      <c r="H1799" s="5">
        <v>11</v>
      </c>
      <c r="I1799" s="5">
        <v>22.2</v>
      </c>
      <c r="J1799" s="5">
        <v>19.2</v>
      </c>
      <c r="K1799" s="5">
        <v>0.4</v>
      </c>
      <c r="L1799" s="7">
        <v>109094.04</v>
      </c>
      <c r="M1799" s="8">
        <v>19.170950680000001</v>
      </c>
      <c r="N1799" s="8">
        <f>Table_EnergyDemand_raw_data[[#This Row],[Demand]]*Table_EnergyDemand_raw_data[[#This Row],[RRP]]</f>
        <v>2091436.4603219472</v>
      </c>
    </row>
    <row r="1800" spans="1:14" x14ac:dyDescent="0.3">
      <c r="A1800" s="10">
        <v>43803</v>
      </c>
      <c r="B1800" s="5" t="str">
        <f>TEXT(Table_EnergyDemand_raw_data[[#This Row],[Date]], "DDDD")</f>
        <v>Wednesday</v>
      </c>
      <c r="C1800" s="5" t="str">
        <f xml:space="preserve"> TEXT(Table_EnergyDemand_raw_data[[#This Row],[Date]], "MMMM")</f>
        <v>December</v>
      </c>
      <c r="D1800" s="5" t="str">
        <f>TEXT(Table_EnergyDemand_raw_data[[#This Row],[Date]], "YYYY")</f>
        <v>2019</v>
      </c>
      <c r="E1800" s="5">
        <f>_xlfn.ISOWEEKNUM(Table_EnergyDemand_raw_data[[#This Row],[Date]])</f>
        <v>49</v>
      </c>
      <c r="F1800" s="6" t="str">
        <f>VLOOKUP(Table_EnergyDemand_raw_data[[#This Row],[Date]],Table_Sheet1[], 2, FALSE)</f>
        <v>Y</v>
      </c>
      <c r="G1800" s="6" t="str">
        <f>VLOOKUP(Table_EnergyDemand_raw_data[[#This Row],[Date]],Table_Sheet1[], 3, FALSE)</f>
        <v>N</v>
      </c>
      <c r="H1800" s="5">
        <v>12.1</v>
      </c>
      <c r="I1800" s="5">
        <v>23</v>
      </c>
      <c r="J1800" s="5">
        <v>20.3</v>
      </c>
      <c r="K1800" s="5">
        <v>0</v>
      </c>
      <c r="L1800" s="7">
        <v>107400.705</v>
      </c>
      <c r="M1800" s="8">
        <v>39.415048149999997</v>
      </c>
      <c r="N1800" s="8">
        <f>Table_EnergyDemand_raw_data[[#This Row],[Demand]]*Table_EnergyDemand_raw_data[[#This Row],[RRP]]</f>
        <v>4233203.9589189459</v>
      </c>
    </row>
    <row r="1801" spans="1:14" x14ac:dyDescent="0.3">
      <c r="A1801" s="10">
        <v>43804</v>
      </c>
      <c r="B1801" s="5" t="str">
        <f>TEXT(Table_EnergyDemand_raw_data[[#This Row],[Date]], "DDDD")</f>
        <v>Thursday</v>
      </c>
      <c r="C1801" s="5" t="str">
        <f xml:space="preserve"> TEXT(Table_EnergyDemand_raw_data[[#This Row],[Date]], "MMMM")</f>
        <v>December</v>
      </c>
      <c r="D1801" s="5" t="str">
        <f>TEXT(Table_EnergyDemand_raw_data[[#This Row],[Date]], "YYYY")</f>
        <v>2019</v>
      </c>
      <c r="E1801" s="5">
        <f>_xlfn.ISOWEEKNUM(Table_EnergyDemand_raw_data[[#This Row],[Date]])</f>
        <v>49</v>
      </c>
      <c r="F1801" s="6" t="str">
        <f>VLOOKUP(Table_EnergyDemand_raw_data[[#This Row],[Date]],Table_Sheet1[], 2, FALSE)</f>
        <v>Y</v>
      </c>
      <c r="G1801" s="6" t="str">
        <f>VLOOKUP(Table_EnergyDemand_raw_data[[#This Row],[Date]],Table_Sheet1[], 3, FALSE)</f>
        <v>N</v>
      </c>
      <c r="H1801" s="5">
        <v>12.3</v>
      </c>
      <c r="I1801" s="5">
        <v>23.9</v>
      </c>
      <c r="J1801" s="5">
        <v>20.399999999999999</v>
      </c>
      <c r="K1801" s="5">
        <v>0</v>
      </c>
      <c r="L1801" s="7">
        <v>107891.69</v>
      </c>
      <c r="M1801" s="8">
        <v>45.830326149999998</v>
      </c>
      <c r="N1801" s="8">
        <f>Table_EnergyDemand_raw_data[[#This Row],[Demand]]*Table_EnergyDemand_raw_data[[#This Row],[RRP]]</f>
        <v>4944711.3415746931</v>
      </c>
    </row>
    <row r="1802" spans="1:14" x14ac:dyDescent="0.3">
      <c r="A1802" s="10">
        <v>43805</v>
      </c>
      <c r="B1802" s="5" t="str">
        <f>TEXT(Table_EnergyDemand_raw_data[[#This Row],[Date]], "DDDD")</f>
        <v>Friday</v>
      </c>
      <c r="C1802" s="5" t="str">
        <f xml:space="preserve"> TEXT(Table_EnergyDemand_raw_data[[#This Row],[Date]], "MMMM")</f>
        <v>December</v>
      </c>
      <c r="D1802" s="5" t="str">
        <f>TEXT(Table_EnergyDemand_raw_data[[#This Row],[Date]], "YYYY")</f>
        <v>2019</v>
      </c>
      <c r="E1802" s="5">
        <f>_xlfn.ISOWEEKNUM(Table_EnergyDemand_raw_data[[#This Row],[Date]])</f>
        <v>49</v>
      </c>
      <c r="F1802" s="6" t="str">
        <f>VLOOKUP(Table_EnergyDemand_raw_data[[#This Row],[Date]],Table_Sheet1[], 2, FALSE)</f>
        <v>Y</v>
      </c>
      <c r="G1802" s="6" t="str">
        <f>VLOOKUP(Table_EnergyDemand_raw_data[[#This Row],[Date]],Table_Sheet1[], 3, FALSE)</f>
        <v>N</v>
      </c>
      <c r="H1802" s="5">
        <v>13.3</v>
      </c>
      <c r="I1802" s="5">
        <v>20.8</v>
      </c>
      <c r="J1802" s="5">
        <v>18.2</v>
      </c>
      <c r="K1802" s="5">
        <v>0</v>
      </c>
      <c r="L1802" s="7">
        <v>105028.985</v>
      </c>
      <c r="M1802" s="8">
        <v>41.38035927</v>
      </c>
      <c r="N1802" s="8">
        <f>Table_EnergyDemand_raw_data[[#This Row],[Demand]]*Table_EnergyDemand_raw_data[[#This Row],[RRP]]</f>
        <v>4346137.1330634411</v>
      </c>
    </row>
    <row r="1803" spans="1:14" x14ac:dyDescent="0.3">
      <c r="A1803" s="10">
        <v>43806</v>
      </c>
      <c r="B1803" s="5" t="str">
        <f>TEXT(Table_EnergyDemand_raw_data[[#This Row],[Date]], "DDDD")</f>
        <v>Saturday</v>
      </c>
      <c r="C1803" s="5" t="str">
        <f xml:space="preserve"> TEXT(Table_EnergyDemand_raw_data[[#This Row],[Date]], "MMMM")</f>
        <v>December</v>
      </c>
      <c r="D1803" s="5" t="str">
        <f>TEXT(Table_EnergyDemand_raw_data[[#This Row],[Date]], "YYYY")</f>
        <v>2019</v>
      </c>
      <c r="E1803" s="5">
        <f>_xlfn.ISOWEEKNUM(Table_EnergyDemand_raw_data[[#This Row],[Date]])</f>
        <v>49</v>
      </c>
      <c r="F1803" s="6" t="str">
        <f>VLOOKUP(Table_EnergyDemand_raw_data[[#This Row],[Date]],Table_Sheet1[], 2, FALSE)</f>
        <v>Y</v>
      </c>
      <c r="G1803" s="6" t="str">
        <f>VLOOKUP(Table_EnergyDemand_raw_data[[#This Row],[Date]],Table_Sheet1[], 3, FALSE)</f>
        <v>N</v>
      </c>
      <c r="H1803" s="5">
        <v>11.2</v>
      </c>
      <c r="I1803" s="5">
        <v>21</v>
      </c>
      <c r="J1803" s="5">
        <v>30.3</v>
      </c>
      <c r="K1803" s="5">
        <v>0</v>
      </c>
      <c r="L1803" s="7">
        <v>95436.3</v>
      </c>
      <c r="M1803" s="8">
        <v>47.12307019</v>
      </c>
      <c r="N1803" s="8">
        <f>Table_EnergyDemand_raw_data[[#This Row],[Demand]]*Table_EnergyDemand_raw_data[[#This Row],[RRP]]</f>
        <v>4497251.4635738973</v>
      </c>
    </row>
    <row r="1804" spans="1:14" x14ac:dyDescent="0.3">
      <c r="A1804" s="10">
        <v>43807</v>
      </c>
      <c r="B1804" s="5" t="str">
        <f>TEXT(Table_EnergyDemand_raw_data[[#This Row],[Date]], "DDDD")</f>
        <v>Sunday</v>
      </c>
      <c r="C1804" s="5" t="str">
        <f xml:space="preserve"> TEXT(Table_EnergyDemand_raw_data[[#This Row],[Date]], "MMMM")</f>
        <v>December</v>
      </c>
      <c r="D1804" s="5" t="str">
        <f>TEXT(Table_EnergyDemand_raw_data[[#This Row],[Date]], "YYYY")</f>
        <v>2019</v>
      </c>
      <c r="E1804" s="5">
        <f>_xlfn.ISOWEEKNUM(Table_EnergyDemand_raw_data[[#This Row],[Date]])</f>
        <v>49</v>
      </c>
      <c r="F1804" s="6" t="str">
        <f>VLOOKUP(Table_EnergyDemand_raw_data[[#This Row],[Date]],Table_Sheet1[], 2, FALSE)</f>
        <v>Y</v>
      </c>
      <c r="G1804" s="6" t="str">
        <f>VLOOKUP(Table_EnergyDemand_raw_data[[#This Row],[Date]],Table_Sheet1[], 3, FALSE)</f>
        <v>N</v>
      </c>
      <c r="H1804" s="5">
        <v>13.8</v>
      </c>
      <c r="I1804" s="5">
        <v>27.6</v>
      </c>
      <c r="J1804" s="5">
        <v>30.8</v>
      </c>
      <c r="K1804" s="5">
        <v>0</v>
      </c>
      <c r="L1804" s="7">
        <v>97577.414999999994</v>
      </c>
      <c r="M1804" s="8">
        <v>43.690411390000001</v>
      </c>
      <c r="N1804" s="8">
        <f>Table_EnergyDemand_raw_data[[#This Row],[Demand]]*Table_EnergyDemand_raw_data[[#This Row],[RRP]]</f>
        <v>4263197.4037227565</v>
      </c>
    </row>
    <row r="1805" spans="1:14" x14ac:dyDescent="0.3">
      <c r="A1805" s="10">
        <v>43808</v>
      </c>
      <c r="B1805" s="5" t="str">
        <f>TEXT(Table_EnergyDemand_raw_data[[#This Row],[Date]], "DDDD")</f>
        <v>Monday</v>
      </c>
      <c r="C1805" s="5" t="str">
        <f xml:space="preserve"> TEXT(Table_EnergyDemand_raw_data[[#This Row],[Date]], "MMMM")</f>
        <v>December</v>
      </c>
      <c r="D1805" s="5" t="str">
        <f>TEXT(Table_EnergyDemand_raw_data[[#This Row],[Date]], "YYYY")</f>
        <v>2019</v>
      </c>
      <c r="E1805" s="5">
        <f>_xlfn.ISOWEEKNUM(Table_EnergyDemand_raw_data[[#This Row],[Date]])</f>
        <v>50</v>
      </c>
      <c r="F1805" s="6" t="str">
        <f>VLOOKUP(Table_EnergyDemand_raw_data[[#This Row],[Date]],Table_Sheet1[], 2, FALSE)</f>
        <v>Y</v>
      </c>
      <c r="G1805" s="6" t="str">
        <f>VLOOKUP(Table_EnergyDemand_raw_data[[#This Row],[Date]],Table_Sheet1[], 3, FALSE)</f>
        <v>N</v>
      </c>
      <c r="H1805" s="5">
        <v>16.3</v>
      </c>
      <c r="I1805" s="5">
        <v>38</v>
      </c>
      <c r="J1805" s="5">
        <v>28.6</v>
      </c>
      <c r="K1805" s="5">
        <v>0</v>
      </c>
      <c r="L1805" s="7">
        <v>127910.83500000001</v>
      </c>
      <c r="M1805" s="8">
        <v>62.718792569999998</v>
      </c>
      <c r="N1805" s="8">
        <f>Table_EnergyDemand_raw_data[[#This Row],[Demand]]*Table_EnergyDemand_raw_data[[#This Row],[RRP]]</f>
        <v>8022413.1278204964</v>
      </c>
    </row>
    <row r="1806" spans="1:14" x14ac:dyDescent="0.3">
      <c r="A1806" s="10">
        <v>43809</v>
      </c>
      <c r="B1806" s="5" t="str">
        <f>TEXT(Table_EnergyDemand_raw_data[[#This Row],[Date]], "DDDD")</f>
        <v>Tuesday</v>
      </c>
      <c r="C1806" s="5" t="str">
        <f xml:space="preserve"> TEXT(Table_EnergyDemand_raw_data[[#This Row],[Date]], "MMMM")</f>
        <v>December</v>
      </c>
      <c r="D1806" s="5" t="str">
        <f>TEXT(Table_EnergyDemand_raw_data[[#This Row],[Date]], "YYYY")</f>
        <v>2019</v>
      </c>
      <c r="E1806" s="5">
        <f>_xlfn.ISOWEEKNUM(Table_EnergyDemand_raw_data[[#This Row],[Date]])</f>
        <v>50</v>
      </c>
      <c r="F1806" s="6" t="str">
        <f>VLOOKUP(Table_EnergyDemand_raw_data[[#This Row],[Date]],Table_Sheet1[], 2, FALSE)</f>
        <v>Y</v>
      </c>
      <c r="G1806" s="6" t="str">
        <f>VLOOKUP(Table_EnergyDemand_raw_data[[#This Row],[Date]],Table_Sheet1[], 3, FALSE)</f>
        <v>N</v>
      </c>
      <c r="H1806" s="5">
        <v>14.3</v>
      </c>
      <c r="I1806" s="5">
        <v>17.2</v>
      </c>
      <c r="J1806" s="5">
        <v>22.2</v>
      </c>
      <c r="K1806" s="5">
        <v>0</v>
      </c>
      <c r="L1806" s="7">
        <v>109548.62</v>
      </c>
      <c r="M1806" s="8">
        <v>48.336164680000003</v>
      </c>
      <c r="N1806" s="8">
        <f>Table_EnergyDemand_raw_data[[#This Row],[Demand]]*Table_EnergyDemand_raw_data[[#This Row],[RRP]]</f>
        <v>5295160.1367867421</v>
      </c>
    </row>
    <row r="1807" spans="1:14" x14ac:dyDescent="0.3">
      <c r="A1807" s="10">
        <v>43810</v>
      </c>
      <c r="B1807" s="5" t="str">
        <f>TEXT(Table_EnergyDemand_raw_data[[#This Row],[Date]], "DDDD")</f>
        <v>Wednesday</v>
      </c>
      <c r="C1807" s="5" t="str">
        <f xml:space="preserve"> TEXT(Table_EnergyDemand_raw_data[[#This Row],[Date]], "MMMM")</f>
        <v>December</v>
      </c>
      <c r="D1807" s="5" t="str">
        <f>TEXT(Table_EnergyDemand_raw_data[[#This Row],[Date]], "YYYY")</f>
        <v>2019</v>
      </c>
      <c r="E1807" s="5">
        <f>_xlfn.ISOWEEKNUM(Table_EnergyDemand_raw_data[[#This Row],[Date]])</f>
        <v>50</v>
      </c>
      <c r="F1807" s="6" t="str">
        <f>VLOOKUP(Table_EnergyDemand_raw_data[[#This Row],[Date]],Table_Sheet1[], 2, FALSE)</f>
        <v>Y</v>
      </c>
      <c r="G1807" s="6" t="str">
        <f>VLOOKUP(Table_EnergyDemand_raw_data[[#This Row],[Date]],Table_Sheet1[], 3, FALSE)</f>
        <v>N</v>
      </c>
      <c r="H1807" s="5">
        <v>13.4</v>
      </c>
      <c r="I1807" s="5">
        <v>18.100000000000001</v>
      </c>
      <c r="J1807" s="5">
        <v>21.8</v>
      </c>
      <c r="K1807" s="5">
        <v>0</v>
      </c>
      <c r="L1807" s="7">
        <v>109060.375</v>
      </c>
      <c r="M1807" s="8">
        <v>57.730485369999997</v>
      </c>
      <c r="N1807" s="8">
        <f>Table_EnergyDemand_raw_data[[#This Row],[Demand]]*Table_EnergyDemand_raw_data[[#This Row],[RRP]]</f>
        <v>6296108.3833842138</v>
      </c>
    </row>
    <row r="1808" spans="1:14" x14ac:dyDescent="0.3">
      <c r="A1808" s="10">
        <v>43811</v>
      </c>
      <c r="B1808" s="5" t="str">
        <f>TEXT(Table_EnergyDemand_raw_data[[#This Row],[Date]], "DDDD")</f>
        <v>Thursday</v>
      </c>
      <c r="C1808" s="5" t="str">
        <f xml:space="preserve"> TEXT(Table_EnergyDemand_raw_data[[#This Row],[Date]], "MMMM")</f>
        <v>December</v>
      </c>
      <c r="D1808" s="5" t="str">
        <f>TEXT(Table_EnergyDemand_raw_data[[#This Row],[Date]], "YYYY")</f>
        <v>2019</v>
      </c>
      <c r="E1808" s="5">
        <f>_xlfn.ISOWEEKNUM(Table_EnergyDemand_raw_data[[#This Row],[Date]])</f>
        <v>50</v>
      </c>
      <c r="F1808" s="6" t="str">
        <f>VLOOKUP(Table_EnergyDemand_raw_data[[#This Row],[Date]],Table_Sheet1[], 2, FALSE)</f>
        <v>Y</v>
      </c>
      <c r="G1808" s="6" t="str">
        <f>VLOOKUP(Table_EnergyDemand_raw_data[[#This Row],[Date]],Table_Sheet1[], 3, FALSE)</f>
        <v>N</v>
      </c>
      <c r="H1808" s="5">
        <v>13.4</v>
      </c>
      <c r="I1808" s="5">
        <v>18.399999999999999</v>
      </c>
      <c r="J1808" s="5">
        <v>22.7</v>
      </c>
      <c r="K1808" s="5">
        <v>0</v>
      </c>
      <c r="L1808" s="7">
        <v>108599.065</v>
      </c>
      <c r="M1808" s="8">
        <v>41.647543489999997</v>
      </c>
      <c r="N1808" s="8">
        <f>Table_EnergyDemand_raw_data[[#This Row],[Demand]]*Table_EnergyDemand_raw_data[[#This Row],[RRP]]</f>
        <v>4522884.2825608365</v>
      </c>
    </row>
    <row r="1809" spans="1:14" x14ac:dyDescent="0.3">
      <c r="A1809" s="10">
        <v>43812</v>
      </c>
      <c r="B1809" s="5" t="str">
        <f>TEXT(Table_EnergyDemand_raw_data[[#This Row],[Date]], "DDDD")</f>
        <v>Friday</v>
      </c>
      <c r="C1809" s="5" t="str">
        <f xml:space="preserve"> TEXT(Table_EnergyDemand_raw_data[[#This Row],[Date]], "MMMM")</f>
        <v>December</v>
      </c>
      <c r="D1809" s="5" t="str">
        <f>TEXT(Table_EnergyDemand_raw_data[[#This Row],[Date]], "YYYY")</f>
        <v>2019</v>
      </c>
      <c r="E1809" s="5">
        <f>_xlfn.ISOWEEKNUM(Table_EnergyDemand_raw_data[[#This Row],[Date]])</f>
        <v>50</v>
      </c>
      <c r="F1809" s="6" t="str">
        <f>VLOOKUP(Table_EnergyDemand_raw_data[[#This Row],[Date]],Table_Sheet1[], 2, FALSE)</f>
        <v>Y</v>
      </c>
      <c r="G1809" s="6" t="str">
        <f>VLOOKUP(Table_EnergyDemand_raw_data[[#This Row],[Date]],Table_Sheet1[], 3, FALSE)</f>
        <v>N</v>
      </c>
      <c r="H1809" s="5">
        <v>11.4</v>
      </c>
      <c r="I1809" s="5">
        <v>20.9</v>
      </c>
      <c r="J1809" s="5">
        <v>24.8</v>
      </c>
      <c r="K1809" s="5">
        <v>0</v>
      </c>
      <c r="L1809" s="7">
        <v>107070.61</v>
      </c>
      <c r="M1809" s="8">
        <v>58.517373640000002</v>
      </c>
      <c r="N1809" s="8">
        <f>Table_EnergyDemand_raw_data[[#This Row],[Demand]]*Table_EnergyDemand_raw_data[[#This Row],[RRP]]</f>
        <v>6265490.8912327206</v>
      </c>
    </row>
    <row r="1810" spans="1:14" x14ac:dyDescent="0.3">
      <c r="A1810" s="10">
        <v>43813</v>
      </c>
      <c r="B1810" s="5" t="str">
        <f>TEXT(Table_EnergyDemand_raw_data[[#This Row],[Date]], "DDDD")</f>
        <v>Saturday</v>
      </c>
      <c r="C1810" s="5" t="str">
        <f xml:space="preserve"> TEXT(Table_EnergyDemand_raw_data[[#This Row],[Date]], "MMMM")</f>
        <v>December</v>
      </c>
      <c r="D1810" s="5" t="str">
        <f>TEXT(Table_EnergyDemand_raw_data[[#This Row],[Date]], "YYYY")</f>
        <v>2019</v>
      </c>
      <c r="E1810" s="5">
        <f>_xlfn.ISOWEEKNUM(Table_EnergyDemand_raw_data[[#This Row],[Date]])</f>
        <v>50</v>
      </c>
      <c r="F1810" s="6" t="str">
        <f>VLOOKUP(Table_EnergyDemand_raw_data[[#This Row],[Date]],Table_Sheet1[], 2, FALSE)</f>
        <v>Y</v>
      </c>
      <c r="G1810" s="6" t="str">
        <f>VLOOKUP(Table_EnergyDemand_raw_data[[#This Row],[Date]],Table_Sheet1[], 3, FALSE)</f>
        <v>N</v>
      </c>
      <c r="H1810" s="5">
        <v>14.1</v>
      </c>
      <c r="I1810" s="5">
        <v>20.100000000000001</v>
      </c>
      <c r="J1810" s="5">
        <v>10.4</v>
      </c>
      <c r="K1810" s="5">
        <v>0</v>
      </c>
      <c r="L1810" s="7">
        <v>101239.235</v>
      </c>
      <c r="M1810" s="8">
        <v>65.765248349999993</v>
      </c>
      <c r="N1810" s="8">
        <f>Table_EnergyDemand_raw_data[[#This Row],[Demand]]*Table_EnergyDemand_raw_data[[#This Row],[RRP]]</f>
        <v>6658023.4325390114</v>
      </c>
    </row>
    <row r="1811" spans="1:14" x14ac:dyDescent="0.3">
      <c r="A1811" s="10">
        <v>43814</v>
      </c>
      <c r="B1811" s="5" t="str">
        <f>TEXT(Table_EnergyDemand_raw_data[[#This Row],[Date]], "DDDD")</f>
        <v>Sunday</v>
      </c>
      <c r="C1811" s="5" t="str">
        <f xml:space="preserve"> TEXT(Table_EnergyDemand_raw_data[[#This Row],[Date]], "MMMM")</f>
        <v>December</v>
      </c>
      <c r="D1811" s="5" t="str">
        <f>TEXT(Table_EnergyDemand_raw_data[[#This Row],[Date]], "YYYY")</f>
        <v>2019</v>
      </c>
      <c r="E1811" s="5">
        <f>_xlfn.ISOWEEKNUM(Table_EnergyDemand_raw_data[[#This Row],[Date]])</f>
        <v>50</v>
      </c>
      <c r="F1811" s="6" t="str">
        <f>VLOOKUP(Table_EnergyDemand_raw_data[[#This Row],[Date]],Table_Sheet1[], 2, FALSE)</f>
        <v>Y</v>
      </c>
      <c r="G1811" s="6" t="str">
        <f>VLOOKUP(Table_EnergyDemand_raw_data[[#This Row],[Date]],Table_Sheet1[], 3, FALSE)</f>
        <v>N</v>
      </c>
      <c r="H1811" s="5">
        <v>15.1</v>
      </c>
      <c r="I1811" s="5">
        <v>21.7</v>
      </c>
      <c r="J1811" s="5">
        <v>16.399999999999999</v>
      </c>
      <c r="K1811" s="5">
        <v>0</v>
      </c>
      <c r="L1811" s="7">
        <v>98723.45</v>
      </c>
      <c r="M1811" s="8">
        <v>50.936743069999999</v>
      </c>
      <c r="N1811" s="8">
        <f>Table_EnergyDemand_raw_data[[#This Row],[Demand]]*Table_EnergyDemand_raw_data[[#This Row],[RRP]]</f>
        <v>5028651.0076339915</v>
      </c>
    </row>
    <row r="1812" spans="1:14" x14ac:dyDescent="0.3">
      <c r="A1812" s="10">
        <v>43815</v>
      </c>
      <c r="B1812" s="5" t="str">
        <f>TEXT(Table_EnergyDemand_raw_data[[#This Row],[Date]], "DDDD")</f>
        <v>Monday</v>
      </c>
      <c r="C1812" s="5" t="str">
        <f xml:space="preserve"> TEXT(Table_EnergyDemand_raw_data[[#This Row],[Date]], "MMMM")</f>
        <v>December</v>
      </c>
      <c r="D1812" s="5" t="str">
        <f>TEXT(Table_EnergyDemand_raw_data[[#This Row],[Date]], "YYYY")</f>
        <v>2019</v>
      </c>
      <c r="E1812" s="5">
        <f>_xlfn.ISOWEEKNUM(Table_EnergyDemand_raw_data[[#This Row],[Date]])</f>
        <v>51</v>
      </c>
      <c r="F1812" s="6" t="str">
        <f>VLOOKUP(Table_EnergyDemand_raw_data[[#This Row],[Date]],Table_Sheet1[], 2, FALSE)</f>
        <v>Y</v>
      </c>
      <c r="G1812" s="6" t="str">
        <f>VLOOKUP(Table_EnergyDemand_raw_data[[#This Row],[Date]],Table_Sheet1[], 3, FALSE)</f>
        <v>N</v>
      </c>
      <c r="H1812" s="5">
        <v>13</v>
      </c>
      <c r="I1812" s="5">
        <v>22.6</v>
      </c>
      <c r="J1812" s="5">
        <v>21.7</v>
      </c>
      <c r="K1812" s="5">
        <v>0</v>
      </c>
      <c r="L1812" s="7">
        <v>114400.065</v>
      </c>
      <c r="M1812" s="8">
        <v>73.601749130000002</v>
      </c>
      <c r="N1812" s="8">
        <f>Table_EnergyDemand_raw_data[[#This Row],[Demand]]*Table_EnergyDemand_raw_data[[#This Row],[RRP]]</f>
        <v>8420044.8845856935</v>
      </c>
    </row>
    <row r="1813" spans="1:14" x14ac:dyDescent="0.3">
      <c r="A1813" s="10">
        <v>43816</v>
      </c>
      <c r="B1813" s="5" t="str">
        <f>TEXT(Table_EnergyDemand_raw_data[[#This Row],[Date]], "DDDD")</f>
        <v>Tuesday</v>
      </c>
      <c r="C1813" s="5" t="str">
        <f xml:space="preserve"> TEXT(Table_EnergyDemand_raw_data[[#This Row],[Date]], "MMMM")</f>
        <v>December</v>
      </c>
      <c r="D1813" s="5" t="str">
        <f>TEXT(Table_EnergyDemand_raw_data[[#This Row],[Date]], "YYYY")</f>
        <v>2019</v>
      </c>
      <c r="E1813" s="5">
        <f>_xlfn.ISOWEEKNUM(Table_EnergyDemand_raw_data[[#This Row],[Date]])</f>
        <v>51</v>
      </c>
      <c r="F1813" s="6" t="str">
        <f>VLOOKUP(Table_EnergyDemand_raw_data[[#This Row],[Date]],Table_Sheet1[], 2, FALSE)</f>
        <v>Y</v>
      </c>
      <c r="G1813" s="6" t="str">
        <f>VLOOKUP(Table_EnergyDemand_raw_data[[#This Row],[Date]],Table_Sheet1[], 3, FALSE)</f>
        <v>N</v>
      </c>
      <c r="H1813" s="5">
        <v>12.6</v>
      </c>
      <c r="I1813" s="5">
        <v>26.3</v>
      </c>
      <c r="J1813" s="5">
        <v>29.5</v>
      </c>
      <c r="K1813" s="5">
        <v>0</v>
      </c>
      <c r="L1813" s="7">
        <v>123999.07</v>
      </c>
      <c r="M1813" s="8">
        <v>83.084082179999996</v>
      </c>
      <c r="N1813" s="8">
        <f>Table_EnergyDemand_raw_data[[#This Row],[Demand]]*Table_EnergyDemand_raw_data[[#This Row],[RRP]]</f>
        <v>10302348.922123572</v>
      </c>
    </row>
    <row r="1814" spans="1:14" x14ac:dyDescent="0.3">
      <c r="A1814" s="10">
        <v>43817</v>
      </c>
      <c r="B1814" s="5" t="str">
        <f>TEXT(Table_EnergyDemand_raw_data[[#This Row],[Date]], "DDDD")</f>
        <v>Wednesday</v>
      </c>
      <c r="C1814" s="5" t="str">
        <f xml:space="preserve"> TEXT(Table_EnergyDemand_raw_data[[#This Row],[Date]], "MMMM")</f>
        <v>December</v>
      </c>
      <c r="D1814" s="5" t="str">
        <f>TEXT(Table_EnergyDemand_raw_data[[#This Row],[Date]], "YYYY")</f>
        <v>2019</v>
      </c>
      <c r="E1814" s="5">
        <f>_xlfn.ISOWEEKNUM(Table_EnergyDemand_raw_data[[#This Row],[Date]])</f>
        <v>51</v>
      </c>
      <c r="F1814" s="6" t="str">
        <f>VLOOKUP(Table_EnergyDemand_raw_data[[#This Row],[Date]],Table_Sheet1[], 2, FALSE)</f>
        <v>Y</v>
      </c>
      <c r="G1814" s="6" t="str">
        <f>VLOOKUP(Table_EnergyDemand_raw_data[[#This Row],[Date]],Table_Sheet1[], 3, FALSE)</f>
        <v>N</v>
      </c>
      <c r="H1814" s="5">
        <v>15.9</v>
      </c>
      <c r="I1814" s="5">
        <v>40.1</v>
      </c>
      <c r="J1814" s="5">
        <v>29.3</v>
      </c>
      <c r="K1814" s="5">
        <v>0</v>
      </c>
      <c r="L1814" s="7">
        <v>146990.89000000001</v>
      </c>
      <c r="M1814" s="8">
        <v>95.802971920000005</v>
      </c>
      <c r="N1814" s="8">
        <f>Table_EnergyDemand_raw_data[[#This Row],[Demand]]*Table_EnergyDemand_raw_data[[#This Row],[RRP]]</f>
        <v>14082164.107165812</v>
      </c>
    </row>
    <row r="1815" spans="1:14" x14ac:dyDescent="0.3">
      <c r="A1815" s="10">
        <v>43818</v>
      </c>
      <c r="B1815" s="5" t="str">
        <f>TEXT(Table_EnergyDemand_raw_data[[#This Row],[Date]], "DDDD")</f>
        <v>Thursday</v>
      </c>
      <c r="C1815" s="5" t="str">
        <f xml:space="preserve"> TEXT(Table_EnergyDemand_raw_data[[#This Row],[Date]], "MMMM")</f>
        <v>December</v>
      </c>
      <c r="D1815" s="5" t="str">
        <f>TEXT(Table_EnergyDemand_raw_data[[#This Row],[Date]], "YYYY")</f>
        <v>2019</v>
      </c>
      <c r="E1815" s="5">
        <f>_xlfn.ISOWEEKNUM(Table_EnergyDemand_raw_data[[#This Row],[Date]])</f>
        <v>51</v>
      </c>
      <c r="F1815" s="6" t="str">
        <f>VLOOKUP(Table_EnergyDemand_raw_data[[#This Row],[Date]],Table_Sheet1[], 2, FALSE)</f>
        <v>Y</v>
      </c>
      <c r="G1815" s="6" t="str">
        <f>VLOOKUP(Table_EnergyDemand_raw_data[[#This Row],[Date]],Table_Sheet1[], 3, FALSE)</f>
        <v>N</v>
      </c>
      <c r="H1815" s="5">
        <v>17.2</v>
      </c>
      <c r="I1815" s="5">
        <v>23.3</v>
      </c>
      <c r="J1815" s="5">
        <v>29.3</v>
      </c>
      <c r="K1815" s="5">
        <v>0</v>
      </c>
      <c r="L1815" s="7">
        <v>125050.61</v>
      </c>
      <c r="M1815" s="8">
        <v>71.953511919999997</v>
      </c>
      <c r="N1815" s="8">
        <f>Table_EnergyDemand_raw_data[[#This Row],[Demand]]*Table_EnergyDemand_raw_data[[#This Row],[RRP]]</f>
        <v>8997830.5572382715</v>
      </c>
    </row>
    <row r="1816" spans="1:14" x14ac:dyDescent="0.3">
      <c r="A1816" s="10">
        <v>43819</v>
      </c>
      <c r="B1816" s="5" t="str">
        <f>TEXT(Table_EnergyDemand_raw_data[[#This Row],[Date]], "DDDD")</f>
        <v>Friday</v>
      </c>
      <c r="C1816" s="5" t="str">
        <f xml:space="preserve"> TEXT(Table_EnergyDemand_raw_data[[#This Row],[Date]], "MMMM")</f>
        <v>December</v>
      </c>
      <c r="D1816" s="5" t="str">
        <f>TEXT(Table_EnergyDemand_raw_data[[#This Row],[Date]], "YYYY")</f>
        <v>2019</v>
      </c>
      <c r="E1816" s="5">
        <f>_xlfn.ISOWEEKNUM(Table_EnergyDemand_raw_data[[#This Row],[Date]])</f>
        <v>51</v>
      </c>
      <c r="F1816" s="6" t="str">
        <f>VLOOKUP(Table_EnergyDemand_raw_data[[#This Row],[Date]],Table_Sheet1[], 2, FALSE)</f>
        <v>N</v>
      </c>
      <c r="G1816" s="6" t="str">
        <f>VLOOKUP(Table_EnergyDemand_raw_data[[#This Row],[Date]],Table_Sheet1[], 3, FALSE)</f>
        <v>N</v>
      </c>
      <c r="H1816" s="5">
        <v>13.7</v>
      </c>
      <c r="I1816" s="5">
        <v>43.5</v>
      </c>
      <c r="J1816" s="5">
        <v>31.4</v>
      </c>
      <c r="K1816" s="5">
        <v>0</v>
      </c>
      <c r="L1816" s="7">
        <v>150553.4</v>
      </c>
      <c r="M1816" s="8">
        <v>243.81015959999999</v>
      </c>
      <c r="N1816" s="8">
        <f>Table_EnergyDemand_raw_data[[#This Row],[Demand]]*Table_EnergyDemand_raw_data[[#This Row],[RRP]]</f>
        <v>36706448.482322641</v>
      </c>
    </row>
    <row r="1817" spans="1:14" x14ac:dyDescent="0.3">
      <c r="A1817" s="10">
        <v>43820</v>
      </c>
      <c r="B1817" s="5" t="str">
        <f>TEXT(Table_EnergyDemand_raw_data[[#This Row],[Date]], "DDDD")</f>
        <v>Saturday</v>
      </c>
      <c r="C1817" s="5" t="str">
        <f xml:space="preserve"> TEXT(Table_EnergyDemand_raw_data[[#This Row],[Date]], "MMMM")</f>
        <v>December</v>
      </c>
      <c r="D1817" s="5" t="str">
        <f>TEXT(Table_EnergyDemand_raw_data[[#This Row],[Date]], "YYYY")</f>
        <v>2019</v>
      </c>
      <c r="E1817" s="5">
        <f>_xlfn.ISOWEEKNUM(Table_EnergyDemand_raw_data[[#This Row],[Date]])</f>
        <v>51</v>
      </c>
      <c r="F1817" s="6" t="str">
        <f>VLOOKUP(Table_EnergyDemand_raw_data[[#This Row],[Date]],Table_Sheet1[], 2, FALSE)</f>
        <v>N</v>
      </c>
      <c r="G1817" s="6" t="str">
        <f>VLOOKUP(Table_EnergyDemand_raw_data[[#This Row],[Date]],Table_Sheet1[], 3, FALSE)</f>
        <v>N</v>
      </c>
      <c r="H1817" s="5">
        <v>16.899999999999999</v>
      </c>
      <c r="I1817" s="5">
        <v>20.2</v>
      </c>
      <c r="J1817" s="5">
        <v>28.3</v>
      </c>
      <c r="K1817" s="5">
        <v>0</v>
      </c>
      <c r="L1817" s="7">
        <v>100632.47500000001</v>
      </c>
      <c r="M1817" s="8">
        <v>44.94113626</v>
      </c>
      <c r="N1817" s="8">
        <f>Table_EnergyDemand_raw_data[[#This Row],[Demand]]*Table_EnergyDemand_raw_data[[#This Row],[RRP]]</f>
        <v>4522537.7711560437</v>
      </c>
    </row>
    <row r="1818" spans="1:14" x14ac:dyDescent="0.3">
      <c r="A1818" s="10">
        <v>43821</v>
      </c>
      <c r="B1818" s="5" t="str">
        <f>TEXT(Table_EnergyDemand_raw_data[[#This Row],[Date]], "DDDD")</f>
        <v>Sunday</v>
      </c>
      <c r="C1818" s="5" t="str">
        <f xml:space="preserve"> TEXT(Table_EnergyDemand_raw_data[[#This Row],[Date]], "MMMM")</f>
        <v>December</v>
      </c>
      <c r="D1818" s="5" t="str">
        <f>TEXT(Table_EnergyDemand_raw_data[[#This Row],[Date]], "YYYY")</f>
        <v>2019</v>
      </c>
      <c r="E1818" s="5">
        <f>_xlfn.ISOWEEKNUM(Table_EnergyDemand_raw_data[[#This Row],[Date]])</f>
        <v>51</v>
      </c>
      <c r="F1818" s="6" t="str">
        <f>VLOOKUP(Table_EnergyDemand_raw_data[[#This Row],[Date]],Table_Sheet1[], 2, FALSE)</f>
        <v>N</v>
      </c>
      <c r="G1818" s="6" t="str">
        <f>VLOOKUP(Table_EnergyDemand_raw_data[[#This Row],[Date]],Table_Sheet1[], 3, FALSE)</f>
        <v>N</v>
      </c>
      <c r="H1818" s="5">
        <v>13.1</v>
      </c>
      <c r="I1818" s="5">
        <v>19.600000000000001</v>
      </c>
      <c r="J1818" s="5">
        <v>31.5</v>
      </c>
      <c r="K1818" s="5">
        <v>0</v>
      </c>
      <c r="L1818" s="7">
        <v>90145.615000000005</v>
      </c>
      <c r="M1818" s="8">
        <v>34.678705909999998</v>
      </c>
      <c r="N1818" s="8">
        <f>Table_EnergyDemand_raw_data[[#This Row],[Demand]]*Table_EnergyDemand_raw_data[[#This Row],[RRP]]</f>
        <v>3126133.2716610846</v>
      </c>
    </row>
    <row r="1819" spans="1:14" x14ac:dyDescent="0.3">
      <c r="A1819" s="10">
        <v>43822</v>
      </c>
      <c r="B1819" s="5" t="str">
        <f>TEXT(Table_EnergyDemand_raw_data[[#This Row],[Date]], "DDDD")</f>
        <v>Monday</v>
      </c>
      <c r="C1819" s="5" t="str">
        <f xml:space="preserve"> TEXT(Table_EnergyDemand_raw_data[[#This Row],[Date]], "MMMM")</f>
        <v>December</v>
      </c>
      <c r="D1819" s="5" t="str">
        <f>TEXT(Table_EnergyDemand_raw_data[[#This Row],[Date]], "YYYY")</f>
        <v>2019</v>
      </c>
      <c r="E1819" s="5">
        <f>_xlfn.ISOWEEKNUM(Table_EnergyDemand_raw_data[[#This Row],[Date]])</f>
        <v>52</v>
      </c>
      <c r="F1819" s="6" t="str">
        <f>VLOOKUP(Table_EnergyDemand_raw_data[[#This Row],[Date]],Table_Sheet1[], 2, FALSE)</f>
        <v>N</v>
      </c>
      <c r="G1819" s="6" t="str">
        <f>VLOOKUP(Table_EnergyDemand_raw_data[[#This Row],[Date]],Table_Sheet1[], 3, FALSE)</f>
        <v>N</v>
      </c>
      <c r="H1819" s="5">
        <v>12.1</v>
      </c>
      <c r="I1819" s="5">
        <v>20</v>
      </c>
      <c r="J1819" s="5">
        <v>29.2</v>
      </c>
      <c r="K1819" s="5">
        <v>0</v>
      </c>
      <c r="L1819" s="7">
        <v>101818.02499999999</v>
      </c>
      <c r="M1819" s="8">
        <v>47.19823427</v>
      </c>
      <c r="N1819" s="8">
        <f>Table_EnergyDemand_raw_data[[#This Row],[Demand]]*Table_EnergyDemand_raw_data[[#This Row],[RRP]]</f>
        <v>4805630.9968587169</v>
      </c>
    </row>
    <row r="1820" spans="1:14" x14ac:dyDescent="0.3">
      <c r="A1820" s="10">
        <v>43823</v>
      </c>
      <c r="B1820" s="5" t="str">
        <f>TEXT(Table_EnergyDemand_raw_data[[#This Row],[Date]], "DDDD")</f>
        <v>Tuesday</v>
      </c>
      <c r="C1820" s="5" t="str">
        <f xml:space="preserve"> TEXT(Table_EnergyDemand_raw_data[[#This Row],[Date]], "MMMM")</f>
        <v>December</v>
      </c>
      <c r="D1820" s="5" t="str">
        <f>TEXT(Table_EnergyDemand_raw_data[[#This Row],[Date]], "YYYY")</f>
        <v>2019</v>
      </c>
      <c r="E1820" s="5">
        <f>_xlfn.ISOWEEKNUM(Table_EnergyDemand_raw_data[[#This Row],[Date]])</f>
        <v>52</v>
      </c>
      <c r="F1820" s="6" t="str">
        <f>VLOOKUP(Table_EnergyDemand_raw_data[[#This Row],[Date]],Table_Sheet1[], 2, FALSE)</f>
        <v>N</v>
      </c>
      <c r="G1820" s="6" t="str">
        <f>VLOOKUP(Table_EnergyDemand_raw_data[[#This Row],[Date]],Table_Sheet1[], 3, FALSE)</f>
        <v>N</v>
      </c>
      <c r="H1820" s="5">
        <v>14.1</v>
      </c>
      <c r="I1820" s="5">
        <v>24.5</v>
      </c>
      <c r="J1820" s="5">
        <v>31.4</v>
      </c>
      <c r="K1820" s="5">
        <v>0</v>
      </c>
      <c r="L1820" s="7">
        <v>102168.93</v>
      </c>
      <c r="M1820" s="8">
        <v>57.331305110000002</v>
      </c>
      <c r="N1820" s="8">
        <f>Table_EnergyDemand_raw_data[[#This Row],[Demand]]*Table_EnergyDemand_raw_data[[#This Row],[RRP]]</f>
        <v>5857478.098592232</v>
      </c>
    </row>
    <row r="1821" spans="1:14" x14ac:dyDescent="0.3">
      <c r="A1821" s="10">
        <v>43824</v>
      </c>
      <c r="B1821" s="5" t="str">
        <f>TEXT(Table_EnergyDemand_raw_data[[#This Row],[Date]], "DDDD")</f>
        <v>Wednesday</v>
      </c>
      <c r="C1821" s="5" t="str">
        <f xml:space="preserve"> TEXT(Table_EnergyDemand_raw_data[[#This Row],[Date]], "MMMM")</f>
        <v>December</v>
      </c>
      <c r="D1821" s="5" t="str">
        <f>TEXT(Table_EnergyDemand_raw_data[[#This Row],[Date]], "YYYY")</f>
        <v>2019</v>
      </c>
      <c r="E1821" s="5">
        <f>_xlfn.ISOWEEKNUM(Table_EnergyDemand_raw_data[[#This Row],[Date]])</f>
        <v>52</v>
      </c>
      <c r="F1821" s="6" t="str">
        <f>VLOOKUP(Table_EnergyDemand_raw_data[[#This Row],[Date]],Table_Sheet1[], 2, FALSE)</f>
        <v>N</v>
      </c>
      <c r="G1821" s="6" t="str">
        <f>VLOOKUP(Table_EnergyDemand_raw_data[[#This Row],[Date]],Table_Sheet1[], 3, FALSE)</f>
        <v>Y</v>
      </c>
      <c r="H1821" s="5">
        <v>14</v>
      </c>
      <c r="I1821" s="5">
        <v>27.9</v>
      </c>
      <c r="J1821" s="5">
        <v>32</v>
      </c>
      <c r="K1821" s="5">
        <v>0</v>
      </c>
      <c r="L1821" s="7">
        <v>98312.744999999995</v>
      </c>
      <c r="M1821" s="8">
        <v>42.257239390000002</v>
      </c>
      <c r="N1821" s="8">
        <f>Table_EnergyDemand_raw_data[[#This Row],[Demand]]*Table_EnergyDemand_raw_data[[#This Row],[RRP]]</f>
        <v>4154425.2005530256</v>
      </c>
    </row>
    <row r="1822" spans="1:14" x14ac:dyDescent="0.3">
      <c r="A1822" s="10">
        <v>43825</v>
      </c>
      <c r="B1822" s="5" t="str">
        <f>TEXT(Table_EnergyDemand_raw_data[[#This Row],[Date]], "DDDD")</f>
        <v>Thursday</v>
      </c>
      <c r="C1822" s="5" t="str">
        <f xml:space="preserve"> TEXT(Table_EnergyDemand_raw_data[[#This Row],[Date]], "MMMM")</f>
        <v>December</v>
      </c>
      <c r="D1822" s="5" t="str">
        <f>TEXT(Table_EnergyDemand_raw_data[[#This Row],[Date]], "YYYY")</f>
        <v>2019</v>
      </c>
      <c r="E1822" s="5">
        <f>_xlfn.ISOWEEKNUM(Table_EnergyDemand_raw_data[[#This Row],[Date]])</f>
        <v>52</v>
      </c>
      <c r="F1822" s="6" t="str">
        <f>VLOOKUP(Table_EnergyDemand_raw_data[[#This Row],[Date]],Table_Sheet1[], 2, FALSE)</f>
        <v>N</v>
      </c>
      <c r="G1822" s="6" t="str">
        <f>VLOOKUP(Table_EnergyDemand_raw_data[[#This Row],[Date]],Table_Sheet1[], 3, FALSE)</f>
        <v>Y</v>
      </c>
      <c r="H1822" s="5">
        <v>16.5</v>
      </c>
      <c r="I1822" s="5">
        <v>20.5</v>
      </c>
      <c r="J1822" s="5">
        <v>26.2</v>
      </c>
      <c r="K1822" s="5">
        <v>0</v>
      </c>
      <c r="L1822" s="7">
        <v>96120.524999999994</v>
      </c>
      <c r="M1822" s="8">
        <v>41.255986679999999</v>
      </c>
      <c r="N1822" s="8">
        <f>Table_EnergyDemand_raw_data[[#This Row],[Demand]]*Table_EnergyDemand_raw_data[[#This Row],[RRP]]</f>
        <v>3965547.0990746068</v>
      </c>
    </row>
    <row r="1823" spans="1:14" x14ac:dyDescent="0.3">
      <c r="A1823" s="10">
        <v>43826</v>
      </c>
      <c r="B1823" s="5" t="str">
        <f>TEXT(Table_EnergyDemand_raw_data[[#This Row],[Date]], "DDDD")</f>
        <v>Friday</v>
      </c>
      <c r="C1823" s="5" t="str">
        <f xml:space="preserve"> TEXT(Table_EnergyDemand_raw_data[[#This Row],[Date]], "MMMM")</f>
        <v>December</v>
      </c>
      <c r="D1823" s="5" t="str">
        <f>TEXT(Table_EnergyDemand_raw_data[[#This Row],[Date]], "YYYY")</f>
        <v>2019</v>
      </c>
      <c r="E1823" s="5">
        <f>_xlfn.ISOWEEKNUM(Table_EnergyDemand_raw_data[[#This Row],[Date]])</f>
        <v>52</v>
      </c>
      <c r="F1823" s="6" t="str">
        <f>VLOOKUP(Table_EnergyDemand_raw_data[[#This Row],[Date]],Table_Sheet1[], 2, FALSE)</f>
        <v>N</v>
      </c>
      <c r="G1823" s="6" t="str">
        <f>VLOOKUP(Table_EnergyDemand_raw_data[[#This Row],[Date]],Table_Sheet1[], 3, FALSE)</f>
        <v>N</v>
      </c>
      <c r="H1823" s="5">
        <v>13.6</v>
      </c>
      <c r="I1823" s="5">
        <v>23.9</v>
      </c>
      <c r="J1823" s="5">
        <v>31.6</v>
      </c>
      <c r="K1823" s="5">
        <v>0</v>
      </c>
      <c r="L1823" s="7">
        <v>107256.065</v>
      </c>
      <c r="M1823" s="8">
        <v>56.122451329999997</v>
      </c>
      <c r="N1823" s="8">
        <f>Table_EnergyDemand_raw_data[[#This Row],[Demand]]*Table_EnergyDemand_raw_data[[#This Row],[RRP]]</f>
        <v>6019473.2878098162</v>
      </c>
    </row>
    <row r="1824" spans="1:14" x14ac:dyDescent="0.3">
      <c r="A1824" s="10">
        <v>43827</v>
      </c>
      <c r="B1824" s="5" t="str">
        <f>TEXT(Table_EnergyDemand_raw_data[[#This Row],[Date]], "DDDD")</f>
        <v>Saturday</v>
      </c>
      <c r="C1824" s="5" t="str">
        <f xml:space="preserve"> TEXT(Table_EnergyDemand_raw_data[[#This Row],[Date]], "MMMM")</f>
        <v>December</v>
      </c>
      <c r="D1824" s="5" t="str">
        <f>TEXT(Table_EnergyDemand_raw_data[[#This Row],[Date]], "YYYY")</f>
        <v>2019</v>
      </c>
      <c r="E1824" s="5">
        <f>_xlfn.ISOWEEKNUM(Table_EnergyDemand_raw_data[[#This Row],[Date]])</f>
        <v>52</v>
      </c>
      <c r="F1824" s="6" t="str">
        <f>VLOOKUP(Table_EnergyDemand_raw_data[[#This Row],[Date]],Table_Sheet1[], 2, FALSE)</f>
        <v>N</v>
      </c>
      <c r="G1824" s="6" t="str">
        <f>VLOOKUP(Table_EnergyDemand_raw_data[[#This Row],[Date]],Table_Sheet1[], 3, FALSE)</f>
        <v>N</v>
      </c>
      <c r="H1824" s="5">
        <v>16.7</v>
      </c>
      <c r="I1824" s="5">
        <v>28.4</v>
      </c>
      <c r="J1824" s="5">
        <v>20.6</v>
      </c>
      <c r="K1824" s="5">
        <v>0</v>
      </c>
      <c r="L1824" s="7">
        <v>113521.685</v>
      </c>
      <c r="M1824" s="8">
        <v>63.295449300000001</v>
      </c>
      <c r="N1824" s="8">
        <f>Table_EnergyDemand_raw_data[[#This Row],[Demand]]*Table_EnergyDemand_raw_data[[#This Row],[RRP]]</f>
        <v>7185406.0573680708</v>
      </c>
    </row>
    <row r="1825" spans="1:14" x14ac:dyDescent="0.3">
      <c r="A1825" s="10">
        <v>43828</v>
      </c>
      <c r="B1825" s="5" t="str">
        <f>TEXT(Table_EnergyDemand_raw_data[[#This Row],[Date]], "DDDD")</f>
        <v>Sunday</v>
      </c>
      <c r="C1825" s="5" t="str">
        <f xml:space="preserve"> TEXT(Table_EnergyDemand_raw_data[[#This Row],[Date]], "MMMM")</f>
        <v>December</v>
      </c>
      <c r="D1825" s="5" t="str">
        <f>TEXT(Table_EnergyDemand_raw_data[[#This Row],[Date]], "YYYY")</f>
        <v>2019</v>
      </c>
      <c r="E1825" s="5">
        <f>_xlfn.ISOWEEKNUM(Table_EnergyDemand_raw_data[[#This Row],[Date]])</f>
        <v>52</v>
      </c>
      <c r="F1825" s="6" t="str">
        <f>VLOOKUP(Table_EnergyDemand_raw_data[[#This Row],[Date]],Table_Sheet1[], 2, FALSE)</f>
        <v>N</v>
      </c>
      <c r="G1825" s="6" t="str">
        <f>VLOOKUP(Table_EnergyDemand_raw_data[[#This Row],[Date]],Table_Sheet1[], 3, FALSE)</f>
        <v>N</v>
      </c>
      <c r="H1825" s="5">
        <v>16.8</v>
      </c>
      <c r="I1825" s="5">
        <v>33.200000000000003</v>
      </c>
      <c r="J1825" s="5">
        <v>31.9</v>
      </c>
      <c r="K1825" s="5">
        <v>0</v>
      </c>
      <c r="L1825" s="7">
        <v>118293.52499999999</v>
      </c>
      <c r="M1825" s="8">
        <v>87.686688779999997</v>
      </c>
      <c r="N1825" s="8">
        <f>Table_EnergyDemand_raw_data[[#This Row],[Demand]]*Table_EnergyDemand_raw_data[[#This Row],[RRP]]</f>
        <v>10372767.511364149</v>
      </c>
    </row>
    <row r="1826" spans="1:14" x14ac:dyDescent="0.3">
      <c r="A1826" s="10">
        <v>43829</v>
      </c>
      <c r="B1826" s="5" t="str">
        <f>TEXT(Table_EnergyDemand_raw_data[[#This Row],[Date]], "DDDD")</f>
        <v>Monday</v>
      </c>
      <c r="C1826" s="5" t="str">
        <f xml:space="preserve"> TEXT(Table_EnergyDemand_raw_data[[#This Row],[Date]], "MMMM")</f>
        <v>December</v>
      </c>
      <c r="D1826" s="5" t="str">
        <f>TEXT(Table_EnergyDemand_raw_data[[#This Row],[Date]], "YYYY")</f>
        <v>2019</v>
      </c>
      <c r="E1826" s="5">
        <f>_xlfn.ISOWEEKNUM(Table_EnergyDemand_raw_data[[#This Row],[Date]])</f>
        <v>1</v>
      </c>
      <c r="F1826" s="6" t="str">
        <f>VLOOKUP(Table_EnergyDemand_raw_data[[#This Row],[Date]],Table_Sheet1[], 2, FALSE)</f>
        <v>N</v>
      </c>
      <c r="G1826" s="6" t="str">
        <f>VLOOKUP(Table_EnergyDemand_raw_data[[#This Row],[Date]],Table_Sheet1[], 3, FALSE)</f>
        <v>N</v>
      </c>
      <c r="H1826" s="5">
        <v>19.7</v>
      </c>
      <c r="I1826" s="5">
        <v>40.799999999999997</v>
      </c>
      <c r="J1826" s="5">
        <v>18.8</v>
      </c>
      <c r="K1826" s="5">
        <v>0</v>
      </c>
      <c r="L1826" s="7">
        <v>140410.125</v>
      </c>
      <c r="M1826" s="8">
        <v>295.82920189999999</v>
      </c>
      <c r="N1826" s="8">
        <f>Table_EnergyDemand_raw_data[[#This Row],[Demand]]*Table_EnergyDemand_raw_data[[#This Row],[RRP]]</f>
        <v>41537415.217429236</v>
      </c>
    </row>
    <row r="1827" spans="1:14" x14ac:dyDescent="0.3">
      <c r="A1827" s="10">
        <v>43830</v>
      </c>
      <c r="B1827" s="5" t="str">
        <f>TEXT(Table_EnergyDemand_raw_data[[#This Row],[Date]], "DDDD")</f>
        <v>Tuesday</v>
      </c>
      <c r="C1827" s="5" t="str">
        <f xml:space="preserve"> TEXT(Table_EnergyDemand_raw_data[[#This Row],[Date]], "MMMM")</f>
        <v>December</v>
      </c>
      <c r="D1827" s="5" t="str">
        <f>TEXT(Table_EnergyDemand_raw_data[[#This Row],[Date]], "YYYY")</f>
        <v>2019</v>
      </c>
      <c r="E1827" s="5">
        <f>_xlfn.ISOWEEKNUM(Table_EnergyDemand_raw_data[[#This Row],[Date]])</f>
        <v>1</v>
      </c>
      <c r="F1827" s="6" t="str">
        <f>VLOOKUP(Table_EnergyDemand_raw_data[[#This Row],[Date]],Table_Sheet1[], 2, FALSE)</f>
        <v>N</v>
      </c>
      <c r="G1827" s="6" t="str">
        <f>VLOOKUP(Table_EnergyDemand_raw_data[[#This Row],[Date]],Table_Sheet1[], 3, FALSE)</f>
        <v>N</v>
      </c>
      <c r="H1827" s="5">
        <v>15.3</v>
      </c>
      <c r="I1827" s="5">
        <v>21.2</v>
      </c>
      <c r="J1827" s="5">
        <v>29.3</v>
      </c>
      <c r="K1827" s="5">
        <v>2.4</v>
      </c>
      <c r="L1827" s="7">
        <v>95410.39</v>
      </c>
      <c r="M1827" s="8">
        <v>46.251483919999998</v>
      </c>
      <c r="N1827" s="8">
        <f>Table_EnergyDemand_raw_data[[#This Row],[Demand]]*Table_EnergyDemand_raw_data[[#This Row],[RRP]]</f>
        <v>4412872.1188859288</v>
      </c>
    </row>
    <row r="1828" spans="1:14" x14ac:dyDescent="0.3">
      <c r="A1828" s="10">
        <v>43831</v>
      </c>
      <c r="B1828" s="5" t="str">
        <f>TEXT(Table_EnergyDemand_raw_data[[#This Row],[Date]], "DDDD")</f>
        <v>Wednesday</v>
      </c>
      <c r="C1828" s="5" t="str">
        <f xml:space="preserve"> TEXT(Table_EnergyDemand_raw_data[[#This Row],[Date]], "MMMM")</f>
        <v>January</v>
      </c>
      <c r="D1828" s="5" t="str">
        <f>TEXT(Table_EnergyDemand_raw_data[[#This Row],[Date]], "YYYY")</f>
        <v>2020</v>
      </c>
      <c r="E1828" s="5">
        <f>_xlfn.ISOWEEKNUM(Table_EnergyDemand_raw_data[[#This Row],[Date]])</f>
        <v>1</v>
      </c>
      <c r="F1828" s="6" t="str">
        <f>VLOOKUP(Table_EnergyDemand_raw_data[[#This Row],[Date]],Table_Sheet1[], 2, FALSE)</f>
        <v>N</v>
      </c>
      <c r="G1828" s="6" t="str">
        <f>VLOOKUP(Table_EnergyDemand_raw_data[[#This Row],[Date]],Table_Sheet1[], 3, FALSE)</f>
        <v>Y</v>
      </c>
      <c r="H1828" s="5">
        <v>11.8</v>
      </c>
      <c r="I1828" s="5">
        <v>24.9</v>
      </c>
      <c r="J1828" s="5">
        <v>31.6</v>
      </c>
      <c r="K1828" s="5">
        <v>0</v>
      </c>
      <c r="L1828" s="7">
        <v>89077.854999999996</v>
      </c>
      <c r="M1828" s="8">
        <v>50.921802759999999</v>
      </c>
      <c r="N1828" s="8">
        <f>Table_EnergyDemand_raw_data[[#This Row],[Demand]]*Table_EnergyDemand_raw_data[[#This Row],[RRP]]</f>
        <v>4536004.9625938796</v>
      </c>
    </row>
    <row r="1829" spans="1:14" x14ac:dyDescent="0.3">
      <c r="A1829" s="10">
        <v>43832</v>
      </c>
      <c r="B1829" s="5" t="str">
        <f>TEXT(Table_EnergyDemand_raw_data[[#This Row],[Date]], "DDDD")</f>
        <v>Thursday</v>
      </c>
      <c r="C1829" s="5" t="str">
        <f xml:space="preserve"> TEXT(Table_EnergyDemand_raw_data[[#This Row],[Date]], "MMMM")</f>
        <v>January</v>
      </c>
      <c r="D1829" s="5" t="str">
        <f>TEXT(Table_EnergyDemand_raw_data[[#This Row],[Date]], "YYYY")</f>
        <v>2020</v>
      </c>
      <c r="E1829" s="5">
        <f>_xlfn.ISOWEEKNUM(Table_EnergyDemand_raw_data[[#This Row],[Date]])</f>
        <v>1</v>
      </c>
      <c r="F1829" s="6" t="str">
        <f>VLOOKUP(Table_EnergyDemand_raw_data[[#This Row],[Date]],Table_Sheet1[], 2, FALSE)</f>
        <v>N</v>
      </c>
      <c r="G1829" s="6" t="str">
        <f>VLOOKUP(Table_EnergyDemand_raw_data[[#This Row],[Date]],Table_Sheet1[], 3, FALSE)</f>
        <v>N</v>
      </c>
      <c r="H1829" s="5">
        <v>12.8</v>
      </c>
      <c r="I1829" s="5">
        <v>25</v>
      </c>
      <c r="J1829" s="5">
        <v>31.6</v>
      </c>
      <c r="K1829" s="5">
        <v>0</v>
      </c>
      <c r="L1829" s="7">
        <v>102988.185</v>
      </c>
      <c r="M1829" s="8">
        <v>69.546225629999995</v>
      </c>
      <c r="N1829" s="8">
        <f>Table_EnergyDemand_raw_data[[#This Row],[Demand]]*Table_EnergyDemand_raw_data[[#This Row],[RRP]]</f>
        <v>7162439.551234181</v>
      </c>
    </row>
    <row r="1830" spans="1:14" x14ac:dyDescent="0.3">
      <c r="A1830" s="10">
        <v>43833</v>
      </c>
      <c r="B1830" s="5" t="str">
        <f>TEXT(Table_EnergyDemand_raw_data[[#This Row],[Date]], "DDDD")</f>
        <v>Friday</v>
      </c>
      <c r="C1830" s="5" t="str">
        <f xml:space="preserve"> TEXT(Table_EnergyDemand_raw_data[[#This Row],[Date]], "MMMM")</f>
        <v>January</v>
      </c>
      <c r="D1830" s="5" t="str">
        <f>TEXT(Table_EnergyDemand_raw_data[[#This Row],[Date]], "YYYY")</f>
        <v>2020</v>
      </c>
      <c r="E1830" s="5">
        <f>_xlfn.ISOWEEKNUM(Table_EnergyDemand_raw_data[[#This Row],[Date]])</f>
        <v>1</v>
      </c>
      <c r="F1830" s="6" t="str">
        <f>VLOOKUP(Table_EnergyDemand_raw_data[[#This Row],[Date]],Table_Sheet1[], 2, FALSE)</f>
        <v>N</v>
      </c>
      <c r="G1830" s="6" t="str">
        <f>VLOOKUP(Table_EnergyDemand_raw_data[[#This Row],[Date]],Table_Sheet1[], 3, FALSE)</f>
        <v>N</v>
      </c>
      <c r="H1830" s="5">
        <v>13.7</v>
      </c>
      <c r="I1830" s="5">
        <v>36.6</v>
      </c>
      <c r="J1830" s="5">
        <v>30.7</v>
      </c>
      <c r="K1830" s="5">
        <v>0</v>
      </c>
      <c r="L1830" s="7">
        <v>118922.215</v>
      </c>
      <c r="M1830" s="8">
        <v>65.435921559999997</v>
      </c>
      <c r="N1830" s="8">
        <f>Table_EnergyDemand_raw_data[[#This Row],[Demand]]*Table_EnergyDemand_raw_data[[#This Row],[RRP]]</f>
        <v>7781784.7324814545</v>
      </c>
    </row>
    <row r="1831" spans="1:14" x14ac:dyDescent="0.3">
      <c r="A1831" s="10">
        <v>43834</v>
      </c>
      <c r="B1831" s="5" t="str">
        <f>TEXT(Table_EnergyDemand_raw_data[[#This Row],[Date]], "DDDD")</f>
        <v>Saturday</v>
      </c>
      <c r="C1831" s="5" t="str">
        <f xml:space="preserve"> TEXT(Table_EnergyDemand_raw_data[[#This Row],[Date]], "MMMM")</f>
        <v>January</v>
      </c>
      <c r="D1831" s="5" t="str">
        <f>TEXT(Table_EnergyDemand_raw_data[[#This Row],[Date]], "YYYY")</f>
        <v>2020</v>
      </c>
      <c r="E1831" s="5">
        <f>_xlfn.ISOWEEKNUM(Table_EnergyDemand_raw_data[[#This Row],[Date]])</f>
        <v>1</v>
      </c>
      <c r="F1831" s="6" t="str">
        <f>VLOOKUP(Table_EnergyDemand_raw_data[[#This Row],[Date]],Table_Sheet1[], 2, FALSE)</f>
        <v>N</v>
      </c>
      <c r="G1831" s="6" t="str">
        <f>VLOOKUP(Table_EnergyDemand_raw_data[[#This Row],[Date]],Table_Sheet1[], 3, FALSE)</f>
        <v>N</v>
      </c>
      <c r="H1831" s="5">
        <v>18.600000000000001</v>
      </c>
      <c r="I1831" s="5">
        <v>26.8</v>
      </c>
      <c r="J1831" s="5">
        <v>22.8</v>
      </c>
      <c r="K1831" s="5">
        <v>0</v>
      </c>
      <c r="L1831" s="7">
        <v>102245.61</v>
      </c>
      <c r="M1831" s="8">
        <v>28.04223073</v>
      </c>
      <c r="N1831" s="8">
        <f>Table_EnergyDemand_raw_data[[#This Row],[Demand]]*Table_EnergyDemand_raw_data[[#This Row],[RRP]]</f>
        <v>2867194.9867495955</v>
      </c>
    </row>
    <row r="1832" spans="1:14" x14ac:dyDescent="0.3">
      <c r="A1832" s="10">
        <v>43835</v>
      </c>
      <c r="B1832" s="5" t="str">
        <f>TEXT(Table_EnergyDemand_raw_data[[#This Row],[Date]], "DDDD")</f>
        <v>Sunday</v>
      </c>
      <c r="C1832" s="5" t="str">
        <f xml:space="preserve"> TEXT(Table_EnergyDemand_raw_data[[#This Row],[Date]], "MMMM")</f>
        <v>January</v>
      </c>
      <c r="D1832" s="5" t="str">
        <f>TEXT(Table_EnergyDemand_raw_data[[#This Row],[Date]], "YYYY")</f>
        <v>2020</v>
      </c>
      <c r="E1832" s="5">
        <f>_xlfn.ISOWEEKNUM(Table_EnergyDemand_raw_data[[#This Row],[Date]])</f>
        <v>1</v>
      </c>
      <c r="F1832" s="6" t="str">
        <f>VLOOKUP(Table_EnergyDemand_raw_data[[#This Row],[Date]],Table_Sheet1[], 2, FALSE)</f>
        <v>N</v>
      </c>
      <c r="G1832" s="6" t="str">
        <f>VLOOKUP(Table_EnergyDemand_raw_data[[#This Row],[Date]],Table_Sheet1[], 3, FALSE)</f>
        <v>N</v>
      </c>
      <c r="H1832" s="5">
        <v>12.7</v>
      </c>
      <c r="I1832" s="5">
        <v>16.7</v>
      </c>
      <c r="J1832" s="5">
        <v>5.0999999999999996</v>
      </c>
      <c r="K1832" s="5">
        <v>2.2000000000000002</v>
      </c>
      <c r="L1832" s="7">
        <v>95671.2</v>
      </c>
      <c r="M1832" s="8">
        <v>18.87543557</v>
      </c>
      <c r="N1832" s="8">
        <f>Table_EnergyDemand_raw_data[[#This Row],[Demand]]*Table_EnergyDemand_raw_data[[#This Row],[RRP]]</f>
        <v>1805835.571504584</v>
      </c>
    </row>
    <row r="1833" spans="1:14" x14ac:dyDescent="0.3">
      <c r="A1833" s="10">
        <v>43836</v>
      </c>
      <c r="B1833" s="5" t="str">
        <f>TEXT(Table_EnergyDemand_raw_data[[#This Row],[Date]], "DDDD")</f>
        <v>Monday</v>
      </c>
      <c r="C1833" s="5" t="str">
        <f xml:space="preserve"> TEXT(Table_EnergyDemand_raw_data[[#This Row],[Date]], "MMMM")</f>
        <v>January</v>
      </c>
      <c r="D1833" s="5" t="str">
        <f>TEXT(Table_EnergyDemand_raw_data[[#This Row],[Date]], "YYYY")</f>
        <v>2020</v>
      </c>
      <c r="E1833" s="5">
        <f>_xlfn.ISOWEEKNUM(Table_EnergyDemand_raw_data[[#This Row],[Date]])</f>
        <v>2</v>
      </c>
      <c r="F1833" s="6" t="str">
        <f>VLOOKUP(Table_EnergyDemand_raw_data[[#This Row],[Date]],Table_Sheet1[], 2, FALSE)</f>
        <v>N</v>
      </c>
      <c r="G1833" s="6" t="str">
        <f>VLOOKUP(Table_EnergyDemand_raw_data[[#This Row],[Date]],Table_Sheet1[], 3, FALSE)</f>
        <v>N</v>
      </c>
      <c r="H1833" s="5">
        <v>11.9</v>
      </c>
      <c r="I1833" s="5">
        <v>18</v>
      </c>
      <c r="J1833" s="5">
        <v>2.7</v>
      </c>
      <c r="K1833" s="5">
        <v>8.1999999999999993</v>
      </c>
      <c r="L1833" s="7">
        <v>110253.59</v>
      </c>
      <c r="M1833" s="8">
        <v>56.104400259999998</v>
      </c>
      <c r="N1833" s="8">
        <f>Table_EnergyDemand_raw_data[[#This Row],[Demand]]*Table_EnergyDemand_raw_data[[#This Row],[RRP]]</f>
        <v>6185711.5434619328</v>
      </c>
    </row>
    <row r="1834" spans="1:14" x14ac:dyDescent="0.3">
      <c r="A1834" s="10">
        <v>43837</v>
      </c>
      <c r="B1834" s="5" t="str">
        <f>TEXT(Table_EnergyDemand_raw_data[[#This Row],[Date]], "DDDD")</f>
        <v>Tuesday</v>
      </c>
      <c r="C1834" s="5" t="str">
        <f xml:space="preserve"> TEXT(Table_EnergyDemand_raw_data[[#This Row],[Date]], "MMMM")</f>
        <v>January</v>
      </c>
      <c r="D1834" s="5" t="str">
        <f>TEXT(Table_EnergyDemand_raw_data[[#This Row],[Date]], "YYYY")</f>
        <v>2020</v>
      </c>
      <c r="E1834" s="5">
        <f>_xlfn.ISOWEEKNUM(Table_EnergyDemand_raw_data[[#This Row],[Date]])</f>
        <v>2</v>
      </c>
      <c r="F1834" s="6" t="str">
        <f>VLOOKUP(Table_EnergyDemand_raw_data[[#This Row],[Date]],Table_Sheet1[], 2, FALSE)</f>
        <v>N</v>
      </c>
      <c r="G1834" s="6" t="str">
        <f>VLOOKUP(Table_EnergyDemand_raw_data[[#This Row],[Date]],Table_Sheet1[], 3, FALSE)</f>
        <v>N</v>
      </c>
      <c r="H1834" s="5">
        <v>12.6</v>
      </c>
      <c r="I1834" s="5">
        <v>20.100000000000001</v>
      </c>
      <c r="J1834" s="5">
        <v>7.7</v>
      </c>
      <c r="K1834" s="5">
        <v>1.2</v>
      </c>
      <c r="L1834" s="7">
        <v>109336.56</v>
      </c>
      <c r="M1834" s="8">
        <v>59.42379013</v>
      </c>
      <c r="N1834" s="8">
        <f>Table_EnergyDemand_raw_data[[#This Row],[Demand]]*Table_EnergyDemand_raw_data[[#This Row],[RRP]]</f>
        <v>6497192.7949761525</v>
      </c>
    </row>
    <row r="1835" spans="1:14" x14ac:dyDescent="0.3">
      <c r="A1835" s="10">
        <v>43838</v>
      </c>
      <c r="B1835" s="5" t="str">
        <f>TEXT(Table_EnergyDemand_raw_data[[#This Row],[Date]], "DDDD")</f>
        <v>Wednesday</v>
      </c>
      <c r="C1835" s="5" t="str">
        <f xml:space="preserve"> TEXT(Table_EnergyDemand_raw_data[[#This Row],[Date]], "MMMM")</f>
        <v>January</v>
      </c>
      <c r="D1835" s="5" t="str">
        <f>TEXT(Table_EnergyDemand_raw_data[[#This Row],[Date]], "YYYY")</f>
        <v>2020</v>
      </c>
      <c r="E1835" s="5">
        <f>_xlfn.ISOWEEKNUM(Table_EnergyDemand_raw_data[[#This Row],[Date]])</f>
        <v>2</v>
      </c>
      <c r="F1835" s="6" t="str">
        <f>VLOOKUP(Table_EnergyDemand_raw_data[[#This Row],[Date]],Table_Sheet1[], 2, FALSE)</f>
        <v>N</v>
      </c>
      <c r="G1835" s="6" t="str">
        <f>VLOOKUP(Table_EnergyDemand_raw_data[[#This Row],[Date]],Table_Sheet1[], 3, FALSE)</f>
        <v>N</v>
      </c>
      <c r="H1835" s="5">
        <v>16.8</v>
      </c>
      <c r="I1835" s="5">
        <v>23.8</v>
      </c>
      <c r="J1835" s="5">
        <v>26.9</v>
      </c>
      <c r="K1835" s="5">
        <v>0</v>
      </c>
      <c r="L1835" s="7">
        <v>110038.625</v>
      </c>
      <c r="M1835" s="8">
        <v>53.313229810000003</v>
      </c>
      <c r="N1835" s="8">
        <f>Table_EnergyDemand_raw_data[[#This Row],[Demand]]*Table_EnergyDemand_raw_data[[#This Row],[RRP]]</f>
        <v>5866514.5026014112</v>
      </c>
    </row>
    <row r="1836" spans="1:14" x14ac:dyDescent="0.3">
      <c r="A1836" s="10">
        <v>43839</v>
      </c>
      <c r="B1836" s="5" t="str">
        <f>TEXT(Table_EnergyDemand_raw_data[[#This Row],[Date]], "DDDD")</f>
        <v>Thursday</v>
      </c>
      <c r="C1836" s="5" t="str">
        <f xml:space="preserve"> TEXT(Table_EnergyDemand_raw_data[[#This Row],[Date]], "MMMM")</f>
        <v>January</v>
      </c>
      <c r="D1836" s="5" t="str">
        <f>TEXT(Table_EnergyDemand_raw_data[[#This Row],[Date]], "YYYY")</f>
        <v>2020</v>
      </c>
      <c r="E1836" s="5">
        <f>_xlfn.ISOWEEKNUM(Table_EnergyDemand_raw_data[[#This Row],[Date]])</f>
        <v>2</v>
      </c>
      <c r="F1836" s="6" t="str">
        <f>VLOOKUP(Table_EnergyDemand_raw_data[[#This Row],[Date]],Table_Sheet1[], 2, FALSE)</f>
        <v>N</v>
      </c>
      <c r="G1836" s="6" t="str">
        <f>VLOOKUP(Table_EnergyDemand_raw_data[[#This Row],[Date]],Table_Sheet1[], 3, FALSE)</f>
        <v>N</v>
      </c>
      <c r="H1836" s="5">
        <v>17.899999999999999</v>
      </c>
      <c r="I1836" s="5">
        <v>31.9</v>
      </c>
      <c r="J1836" s="5">
        <v>29.8</v>
      </c>
      <c r="K1836" s="5">
        <v>0</v>
      </c>
      <c r="L1836" s="7">
        <v>127365.59</v>
      </c>
      <c r="M1836" s="8">
        <v>86.980864980000007</v>
      </c>
      <c r="N1836" s="8">
        <f>Table_EnergyDemand_raw_data[[#This Row],[Demand]]*Table_EnergyDemand_raw_data[[#This Row],[RRP]]</f>
        <v>11078369.186888039</v>
      </c>
    </row>
    <row r="1837" spans="1:14" x14ac:dyDescent="0.3">
      <c r="A1837" s="10">
        <v>43840</v>
      </c>
      <c r="B1837" s="5" t="str">
        <f>TEXT(Table_EnergyDemand_raw_data[[#This Row],[Date]], "DDDD")</f>
        <v>Friday</v>
      </c>
      <c r="C1837" s="5" t="str">
        <f xml:space="preserve"> TEXT(Table_EnergyDemand_raw_data[[#This Row],[Date]], "MMMM")</f>
        <v>January</v>
      </c>
      <c r="D1837" s="5" t="str">
        <f>TEXT(Table_EnergyDemand_raw_data[[#This Row],[Date]], "YYYY")</f>
        <v>2020</v>
      </c>
      <c r="E1837" s="5">
        <f>_xlfn.ISOWEEKNUM(Table_EnergyDemand_raw_data[[#This Row],[Date]])</f>
        <v>2</v>
      </c>
      <c r="F1837" s="6" t="str">
        <f>VLOOKUP(Table_EnergyDemand_raw_data[[#This Row],[Date]],Table_Sheet1[], 2, FALSE)</f>
        <v>N</v>
      </c>
      <c r="G1837" s="6" t="str">
        <f>VLOOKUP(Table_EnergyDemand_raw_data[[#This Row],[Date]],Table_Sheet1[], 3, FALSE)</f>
        <v>N</v>
      </c>
      <c r="H1837" s="5">
        <v>20.100000000000001</v>
      </c>
      <c r="I1837" s="5">
        <v>32.9</v>
      </c>
      <c r="J1837" s="5">
        <v>10.1</v>
      </c>
      <c r="K1837" s="5">
        <v>0</v>
      </c>
      <c r="L1837" s="7">
        <v>122533.88</v>
      </c>
      <c r="M1837" s="8">
        <v>65.485985589999999</v>
      </c>
      <c r="N1837" s="8">
        <f>Table_EnergyDemand_raw_data[[#This Row],[Demand]]*Table_EnergyDemand_raw_data[[#This Row],[RRP]]</f>
        <v>8024251.8999667894</v>
      </c>
    </row>
    <row r="1838" spans="1:14" x14ac:dyDescent="0.3">
      <c r="A1838" s="10">
        <v>43841</v>
      </c>
      <c r="B1838" s="5" t="str">
        <f>TEXT(Table_EnergyDemand_raw_data[[#This Row],[Date]], "DDDD")</f>
        <v>Saturday</v>
      </c>
      <c r="C1838" s="5" t="str">
        <f xml:space="preserve"> TEXT(Table_EnergyDemand_raw_data[[#This Row],[Date]], "MMMM")</f>
        <v>January</v>
      </c>
      <c r="D1838" s="5" t="str">
        <f>TEXT(Table_EnergyDemand_raw_data[[#This Row],[Date]], "YYYY")</f>
        <v>2020</v>
      </c>
      <c r="E1838" s="5">
        <f>_xlfn.ISOWEEKNUM(Table_EnergyDemand_raw_data[[#This Row],[Date]])</f>
        <v>2</v>
      </c>
      <c r="F1838" s="6" t="str">
        <f>VLOOKUP(Table_EnergyDemand_raw_data[[#This Row],[Date]],Table_Sheet1[], 2, FALSE)</f>
        <v>N</v>
      </c>
      <c r="G1838" s="6" t="str">
        <f>VLOOKUP(Table_EnergyDemand_raw_data[[#This Row],[Date]],Table_Sheet1[], 3, FALSE)</f>
        <v>N</v>
      </c>
      <c r="H1838" s="5">
        <v>13.5</v>
      </c>
      <c r="I1838" s="5">
        <v>19.3</v>
      </c>
      <c r="J1838" s="5">
        <v>18.2</v>
      </c>
      <c r="K1838" s="5">
        <v>15.6</v>
      </c>
      <c r="L1838" s="7">
        <v>91886.604999999996</v>
      </c>
      <c r="M1838" s="8">
        <v>22.78453983</v>
      </c>
      <c r="N1838" s="8">
        <f>Table_EnergyDemand_raw_data[[#This Row],[Demand]]*Table_EnergyDemand_raw_data[[#This Row],[RRP]]</f>
        <v>2093594.0114659769</v>
      </c>
    </row>
    <row r="1839" spans="1:14" x14ac:dyDescent="0.3">
      <c r="A1839" s="10">
        <v>43842</v>
      </c>
      <c r="B1839" s="5" t="str">
        <f>TEXT(Table_EnergyDemand_raw_data[[#This Row],[Date]], "DDDD")</f>
        <v>Sunday</v>
      </c>
      <c r="C1839" s="5" t="str">
        <f xml:space="preserve"> TEXT(Table_EnergyDemand_raw_data[[#This Row],[Date]], "MMMM")</f>
        <v>January</v>
      </c>
      <c r="D1839" s="5" t="str">
        <f>TEXT(Table_EnergyDemand_raw_data[[#This Row],[Date]], "YYYY")</f>
        <v>2020</v>
      </c>
      <c r="E1839" s="5">
        <f>_xlfn.ISOWEEKNUM(Table_EnergyDemand_raw_data[[#This Row],[Date]])</f>
        <v>2</v>
      </c>
      <c r="F1839" s="6" t="str">
        <f>VLOOKUP(Table_EnergyDemand_raw_data[[#This Row],[Date]],Table_Sheet1[], 2, FALSE)</f>
        <v>N</v>
      </c>
      <c r="G1839" s="6" t="str">
        <f>VLOOKUP(Table_EnergyDemand_raw_data[[#This Row],[Date]],Table_Sheet1[], 3, FALSE)</f>
        <v>N</v>
      </c>
      <c r="H1839" s="5">
        <v>14.2</v>
      </c>
      <c r="I1839" s="5">
        <v>19.899999999999999</v>
      </c>
      <c r="J1839" s="5">
        <v>21.9</v>
      </c>
      <c r="K1839" s="5">
        <v>0</v>
      </c>
      <c r="L1839" s="7">
        <v>91797.595000000001</v>
      </c>
      <c r="M1839" s="8">
        <v>45.627913079999999</v>
      </c>
      <c r="N1839" s="8">
        <f>Table_EnergyDemand_raw_data[[#This Row],[Demand]]*Table_EnergyDemand_raw_data[[#This Row],[RRP]]</f>
        <v>4188532.6856130427</v>
      </c>
    </row>
    <row r="1840" spans="1:14" x14ac:dyDescent="0.3">
      <c r="A1840" s="10">
        <v>43843</v>
      </c>
      <c r="B1840" s="5" t="str">
        <f>TEXT(Table_EnergyDemand_raw_data[[#This Row],[Date]], "DDDD")</f>
        <v>Monday</v>
      </c>
      <c r="C1840" s="5" t="str">
        <f xml:space="preserve"> TEXT(Table_EnergyDemand_raw_data[[#This Row],[Date]], "MMMM")</f>
        <v>January</v>
      </c>
      <c r="D1840" s="5" t="str">
        <f>TEXT(Table_EnergyDemand_raw_data[[#This Row],[Date]], "YYYY")</f>
        <v>2020</v>
      </c>
      <c r="E1840" s="5">
        <f>_xlfn.ISOWEEKNUM(Table_EnergyDemand_raw_data[[#This Row],[Date]])</f>
        <v>3</v>
      </c>
      <c r="F1840" s="6" t="str">
        <f>VLOOKUP(Table_EnergyDemand_raw_data[[#This Row],[Date]],Table_Sheet1[], 2, FALSE)</f>
        <v>N</v>
      </c>
      <c r="G1840" s="6" t="str">
        <f>VLOOKUP(Table_EnergyDemand_raw_data[[#This Row],[Date]],Table_Sheet1[], 3, FALSE)</f>
        <v>N</v>
      </c>
      <c r="H1840" s="5">
        <v>12.7</v>
      </c>
      <c r="I1840" s="5">
        <v>32.200000000000003</v>
      </c>
      <c r="J1840" s="5">
        <v>28.1</v>
      </c>
      <c r="K1840" s="5">
        <v>0</v>
      </c>
      <c r="L1840" s="7">
        <v>119653.94500000001</v>
      </c>
      <c r="M1840" s="8">
        <v>76.952473240000003</v>
      </c>
      <c r="N1840" s="8">
        <f>Table_EnergyDemand_raw_data[[#This Row],[Demand]]*Table_EnergyDemand_raw_data[[#This Row],[RRP]]</f>
        <v>9207667.0006729327</v>
      </c>
    </row>
    <row r="1841" spans="1:14" x14ac:dyDescent="0.3">
      <c r="A1841" s="10">
        <v>43844</v>
      </c>
      <c r="B1841" s="5" t="str">
        <f>TEXT(Table_EnergyDemand_raw_data[[#This Row],[Date]], "DDDD")</f>
        <v>Tuesday</v>
      </c>
      <c r="C1841" s="5" t="str">
        <f xml:space="preserve"> TEXT(Table_EnergyDemand_raw_data[[#This Row],[Date]], "MMMM")</f>
        <v>January</v>
      </c>
      <c r="D1841" s="5" t="str">
        <f>TEXT(Table_EnergyDemand_raw_data[[#This Row],[Date]], "YYYY")</f>
        <v>2020</v>
      </c>
      <c r="E1841" s="5">
        <f>_xlfn.ISOWEEKNUM(Table_EnergyDemand_raw_data[[#This Row],[Date]])</f>
        <v>3</v>
      </c>
      <c r="F1841" s="6" t="str">
        <f>VLOOKUP(Table_EnergyDemand_raw_data[[#This Row],[Date]],Table_Sheet1[], 2, FALSE)</f>
        <v>N</v>
      </c>
      <c r="G1841" s="6" t="str">
        <f>VLOOKUP(Table_EnergyDemand_raw_data[[#This Row],[Date]],Table_Sheet1[], 3, FALSE)</f>
        <v>N</v>
      </c>
      <c r="H1841" s="5">
        <v>16.7</v>
      </c>
      <c r="I1841" s="5">
        <v>33.799999999999997</v>
      </c>
      <c r="J1841" s="5">
        <v>27.4</v>
      </c>
      <c r="K1841" s="5">
        <v>0</v>
      </c>
      <c r="L1841" s="7">
        <v>137302.60500000001</v>
      </c>
      <c r="M1841" s="8">
        <v>88.847653539999996</v>
      </c>
      <c r="N1841" s="8">
        <f>Table_EnergyDemand_raw_data[[#This Row],[Demand]]*Table_EnergyDemand_raw_data[[#This Row],[RRP]]</f>
        <v>12199014.279179472</v>
      </c>
    </row>
    <row r="1842" spans="1:14" x14ac:dyDescent="0.3">
      <c r="A1842" s="10">
        <v>43845</v>
      </c>
      <c r="B1842" s="5" t="str">
        <f>TEXT(Table_EnergyDemand_raw_data[[#This Row],[Date]], "DDDD")</f>
        <v>Wednesday</v>
      </c>
      <c r="C1842" s="5" t="str">
        <f xml:space="preserve"> TEXT(Table_EnergyDemand_raw_data[[#This Row],[Date]], "MMMM")</f>
        <v>January</v>
      </c>
      <c r="D1842" s="5" t="str">
        <f>TEXT(Table_EnergyDemand_raw_data[[#This Row],[Date]], "YYYY")</f>
        <v>2020</v>
      </c>
      <c r="E1842" s="5">
        <f>_xlfn.ISOWEEKNUM(Table_EnergyDemand_raw_data[[#This Row],[Date]])</f>
        <v>3</v>
      </c>
      <c r="F1842" s="6" t="str">
        <f>VLOOKUP(Table_EnergyDemand_raw_data[[#This Row],[Date]],Table_Sheet1[], 2, FALSE)</f>
        <v>N</v>
      </c>
      <c r="G1842" s="6" t="str">
        <f>VLOOKUP(Table_EnergyDemand_raw_data[[#This Row],[Date]],Table_Sheet1[], 3, FALSE)</f>
        <v>N</v>
      </c>
      <c r="H1842" s="5">
        <v>19.5</v>
      </c>
      <c r="I1842" s="5">
        <v>36.799999999999997</v>
      </c>
      <c r="J1842" s="5">
        <v>20.8</v>
      </c>
      <c r="K1842" s="5">
        <v>0</v>
      </c>
      <c r="L1842" s="7">
        <v>137408.22500000001</v>
      </c>
      <c r="M1842" s="8">
        <v>63.73047072</v>
      </c>
      <c r="N1842" s="8">
        <f>Table_EnergyDemand_raw_data[[#This Row],[Demand]]*Table_EnergyDemand_raw_data[[#This Row],[RRP]]</f>
        <v>8757090.8600496724</v>
      </c>
    </row>
    <row r="1843" spans="1:14" x14ac:dyDescent="0.3">
      <c r="A1843" s="10">
        <v>43846</v>
      </c>
      <c r="B1843" s="5" t="str">
        <f>TEXT(Table_EnergyDemand_raw_data[[#This Row],[Date]], "DDDD")</f>
        <v>Thursday</v>
      </c>
      <c r="C1843" s="5" t="str">
        <f xml:space="preserve"> TEXT(Table_EnergyDemand_raw_data[[#This Row],[Date]], "MMMM")</f>
        <v>January</v>
      </c>
      <c r="D1843" s="5" t="str">
        <f>TEXT(Table_EnergyDemand_raw_data[[#This Row],[Date]], "YYYY")</f>
        <v>2020</v>
      </c>
      <c r="E1843" s="5">
        <f>_xlfn.ISOWEEKNUM(Table_EnergyDemand_raw_data[[#This Row],[Date]])</f>
        <v>3</v>
      </c>
      <c r="F1843" s="6" t="str">
        <f>VLOOKUP(Table_EnergyDemand_raw_data[[#This Row],[Date]],Table_Sheet1[], 2, FALSE)</f>
        <v>N</v>
      </c>
      <c r="G1843" s="6" t="str">
        <f>VLOOKUP(Table_EnergyDemand_raw_data[[#This Row],[Date]],Table_Sheet1[], 3, FALSE)</f>
        <v>N</v>
      </c>
      <c r="H1843" s="5">
        <v>15.7</v>
      </c>
      <c r="I1843" s="5">
        <v>19.600000000000001</v>
      </c>
      <c r="J1843" s="5">
        <v>18.600000000000001</v>
      </c>
      <c r="K1843" s="5">
        <v>19.600000000000001</v>
      </c>
      <c r="L1843" s="7">
        <v>109669.645</v>
      </c>
      <c r="M1843" s="8">
        <v>33.404425930000002</v>
      </c>
      <c r="N1843" s="8">
        <f>Table_EnergyDemand_raw_data[[#This Row],[Demand]]*Table_EnergyDemand_raw_data[[#This Row],[RRP]]</f>
        <v>3663451.5331718954</v>
      </c>
    </row>
    <row r="1844" spans="1:14" x14ac:dyDescent="0.3">
      <c r="A1844" s="10">
        <v>43847</v>
      </c>
      <c r="B1844" s="5" t="str">
        <f>TEXT(Table_EnergyDemand_raw_data[[#This Row],[Date]], "DDDD")</f>
        <v>Friday</v>
      </c>
      <c r="C1844" s="5" t="str">
        <f xml:space="preserve"> TEXT(Table_EnergyDemand_raw_data[[#This Row],[Date]], "MMMM")</f>
        <v>January</v>
      </c>
      <c r="D1844" s="5" t="str">
        <f>TEXT(Table_EnergyDemand_raw_data[[#This Row],[Date]], "YYYY")</f>
        <v>2020</v>
      </c>
      <c r="E1844" s="5">
        <f>_xlfn.ISOWEEKNUM(Table_EnergyDemand_raw_data[[#This Row],[Date]])</f>
        <v>3</v>
      </c>
      <c r="F1844" s="6" t="str">
        <f>VLOOKUP(Table_EnergyDemand_raw_data[[#This Row],[Date]],Table_Sheet1[], 2, FALSE)</f>
        <v>N</v>
      </c>
      <c r="G1844" s="6" t="str">
        <f>VLOOKUP(Table_EnergyDemand_raw_data[[#This Row],[Date]],Table_Sheet1[], 3, FALSE)</f>
        <v>N</v>
      </c>
      <c r="H1844" s="5">
        <v>14.4</v>
      </c>
      <c r="I1844" s="5">
        <v>24.8</v>
      </c>
      <c r="J1844" s="5">
        <v>24.4</v>
      </c>
      <c r="K1844" s="5">
        <v>0</v>
      </c>
      <c r="L1844" s="7">
        <v>108108.175</v>
      </c>
      <c r="M1844" s="8">
        <v>39.500761930000003</v>
      </c>
      <c r="N1844" s="8">
        <f>Table_EnergyDemand_raw_data[[#This Row],[Demand]]*Table_EnergyDemand_raw_data[[#This Row],[RRP]]</f>
        <v>4270355.2833617786</v>
      </c>
    </row>
    <row r="1845" spans="1:14" x14ac:dyDescent="0.3">
      <c r="A1845" s="10">
        <v>43848</v>
      </c>
      <c r="B1845" s="5" t="str">
        <f>TEXT(Table_EnergyDemand_raw_data[[#This Row],[Date]], "DDDD")</f>
        <v>Saturday</v>
      </c>
      <c r="C1845" s="5" t="str">
        <f xml:space="preserve"> TEXT(Table_EnergyDemand_raw_data[[#This Row],[Date]], "MMMM")</f>
        <v>January</v>
      </c>
      <c r="D1845" s="5" t="str">
        <f>TEXT(Table_EnergyDemand_raw_data[[#This Row],[Date]], "YYYY")</f>
        <v>2020</v>
      </c>
      <c r="E1845" s="5">
        <f>_xlfn.ISOWEEKNUM(Table_EnergyDemand_raw_data[[#This Row],[Date]])</f>
        <v>3</v>
      </c>
      <c r="F1845" s="6" t="str">
        <f>VLOOKUP(Table_EnergyDemand_raw_data[[#This Row],[Date]],Table_Sheet1[], 2, FALSE)</f>
        <v>N</v>
      </c>
      <c r="G1845" s="6" t="str">
        <f>VLOOKUP(Table_EnergyDemand_raw_data[[#This Row],[Date]],Table_Sheet1[], 3, FALSE)</f>
        <v>N</v>
      </c>
      <c r="H1845" s="5">
        <v>13.9</v>
      </c>
      <c r="I1845" s="5">
        <v>29.4</v>
      </c>
      <c r="J1845" s="5">
        <v>27.2</v>
      </c>
      <c r="K1845" s="5">
        <v>0</v>
      </c>
      <c r="L1845" s="7">
        <v>105946.34</v>
      </c>
      <c r="M1845" s="8">
        <v>52.05315547</v>
      </c>
      <c r="N1845" s="8">
        <f>Table_EnergyDemand_raw_data[[#This Row],[Demand]]*Table_EnergyDemand_raw_data[[#This Row],[RRP]]</f>
        <v>5514841.30749748</v>
      </c>
    </row>
    <row r="1846" spans="1:14" x14ac:dyDescent="0.3">
      <c r="A1846" s="10">
        <v>43849</v>
      </c>
      <c r="B1846" s="5" t="str">
        <f>TEXT(Table_EnergyDemand_raw_data[[#This Row],[Date]], "DDDD")</f>
        <v>Sunday</v>
      </c>
      <c r="C1846" s="5" t="str">
        <f xml:space="preserve"> TEXT(Table_EnergyDemand_raw_data[[#This Row],[Date]], "MMMM")</f>
        <v>January</v>
      </c>
      <c r="D1846" s="5" t="str">
        <f>TEXT(Table_EnergyDemand_raw_data[[#This Row],[Date]], "YYYY")</f>
        <v>2020</v>
      </c>
      <c r="E1846" s="5">
        <f>_xlfn.ISOWEEKNUM(Table_EnergyDemand_raw_data[[#This Row],[Date]])</f>
        <v>3</v>
      </c>
      <c r="F1846" s="6" t="str">
        <f>VLOOKUP(Table_EnergyDemand_raw_data[[#This Row],[Date]],Table_Sheet1[], 2, FALSE)</f>
        <v>N</v>
      </c>
      <c r="G1846" s="6" t="str">
        <f>VLOOKUP(Table_EnergyDemand_raw_data[[#This Row],[Date]],Table_Sheet1[], 3, FALSE)</f>
        <v>N</v>
      </c>
      <c r="H1846" s="5">
        <v>17.5</v>
      </c>
      <c r="I1846" s="5">
        <v>25.5</v>
      </c>
      <c r="J1846" s="5">
        <v>23.9</v>
      </c>
      <c r="K1846" s="5">
        <v>0</v>
      </c>
      <c r="L1846" s="7">
        <v>106921.55499999999</v>
      </c>
      <c r="M1846" s="8">
        <v>60.347055949999998</v>
      </c>
      <c r="N1846" s="8">
        <f>Table_EnergyDemand_raw_data[[#This Row],[Demand]]*Table_EnergyDemand_raw_data[[#This Row],[RRP]]</f>
        <v>6452401.061846002</v>
      </c>
    </row>
    <row r="1847" spans="1:14" x14ac:dyDescent="0.3">
      <c r="A1847" s="10">
        <v>43850</v>
      </c>
      <c r="B1847" s="5" t="str">
        <f>TEXT(Table_EnergyDemand_raw_data[[#This Row],[Date]], "DDDD")</f>
        <v>Monday</v>
      </c>
      <c r="C1847" s="5" t="str">
        <f xml:space="preserve"> TEXT(Table_EnergyDemand_raw_data[[#This Row],[Date]], "MMMM")</f>
        <v>January</v>
      </c>
      <c r="D1847" s="5" t="str">
        <f>TEXT(Table_EnergyDemand_raw_data[[#This Row],[Date]], "YYYY")</f>
        <v>2020</v>
      </c>
      <c r="E1847" s="5">
        <f>_xlfn.ISOWEEKNUM(Table_EnergyDemand_raw_data[[#This Row],[Date]])</f>
        <v>4</v>
      </c>
      <c r="F1847" s="6" t="str">
        <f>VLOOKUP(Table_EnergyDemand_raw_data[[#This Row],[Date]],Table_Sheet1[], 2, FALSE)</f>
        <v>N</v>
      </c>
      <c r="G1847" s="6" t="str">
        <f>VLOOKUP(Table_EnergyDemand_raw_data[[#This Row],[Date]],Table_Sheet1[], 3, FALSE)</f>
        <v>N</v>
      </c>
      <c r="H1847" s="5">
        <v>19.100000000000001</v>
      </c>
      <c r="I1847" s="5">
        <v>21.8</v>
      </c>
      <c r="J1847" s="5">
        <v>8.8000000000000007</v>
      </c>
      <c r="K1847" s="5">
        <v>0.4</v>
      </c>
      <c r="L1847" s="7">
        <v>116291.535</v>
      </c>
      <c r="M1847" s="8">
        <v>45.359335479999999</v>
      </c>
      <c r="N1847" s="8">
        <f>Table_EnergyDemand_raw_data[[#This Row],[Demand]]*Table_EnergyDemand_raw_data[[#This Row],[RRP]]</f>
        <v>5274906.7495491616</v>
      </c>
    </row>
    <row r="1848" spans="1:14" x14ac:dyDescent="0.3">
      <c r="A1848" s="10">
        <v>43851</v>
      </c>
      <c r="B1848" s="5" t="str">
        <f>TEXT(Table_EnergyDemand_raw_data[[#This Row],[Date]], "DDDD")</f>
        <v>Tuesday</v>
      </c>
      <c r="C1848" s="5" t="str">
        <f xml:space="preserve"> TEXT(Table_EnergyDemand_raw_data[[#This Row],[Date]], "MMMM")</f>
        <v>January</v>
      </c>
      <c r="D1848" s="5" t="str">
        <f>TEXT(Table_EnergyDemand_raw_data[[#This Row],[Date]], "YYYY")</f>
        <v>2020</v>
      </c>
      <c r="E1848" s="5">
        <f>_xlfn.ISOWEEKNUM(Table_EnergyDemand_raw_data[[#This Row],[Date]])</f>
        <v>4</v>
      </c>
      <c r="F1848" s="6" t="str">
        <f>VLOOKUP(Table_EnergyDemand_raw_data[[#This Row],[Date]],Table_Sheet1[], 2, FALSE)</f>
        <v>N</v>
      </c>
      <c r="G1848" s="6" t="str">
        <f>VLOOKUP(Table_EnergyDemand_raw_data[[#This Row],[Date]],Table_Sheet1[], 3, FALSE)</f>
        <v>N</v>
      </c>
      <c r="H1848" s="5">
        <v>14.8</v>
      </c>
      <c r="I1848" s="5">
        <v>23.5</v>
      </c>
      <c r="J1848" s="5">
        <v>28.4</v>
      </c>
      <c r="K1848" s="5">
        <v>44</v>
      </c>
      <c r="L1848" s="7">
        <v>112128.19500000001</v>
      </c>
      <c r="M1848" s="8">
        <v>53.564869539999997</v>
      </c>
      <c r="N1848" s="8">
        <f>Table_EnergyDemand_raw_data[[#This Row],[Demand]]*Table_EnergyDemand_raw_data[[#This Row],[RRP]]</f>
        <v>6006132.1369306799</v>
      </c>
    </row>
    <row r="1849" spans="1:14" x14ac:dyDescent="0.3">
      <c r="A1849" s="10">
        <v>43852</v>
      </c>
      <c r="B1849" s="5" t="str">
        <f>TEXT(Table_EnergyDemand_raw_data[[#This Row],[Date]], "DDDD")</f>
        <v>Wednesday</v>
      </c>
      <c r="C1849" s="5" t="str">
        <f xml:space="preserve"> TEXT(Table_EnergyDemand_raw_data[[#This Row],[Date]], "MMMM")</f>
        <v>January</v>
      </c>
      <c r="D1849" s="5" t="str">
        <f>TEXT(Table_EnergyDemand_raw_data[[#This Row],[Date]], "YYYY")</f>
        <v>2020</v>
      </c>
      <c r="E1849" s="5">
        <f>_xlfn.ISOWEEKNUM(Table_EnergyDemand_raw_data[[#This Row],[Date]])</f>
        <v>4</v>
      </c>
      <c r="F1849" s="6" t="str">
        <f>VLOOKUP(Table_EnergyDemand_raw_data[[#This Row],[Date]],Table_Sheet1[], 2, FALSE)</f>
        <v>N</v>
      </c>
      <c r="G1849" s="6" t="str">
        <f>VLOOKUP(Table_EnergyDemand_raw_data[[#This Row],[Date]],Table_Sheet1[], 3, FALSE)</f>
        <v>N</v>
      </c>
      <c r="H1849" s="5">
        <v>14.1</v>
      </c>
      <c r="I1849" s="5">
        <v>31.7</v>
      </c>
      <c r="J1849" s="5">
        <v>12.4</v>
      </c>
      <c r="K1849" s="5">
        <v>0</v>
      </c>
      <c r="L1849" s="7">
        <v>119287.15</v>
      </c>
      <c r="M1849" s="8">
        <v>45.155690849999999</v>
      </c>
      <c r="N1849" s="8">
        <f>Table_EnergyDemand_raw_data[[#This Row],[Demand]]*Table_EnergyDemand_raw_data[[#This Row],[RRP]]</f>
        <v>5386493.6677775774</v>
      </c>
    </row>
    <row r="1850" spans="1:14" x14ac:dyDescent="0.3">
      <c r="A1850" s="10">
        <v>43853</v>
      </c>
      <c r="B1850" s="5" t="str">
        <f>TEXT(Table_EnergyDemand_raw_data[[#This Row],[Date]], "DDDD")</f>
        <v>Thursday</v>
      </c>
      <c r="C1850" s="5" t="str">
        <f xml:space="preserve"> TEXT(Table_EnergyDemand_raw_data[[#This Row],[Date]], "MMMM")</f>
        <v>January</v>
      </c>
      <c r="D1850" s="5" t="str">
        <f>TEXT(Table_EnergyDemand_raw_data[[#This Row],[Date]], "YYYY")</f>
        <v>2020</v>
      </c>
      <c r="E1850" s="5">
        <f>_xlfn.ISOWEEKNUM(Table_EnergyDemand_raw_data[[#This Row],[Date]])</f>
        <v>4</v>
      </c>
      <c r="F1850" s="6" t="str">
        <f>VLOOKUP(Table_EnergyDemand_raw_data[[#This Row],[Date]],Table_Sheet1[], 2, FALSE)</f>
        <v>N</v>
      </c>
      <c r="G1850" s="6" t="str">
        <f>VLOOKUP(Table_EnergyDemand_raw_data[[#This Row],[Date]],Table_Sheet1[], 3, FALSE)</f>
        <v>N</v>
      </c>
      <c r="H1850" s="5">
        <v>12.9</v>
      </c>
      <c r="I1850" s="5">
        <v>22.6</v>
      </c>
      <c r="J1850" s="5">
        <v>13.4</v>
      </c>
      <c r="K1850" s="5">
        <v>22.8</v>
      </c>
      <c r="L1850" s="7">
        <v>112254.83</v>
      </c>
      <c r="M1850" s="8">
        <v>-1.7614234529999999</v>
      </c>
      <c r="N1850" s="8">
        <f>Table_EnergyDemand_raw_data[[#This Row],[Demand]]*Table_EnergyDemand_raw_data[[#This Row],[RRP]]</f>
        <v>-197728.29027452797</v>
      </c>
    </row>
    <row r="1851" spans="1:14" x14ac:dyDescent="0.3">
      <c r="A1851" s="10">
        <v>43854</v>
      </c>
      <c r="B1851" s="5" t="str">
        <f>TEXT(Table_EnergyDemand_raw_data[[#This Row],[Date]], "DDDD")</f>
        <v>Friday</v>
      </c>
      <c r="C1851" s="5" t="str">
        <f xml:space="preserve"> TEXT(Table_EnergyDemand_raw_data[[#This Row],[Date]], "MMMM")</f>
        <v>January</v>
      </c>
      <c r="D1851" s="5" t="str">
        <f>TEXT(Table_EnergyDemand_raw_data[[#This Row],[Date]], "YYYY")</f>
        <v>2020</v>
      </c>
      <c r="E1851" s="5">
        <f>_xlfn.ISOWEEKNUM(Table_EnergyDemand_raw_data[[#This Row],[Date]])</f>
        <v>4</v>
      </c>
      <c r="F1851" s="6" t="str">
        <f>VLOOKUP(Table_EnergyDemand_raw_data[[#This Row],[Date]],Table_Sheet1[], 2, FALSE)</f>
        <v>N</v>
      </c>
      <c r="G1851" s="6" t="str">
        <f>VLOOKUP(Table_EnergyDemand_raw_data[[#This Row],[Date]],Table_Sheet1[], 3, FALSE)</f>
        <v>N</v>
      </c>
      <c r="H1851" s="5">
        <v>11.7</v>
      </c>
      <c r="I1851" s="5">
        <v>24.1</v>
      </c>
      <c r="J1851" s="5">
        <v>20.6</v>
      </c>
      <c r="K1851" s="5">
        <v>1.2</v>
      </c>
      <c r="L1851" s="7">
        <v>109316.375</v>
      </c>
      <c r="M1851" s="8">
        <v>49.479433710000002</v>
      </c>
      <c r="N1851" s="8">
        <f>Table_EnergyDemand_raw_data[[#This Row],[Demand]]*Table_EnergyDemand_raw_data[[#This Row],[RRP]]</f>
        <v>5408912.3302300014</v>
      </c>
    </row>
    <row r="1852" spans="1:14" x14ac:dyDescent="0.3">
      <c r="A1852" s="10">
        <v>43855</v>
      </c>
      <c r="B1852" s="5" t="str">
        <f>TEXT(Table_EnergyDemand_raw_data[[#This Row],[Date]], "DDDD")</f>
        <v>Saturday</v>
      </c>
      <c r="C1852" s="5" t="str">
        <f xml:space="preserve"> TEXT(Table_EnergyDemand_raw_data[[#This Row],[Date]], "MMMM")</f>
        <v>January</v>
      </c>
      <c r="D1852" s="5" t="str">
        <f>TEXT(Table_EnergyDemand_raw_data[[#This Row],[Date]], "YYYY")</f>
        <v>2020</v>
      </c>
      <c r="E1852" s="5">
        <f>_xlfn.ISOWEEKNUM(Table_EnergyDemand_raw_data[[#This Row],[Date]])</f>
        <v>4</v>
      </c>
      <c r="F1852" s="6" t="str">
        <f>VLOOKUP(Table_EnergyDemand_raw_data[[#This Row],[Date]],Table_Sheet1[], 2, FALSE)</f>
        <v>N</v>
      </c>
      <c r="G1852" s="6" t="str">
        <f>VLOOKUP(Table_EnergyDemand_raw_data[[#This Row],[Date]],Table_Sheet1[], 3, FALSE)</f>
        <v>N</v>
      </c>
      <c r="H1852" s="5">
        <v>13</v>
      </c>
      <c r="I1852" s="5">
        <v>27.4</v>
      </c>
      <c r="J1852" s="5">
        <v>30</v>
      </c>
      <c r="K1852" s="5">
        <v>0</v>
      </c>
      <c r="L1852" s="7">
        <v>102445.88</v>
      </c>
      <c r="M1852" s="8">
        <v>50.132823129999998</v>
      </c>
      <c r="N1852" s="8">
        <f>Table_EnergyDemand_raw_data[[#This Row],[Demand]]*Table_EnergyDemand_raw_data[[#This Row],[RRP]]</f>
        <v>5135901.1824372048</v>
      </c>
    </row>
    <row r="1853" spans="1:14" x14ac:dyDescent="0.3">
      <c r="A1853" s="10">
        <v>43856</v>
      </c>
      <c r="B1853" s="5" t="str">
        <f>TEXT(Table_EnergyDemand_raw_data[[#This Row],[Date]], "DDDD")</f>
        <v>Sunday</v>
      </c>
      <c r="C1853" s="5" t="str">
        <f xml:space="preserve"> TEXT(Table_EnergyDemand_raw_data[[#This Row],[Date]], "MMMM")</f>
        <v>January</v>
      </c>
      <c r="D1853" s="5" t="str">
        <f>TEXT(Table_EnergyDemand_raw_data[[#This Row],[Date]], "YYYY")</f>
        <v>2020</v>
      </c>
      <c r="E1853" s="5">
        <f>_xlfn.ISOWEEKNUM(Table_EnergyDemand_raw_data[[#This Row],[Date]])</f>
        <v>4</v>
      </c>
      <c r="F1853" s="6" t="str">
        <f>VLOOKUP(Table_EnergyDemand_raw_data[[#This Row],[Date]],Table_Sheet1[], 2, FALSE)</f>
        <v>N</v>
      </c>
      <c r="G1853" s="6" t="str">
        <f>VLOOKUP(Table_EnergyDemand_raw_data[[#This Row],[Date]],Table_Sheet1[], 3, FALSE)</f>
        <v>Y</v>
      </c>
      <c r="H1853" s="5">
        <v>15.8</v>
      </c>
      <c r="I1853" s="5">
        <v>23.6</v>
      </c>
      <c r="J1853" s="5">
        <v>24</v>
      </c>
      <c r="K1853" s="5">
        <v>0</v>
      </c>
      <c r="L1853" s="7">
        <v>101233.205</v>
      </c>
      <c r="M1853" s="8">
        <v>51.415029230000002</v>
      </c>
      <c r="N1853" s="8">
        <f>Table_EnergyDemand_raw_data[[#This Row],[Demand]]*Table_EnergyDemand_raw_data[[#This Row],[RRP]]</f>
        <v>5204908.1941215824</v>
      </c>
    </row>
    <row r="1854" spans="1:14" x14ac:dyDescent="0.3">
      <c r="A1854" s="10">
        <v>43857</v>
      </c>
      <c r="B1854" s="5" t="str">
        <f>TEXT(Table_EnergyDemand_raw_data[[#This Row],[Date]], "DDDD")</f>
        <v>Monday</v>
      </c>
      <c r="C1854" s="5" t="str">
        <f xml:space="preserve"> TEXT(Table_EnergyDemand_raw_data[[#This Row],[Date]], "MMMM")</f>
        <v>January</v>
      </c>
      <c r="D1854" s="5" t="str">
        <f>TEXT(Table_EnergyDemand_raw_data[[#This Row],[Date]], "YYYY")</f>
        <v>2020</v>
      </c>
      <c r="E1854" s="5">
        <f>_xlfn.ISOWEEKNUM(Table_EnergyDemand_raw_data[[#This Row],[Date]])</f>
        <v>5</v>
      </c>
      <c r="F1854" s="6" t="str">
        <f>VLOOKUP(Table_EnergyDemand_raw_data[[#This Row],[Date]],Table_Sheet1[], 2, FALSE)</f>
        <v>N</v>
      </c>
      <c r="G1854" s="6" t="str">
        <f>VLOOKUP(Table_EnergyDemand_raw_data[[#This Row],[Date]],Table_Sheet1[], 3, FALSE)</f>
        <v>Y</v>
      </c>
      <c r="H1854" s="5">
        <v>12.8</v>
      </c>
      <c r="I1854" s="5">
        <v>23.1</v>
      </c>
      <c r="J1854" s="5">
        <v>26.1</v>
      </c>
      <c r="K1854" s="5">
        <v>0</v>
      </c>
      <c r="L1854" s="7">
        <v>103134.46</v>
      </c>
      <c r="M1854" s="8">
        <v>54.453082340000002</v>
      </c>
      <c r="N1854" s="8">
        <f>Table_EnergyDemand_raw_data[[#This Row],[Demand]]*Table_EnergyDemand_raw_data[[#This Row],[RRP]]</f>
        <v>5615989.242471437</v>
      </c>
    </row>
    <row r="1855" spans="1:14" x14ac:dyDescent="0.3">
      <c r="A1855" s="10">
        <v>43858</v>
      </c>
      <c r="B1855" s="5" t="str">
        <f>TEXT(Table_EnergyDemand_raw_data[[#This Row],[Date]], "DDDD")</f>
        <v>Tuesday</v>
      </c>
      <c r="C1855" s="5" t="str">
        <f xml:space="preserve"> TEXT(Table_EnergyDemand_raw_data[[#This Row],[Date]], "MMMM")</f>
        <v>January</v>
      </c>
      <c r="D1855" s="5" t="str">
        <f>TEXT(Table_EnergyDemand_raw_data[[#This Row],[Date]], "YYYY")</f>
        <v>2020</v>
      </c>
      <c r="E1855" s="5">
        <f>_xlfn.ISOWEEKNUM(Table_EnergyDemand_raw_data[[#This Row],[Date]])</f>
        <v>5</v>
      </c>
      <c r="F1855" s="6" t="str">
        <f>VLOOKUP(Table_EnergyDemand_raw_data[[#This Row],[Date]],Table_Sheet1[], 2, FALSE)</f>
        <v>N</v>
      </c>
      <c r="G1855" s="6" t="str">
        <f>VLOOKUP(Table_EnergyDemand_raw_data[[#This Row],[Date]],Table_Sheet1[], 3, FALSE)</f>
        <v>N</v>
      </c>
      <c r="H1855" s="5">
        <v>13.6</v>
      </c>
      <c r="I1855" s="5">
        <v>25.4</v>
      </c>
      <c r="J1855" s="5">
        <v>26.5</v>
      </c>
      <c r="K1855" s="5">
        <v>0</v>
      </c>
      <c r="L1855" s="7">
        <v>116190.55499999999</v>
      </c>
      <c r="M1855" s="8">
        <v>67.173829400000002</v>
      </c>
      <c r="N1855" s="8">
        <f>Table_EnergyDemand_raw_data[[#This Row],[Demand]]*Table_EnergyDemand_raw_data[[#This Row],[RRP]]</f>
        <v>7804964.519461317</v>
      </c>
    </row>
    <row r="1856" spans="1:14" x14ac:dyDescent="0.3">
      <c r="A1856" s="10">
        <v>43859</v>
      </c>
      <c r="B1856" s="5" t="str">
        <f>TEXT(Table_EnergyDemand_raw_data[[#This Row],[Date]], "DDDD")</f>
        <v>Wednesday</v>
      </c>
      <c r="C1856" s="5" t="str">
        <f xml:space="preserve"> TEXT(Table_EnergyDemand_raw_data[[#This Row],[Date]], "MMMM")</f>
        <v>January</v>
      </c>
      <c r="D1856" s="5" t="str">
        <f>TEXT(Table_EnergyDemand_raw_data[[#This Row],[Date]], "YYYY")</f>
        <v>2020</v>
      </c>
      <c r="E1856" s="5">
        <f>_xlfn.ISOWEEKNUM(Table_EnergyDemand_raw_data[[#This Row],[Date]])</f>
        <v>5</v>
      </c>
      <c r="F1856" s="6" t="str">
        <f>VLOOKUP(Table_EnergyDemand_raw_data[[#This Row],[Date]],Table_Sheet1[], 2, FALSE)</f>
        <v>N</v>
      </c>
      <c r="G1856" s="6" t="str">
        <f>VLOOKUP(Table_EnergyDemand_raw_data[[#This Row],[Date]],Table_Sheet1[], 3, FALSE)</f>
        <v>N</v>
      </c>
      <c r="H1856" s="5">
        <v>15.2</v>
      </c>
      <c r="I1856" s="5">
        <v>31.5</v>
      </c>
      <c r="J1856" s="5">
        <v>29.5</v>
      </c>
      <c r="K1856" s="5">
        <v>0</v>
      </c>
      <c r="L1856" s="7">
        <v>129812.91499999999</v>
      </c>
      <c r="M1856" s="8">
        <v>78.27234224</v>
      </c>
      <c r="N1856" s="8">
        <f>Table_EnergyDemand_raw_data[[#This Row],[Demand]]*Table_EnergyDemand_raw_data[[#This Row],[RRP]]</f>
        <v>10160760.910052029</v>
      </c>
    </row>
    <row r="1857" spans="1:14" x14ac:dyDescent="0.3">
      <c r="A1857" s="10">
        <v>43860</v>
      </c>
      <c r="B1857" s="5" t="str">
        <f>TEXT(Table_EnergyDemand_raw_data[[#This Row],[Date]], "DDDD")</f>
        <v>Thursday</v>
      </c>
      <c r="C1857" s="5" t="str">
        <f xml:space="preserve"> TEXT(Table_EnergyDemand_raw_data[[#This Row],[Date]], "MMMM")</f>
        <v>January</v>
      </c>
      <c r="D1857" s="5" t="str">
        <f>TEXT(Table_EnergyDemand_raw_data[[#This Row],[Date]], "YYYY")</f>
        <v>2020</v>
      </c>
      <c r="E1857" s="5">
        <f>_xlfn.ISOWEEKNUM(Table_EnergyDemand_raw_data[[#This Row],[Date]])</f>
        <v>5</v>
      </c>
      <c r="F1857" s="6" t="str">
        <f>VLOOKUP(Table_EnergyDemand_raw_data[[#This Row],[Date]],Table_Sheet1[], 2, FALSE)</f>
        <v>Y</v>
      </c>
      <c r="G1857" s="6" t="str">
        <f>VLOOKUP(Table_EnergyDemand_raw_data[[#This Row],[Date]],Table_Sheet1[], 3, FALSE)</f>
        <v>N</v>
      </c>
      <c r="H1857" s="5">
        <v>16.399999999999999</v>
      </c>
      <c r="I1857" s="5">
        <v>39.4</v>
      </c>
      <c r="J1857" s="5">
        <v>29.3</v>
      </c>
      <c r="K1857" s="5">
        <v>0</v>
      </c>
      <c r="L1857" s="7">
        <v>154816.49</v>
      </c>
      <c r="M1857" s="8">
        <v>1044.4473029999999</v>
      </c>
      <c r="N1857" s="8">
        <f>Table_EnergyDemand_raw_data[[#This Row],[Demand]]*Table_EnergyDemand_raw_data[[#This Row],[RRP]]</f>
        <v>161697665.44042644</v>
      </c>
    </row>
    <row r="1858" spans="1:14" x14ac:dyDescent="0.3">
      <c r="A1858" s="10">
        <v>43861</v>
      </c>
      <c r="B1858" s="5" t="str">
        <f>TEXT(Table_EnergyDemand_raw_data[[#This Row],[Date]], "DDDD")</f>
        <v>Friday</v>
      </c>
      <c r="C1858" s="5" t="str">
        <f xml:space="preserve"> TEXT(Table_EnergyDemand_raw_data[[#This Row],[Date]], "MMMM")</f>
        <v>January</v>
      </c>
      <c r="D1858" s="5" t="str">
        <f>TEXT(Table_EnergyDemand_raw_data[[#This Row],[Date]], "YYYY")</f>
        <v>2020</v>
      </c>
      <c r="E1858" s="5">
        <f>_xlfn.ISOWEEKNUM(Table_EnergyDemand_raw_data[[#This Row],[Date]])</f>
        <v>5</v>
      </c>
      <c r="F1858" s="6" t="str">
        <f>VLOOKUP(Table_EnergyDemand_raw_data[[#This Row],[Date]],Table_Sheet1[], 2, FALSE)</f>
        <v>Y</v>
      </c>
      <c r="G1858" s="6" t="str">
        <f>VLOOKUP(Table_EnergyDemand_raw_data[[#This Row],[Date]],Table_Sheet1[], 3, FALSE)</f>
        <v>N</v>
      </c>
      <c r="H1858" s="5">
        <v>21.5</v>
      </c>
      <c r="I1858" s="5">
        <v>42.9</v>
      </c>
      <c r="J1858" s="5">
        <v>18.3</v>
      </c>
      <c r="K1858" s="5">
        <v>0</v>
      </c>
      <c r="L1858" s="7">
        <v>170653.84</v>
      </c>
      <c r="M1858" s="8">
        <v>2809.437516</v>
      </c>
      <c r="N1858" s="8">
        <f>Table_EnergyDemand_raw_data[[#This Row],[Demand]]*Table_EnergyDemand_raw_data[[#This Row],[RRP]]</f>
        <v>479441300.34546143</v>
      </c>
    </row>
    <row r="1859" spans="1:14" x14ac:dyDescent="0.3">
      <c r="A1859" s="10">
        <v>43862</v>
      </c>
      <c r="B1859" s="5" t="str">
        <f>TEXT(Table_EnergyDemand_raw_data[[#This Row],[Date]], "DDDD")</f>
        <v>Saturday</v>
      </c>
      <c r="C1859" s="5" t="str">
        <f xml:space="preserve"> TEXT(Table_EnergyDemand_raw_data[[#This Row],[Date]], "MMMM")</f>
        <v>February</v>
      </c>
      <c r="D1859" s="5" t="str">
        <f>TEXT(Table_EnergyDemand_raw_data[[#This Row],[Date]], "YYYY")</f>
        <v>2020</v>
      </c>
      <c r="E1859" s="5">
        <f>_xlfn.ISOWEEKNUM(Table_EnergyDemand_raw_data[[#This Row],[Date]])</f>
        <v>5</v>
      </c>
      <c r="F1859" s="6" t="str">
        <f>VLOOKUP(Table_EnergyDemand_raw_data[[#This Row],[Date]],Table_Sheet1[], 2, FALSE)</f>
        <v>Y</v>
      </c>
      <c r="G1859" s="6" t="str">
        <f>VLOOKUP(Table_EnergyDemand_raw_data[[#This Row],[Date]],Table_Sheet1[], 3, FALSE)</f>
        <v>N</v>
      </c>
      <c r="H1859" s="5">
        <v>23.5</v>
      </c>
      <c r="I1859" s="5">
        <v>29.3</v>
      </c>
      <c r="J1859" s="5">
        <v>1.8</v>
      </c>
      <c r="K1859" s="5">
        <v>0.8</v>
      </c>
      <c r="L1859" s="7">
        <v>131856.315</v>
      </c>
      <c r="M1859" s="8">
        <v>86.908607950000004</v>
      </c>
      <c r="N1859" s="8">
        <f>Table_EnergyDemand_raw_data[[#This Row],[Demand]]*Table_EnergyDemand_raw_data[[#This Row],[RRP]]</f>
        <v>11459448.786066705</v>
      </c>
    </row>
    <row r="1860" spans="1:14" x14ac:dyDescent="0.3">
      <c r="A1860" s="10">
        <v>43863</v>
      </c>
      <c r="B1860" s="5" t="str">
        <f>TEXT(Table_EnergyDemand_raw_data[[#This Row],[Date]], "DDDD")</f>
        <v>Sunday</v>
      </c>
      <c r="C1860" s="5" t="str">
        <f xml:space="preserve"> TEXT(Table_EnergyDemand_raw_data[[#This Row],[Date]], "MMMM")</f>
        <v>February</v>
      </c>
      <c r="D1860" s="5" t="str">
        <f>TEXT(Table_EnergyDemand_raw_data[[#This Row],[Date]], "YYYY")</f>
        <v>2020</v>
      </c>
      <c r="E1860" s="5">
        <f>_xlfn.ISOWEEKNUM(Table_EnergyDemand_raw_data[[#This Row],[Date]])</f>
        <v>5</v>
      </c>
      <c r="F1860" s="6" t="str">
        <f>VLOOKUP(Table_EnergyDemand_raw_data[[#This Row],[Date]],Table_Sheet1[], 2, FALSE)</f>
        <v>Y</v>
      </c>
      <c r="G1860" s="6" t="str">
        <f>VLOOKUP(Table_EnergyDemand_raw_data[[#This Row],[Date]],Table_Sheet1[], 3, FALSE)</f>
        <v>N</v>
      </c>
      <c r="H1860" s="5">
        <v>14.2</v>
      </c>
      <c r="I1860" s="5">
        <v>25.1</v>
      </c>
      <c r="J1860" s="5">
        <v>21</v>
      </c>
      <c r="K1860" s="5">
        <v>14.8</v>
      </c>
      <c r="L1860" s="7">
        <v>97609.06</v>
      </c>
      <c r="M1860" s="8">
        <v>14.2356353</v>
      </c>
      <c r="N1860" s="8">
        <f>Table_EnergyDemand_raw_data[[#This Row],[Demand]]*Table_EnergyDemand_raw_data[[#This Row],[RRP]]</f>
        <v>1389526.980135818</v>
      </c>
    </row>
    <row r="1861" spans="1:14" x14ac:dyDescent="0.3">
      <c r="A1861" s="10">
        <v>43864</v>
      </c>
      <c r="B1861" s="5" t="str">
        <f>TEXT(Table_EnergyDemand_raw_data[[#This Row],[Date]], "DDDD")</f>
        <v>Monday</v>
      </c>
      <c r="C1861" s="5" t="str">
        <f xml:space="preserve"> TEXT(Table_EnergyDemand_raw_data[[#This Row],[Date]], "MMMM")</f>
        <v>February</v>
      </c>
      <c r="D1861" s="5" t="str">
        <f>TEXT(Table_EnergyDemand_raw_data[[#This Row],[Date]], "YYYY")</f>
        <v>2020</v>
      </c>
      <c r="E1861" s="5">
        <f>_xlfn.ISOWEEKNUM(Table_EnergyDemand_raw_data[[#This Row],[Date]])</f>
        <v>6</v>
      </c>
      <c r="F1861" s="6" t="str">
        <f>VLOOKUP(Table_EnergyDemand_raw_data[[#This Row],[Date]],Table_Sheet1[], 2, FALSE)</f>
        <v>Y</v>
      </c>
      <c r="G1861" s="6" t="str">
        <f>VLOOKUP(Table_EnergyDemand_raw_data[[#This Row],[Date]],Table_Sheet1[], 3, FALSE)</f>
        <v>N</v>
      </c>
      <c r="H1861" s="5">
        <v>13.2</v>
      </c>
      <c r="I1861" s="5">
        <v>17.7</v>
      </c>
      <c r="J1861" s="5">
        <v>22.7</v>
      </c>
      <c r="K1861" s="5">
        <v>0</v>
      </c>
      <c r="L1861" s="7">
        <v>105004.91</v>
      </c>
      <c r="M1861" s="8">
        <v>15.310771989999999</v>
      </c>
      <c r="N1861" s="8">
        <f>Table_EnergyDemand_raw_data[[#This Row],[Demand]]*Table_EnergyDemand_raw_data[[#This Row],[RRP]]</f>
        <v>1607706.2348404708</v>
      </c>
    </row>
    <row r="1862" spans="1:14" x14ac:dyDescent="0.3">
      <c r="A1862" s="10">
        <v>43865</v>
      </c>
      <c r="B1862" s="5" t="str">
        <f>TEXT(Table_EnergyDemand_raw_data[[#This Row],[Date]], "DDDD")</f>
        <v>Tuesday</v>
      </c>
      <c r="C1862" s="5" t="str">
        <f xml:space="preserve"> TEXT(Table_EnergyDemand_raw_data[[#This Row],[Date]], "MMMM")</f>
        <v>February</v>
      </c>
      <c r="D1862" s="5" t="str">
        <f>TEXT(Table_EnergyDemand_raw_data[[#This Row],[Date]], "YYYY")</f>
        <v>2020</v>
      </c>
      <c r="E1862" s="5">
        <f>_xlfn.ISOWEEKNUM(Table_EnergyDemand_raw_data[[#This Row],[Date]])</f>
        <v>6</v>
      </c>
      <c r="F1862" s="6" t="str">
        <f>VLOOKUP(Table_EnergyDemand_raw_data[[#This Row],[Date]],Table_Sheet1[], 2, FALSE)</f>
        <v>Y</v>
      </c>
      <c r="G1862" s="6" t="str">
        <f>VLOOKUP(Table_EnergyDemand_raw_data[[#This Row],[Date]],Table_Sheet1[], 3, FALSE)</f>
        <v>N</v>
      </c>
      <c r="H1862" s="5">
        <v>11.3</v>
      </c>
      <c r="I1862" s="5">
        <v>19.7</v>
      </c>
      <c r="J1862" s="5">
        <v>28.6</v>
      </c>
      <c r="K1862" s="5">
        <v>0</v>
      </c>
      <c r="L1862" s="7">
        <v>107034.065</v>
      </c>
      <c r="M1862" s="8">
        <v>25.212092720000001</v>
      </c>
      <c r="N1862" s="8">
        <f>Table_EnergyDemand_raw_data[[#This Row],[Demand]]*Table_EnergyDemand_raw_data[[#This Row],[RRP]]</f>
        <v>2698552.7709785071</v>
      </c>
    </row>
    <row r="1863" spans="1:14" x14ac:dyDescent="0.3">
      <c r="A1863" s="10">
        <v>43866</v>
      </c>
      <c r="B1863" s="5" t="str">
        <f>TEXT(Table_EnergyDemand_raw_data[[#This Row],[Date]], "DDDD")</f>
        <v>Wednesday</v>
      </c>
      <c r="C1863" s="5" t="str">
        <f xml:space="preserve"> TEXT(Table_EnergyDemand_raw_data[[#This Row],[Date]], "MMMM")</f>
        <v>February</v>
      </c>
      <c r="D1863" s="5" t="str">
        <f>TEXT(Table_EnergyDemand_raw_data[[#This Row],[Date]], "YYYY")</f>
        <v>2020</v>
      </c>
      <c r="E1863" s="5">
        <f>_xlfn.ISOWEEKNUM(Table_EnergyDemand_raw_data[[#This Row],[Date]])</f>
        <v>6</v>
      </c>
      <c r="F1863" s="6" t="str">
        <f>VLOOKUP(Table_EnergyDemand_raw_data[[#This Row],[Date]],Table_Sheet1[], 2, FALSE)</f>
        <v>Y</v>
      </c>
      <c r="G1863" s="6" t="str">
        <f>VLOOKUP(Table_EnergyDemand_raw_data[[#This Row],[Date]],Table_Sheet1[], 3, FALSE)</f>
        <v>N</v>
      </c>
      <c r="H1863" s="5">
        <v>10.8</v>
      </c>
      <c r="I1863" s="5">
        <v>20.100000000000001</v>
      </c>
      <c r="J1863" s="5">
        <v>27.1</v>
      </c>
      <c r="K1863" s="5">
        <v>0</v>
      </c>
      <c r="L1863" s="7">
        <v>108988.44</v>
      </c>
      <c r="M1863" s="8">
        <v>42.116875</v>
      </c>
      <c r="N1863" s="8">
        <f>Table_EnergyDemand_raw_data[[#This Row],[Demand]]*Table_EnergyDemand_raw_data[[#This Row],[RRP]]</f>
        <v>4590252.5039250003</v>
      </c>
    </row>
    <row r="1864" spans="1:14" x14ac:dyDescent="0.3">
      <c r="A1864" s="10">
        <v>43867</v>
      </c>
      <c r="B1864" s="5" t="str">
        <f>TEXT(Table_EnergyDemand_raw_data[[#This Row],[Date]], "DDDD")</f>
        <v>Thursday</v>
      </c>
      <c r="C1864" s="5" t="str">
        <f xml:space="preserve"> TEXT(Table_EnergyDemand_raw_data[[#This Row],[Date]], "MMMM")</f>
        <v>February</v>
      </c>
      <c r="D1864" s="5" t="str">
        <f>TEXT(Table_EnergyDemand_raw_data[[#This Row],[Date]], "YYYY")</f>
        <v>2020</v>
      </c>
      <c r="E1864" s="5">
        <f>_xlfn.ISOWEEKNUM(Table_EnergyDemand_raw_data[[#This Row],[Date]])</f>
        <v>6</v>
      </c>
      <c r="F1864" s="6" t="str">
        <f>VLOOKUP(Table_EnergyDemand_raw_data[[#This Row],[Date]],Table_Sheet1[], 2, FALSE)</f>
        <v>Y</v>
      </c>
      <c r="G1864" s="6" t="str">
        <f>VLOOKUP(Table_EnergyDemand_raw_data[[#This Row],[Date]],Table_Sheet1[], 3, FALSE)</f>
        <v>N</v>
      </c>
      <c r="H1864" s="5">
        <v>13.7</v>
      </c>
      <c r="I1864" s="5">
        <v>25.5</v>
      </c>
      <c r="J1864" s="5">
        <v>25</v>
      </c>
      <c r="K1864" s="5">
        <v>0</v>
      </c>
      <c r="L1864" s="7">
        <v>120569.46</v>
      </c>
      <c r="M1864" s="8">
        <v>42.766032299999999</v>
      </c>
      <c r="N1864" s="8">
        <f>Table_EnergyDemand_raw_data[[#This Row],[Demand]]*Table_EnergyDemand_raw_data[[#This Row],[RRP]]</f>
        <v>5156277.4207535582</v>
      </c>
    </row>
    <row r="1865" spans="1:14" x14ac:dyDescent="0.3">
      <c r="A1865" s="10">
        <v>43868</v>
      </c>
      <c r="B1865" s="5" t="str">
        <f>TEXT(Table_EnergyDemand_raw_data[[#This Row],[Date]], "DDDD")</f>
        <v>Friday</v>
      </c>
      <c r="C1865" s="5" t="str">
        <f xml:space="preserve"> TEXT(Table_EnergyDemand_raw_data[[#This Row],[Date]], "MMMM")</f>
        <v>February</v>
      </c>
      <c r="D1865" s="5" t="str">
        <f>TEXT(Table_EnergyDemand_raw_data[[#This Row],[Date]], "YYYY")</f>
        <v>2020</v>
      </c>
      <c r="E1865" s="5">
        <f>_xlfn.ISOWEEKNUM(Table_EnergyDemand_raw_data[[#This Row],[Date]])</f>
        <v>6</v>
      </c>
      <c r="F1865" s="6" t="str">
        <f>VLOOKUP(Table_EnergyDemand_raw_data[[#This Row],[Date]],Table_Sheet1[], 2, FALSE)</f>
        <v>Y</v>
      </c>
      <c r="G1865" s="6" t="str">
        <f>VLOOKUP(Table_EnergyDemand_raw_data[[#This Row],[Date]],Table_Sheet1[], 3, FALSE)</f>
        <v>N</v>
      </c>
      <c r="H1865" s="5">
        <v>16.5</v>
      </c>
      <c r="I1865" s="5">
        <v>23.2</v>
      </c>
      <c r="J1865" s="5">
        <v>18.399999999999999</v>
      </c>
      <c r="K1865" s="5">
        <v>0</v>
      </c>
      <c r="L1865" s="7">
        <v>120734.85</v>
      </c>
      <c r="M1865" s="8">
        <v>45.332425360000002</v>
      </c>
      <c r="N1865" s="8">
        <f>Table_EnergyDemand_raw_data[[#This Row],[Demand]]*Table_EnergyDemand_raw_data[[#This Row],[RRP]]</f>
        <v>5473203.5759757962</v>
      </c>
    </row>
    <row r="1866" spans="1:14" x14ac:dyDescent="0.3">
      <c r="A1866" s="10">
        <v>43869</v>
      </c>
      <c r="B1866" s="5" t="str">
        <f>TEXT(Table_EnergyDemand_raw_data[[#This Row],[Date]], "DDDD")</f>
        <v>Saturday</v>
      </c>
      <c r="C1866" s="5" t="str">
        <f xml:space="preserve"> TEXT(Table_EnergyDemand_raw_data[[#This Row],[Date]], "MMMM")</f>
        <v>February</v>
      </c>
      <c r="D1866" s="5" t="str">
        <f>TEXT(Table_EnergyDemand_raw_data[[#This Row],[Date]], "YYYY")</f>
        <v>2020</v>
      </c>
      <c r="E1866" s="5">
        <f>_xlfn.ISOWEEKNUM(Table_EnergyDemand_raw_data[[#This Row],[Date]])</f>
        <v>6</v>
      </c>
      <c r="F1866" s="6" t="str">
        <f>VLOOKUP(Table_EnergyDemand_raw_data[[#This Row],[Date]],Table_Sheet1[], 2, FALSE)</f>
        <v>Y</v>
      </c>
      <c r="G1866" s="6" t="str">
        <f>VLOOKUP(Table_EnergyDemand_raw_data[[#This Row],[Date]],Table_Sheet1[], 3, FALSE)</f>
        <v>N</v>
      </c>
      <c r="H1866" s="5">
        <v>17.399999999999999</v>
      </c>
      <c r="I1866" s="5">
        <v>29.4</v>
      </c>
      <c r="J1866" s="5">
        <v>27.5</v>
      </c>
      <c r="K1866" s="5">
        <v>0</v>
      </c>
      <c r="L1866" s="7">
        <v>107864.44500000001</v>
      </c>
      <c r="M1866" s="8">
        <v>28.570907080000001</v>
      </c>
      <c r="N1866" s="8">
        <f>Table_EnergyDemand_raw_data[[#This Row],[Demand]]*Table_EnergyDemand_raw_data[[#This Row],[RRP]]</f>
        <v>3081785.035330771</v>
      </c>
    </row>
    <row r="1867" spans="1:14" x14ac:dyDescent="0.3">
      <c r="A1867" s="10">
        <v>43870</v>
      </c>
      <c r="B1867" s="5" t="str">
        <f>TEXT(Table_EnergyDemand_raw_data[[#This Row],[Date]], "DDDD")</f>
        <v>Sunday</v>
      </c>
      <c r="C1867" s="5" t="str">
        <f xml:space="preserve"> TEXT(Table_EnergyDemand_raw_data[[#This Row],[Date]], "MMMM")</f>
        <v>February</v>
      </c>
      <c r="D1867" s="5" t="str">
        <f>TEXT(Table_EnergyDemand_raw_data[[#This Row],[Date]], "YYYY")</f>
        <v>2020</v>
      </c>
      <c r="E1867" s="5">
        <f>_xlfn.ISOWEEKNUM(Table_EnergyDemand_raw_data[[#This Row],[Date]])</f>
        <v>6</v>
      </c>
      <c r="F1867" s="6" t="str">
        <f>VLOOKUP(Table_EnergyDemand_raw_data[[#This Row],[Date]],Table_Sheet1[], 2, FALSE)</f>
        <v>Y</v>
      </c>
      <c r="G1867" s="6" t="str">
        <f>VLOOKUP(Table_EnergyDemand_raw_data[[#This Row],[Date]],Table_Sheet1[], 3, FALSE)</f>
        <v>N</v>
      </c>
      <c r="H1867" s="5">
        <v>19.600000000000001</v>
      </c>
      <c r="I1867" s="5">
        <v>28.2</v>
      </c>
      <c r="J1867" s="5">
        <v>19.899999999999999</v>
      </c>
      <c r="K1867" s="5">
        <v>0</v>
      </c>
      <c r="L1867" s="7">
        <v>103857.11</v>
      </c>
      <c r="M1867" s="8">
        <v>21.555491809999999</v>
      </c>
      <c r="N1867" s="8">
        <f>Table_EnergyDemand_raw_data[[#This Row],[Demand]]*Table_EnergyDemand_raw_data[[#This Row],[RRP]]</f>
        <v>2238691.0840152688</v>
      </c>
    </row>
    <row r="1868" spans="1:14" x14ac:dyDescent="0.3">
      <c r="A1868" s="10">
        <v>43871</v>
      </c>
      <c r="B1868" s="5" t="str">
        <f>TEXT(Table_EnergyDemand_raw_data[[#This Row],[Date]], "DDDD")</f>
        <v>Monday</v>
      </c>
      <c r="C1868" s="5" t="str">
        <f xml:space="preserve"> TEXT(Table_EnergyDemand_raw_data[[#This Row],[Date]], "MMMM")</f>
        <v>February</v>
      </c>
      <c r="D1868" s="5" t="str">
        <f>TEXT(Table_EnergyDemand_raw_data[[#This Row],[Date]], "YYYY")</f>
        <v>2020</v>
      </c>
      <c r="E1868" s="5">
        <f>_xlfn.ISOWEEKNUM(Table_EnergyDemand_raw_data[[#This Row],[Date]])</f>
        <v>7</v>
      </c>
      <c r="F1868" s="6" t="str">
        <f>VLOOKUP(Table_EnergyDemand_raw_data[[#This Row],[Date]],Table_Sheet1[], 2, FALSE)</f>
        <v>Y</v>
      </c>
      <c r="G1868" s="6" t="str">
        <f>VLOOKUP(Table_EnergyDemand_raw_data[[#This Row],[Date]],Table_Sheet1[], 3, FALSE)</f>
        <v>N</v>
      </c>
      <c r="H1868" s="5">
        <v>18.5</v>
      </c>
      <c r="I1868" s="5">
        <v>27.7</v>
      </c>
      <c r="J1868" s="5">
        <v>15</v>
      </c>
      <c r="K1868" s="5">
        <v>0.6</v>
      </c>
      <c r="L1868" s="7">
        <v>122975.46</v>
      </c>
      <c r="M1868" s="8">
        <v>50.809242179999998</v>
      </c>
      <c r="N1868" s="8">
        <f>Table_EnergyDemand_raw_data[[#This Row],[Demand]]*Table_EnergyDemand_raw_data[[#This Row],[RRP]]</f>
        <v>6248289.9293369027</v>
      </c>
    </row>
    <row r="1869" spans="1:14" x14ac:dyDescent="0.3">
      <c r="A1869" s="10">
        <v>43872</v>
      </c>
      <c r="B1869" s="5" t="str">
        <f>TEXT(Table_EnergyDemand_raw_data[[#This Row],[Date]], "DDDD")</f>
        <v>Tuesday</v>
      </c>
      <c r="C1869" s="5" t="str">
        <f xml:space="preserve"> TEXT(Table_EnergyDemand_raw_data[[#This Row],[Date]], "MMMM")</f>
        <v>February</v>
      </c>
      <c r="D1869" s="5" t="str">
        <f>TEXT(Table_EnergyDemand_raw_data[[#This Row],[Date]], "YYYY")</f>
        <v>2020</v>
      </c>
      <c r="E1869" s="5">
        <f>_xlfn.ISOWEEKNUM(Table_EnergyDemand_raw_data[[#This Row],[Date]])</f>
        <v>7</v>
      </c>
      <c r="F1869" s="6" t="str">
        <f>VLOOKUP(Table_EnergyDemand_raw_data[[#This Row],[Date]],Table_Sheet1[], 2, FALSE)</f>
        <v>Y</v>
      </c>
      <c r="G1869" s="6" t="str">
        <f>VLOOKUP(Table_EnergyDemand_raw_data[[#This Row],[Date]],Table_Sheet1[], 3, FALSE)</f>
        <v>N</v>
      </c>
      <c r="H1869" s="5">
        <v>19.5</v>
      </c>
      <c r="I1869" s="5">
        <v>25.9</v>
      </c>
      <c r="J1869" s="5">
        <v>19.100000000000001</v>
      </c>
      <c r="K1869" s="5">
        <v>0</v>
      </c>
      <c r="L1869" s="7">
        <v>127110.58</v>
      </c>
      <c r="M1869" s="8">
        <v>61.289840849999997</v>
      </c>
      <c r="N1869" s="8">
        <f>Table_EnergyDemand_raw_data[[#This Row],[Demand]]*Table_EnergyDemand_raw_data[[#This Row],[RRP]]</f>
        <v>7790587.2185511924</v>
      </c>
    </row>
    <row r="1870" spans="1:14" x14ac:dyDescent="0.3">
      <c r="A1870" s="10">
        <v>43873</v>
      </c>
      <c r="B1870" s="5" t="str">
        <f>TEXT(Table_EnergyDemand_raw_data[[#This Row],[Date]], "DDDD")</f>
        <v>Wednesday</v>
      </c>
      <c r="C1870" s="5" t="str">
        <f xml:space="preserve"> TEXT(Table_EnergyDemand_raw_data[[#This Row],[Date]], "MMMM")</f>
        <v>February</v>
      </c>
      <c r="D1870" s="5" t="str">
        <f>TEXT(Table_EnergyDemand_raw_data[[#This Row],[Date]], "YYYY")</f>
        <v>2020</v>
      </c>
      <c r="E1870" s="5">
        <f>_xlfn.ISOWEEKNUM(Table_EnergyDemand_raw_data[[#This Row],[Date]])</f>
        <v>7</v>
      </c>
      <c r="F1870" s="6" t="str">
        <f>VLOOKUP(Table_EnergyDemand_raw_data[[#This Row],[Date]],Table_Sheet1[], 2, FALSE)</f>
        <v>Y</v>
      </c>
      <c r="G1870" s="6" t="str">
        <f>VLOOKUP(Table_EnergyDemand_raw_data[[#This Row],[Date]],Table_Sheet1[], 3, FALSE)</f>
        <v>N</v>
      </c>
      <c r="H1870" s="5">
        <v>19.100000000000001</v>
      </c>
      <c r="I1870" s="5">
        <v>27.7</v>
      </c>
      <c r="J1870" s="5">
        <v>17.3</v>
      </c>
      <c r="K1870" s="5">
        <v>0</v>
      </c>
      <c r="L1870" s="7">
        <v>124618.565</v>
      </c>
      <c r="M1870" s="8">
        <v>53.243525050000002</v>
      </c>
      <c r="N1870" s="8">
        <f>Table_EnergyDemand_raw_data[[#This Row],[Demand]]*Table_EnergyDemand_raw_data[[#This Row],[RRP]]</f>
        <v>6635131.6872725533</v>
      </c>
    </row>
    <row r="1871" spans="1:14" x14ac:dyDescent="0.3">
      <c r="A1871" s="10">
        <v>43874</v>
      </c>
      <c r="B1871" s="5" t="str">
        <f>TEXT(Table_EnergyDemand_raw_data[[#This Row],[Date]], "DDDD")</f>
        <v>Thursday</v>
      </c>
      <c r="C1871" s="5" t="str">
        <f xml:space="preserve"> TEXT(Table_EnergyDemand_raw_data[[#This Row],[Date]], "MMMM")</f>
        <v>February</v>
      </c>
      <c r="D1871" s="5" t="str">
        <f>TEXT(Table_EnergyDemand_raw_data[[#This Row],[Date]], "YYYY")</f>
        <v>2020</v>
      </c>
      <c r="E1871" s="5">
        <f>_xlfn.ISOWEEKNUM(Table_EnergyDemand_raw_data[[#This Row],[Date]])</f>
        <v>7</v>
      </c>
      <c r="F1871" s="6" t="str">
        <f>VLOOKUP(Table_EnergyDemand_raw_data[[#This Row],[Date]],Table_Sheet1[], 2, FALSE)</f>
        <v>Y</v>
      </c>
      <c r="G1871" s="6" t="str">
        <f>VLOOKUP(Table_EnergyDemand_raw_data[[#This Row],[Date]],Table_Sheet1[], 3, FALSE)</f>
        <v>N</v>
      </c>
      <c r="H1871" s="5">
        <v>19.399999999999999</v>
      </c>
      <c r="I1871" s="5">
        <v>31.7</v>
      </c>
      <c r="J1871" s="5">
        <v>26.7</v>
      </c>
      <c r="K1871" s="5">
        <v>0</v>
      </c>
      <c r="L1871" s="7">
        <v>139137.185</v>
      </c>
      <c r="M1871" s="8">
        <v>79.018494320000002</v>
      </c>
      <c r="N1871" s="8">
        <f>Table_EnergyDemand_raw_data[[#This Row],[Demand]]*Table_EnergyDemand_raw_data[[#This Row],[RRP]]</f>
        <v>10994410.862623289</v>
      </c>
    </row>
    <row r="1872" spans="1:14" x14ac:dyDescent="0.3">
      <c r="A1872" s="10">
        <v>43875</v>
      </c>
      <c r="B1872" s="5" t="str">
        <f>TEXT(Table_EnergyDemand_raw_data[[#This Row],[Date]], "DDDD")</f>
        <v>Friday</v>
      </c>
      <c r="C1872" s="5" t="str">
        <f xml:space="preserve"> TEXT(Table_EnergyDemand_raw_data[[#This Row],[Date]], "MMMM")</f>
        <v>February</v>
      </c>
      <c r="D1872" s="5" t="str">
        <f>TEXT(Table_EnergyDemand_raw_data[[#This Row],[Date]], "YYYY")</f>
        <v>2020</v>
      </c>
      <c r="E1872" s="5">
        <f>_xlfn.ISOWEEKNUM(Table_EnergyDemand_raw_data[[#This Row],[Date]])</f>
        <v>7</v>
      </c>
      <c r="F1872" s="6" t="str">
        <f>VLOOKUP(Table_EnergyDemand_raw_data[[#This Row],[Date]],Table_Sheet1[], 2, FALSE)</f>
        <v>Y</v>
      </c>
      <c r="G1872" s="6" t="str">
        <f>VLOOKUP(Table_EnergyDemand_raw_data[[#This Row],[Date]],Table_Sheet1[], 3, FALSE)</f>
        <v>N</v>
      </c>
      <c r="H1872" s="5">
        <v>20.3</v>
      </c>
      <c r="I1872" s="5">
        <v>33.700000000000003</v>
      </c>
      <c r="J1872" s="5">
        <v>10.6</v>
      </c>
      <c r="K1872" s="5">
        <v>0</v>
      </c>
      <c r="L1872" s="7">
        <v>139855.63</v>
      </c>
      <c r="M1872" s="8">
        <v>79.502643969999994</v>
      </c>
      <c r="N1872" s="8">
        <f>Table_EnergyDemand_raw_data[[#This Row],[Demand]]*Table_EnergyDemand_raw_data[[#This Row],[RRP]]</f>
        <v>11118892.359090051</v>
      </c>
    </row>
    <row r="1873" spans="1:14" x14ac:dyDescent="0.3">
      <c r="A1873" s="10">
        <v>43876</v>
      </c>
      <c r="B1873" s="5" t="str">
        <f>TEXT(Table_EnergyDemand_raw_data[[#This Row],[Date]], "DDDD")</f>
        <v>Saturday</v>
      </c>
      <c r="C1873" s="5" t="str">
        <f xml:space="preserve"> TEXT(Table_EnergyDemand_raw_data[[#This Row],[Date]], "MMMM")</f>
        <v>February</v>
      </c>
      <c r="D1873" s="5" t="str">
        <f>TEXT(Table_EnergyDemand_raw_data[[#This Row],[Date]], "YYYY")</f>
        <v>2020</v>
      </c>
      <c r="E1873" s="5">
        <f>_xlfn.ISOWEEKNUM(Table_EnergyDemand_raw_data[[#This Row],[Date]])</f>
        <v>7</v>
      </c>
      <c r="F1873" s="6" t="str">
        <f>VLOOKUP(Table_EnergyDemand_raw_data[[#This Row],[Date]],Table_Sheet1[], 2, FALSE)</f>
        <v>Y</v>
      </c>
      <c r="G1873" s="6" t="str">
        <f>VLOOKUP(Table_EnergyDemand_raw_data[[#This Row],[Date]],Table_Sheet1[], 3, FALSE)</f>
        <v>N</v>
      </c>
      <c r="H1873" s="5">
        <v>18.899999999999999</v>
      </c>
      <c r="I1873" s="5">
        <v>19.3</v>
      </c>
      <c r="J1873" s="5">
        <v>2.4</v>
      </c>
      <c r="K1873" s="5">
        <v>5.4</v>
      </c>
      <c r="L1873" s="7">
        <v>108300.63499999999</v>
      </c>
      <c r="M1873" s="8">
        <v>55.674962260000001</v>
      </c>
      <c r="N1873" s="8">
        <f>Table_EnergyDemand_raw_data[[#This Row],[Demand]]*Table_EnergyDemand_raw_data[[#This Row],[RRP]]</f>
        <v>6029633.7663590349</v>
      </c>
    </row>
    <row r="1874" spans="1:14" x14ac:dyDescent="0.3">
      <c r="A1874" s="10">
        <v>43877</v>
      </c>
      <c r="B1874" s="5" t="str">
        <f>TEXT(Table_EnergyDemand_raw_data[[#This Row],[Date]], "DDDD")</f>
        <v>Sunday</v>
      </c>
      <c r="C1874" s="5" t="str">
        <f xml:space="preserve"> TEXT(Table_EnergyDemand_raw_data[[#This Row],[Date]], "MMMM")</f>
        <v>February</v>
      </c>
      <c r="D1874" s="5" t="str">
        <f>TEXT(Table_EnergyDemand_raw_data[[#This Row],[Date]], "YYYY")</f>
        <v>2020</v>
      </c>
      <c r="E1874" s="5">
        <f>_xlfn.ISOWEEKNUM(Table_EnergyDemand_raw_data[[#This Row],[Date]])</f>
        <v>7</v>
      </c>
      <c r="F1874" s="6" t="str">
        <f>VLOOKUP(Table_EnergyDemand_raw_data[[#This Row],[Date]],Table_Sheet1[], 2, FALSE)</f>
        <v>Y</v>
      </c>
      <c r="G1874" s="6" t="str">
        <f>VLOOKUP(Table_EnergyDemand_raw_data[[#This Row],[Date]],Table_Sheet1[], 3, FALSE)</f>
        <v>N</v>
      </c>
      <c r="H1874" s="5">
        <v>16.899999999999999</v>
      </c>
      <c r="I1874" s="5">
        <v>26.4</v>
      </c>
      <c r="J1874" s="5">
        <v>23.8</v>
      </c>
      <c r="K1874" s="5">
        <v>2.8</v>
      </c>
      <c r="L1874" s="7">
        <v>100904.27</v>
      </c>
      <c r="M1874" s="8">
        <v>47.00473539</v>
      </c>
      <c r="N1874" s="8">
        <f>Table_EnergyDemand_raw_data[[#This Row],[Demand]]*Table_EnergyDemand_raw_data[[#This Row],[RRP]]</f>
        <v>4742978.5110711157</v>
      </c>
    </row>
    <row r="1875" spans="1:14" x14ac:dyDescent="0.3">
      <c r="A1875" s="10">
        <v>43878</v>
      </c>
      <c r="B1875" s="5" t="str">
        <f>TEXT(Table_EnergyDemand_raw_data[[#This Row],[Date]], "DDDD")</f>
        <v>Monday</v>
      </c>
      <c r="C1875" s="5" t="str">
        <f xml:space="preserve"> TEXT(Table_EnergyDemand_raw_data[[#This Row],[Date]], "MMMM")</f>
        <v>February</v>
      </c>
      <c r="D1875" s="5" t="str">
        <f>TEXT(Table_EnergyDemand_raw_data[[#This Row],[Date]], "YYYY")</f>
        <v>2020</v>
      </c>
      <c r="E1875" s="5">
        <f>_xlfn.ISOWEEKNUM(Table_EnergyDemand_raw_data[[#This Row],[Date]])</f>
        <v>8</v>
      </c>
      <c r="F1875" s="6" t="str">
        <f>VLOOKUP(Table_EnergyDemand_raw_data[[#This Row],[Date]],Table_Sheet1[], 2, FALSE)</f>
        <v>Y</v>
      </c>
      <c r="G1875" s="6" t="str">
        <f>VLOOKUP(Table_EnergyDemand_raw_data[[#This Row],[Date]],Table_Sheet1[], 3, FALSE)</f>
        <v>N</v>
      </c>
      <c r="H1875" s="5">
        <v>15.2</v>
      </c>
      <c r="I1875" s="5">
        <v>25.6</v>
      </c>
      <c r="J1875" s="5">
        <v>26.4</v>
      </c>
      <c r="K1875" s="5">
        <v>0</v>
      </c>
      <c r="L1875" s="7">
        <v>123351.845</v>
      </c>
      <c r="M1875" s="8">
        <v>64.10902188</v>
      </c>
      <c r="N1875" s="8">
        <f>Table_EnergyDemand_raw_data[[#This Row],[Demand]]*Table_EnergyDemand_raw_data[[#This Row],[RRP]]</f>
        <v>7907966.1300433688</v>
      </c>
    </row>
    <row r="1876" spans="1:14" x14ac:dyDescent="0.3">
      <c r="A1876" s="10">
        <v>43879</v>
      </c>
      <c r="B1876" s="5" t="str">
        <f>TEXT(Table_EnergyDemand_raw_data[[#This Row],[Date]], "DDDD")</f>
        <v>Tuesday</v>
      </c>
      <c r="C1876" s="5" t="str">
        <f xml:space="preserve"> TEXT(Table_EnergyDemand_raw_data[[#This Row],[Date]], "MMMM")</f>
        <v>February</v>
      </c>
      <c r="D1876" s="5" t="str">
        <f>TEXT(Table_EnergyDemand_raw_data[[#This Row],[Date]], "YYYY")</f>
        <v>2020</v>
      </c>
      <c r="E1876" s="5">
        <f>_xlfn.ISOWEEKNUM(Table_EnergyDemand_raw_data[[#This Row],[Date]])</f>
        <v>8</v>
      </c>
      <c r="F1876" s="6" t="str">
        <f>VLOOKUP(Table_EnergyDemand_raw_data[[#This Row],[Date]],Table_Sheet1[], 2, FALSE)</f>
        <v>Y</v>
      </c>
      <c r="G1876" s="6" t="str">
        <f>VLOOKUP(Table_EnergyDemand_raw_data[[#This Row],[Date]],Table_Sheet1[], 3, FALSE)</f>
        <v>N</v>
      </c>
      <c r="H1876" s="5">
        <v>17.600000000000001</v>
      </c>
      <c r="I1876" s="5">
        <v>21.8</v>
      </c>
      <c r="J1876" s="5">
        <v>7.3</v>
      </c>
      <c r="K1876" s="5">
        <v>0</v>
      </c>
      <c r="L1876" s="7">
        <v>119178.12</v>
      </c>
      <c r="M1876" s="8">
        <v>60.59554515</v>
      </c>
      <c r="N1876" s="8">
        <f>Table_EnergyDemand_raw_data[[#This Row],[Demand]]*Table_EnergyDemand_raw_data[[#This Row],[RRP]]</f>
        <v>7221663.1513521178</v>
      </c>
    </row>
    <row r="1877" spans="1:14" x14ac:dyDescent="0.3">
      <c r="A1877" s="10">
        <v>43880</v>
      </c>
      <c r="B1877" s="5" t="str">
        <f>TEXT(Table_EnergyDemand_raw_data[[#This Row],[Date]], "DDDD")</f>
        <v>Wednesday</v>
      </c>
      <c r="C1877" s="5" t="str">
        <f xml:space="preserve"> TEXT(Table_EnergyDemand_raw_data[[#This Row],[Date]], "MMMM")</f>
        <v>February</v>
      </c>
      <c r="D1877" s="5" t="str">
        <f>TEXT(Table_EnergyDemand_raw_data[[#This Row],[Date]], "YYYY")</f>
        <v>2020</v>
      </c>
      <c r="E1877" s="5">
        <f>_xlfn.ISOWEEKNUM(Table_EnergyDemand_raw_data[[#This Row],[Date]])</f>
        <v>8</v>
      </c>
      <c r="F1877" s="6" t="str">
        <f>VLOOKUP(Table_EnergyDemand_raw_data[[#This Row],[Date]],Table_Sheet1[], 2, FALSE)</f>
        <v>Y</v>
      </c>
      <c r="G1877" s="6" t="str">
        <f>VLOOKUP(Table_EnergyDemand_raw_data[[#This Row],[Date]],Table_Sheet1[], 3, FALSE)</f>
        <v>N</v>
      </c>
      <c r="H1877" s="5">
        <v>13.3</v>
      </c>
      <c r="I1877" s="5">
        <v>19.7</v>
      </c>
      <c r="J1877" s="5">
        <v>12.9</v>
      </c>
      <c r="K1877" s="5">
        <v>38</v>
      </c>
      <c r="L1877" s="7">
        <v>109375.215</v>
      </c>
      <c r="M1877" s="8">
        <v>51.44203692</v>
      </c>
      <c r="N1877" s="8">
        <f>Table_EnergyDemand_raw_data[[#This Row],[Demand]]*Table_EnergyDemand_raw_data[[#This Row],[RRP]]</f>
        <v>5626483.8481629379</v>
      </c>
    </row>
    <row r="1878" spans="1:14" x14ac:dyDescent="0.3">
      <c r="A1878" s="10">
        <v>43881</v>
      </c>
      <c r="B1878" s="5" t="str">
        <f>TEXT(Table_EnergyDemand_raw_data[[#This Row],[Date]], "DDDD")</f>
        <v>Thursday</v>
      </c>
      <c r="C1878" s="5" t="str">
        <f xml:space="preserve"> TEXT(Table_EnergyDemand_raw_data[[#This Row],[Date]], "MMMM")</f>
        <v>February</v>
      </c>
      <c r="D1878" s="5" t="str">
        <f>TEXT(Table_EnergyDemand_raw_data[[#This Row],[Date]], "YYYY")</f>
        <v>2020</v>
      </c>
      <c r="E1878" s="5">
        <f>_xlfn.ISOWEEKNUM(Table_EnergyDemand_raw_data[[#This Row],[Date]])</f>
        <v>8</v>
      </c>
      <c r="F1878" s="6" t="str">
        <f>VLOOKUP(Table_EnergyDemand_raw_data[[#This Row],[Date]],Table_Sheet1[], 2, FALSE)</f>
        <v>Y</v>
      </c>
      <c r="G1878" s="6" t="str">
        <f>VLOOKUP(Table_EnergyDemand_raw_data[[#This Row],[Date]],Table_Sheet1[], 3, FALSE)</f>
        <v>N</v>
      </c>
      <c r="H1878" s="5">
        <v>14.2</v>
      </c>
      <c r="I1878" s="5">
        <v>18.7</v>
      </c>
      <c r="J1878" s="5">
        <v>15.2</v>
      </c>
      <c r="K1878" s="5">
        <v>3.2</v>
      </c>
      <c r="L1878" s="7">
        <v>112202.145</v>
      </c>
      <c r="M1878" s="8">
        <v>58.361290920000002</v>
      </c>
      <c r="N1878" s="8">
        <f>Table_EnergyDemand_raw_data[[#This Row],[Demand]]*Table_EnergyDemand_raw_data[[#This Row],[RRP]]</f>
        <v>6548262.0261930237</v>
      </c>
    </row>
    <row r="1879" spans="1:14" x14ac:dyDescent="0.3">
      <c r="A1879" s="10">
        <v>43882</v>
      </c>
      <c r="B1879" s="5" t="str">
        <f>TEXT(Table_EnergyDemand_raw_data[[#This Row],[Date]], "DDDD")</f>
        <v>Friday</v>
      </c>
      <c r="C1879" s="5" t="str">
        <f xml:space="preserve"> TEXT(Table_EnergyDemand_raw_data[[#This Row],[Date]], "MMMM")</f>
        <v>February</v>
      </c>
      <c r="D1879" s="5" t="str">
        <f>TEXT(Table_EnergyDemand_raw_data[[#This Row],[Date]], "YYYY")</f>
        <v>2020</v>
      </c>
      <c r="E1879" s="5">
        <f>_xlfn.ISOWEEKNUM(Table_EnergyDemand_raw_data[[#This Row],[Date]])</f>
        <v>8</v>
      </c>
      <c r="F1879" s="6" t="str">
        <f>VLOOKUP(Table_EnergyDemand_raw_data[[#This Row],[Date]],Table_Sheet1[], 2, FALSE)</f>
        <v>Y</v>
      </c>
      <c r="G1879" s="6" t="str">
        <f>VLOOKUP(Table_EnergyDemand_raw_data[[#This Row],[Date]],Table_Sheet1[], 3, FALSE)</f>
        <v>N</v>
      </c>
      <c r="H1879" s="5">
        <v>13.5</v>
      </c>
      <c r="I1879" s="5">
        <v>19.600000000000001</v>
      </c>
      <c r="J1879" s="5">
        <v>17.100000000000001</v>
      </c>
      <c r="K1879" s="5">
        <v>2.8</v>
      </c>
      <c r="L1879" s="7">
        <v>108949.05499999999</v>
      </c>
      <c r="M1879" s="8">
        <v>48.658203370000003</v>
      </c>
      <c r="N1879" s="8">
        <f>Table_EnergyDemand_raw_data[[#This Row],[Demand]]*Table_EnergyDemand_raw_data[[#This Row],[RRP]]</f>
        <v>5301265.2751593152</v>
      </c>
    </row>
    <row r="1880" spans="1:14" x14ac:dyDescent="0.3">
      <c r="A1880" s="10">
        <v>43883</v>
      </c>
      <c r="B1880" s="5" t="str">
        <f>TEXT(Table_EnergyDemand_raw_data[[#This Row],[Date]], "DDDD")</f>
        <v>Saturday</v>
      </c>
      <c r="C1880" s="5" t="str">
        <f xml:space="preserve"> TEXT(Table_EnergyDemand_raw_data[[#This Row],[Date]], "MMMM")</f>
        <v>February</v>
      </c>
      <c r="D1880" s="5" t="str">
        <f>TEXT(Table_EnergyDemand_raw_data[[#This Row],[Date]], "YYYY")</f>
        <v>2020</v>
      </c>
      <c r="E1880" s="5">
        <f>_xlfn.ISOWEEKNUM(Table_EnergyDemand_raw_data[[#This Row],[Date]])</f>
        <v>8</v>
      </c>
      <c r="F1880" s="6" t="str">
        <f>VLOOKUP(Table_EnergyDemand_raw_data[[#This Row],[Date]],Table_Sheet1[], 2, FALSE)</f>
        <v>Y</v>
      </c>
      <c r="G1880" s="6" t="str">
        <f>VLOOKUP(Table_EnergyDemand_raw_data[[#This Row],[Date]],Table_Sheet1[], 3, FALSE)</f>
        <v>N</v>
      </c>
      <c r="H1880" s="5">
        <v>11.4</v>
      </c>
      <c r="I1880" s="5">
        <v>21.1</v>
      </c>
      <c r="J1880" s="5">
        <v>25.4</v>
      </c>
      <c r="K1880" s="5">
        <v>0</v>
      </c>
      <c r="L1880" s="7">
        <v>96922.02</v>
      </c>
      <c r="M1880" s="8">
        <v>42.236093580000002</v>
      </c>
      <c r="N1880" s="8">
        <f>Table_EnergyDemand_raw_data[[#This Row],[Demand]]*Table_EnergyDemand_raw_data[[#This Row],[RRP]]</f>
        <v>4093607.506682632</v>
      </c>
    </row>
    <row r="1881" spans="1:14" x14ac:dyDescent="0.3">
      <c r="A1881" s="10">
        <v>43884</v>
      </c>
      <c r="B1881" s="5" t="str">
        <f>TEXT(Table_EnergyDemand_raw_data[[#This Row],[Date]], "DDDD")</f>
        <v>Sunday</v>
      </c>
      <c r="C1881" s="5" t="str">
        <f xml:space="preserve"> TEXT(Table_EnergyDemand_raw_data[[#This Row],[Date]], "MMMM")</f>
        <v>February</v>
      </c>
      <c r="D1881" s="5" t="str">
        <f>TEXT(Table_EnergyDemand_raw_data[[#This Row],[Date]], "YYYY")</f>
        <v>2020</v>
      </c>
      <c r="E1881" s="5">
        <f>_xlfn.ISOWEEKNUM(Table_EnergyDemand_raw_data[[#This Row],[Date]])</f>
        <v>8</v>
      </c>
      <c r="F1881" s="6" t="str">
        <f>VLOOKUP(Table_EnergyDemand_raw_data[[#This Row],[Date]],Table_Sheet1[], 2, FALSE)</f>
        <v>Y</v>
      </c>
      <c r="G1881" s="6" t="str">
        <f>VLOOKUP(Table_EnergyDemand_raw_data[[#This Row],[Date]],Table_Sheet1[], 3, FALSE)</f>
        <v>N</v>
      </c>
      <c r="H1881" s="5">
        <v>13.3</v>
      </c>
      <c r="I1881" s="5">
        <v>34</v>
      </c>
      <c r="J1881" s="5">
        <v>21.6</v>
      </c>
      <c r="K1881" s="5">
        <v>0</v>
      </c>
      <c r="L1881" s="7">
        <v>106129.66499999999</v>
      </c>
      <c r="M1881" s="8">
        <v>51.318456159999997</v>
      </c>
      <c r="N1881" s="8">
        <f>Table_EnergyDemand_raw_data[[#This Row],[Demand]]*Table_EnergyDemand_raw_data[[#This Row],[RRP]]</f>
        <v>5446410.5605779858</v>
      </c>
    </row>
    <row r="1882" spans="1:14" x14ac:dyDescent="0.3">
      <c r="A1882" s="10">
        <v>43885</v>
      </c>
      <c r="B1882" s="5" t="str">
        <f>TEXT(Table_EnergyDemand_raw_data[[#This Row],[Date]], "DDDD")</f>
        <v>Monday</v>
      </c>
      <c r="C1882" s="5" t="str">
        <f xml:space="preserve"> TEXT(Table_EnergyDemand_raw_data[[#This Row],[Date]], "MMMM")</f>
        <v>February</v>
      </c>
      <c r="D1882" s="5" t="str">
        <f>TEXT(Table_EnergyDemand_raw_data[[#This Row],[Date]], "YYYY")</f>
        <v>2020</v>
      </c>
      <c r="E1882" s="5">
        <f>_xlfn.ISOWEEKNUM(Table_EnergyDemand_raw_data[[#This Row],[Date]])</f>
        <v>9</v>
      </c>
      <c r="F1882" s="6" t="str">
        <f>VLOOKUP(Table_EnergyDemand_raw_data[[#This Row],[Date]],Table_Sheet1[], 2, FALSE)</f>
        <v>Y</v>
      </c>
      <c r="G1882" s="6" t="str">
        <f>VLOOKUP(Table_EnergyDemand_raw_data[[#This Row],[Date]],Table_Sheet1[], 3, FALSE)</f>
        <v>N</v>
      </c>
      <c r="H1882" s="5">
        <v>16.8</v>
      </c>
      <c r="I1882" s="5">
        <v>23.7</v>
      </c>
      <c r="J1882" s="5">
        <v>5.4</v>
      </c>
      <c r="K1882" s="5">
        <v>0</v>
      </c>
      <c r="L1882" s="7">
        <v>122619.05499999999</v>
      </c>
      <c r="M1882" s="8">
        <v>57.234083179999999</v>
      </c>
      <c r="N1882" s="8">
        <f>Table_EnergyDemand_raw_data[[#This Row],[Demand]]*Table_EnergyDemand_raw_data[[#This Row],[RRP]]</f>
        <v>7017989.1933229947</v>
      </c>
    </row>
    <row r="1883" spans="1:14" x14ac:dyDescent="0.3">
      <c r="A1883" s="10">
        <v>43886</v>
      </c>
      <c r="B1883" s="5" t="str">
        <f>TEXT(Table_EnergyDemand_raw_data[[#This Row],[Date]], "DDDD")</f>
        <v>Tuesday</v>
      </c>
      <c r="C1883" s="5" t="str">
        <f xml:space="preserve"> TEXT(Table_EnergyDemand_raw_data[[#This Row],[Date]], "MMMM")</f>
        <v>February</v>
      </c>
      <c r="D1883" s="5" t="str">
        <f>TEXT(Table_EnergyDemand_raw_data[[#This Row],[Date]], "YYYY")</f>
        <v>2020</v>
      </c>
      <c r="E1883" s="5">
        <f>_xlfn.ISOWEEKNUM(Table_EnergyDemand_raw_data[[#This Row],[Date]])</f>
        <v>9</v>
      </c>
      <c r="F1883" s="6" t="str">
        <f>VLOOKUP(Table_EnergyDemand_raw_data[[#This Row],[Date]],Table_Sheet1[], 2, FALSE)</f>
        <v>Y</v>
      </c>
      <c r="G1883" s="6" t="str">
        <f>VLOOKUP(Table_EnergyDemand_raw_data[[#This Row],[Date]],Table_Sheet1[], 3, FALSE)</f>
        <v>N</v>
      </c>
      <c r="H1883" s="5">
        <v>18.399999999999999</v>
      </c>
      <c r="I1883" s="5">
        <v>31.6</v>
      </c>
      <c r="J1883" s="5">
        <v>10.6</v>
      </c>
      <c r="K1883" s="5">
        <v>3.6</v>
      </c>
      <c r="L1883" s="7">
        <v>123558.425</v>
      </c>
      <c r="M1883" s="8">
        <v>60.554701809999997</v>
      </c>
      <c r="N1883" s="8">
        <f>Table_EnergyDemand_raw_data[[#This Row],[Demand]]*Table_EnergyDemand_raw_data[[#This Row],[RRP]]</f>
        <v>7482043.581988249</v>
      </c>
    </row>
    <row r="1884" spans="1:14" x14ac:dyDescent="0.3">
      <c r="A1884" s="10">
        <v>43887</v>
      </c>
      <c r="B1884" s="5" t="str">
        <f>TEXT(Table_EnergyDemand_raw_data[[#This Row],[Date]], "DDDD")</f>
        <v>Wednesday</v>
      </c>
      <c r="C1884" s="5" t="str">
        <f xml:space="preserve"> TEXT(Table_EnergyDemand_raw_data[[#This Row],[Date]], "MMMM")</f>
        <v>February</v>
      </c>
      <c r="D1884" s="5" t="str">
        <f>TEXT(Table_EnergyDemand_raw_data[[#This Row],[Date]], "YYYY")</f>
        <v>2020</v>
      </c>
      <c r="E1884" s="5">
        <f>_xlfn.ISOWEEKNUM(Table_EnergyDemand_raw_data[[#This Row],[Date]])</f>
        <v>9</v>
      </c>
      <c r="F1884" s="6" t="str">
        <f>VLOOKUP(Table_EnergyDemand_raw_data[[#This Row],[Date]],Table_Sheet1[], 2, FALSE)</f>
        <v>Y</v>
      </c>
      <c r="G1884" s="6" t="str">
        <f>VLOOKUP(Table_EnergyDemand_raw_data[[#This Row],[Date]],Table_Sheet1[], 3, FALSE)</f>
        <v>N</v>
      </c>
      <c r="H1884" s="5">
        <v>16.2</v>
      </c>
      <c r="I1884" s="5">
        <v>19.2</v>
      </c>
      <c r="J1884" s="5">
        <v>19.3</v>
      </c>
      <c r="K1884" s="5">
        <v>4</v>
      </c>
      <c r="L1884" s="7">
        <v>108371.125</v>
      </c>
      <c r="M1884" s="8">
        <v>45.06152522</v>
      </c>
      <c r="N1884" s="8">
        <f>Table_EnergyDemand_raw_data[[#This Row],[Demand]]*Table_EnergyDemand_raw_data[[#This Row],[RRP]]</f>
        <v>4883368.1823072722</v>
      </c>
    </row>
    <row r="1885" spans="1:14" x14ac:dyDescent="0.3">
      <c r="A1885" s="10">
        <v>43888</v>
      </c>
      <c r="B1885" s="5" t="str">
        <f>TEXT(Table_EnergyDemand_raw_data[[#This Row],[Date]], "DDDD")</f>
        <v>Thursday</v>
      </c>
      <c r="C1885" s="5" t="str">
        <f xml:space="preserve"> TEXT(Table_EnergyDemand_raw_data[[#This Row],[Date]], "MMMM")</f>
        <v>February</v>
      </c>
      <c r="D1885" s="5" t="str">
        <f>TEXT(Table_EnergyDemand_raw_data[[#This Row],[Date]], "YYYY")</f>
        <v>2020</v>
      </c>
      <c r="E1885" s="5">
        <f>_xlfn.ISOWEEKNUM(Table_EnergyDemand_raw_data[[#This Row],[Date]])</f>
        <v>9</v>
      </c>
      <c r="F1885" s="6" t="str">
        <f>VLOOKUP(Table_EnergyDemand_raw_data[[#This Row],[Date]],Table_Sheet1[], 2, FALSE)</f>
        <v>Y</v>
      </c>
      <c r="G1885" s="6" t="str">
        <f>VLOOKUP(Table_EnergyDemand_raw_data[[#This Row],[Date]],Table_Sheet1[], 3, FALSE)</f>
        <v>N</v>
      </c>
      <c r="H1885" s="5">
        <v>11</v>
      </c>
      <c r="I1885" s="5">
        <v>19.7</v>
      </c>
      <c r="J1885" s="5">
        <v>11.1</v>
      </c>
      <c r="K1885" s="5">
        <v>0.2</v>
      </c>
      <c r="L1885" s="7">
        <v>108675.4</v>
      </c>
      <c r="M1885" s="8">
        <v>48.542669150000002</v>
      </c>
      <c r="N1885" s="8">
        <f>Table_EnergyDemand_raw_data[[#This Row],[Demand]]*Table_EnergyDemand_raw_data[[#This Row],[RRP]]</f>
        <v>5275393.9869439099</v>
      </c>
    </row>
    <row r="1886" spans="1:14" x14ac:dyDescent="0.3">
      <c r="A1886" s="10">
        <v>43889</v>
      </c>
      <c r="B1886" s="5" t="str">
        <f>TEXT(Table_EnergyDemand_raw_data[[#This Row],[Date]], "DDDD")</f>
        <v>Friday</v>
      </c>
      <c r="C1886" s="5" t="str">
        <f xml:space="preserve"> TEXT(Table_EnergyDemand_raw_data[[#This Row],[Date]], "MMMM")</f>
        <v>February</v>
      </c>
      <c r="D1886" s="5" t="str">
        <f>TEXT(Table_EnergyDemand_raw_data[[#This Row],[Date]], "YYYY")</f>
        <v>2020</v>
      </c>
      <c r="E1886" s="5">
        <f>_xlfn.ISOWEEKNUM(Table_EnergyDemand_raw_data[[#This Row],[Date]])</f>
        <v>9</v>
      </c>
      <c r="F1886" s="6" t="str">
        <f>VLOOKUP(Table_EnergyDemand_raw_data[[#This Row],[Date]],Table_Sheet1[], 2, FALSE)</f>
        <v>Y</v>
      </c>
      <c r="G1886" s="6" t="str">
        <f>VLOOKUP(Table_EnergyDemand_raw_data[[#This Row],[Date]],Table_Sheet1[], 3, FALSE)</f>
        <v>N</v>
      </c>
      <c r="H1886" s="5">
        <v>13.1</v>
      </c>
      <c r="I1886" s="5">
        <v>20.100000000000001</v>
      </c>
      <c r="J1886" s="5">
        <v>17.600000000000001</v>
      </c>
      <c r="K1886" s="5">
        <v>0</v>
      </c>
      <c r="L1886" s="7">
        <v>110006.97</v>
      </c>
      <c r="M1886" s="8">
        <v>50.306352859999997</v>
      </c>
      <c r="N1886" s="8">
        <f>Table_EnergyDemand_raw_data[[#This Row],[Demand]]*Table_EnergyDemand_raw_data[[#This Row],[RRP]]</f>
        <v>5534049.449879434</v>
      </c>
    </row>
    <row r="1887" spans="1:14" x14ac:dyDescent="0.3">
      <c r="A1887" s="10">
        <v>43890</v>
      </c>
      <c r="B1887" s="5" t="str">
        <f>TEXT(Table_EnergyDemand_raw_data[[#This Row],[Date]], "DDDD")</f>
        <v>Saturday</v>
      </c>
      <c r="C1887" s="5" t="str">
        <f xml:space="preserve"> TEXT(Table_EnergyDemand_raw_data[[#This Row],[Date]], "MMMM")</f>
        <v>February</v>
      </c>
      <c r="D1887" s="5" t="str">
        <f>TEXT(Table_EnergyDemand_raw_data[[#This Row],[Date]], "YYYY")</f>
        <v>2020</v>
      </c>
      <c r="E1887" s="5">
        <f>_xlfn.ISOWEEKNUM(Table_EnergyDemand_raw_data[[#This Row],[Date]])</f>
        <v>9</v>
      </c>
      <c r="F1887" s="6" t="str">
        <f>VLOOKUP(Table_EnergyDemand_raw_data[[#This Row],[Date]],Table_Sheet1[], 2, FALSE)</f>
        <v>Y</v>
      </c>
      <c r="G1887" s="6" t="str">
        <f>VLOOKUP(Table_EnergyDemand_raw_data[[#This Row],[Date]],Table_Sheet1[], 3, FALSE)</f>
        <v>N</v>
      </c>
      <c r="H1887" s="5">
        <v>14.7</v>
      </c>
      <c r="I1887" s="5">
        <v>22.4</v>
      </c>
      <c r="J1887" s="5">
        <v>22.8</v>
      </c>
      <c r="K1887" s="5">
        <v>0</v>
      </c>
      <c r="L1887" s="7">
        <v>100380.94</v>
      </c>
      <c r="M1887" s="8">
        <v>51.289608729999998</v>
      </c>
      <c r="N1887" s="8">
        <f>Table_EnergyDemand_raw_data[[#This Row],[Demand]]*Table_EnergyDemand_raw_data[[#This Row],[RRP]]</f>
        <v>5148499.136549606</v>
      </c>
    </row>
    <row r="1888" spans="1:14" x14ac:dyDescent="0.3">
      <c r="A1888" s="10">
        <v>43891</v>
      </c>
      <c r="B1888" s="5" t="str">
        <f>TEXT(Table_EnergyDemand_raw_data[[#This Row],[Date]], "DDDD")</f>
        <v>Sunday</v>
      </c>
      <c r="C1888" s="5" t="str">
        <f xml:space="preserve"> TEXT(Table_EnergyDemand_raw_data[[#This Row],[Date]], "MMMM")</f>
        <v>March</v>
      </c>
      <c r="D1888" s="5" t="str">
        <f>TEXT(Table_EnergyDemand_raw_data[[#This Row],[Date]], "YYYY")</f>
        <v>2020</v>
      </c>
      <c r="E1888" s="5">
        <f>_xlfn.ISOWEEKNUM(Table_EnergyDemand_raw_data[[#This Row],[Date]])</f>
        <v>9</v>
      </c>
      <c r="F1888" s="6" t="str">
        <f>VLOOKUP(Table_EnergyDemand_raw_data[[#This Row],[Date]],Table_Sheet1[], 2, FALSE)</f>
        <v>Y</v>
      </c>
      <c r="G1888" s="6" t="str">
        <f>VLOOKUP(Table_EnergyDemand_raw_data[[#This Row],[Date]],Table_Sheet1[], 3, FALSE)</f>
        <v>N</v>
      </c>
      <c r="H1888" s="5">
        <v>13.2</v>
      </c>
      <c r="I1888" s="5">
        <v>32.1</v>
      </c>
      <c r="J1888" s="5">
        <v>20.8</v>
      </c>
      <c r="K1888" s="5">
        <v>0</v>
      </c>
      <c r="L1888" s="7">
        <v>101413.145</v>
      </c>
      <c r="M1888" s="8">
        <v>43.745921029999998</v>
      </c>
      <c r="N1888" s="8">
        <f>Table_EnergyDemand_raw_data[[#This Row],[Demand]]*Table_EnergyDemand_raw_data[[#This Row],[RRP]]</f>
        <v>4436411.4325739397</v>
      </c>
    </row>
    <row r="1889" spans="1:14" x14ac:dyDescent="0.3">
      <c r="A1889" s="10">
        <v>43892</v>
      </c>
      <c r="B1889" s="5" t="str">
        <f>TEXT(Table_EnergyDemand_raw_data[[#This Row],[Date]], "DDDD")</f>
        <v>Monday</v>
      </c>
      <c r="C1889" s="5" t="str">
        <f xml:space="preserve"> TEXT(Table_EnergyDemand_raw_data[[#This Row],[Date]], "MMMM")</f>
        <v>March</v>
      </c>
      <c r="D1889" s="5" t="str">
        <f>TEXT(Table_EnergyDemand_raw_data[[#This Row],[Date]], "YYYY")</f>
        <v>2020</v>
      </c>
      <c r="E1889" s="5">
        <f>_xlfn.ISOWEEKNUM(Table_EnergyDemand_raw_data[[#This Row],[Date]])</f>
        <v>10</v>
      </c>
      <c r="F1889" s="6" t="str">
        <f>VLOOKUP(Table_EnergyDemand_raw_data[[#This Row],[Date]],Table_Sheet1[], 2, FALSE)</f>
        <v>Y</v>
      </c>
      <c r="G1889" s="6" t="str">
        <f>VLOOKUP(Table_EnergyDemand_raw_data[[#This Row],[Date]],Table_Sheet1[], 3, FALSE)</f>
        <v>N</v>
      </c>
      <c r="H1889" s="5">
        <v>14.2</v>
      </c>
      <c r="I1889" s="5">
        <v>18.399999999999999</v>
      </c>
      <c r="J1889" s="5">
        <v>21.1</v>
      </c>
      <c r="K1889" s="5">
        <v>3</v>
      </c>
      <c r="L1889" s="7">
        <v>106359.955</v>
      </c>
      <c r="M1889" s="8">
        <v>52.728395089999999</v>
      </c>
      <c r="N1889" s="8">
        <f>Table_EnergyDemand_raw_data[[#This Row],[Demand]]*Table_EnergyDemand_raw_data[[#This Row],[RRP]]</f>
        <v>5608189.728994621</v>
      </c>
    </row>
    <row r="1890" spans="1:14" x14ac:dyDescent="0.3">
      <c r="A1890" s="10">
        <v>43893</v>
      </c>
      <c r="B1890" s="5" t="str">
        <f>TEXT(Table_EnergyDemand_raw_data[[#This Row],[Date]], "DDDD")</f>
        <v>Tuesday</v>
      </c>
      <c r="C1890" s="5" t="str">
        <f xml:space="preserve"> TEXT(Table_EnergyDemand_raw_data[[#This Row],[Date]], "MMMM")</f>
        <v>March</v>
      </c>
      <c r="D1890" s="5" t="str">
        <f>TEXT(Table_EnergyDemand_raw_data[[#This Row],[Date]], "YYYY")</f>
        <v>2020</v>
      </c>
      <c r="E1890" s="5">
        <f>_xlfn.ISOWEEKNUM(Table_EnergyDemand_raw_data[[#This Row],[Date]])</f>
        <v>10</v>
      </c>
      <c r="F1890" s="6" t="str">
        <f>VLOOKUP(Table_EnergyDemand_raw_data[[#This Row],[Date]],Table_Sheet1[], 2, FALSE)</f>
        <v>Y</v>
      </c>
      <c r="G1890" s="6" t="str">
        <f>VLOOKUP(Table_EnergyDemand_raw_data[[#This Row],[Date]],Table_Sheet1[], 3, FALSE)</f>
        <v>N</v>
      </c>
      <c r="H1890" s="5">
        <v>14.7</v>
      </c>
      <c r="I1890" s="5">
        <v>19.5</v>
      </c>
      <c r="J1890" s="5">
        <v>15.9</v>
      </c>
      <c r="K1890" s="5">
        <v>0</v>
      </c>
      <c r="L1890" s="7">
        <v>108746.37</v>
      </c>
      <c r="M1890" s="8">
        <v>49.781089729999998</v>
      </c>
      <c r="N1890" s="8">
        <f>Table_EnergyDemand_raw_data[[#This Row],[Demand]]*Table_EnergyDemand_raw_data[[#This Row],[RRP]]</f>
        <v>5413512.8027817793</v>
      </c>
    </row>
    <row r="1891" spans="1:14" x14ac:dyDescent="0.3">
      <c r="A1891" s="10">
        <v>43894</v>
      </c>
      <c r="B1891" s="5" t="str">
        <f>TEXT(Table_EnergyDemand_raw_data[[#This Row],[Date]], "DDDD")</f>
        <v>Wednesday</v>
      </c>
      <c r="C1891" s="5" t="str">
        <f xml:space="preserve"> TEXT(Table_EnergyDemand_raw_data[[#This Row],[Date]], "MMMM")</f>
        <v>March</v>
      </c>
      <c r="D1891" s="5" t="str">
        <f>TEXT(Table_EnergyDemand_raw_data[[#This Row],[Date]], "YYYY")</f>
        <v>2020</v>
      </c>
      <c r="E1891" s="5">
        <f>_xlfn.ISOWEEKNUM(Table_EnergyDemand_raw_data[[#This Row],[Date]])</f>
        <v>10</v>
      </c>
      <c r="F1891" s="6" t="str">
        <f>VLOOKUP(Table_EnergyDemand_raw_data[[#This Row],[Date]],Table_Sheet1[], 2, FALSE)</f>
        <v>Y</v>
      </c>
      <c r="G1891" s="6" t="str">
        <f>VLOOKUP(Table_EnergyDemand_raw_data[[#This Row],[Date]],Table_Sheet1[], 3, FALSE)</f>
        <v>N</v>
      </c>
      <c r="H1891" s="5">
        <v>13.6</v>
      </c>
      <c r="I1891" s="5">
        <v>23.5</v>
      </c>
      <c r="J1891" s="5">
        <v>7.1</v>
      </c>
      <c r="K1891" s="5">
        <v>0</v>
      </c>
      <c r="L1891" s="7">
        <v>117505.625</v>
      </c>
      <c r="M1891" s="8">
        <v>58.522870509999997</v>
      </c>
      <c r="N1891" s="8">
        <f>Table_EnergyDemand_raw_data[[#This Row],[Demand]]*Table_EnergyDemand_raw_data[[#This Row],[RRP]]</f>
        <v>6876766.4760716185</v>
      </c>
    </row>
    <row r="1892" spans="1:14" x14ac:dyDescent="0.3">
      <c r="A1892" s="10">
        <v>43895</v>
      </c>
      <c r="B1892" s="5" t="str">
        <f>TEXT(Table_EnergyDemand_raw_data[[#This Row],[Date]], "DDDD")</f>
        <v>Thursday</v>
      </c>
      <c r="C1892" s="5" t="str">
        <f xml:space="preserve"> TEXT(Table_EnergyDemand_raw_data[[#This Row],[Date]], "MMMM")</f>
        <v>March</v>
      </c>
      <c r="D1892" s="5" t="str">
        <f>TEXT(Table_EnergyDemand_raw_data[[#This Row],[Date]], "YYYY")</f>
        <v>2020</v>
      </c>
      <c r="E1892" s="5">
        <f>_xlfn.ISOWEEKNUM(Table_EnergyDemand_raw_data[[#This Row],[Date]])</f>
        <v>10</v>
      </c>
      <c r="F1892" s="6" t="str">
        <f>VLOOKUP(Table_EnergyDemand_raw_data[[#This Row],[Date]],Table_Sheet1[], 2, FALSE)</f>
        <v>Y</v>
      </c>
      <c r="G1892" s="6" t="str">
        <f>VLOOKUP(Table_EnergyDemand_raw_data[[#This Row],[Date]],Table_Sheet1[], 3, FALSE)</f>
        <v>N</v>
      </c>
      <c r="H1892" s="5">
        <v>15.4</v>
      </c>
      <c r="I1892" s="5">
        <v>20.3</v>
      </c>
      <c r="J1892" s="5">
        <v>4.3</v>
      </c>
      <c r="K1892" s="5">
        <v>54.6</v>
      </c>
      <c r="L1892" s="7">
        <v>119734.63499999999</v>
      </c>
      <c r="M1892" s="8">
        <v>57.036382109999998</v>
      </c>
      <c r="N1892" s="8">
        <f>Table_EnergyDemand_raw_data[[#This Row],[Demand]]*Table_EnergyDemand_raw_data[[#This Row],[RRP]]</f>
        <v>6829230.3936613789</v>
      </c>
    </row>
    <row r="1893" spans="1:14" x14ac:dyDescent="0.3">
      <c r="A1893" s="10">
        <v>43896</v>
      </c>
      <c r="B1893" s="5" t="str">
        <f>TEXT(Table_EnergyDemand_raw_data[[#This Row],[Date]], "DDDD")</f>
        <v>Friday</v>
      </c>
      <c r="C1893" s="5" t="str">
        <f xml:space="preserve"> TEXT(Table_EnergyDemand_raw_data[[#This Row],[Date]], "MMMM")</f>
        <v>March</v>
      </c>
      <c r="D1893" s="5" t="str">
        <f>TEXT(Table_EnergyDemand_raw_data[[#This Row],[Date]], "YYYY")</f>
        <v>2020</v>
      </c>
      <c r="E1893" s="5">
        <f>_xlfn.ISOWEEKNUM(Table_EnergyDemand_raw_data[[#This Row],[Date]])</f>
        <v>10</v>
      </c>
      <c r="F1893" s="6" t="str">
        <f>VLOOKUP(Table_EnergyDemand_raw_data[[#This Row],[Date]],Table_Sheet1[], 2, FALSE)</f>
        <v>Y</v>
      </c>
      <c r="G1893" s="6" t="str">
        <f>VLOOKUP(Table_EnergyDemand_raw_data[[#This Row],[Date]],Table_Sheet1[], 3, FALSE)</f>
        <v>N</v>
      </c>
      <c r="H1893" s="5">
        <v>15.9</v>
      </c>
      <c r="I1893" s="5">
        <v>19</v>
      </c>
      <c r="J1893" s="5">
        <v>12.7</v>
      </c>
      <c r="K1893" s="5">
        <v>7</v>
      </c>
      <c r="L1893" s="7">
        <v>111322.325</v>
      </c>
      <c r="M1893" s="8">
        <v>53.736514710000002</v>
      </c>
      <c r="N1893" s="8">
        <f>Table_EnergyDemand_raw_data[[#This Row],[Demand]]*Table_EnergyDemand_raw_data[[#This Row],[RRP]]</f>
        <v>5982073.754913901</v>
      </c>
    </row>
    <row r="1894" spans="1:14" x14ac:dyDescent="0.3">
      <c r="A1894" s="10">
        <v>43897</v>
      </c>
      <c r="B1894" s="5" t="str">
        <f>TEXT(Table_EnergyDemand_raw_data[[#This Row],[Date]], "DDDD")</f>
        <v>Saturday</v>
      </c>
      <c r="C1894" s="5" t="str">
        <f xml:space="preserve"> TEXT(Table_EnergyDemand_raw_data[[#This Row],[Date]], "MMMM")</f>
        <v>March</v>
      </c>
      <c r="D1894" s="5" t="str">
        <f>TEXT(Table_EnergyDemand_raw_data[[#This Row],[Date]], "YYYY")</f>
        <v>2020</v>
      </c>
      <c r="E1894" s="5">
        <f>_xlfn.ISOWEEKNUM(Table_EnergyDemand_raw_data[[#This Row],[Date]])</f>
        <v>10</v>
      </c>
      <c r="F1894" s="6" t="str">
        <f>VLOOKUP(Table_EnergyDemand_raw_data[[#This Row],[Date]],Table_Sheet1[], 2, FALSE)</f>
        <v>Y</v>
      </c>
      <c r="G1894" s="6" t="str">
        <f>VLOOKUP(Table_EnergyDemand_raw_data[[#This Row],[Date]],Table_Sheet1[], 3, FALSE)</f>
        <v>N</v>
      </c>
      <c r="H1894" s="5">
        <v>15.4</v>
      </c>
      <c r="I1894" s="5">
        <v>20</v>
      </c>
      <c r="J1894" s="5">
        <v>17.100000000000001</v>
      </c>
      <c r="K1894" s="5">
        <v>0.2</v>
      </c>
      <c r="L1894" s="7">
        <v>96850.78</v>
      </c>
      <c r="M1894" s="8">
        <v>28.020466209999999</v>
      </c>
      <c r="N1894" s="8">
        <f>Table_EnergyDemand_raw_data[[#This Row],[Demand]]*Table_EnergyDemand_raw_data[[#This Row],[RRP]]</f>
        <v>2713804.0084021436</v>
      </c>
    </row>
    <row r="1895" spans="1:14" x14ac:dyDescent="0.3">
      <c r="A1895" s="10">
        <v>43898</v>
      </c>
      <c r="B1895" s="5" t="str">
        <f>TEXT(Table_EnergyDemand_raw_data[[#This Row],[Date]], "DDDD")</f>
        <v>Sunday</v>
      </c>
      <c r="C1895" s="5" t="str">
        <f xml:space="preserve"> TEXT(Table_EnergyDemand_raw_data[[#This Row],[Date]], "MMMM")</f>
        <v>March</v>
      </c>
      <c r="D1895" s="5" t="str">
        <f>TEXT(Table_EnergyDemand_raw_data[[#This Row],[Date]], "YYYY")</f>
        <v>2020</v>
      </c>
      <c r="E1895" s="5">
        <f>_xlfn.ISOWEEKNUM(Table_EnergyDemand_raw_data[[#This Row],[Date]])</f>
        <v>10</v>
      </c>
      <c r="F1895" s="6" t="str">
        <f>VLOOKUP(Table_EnergyDemand_raw_data[[#This Row],[Date]],Table_Sheet1[], 2, FALSE)</f>
        <v>Y</v>
      </c>
      <c r="G1895" s="6" t="str">
        <f>VLOOKUP(Table_EnergyDemand_raw_data[[#This Row],[Date]],Table_Sheet1[], 3, FALSE)</f>
        <v>N</v>
      </c>
      <c r="H1895" s="5">
        <v>13.9</v>
      </c>
      <c r="I1895" s="5">
        <v>22.4</v>
      </c>
      <c r="J1895" s="5">
        <v>19.5</v>
      </c>
      <c r="K1895" s="5">
        <v>0</v>
      </c>
      <c r="L1895" s="7">
        <v>92553.29</v>
      </c>
      <c r="M1895" s="8">
        <v>17.916415310000001</v>
      </c>
      <c r="N1895" s="8">
        <f>Table_EnergyDemand_raw_data[[#This Row],[Demand]]*Table_EnergyDemand_raw_data[[#This Row],[RRP]]</f>
        <v>1658223.1819468699</v>
      </c>
    </row>
    <row r="1896" spans="1:14" x14ac:dyDescent="0.3">
      <c r="A1896" s="10">
        <v>43899</v>
      </c>
      <c r="B1896" s="5" t="str">
        <f>TEXT(Table_EnergyDemand_raw_data[[#This Row],[Date]], "DDDD")</f>
        <v>Monday</v>
      </c>
      <c r="C1896" s="5" t="str">
        <f xml:space="preserve"> TEXT(Table_EnergyDemand_raw_data[[#This Row],[Date]], "MMMM")</f>
        <v>March</v>
      </c>
      <c r="D1896" s="5" t="str">
        <f>TEXT(Table_EnergyDemand_raw_data[[#This Row],[Date]], "YYYY")</f>
        <v>2020</v>
      </c>
      <c r="E1896" s="5">
        <f>_xlfn.ISOWEEKNUM(Table_EnergyDemand_raw_data[[#This Row],[Date]])</f>
        <v>11</v>
      </c>
      <c r="F1896" s="6" t="str">
        <f>VLOOKUP(Table_EnergyDemand_raw_data[[#This Row],[Date]],Table_Sheet1[], 2, FALSE)</f>
        <v>Y</v>
      </c>
      <c r="G1896" s="6" t="str">
        <f>VLOOKUP(Table_EnergyDemand_raw_data[[#This Row],[Date]],Table_Sheet1[], 3, FALSE)</f>
        <v>Y</v>
      </c>
      <c r="H1896" s="5">
        <v>12.3</v>
      </c>
      <c r="I1896" s="5">
        <v>21</v>
      </c>
      <c r="J1896" s="5">
        <v>19.7</v>
      </c>
      <c r="K1896" s="5">
        <v>0</v>
      </c>
      <c r="L1896" s="7">
        <v>94641.7</v>
      </c>
      <c r="M1896" s="8">
        <v>22.041451550000001</v>
      </c>
      <c r="N1896" s="8">
        <f>Table_EnergyDemand_raw_data[[#This Row],[Demand]]*Table_EnergyDemand_raw_data[[#This Row],[RRP]]</f>
        <v>2086040.445159635</v>
      </c>
    </row>
    <row r="1897" spans="1:14" x14ac:dyDescent="0.3">
      <c r="A1897" s="10">
        <v>43900</v>
      </c>
      <c r="B1897" s="5" t="str">
        <f>TEXT(Table_EnergyDemand_raw_data[[#This Row],[Date]], "DDDD")</f>
        <v>Tuesday</v>
      </c>
      <c r="C1897" s="5" t="str">
        <f xml:space="preserve"> TEXT(Table_EnergyDemand_raw_data[[#This Row],[Date]], "MMMM")</f>
        <v>March</v>
      </c>
      <c r="D1897" s="5" t="str">
        <f>TEXT(Table_EnergyDemand_raw_data[[#This Row],[Date]], "YYYY")</f>
        <v>2020</v>
      </c>
      <c r="E1897" s="5">
        <f>_xlfn.ISOWEEKNUM(Table_EnergyDemand_raw_data[[#This Row],[Date]])</f>
        <v>11</v>
      </c>
      <c r="F1897" s="6" t="str">
        <f>VLOOKUP(Table_EnergyDemand_raw_data[[#This Row],[Date]],Table_Sheet1[], 2, FALSE)</f>
        <v>Y</v>
      </c>
      <c r="G1897" s="6" t="str">
        <f>VLOOKUP(Table_EnergyDemand_raw_data[[#This Row],[Date]],Table_Sheet1[], 3, FALSE)</f>
        <v>N</v>
      </c>
      <c r="H1897" s="5">
        <v>10.3</v>
      </c>
      <c r="I1897" s="5">
        <v>22.3</v>
      </c>
      <c r="J1897" s="5">
        <v>21.9</v>
      </c>
      <c r="K1897" s="5">
        <v>0</v>
      </c>
      <c r="L1897" s="7">
        <v>112142.54</v>
      </c>
      <c r="M1897" s="8">
        <v>48.059723949999999</v>
      </c>
      <c r="N1897" s="8">
        <f>Table_EnergyDemand_raw_data[[#This Row],[Demand]]*Table_EnergyDemand_raw_data[[#This Row],[RRP]]</f>
        <v>5389539.5154518327</v>
      </c>
    </row>
    <row r="1898" spans="1:14" x14ac:dyDescent="0.3">
      <c r="A1898" s="10">
        <v>43901</v>
      </c>
      <c r="B1898" s="5" t="str">
        <f>TEXT(Table_EnergyDemand_raw_data[[#This Row],[Date]], "DDDD")</f>
        <v>Wednesday</v>
      </c>
      <c r="C1898" s="5" t="str">
        <f xml:space="preserve"> TEXT(Table_EnergyDemand_raw_data[[#This Row],[Date]], "MMMM")</f>
        <v>March</v>
      </c>
      <c r="D1898" s="5" t="str">
        <f>TEXT(Table_EnergyDemand_raw_data[[#This Row],[Date]], "YYYY")</f>
        <v>2020</v>
      </c>
      <c r="E1898" s="5">
        <f>_xlfn.ISOWEEKNUM(Table_EnergyDemand_raw_data[[#This Row],[Date]])</f>
        <v>11</v>
      </c>
      <c r="F1898" s="6" t="str">
        <f>VLOOKUP(Table_EnergyDemand_raw_data[[#This Row],[Date]],Table_Sheet1[], 2, FALSE)</f>
        <v>Y</v>
      </c>
      <c r="G1898" s="6" t="str">
        <f>VLOOKUP(Table_EnergyDemand_raw_data[[#This Row],[Date]],Table_Sheet1[], 3, FALSE)</f>
        <v>N</v>
      </c>
      <c r="H1898" s="5">
        <v>12.6</v>
      </c>
      <c r="I1898" s="5">
        <v>29.5</v>
      </c>
      <c r="J1898" s="5">
        <v>15.7</v>
      </c>
      <c r="K1898" s="5">
        <v>0</v>
      </c>
      <c r="L1898" s="7">
        <v>118830.14</v>
      </c>
      <c r="M1898" s="8">
        <v>44.369936750000001</v>
      </c>
      <c r="N1898" s="8">
        <f>Table_EnergyDemand_raw_data[[#This Row],[Demand]]*Table_EnergyDemand_raw_data[[#This Row],[RRP]]</f>
        <v>5272485.7957936451</v>
      </c>
    </row>
    <row r="1899" spans="1:14" x14ac:dyDescent="0.3">
      <c r="A1899" s="10">
        <v>43902</v>
      </c>
      <c r="B1899" s="5" t="str">
        <f>TEXT(Table_EnergyDemand_raw_data[[#This Row],[Date]], "DDDD")</f>
        <v>Thursday</v>
      </c>
      <c r="C1899" s="5" t="str">
        <f xml:space="preserve"> TEXT(Table_EnergyDemand_raw_data[[#This Row],[Date]], "MMMM")</f>
        <v>March</v>
      </c>
      <c r="D1899" s="5" t="str">
        <f>TEXT(Table_EnergyDemand_raw_data[[#This Row],[Date]], "YYYY")</f>
        <v>2020</v>
      </c>
      <c r="E1899" s="5">
        <f>_xlfn.ISOWEEKNUM(Table_EnergyDemand_raw_data[[#This Row],[Date]])</f>
        <v>11</v>
      </c>
      <c r="F1899" s="6" t="str">
        <f>VLOOKUP(Table_EnergyDemand_raw_data[[#This Row],[Date]],Table_Sheet1[], 2, FALSE)</f>
        <v>Y</v>
      </c>
      <c r="G1899" s="6" t="str">
        <f>VLOOKUP(Table_EnergyDemand_raw_data[[#This Row],[Date]],Table_Sheet1[], 3, FALSE)</f>
        <v>N</v>
      </c>
      <c r="H1899" s="5">
        <v>16.600000000000001</v>
      </c>
      <c r="I1899" s="5">
        <v>29.5</v>
      </c>
      <c r="J1899" s="5">
        <v>19.5</v>
      </c>
      <c r="K1899" s="5">
        <v>0</v>
      </c>
      <c r="L1899" s="7">
        <v>120272.77499999999</v>
      </c>
      <c r="M1899" s="8">
        <v>39.127565740000001</v>
      </c>
      <c r="N1899" s="8">
        <f>Table_EnergyDemand_raw_data[[#This Row],[Demand]]*Table_EnergyDemand_raw_data[[#This Row],[RRP]]</f>
        <v>4705980.9105447289</v>
      </c>
    </row>
    <row r="1900" spans="1:14" x14ac:dyDescent="0.3">
      <c r="A1900" s="10">
        <v>43903</v>
      </c>
      <c r="B1900" s="5" t="str">
        <f>TEXT(Table_EnergyDemand_raw_data[[#This Row],[Date]], "DDDD")</f>
        <v>Friday</v>
      </c>
      <c r="C1900" s="5" t="str">
        <f xml:space="preserve"> TEXT(Table_EnergyDemand_raw_data[[#This Row],[Date]], "MMMM")</f>
        <v>March</v>
      </c>
      <c r="D1900" s="5" t="str">
        <f>TEXT(Table_EnergyDemand_raw_data[[#This Row],[Date]], "YYYY")</f>
        <v>2020</v>
      </c>
      <c r="E1900" s="5">
        <f>_xlfn.ISOWEEKNUM(Table_EnergyDemand_raw_data[[#This Row],[Date]])</f>
        <v>11</v>
      </c>
      <c r="F1900" s="6" t="str">
        <f>VLOOKUP(Table_EnergyDemand_raw_data[[#This Row],[Date]],Table_Sheet1[], 2, FALSE)</f>
        <v>Y</v>
      </c>
      <c r="G1900" s="6" t="str">
        <f>VLOOKUP(Table_EnergyDemand_raw_data[[#This Row],[Date]],Table_Sheet1[], 3, FALSE)</f>
        <v>N</v>
      </c>
      <c r="H1900" s="5">
        <v>19.100000000000001</v>
      </c>
      <c r="I1900" s="5">
        <v>26.8</v>
      </c>
      <c r="J1900" s="5">
        <v>7.3</v>
      </c>
      <c r="K1900" s="5">
        <v>0</v>
      </c>
      <c r="L1900" s="7">
        <v>115075.81</v>
      </c>
      <c r="M1900" s="8">
        <v>40.127134920000003</v>
      </c>
      <c r="N1900" s="8">
        <f>Table_EnergyDemand_raw_data[[#This Row],[Demand]]*Table_EnergyDemand_raw_data[[#This Row],[RRP]]</f>
        <v>4617662.5538982851</v>
      </c>
    </row>
    <row r="1901" spans="1:14" x14ac:dyDescent="0.3">
      <c r="A1901" s="10">
        <v>43904</v>
      </c>
      <c r="B1901" s="5" t="str">
        <f>TEXT(Table_EnergyDemand_raw_data[[#This Row],[Date]], "DDDD")</f>
        <v>Saturday</v>
      </c>
      <c r="C1901" s="5" t="str">
        <f xml:space="preserve"> TEXT(Table_EnergyDemand_raw_data[[#This Row],[Date]], "MMMM")</f>
        <v>March</v>
      </c>
      <c r="D1901" s="5" t="str">
        <f>TEXT(Table_EnergyDemand_raw_data[[#This Row],[Date]], "YYYY")</f>
        <v>2020</v>
      </c>
      <c r="E1901" s="5">
        <f>_xlfn.ISOWEEKNUM(Table_EnergyDemand_raw_data[[#This Row],[Date]])</f>
        <v>11</v>
      </c>
      <c r="F1901" s="6" t="str">
        <f>VLOOKUP(Table_EnergyDemand_raw_data[[#This Row],[Date]],Table_Sheet1[], 2, FALSE)</f>
        <v>Y</v>
      </c>
      <c r="G1901" s="6" t="str">
        <f>VLOOKUP(Table_EnergyDemand_raw_data[[#This Row],[Date]],Table_Sheet1[], 3, FALSE)</f>
        <v>N</v>
      </c>
      <c r="H1901" s="5">
        <v>13.1</v>
      </c>
      <c r="I1901" s="5">
        <v>17.899999999999999</v>
      </c>
      <c r="J1901" s="5">
        <v>12.3</v>
      </c>
      <c r="K1901" s="5">
        <v>0.6</v>
      </c>
      <c r="L1901" s="7">
        <v>96016.19</v>
      </c>
      <c r="M1901" s="8">
        <v>29.137325780000001</v>
      </c>
      <c r="N1901" s="8">
        <f>Table_EnergyDemand_raw_data[[#This Row],[Demand]]*Table_EnergyDemand_raw_data[[#This Row],[RRP]]</f>
        <v>2797655.0081843785</v>
      </c>
    </row>
    <row r="1902" spans="1:14" x14ac:dyDescent="0.3">
      <c r="A1902" s="10">
        <v>43905</v>
      </c>
      <c r="B1902" s="5" t="str">
        <f>TEXT(Table_EnergyDemand_raw_data[[#This Row],[Date]], "DDDD")</f>
        <v>Sunday</v>
      </c>
      <c r="C1902" s="5" t="str">
        <f xml:space="preserve"> TEXT(Table_EnergyDemand_raw_data[[#This Row],[Date]], "MMMM")</f>
        <v>March</v>
      </c>
      <c r="D1902" s="5" t="str">
        <f>TEXT(Table_EnergyDemand_raw_data[[#This Row],[Date]], "YYYY")</f>
        <v>2020</v>
      </c>
      <c r="E1902" s="5">
        <f>_xlfn.ISOWEEKNUM(Table_EnergyDemand_raw_data[[#This Row],[Date]])</f>
        <v>11</v>
      </c>
      <c r="F1902" s="6" t="str">
        <f>VLOOKUP(Table_EnergyDemand_raw_data[[#This Row],[Date]],Table_Sheet1[], 2, FALSE)</f>
        <v>Y</v>
      </c>
      <c r="G1902" s="6" t="str">
        <f>VLOOKUP(Table_EnergyDemand_raw_data[[#This Row],[Date]],Table_Sheet1[], 3, FALSE)</f>
        <v>N</v>
      </c>
      <c r="H1902" s="5">
        <v>12.7</v>
      </c>
      <c r="I1902" s="5">
        <v>18.8</v>
      </c>
      <c r="J1902" s="5">
        <v>10.199999999999999</v>
      </c>
      <c r="K1902" s="5">
        <v>0</v>
      </c>
      <c r="L1902" s="7">
        <v>97664.934999999998</v>
      </c>
      <c r="M1902" s="8">
        <v>31.657840010000001</v>
      </c>
      <c r="N1902" s="8">
        <f>Table_EnergyDemand_raw_data[[#This Row],[Demand]]*Table_EnergyDemand_raw_data[[#This Row],[RRP]]</f>
        <v>3091860.8868170492</v>
      </c>
    </row>
    <row r="1903" spans="1:14" x14ac:dyDescent="0.3">
      <c r="A1903" s="10">
        <v>43906</v>
      </c>
      <c r="B1903" s="5" t="str">
        <f>TEXT(Table_EnergyDemand_raw_data[[#This Row],[Date]], "DDDD")</f>
        <v>Monday</v>
      </c>
      <c r="C1903" s="5" t="str">
        <f xml:space="preserve"> TEXT(Table_EnergyDemand_raw_data[[#This Row],[Date]], "MMMM")</f>
        <v>March</v>
      </c>
      <c r="D1903" s="5" t="str">
        <f>TEXT(Table_EnergyDemand_raw_data[[#This Row],[Date]], "YYYY")</f>
        <v>2020</v>
      </c>
      <c r="E1903" s="5">
        <f>_xlfn.ISOWEEKNUM(Table_EnergyDemand_raw_data[[#This Row],[Date]])</f>
        <v>12</v>
      </c>
      <c r="F1903" s="6" t="str">
        <f>VLOOKUP(Table_EnergyDemand_raw_data[[#This Row],[Date]],Table_Sheet1[], 2, FALSE)</f>
        <v>Y</v>
      </c>
      <c r="G1903" s="6" t="str">
        <f>VLOOKUP(Table_EnergyDemand_raw_data[[#This Row],[Date]],Table_Sheet1[], 3, FALSE)</f>
        <v>N</v>
      </c>
      <c r="H1903" s="5">
        <v>9.3000000000000007</v>
      </c>
      <c r="I1903" s="5">
        <v>26.5</v>
      </c>
      <c r="J1903" s="5">
        <v>20.6</v>
      </c>
      <c r="K1903" s="5">
        <v>0</v>
      </c>
      <c r="L1903" s="7">
        <v>110586.815</v>
      </c>
      <c r="M1903" s="8">
        <v>46.670884049999998</v>
      </c>
      <c r="N1903" s="8">
        <f>Table_EnergyDemand_raw_data[[#This Row],[Demand]]*Table_EnergyDemand_raw_data[[#This Row],[RRP]]</f>
        <v>5161184.4203238003</v>
      </c>
    </row>
    <row r="1904" spans="1:14" x14ac:dyDescent="0.3">
      <c r="A1904" s="10">
        <v>43907</v>
      </c>
      <c r="B1904" s="5" t="str">
        <f>TEXT(Table_EnergyDemand_raw_data[[#This Row],[Date]], "DDDD")</f>
        <v>Tuesday</v>
      </c>
      <c r="C1904" s="5" t="str">
        <f xml:space="preserve"> TEXT(Table_EnergyDemand_raw_data[[#This Row],[Date]], "MMMM")</f>
        <v>March</v>
      </c>
      <c r="D1904" s="5" t="str">
        <f>TEXT(Table_EnergyDemand_raw_data[[#This Row],[Date]], "YYYY")</f>
        <v>2020</v>
      </c>
      <c r="E1904" s="5">
        <f>_xlfn.ISOWEEKNUM(Table_EnergyDemand_raw_data[[#This Row],[Date]])</f>
        <v>12</v>
      </c>
      <c r="F1904" s="6" t="str">
        <f>VLOOKUP(Table_EnergyDemand_raw_data[[#This Row],[Date]],Table_Sheet1[], 2, FALSE)</f>
        <v>Y</v>
      </c>
      <c r="G1904" s="6" t="str">
        <f>VLOOKUP(Table_EnergyDemand_raw_data[[#This Row],[Date]],Table_Sheet1[], 3, FALSE)</f>
        <v>N</v>
      </c>
      <c r="H1904" s="5">
        <v>11.6</v>
      </c>
      <c r="I1904" s="5">
        <v>28.2</v>
      </c>
      <c r="J1904" s="5">
        <v>19.899999999999999</v>
      </c>
      <c r="K1904" s="5">
        <v>0</v>
      </c>
      <c r="L1904" s="7">
        <v>115254.185</v>
      </c>
      <c r="M1904" s="8">
        <v>52.451198269999999</v>
      </c>
      <c r="N1904" s="8">
        <f>Table_EnergyDemand_raw_data[[#This Row],[Demand]]*Table_EnergyDemand_raw_data[[#This Row],[RRP]]</f>
        <v>6045220.1088822596</v>
      </c>
    </row>
    <row r="1905" spans="1:14" x14ac:dyDescent="0.3">
      <c r="A1905" s="10">
        <v>43908</v>
      </c>
      <c r="B1905" s="5" t="str">
        <f>TEXT(Table_EnergyDemand_raw_data[[#This Row],[Date]], "DDDD")</f>
        <v>Wednesday</v>
      </c>
      <c r="C1905" s="5" t="str">
        <f xml:space="preserve"> TEXT(Table_EnergyDemand_raw_data[[#This Row],[Date]], "MMMM")</f>
        <v>March</v>
      </c>
      <c r="D1905" s="5" t="str">
        <f>TEXT(Table_EnergyDemand_raw_data[[#This Row],[Date]], "YYYY")</f>
        <v>2020</v>
      </c>
      <c r="E1905" s="5">
        <f>_xlfn.ISOWEEKNUM(Table_EnergyDemand_raw_data[[#This Row],[Date]])</f>
        <v>12</v>
      </c>
      <c r="F1905" s="6" t="str">
        <f>VLOOKUP(Table_EnergyDemand_raw_data[[#This Row],[Date]],Table_Sheet1[], 2, FALSE)</f>
        <v>Y</v>
      </c>
      <c r="G1905" s="6" t="str">
        <f>VLOOKUP(Table_EnergyDemand_raw_data[[#This Row],[Date]],Table_Sheet1[], 3, FALSE)</f>
        <v>N</v>
      </c>
      <c r="H1905" s="5">
        <v>17.7</v>
      </c>
      <c r="I1905" s="5">
        <v>28.3</v>
      </c>
      <c r="J1905" s="5">
        <v>9.1</v>
      </c>
      <c r="K1905" s="5">
        <v>0</v>
      </c>
      <c r="L1905" s="7">
        <v>121127.145</v>
      </c>
      <c r="M1905" s="8">
        <v>51.291442230000001</v>
      </c>
      <c r="N1905" s="8">
        <f>Table_EnergyDemand_raw_data[[#This Row],[Demand]]*Table_EnergyDemand_raw_data[[#This Row],[RRP]]</f>
        <v>6212785.9602523334</v>
      </c>
    </row>
    <row r="1906" spans="1:14" x14ac:dyDescent="0.3">
      <c r="A1906" s="10">
        <v>43909</v>
      </c>
      <c r="B1906" s="5" t="str">
        <f>TEXT(Table_EnergyDemand_raw_data[[#This Row],[Date]], "DDDD")</f>
        <v>Thursday</v>
      </c>
      <c r="C1906" s="5" t="str">
        <f xml:space="preserve"> TEXT(Table_EnergyDemand_raw_data[[#This Row],[Date]], "MMMM")</f>
        <v>March</v>
      </c>
      <c r="D1906" s="5" t="str">
        <f>TEXT(Table_EnergyDemand_raw_data[[#This Row],[Date]], "YYYY")</f>
        <v>2020</v>
      </c>
      <c r="E1906" s="5">
        <f>_xlfn.ISOWEEKNUM(Table_EnergyDemand_raw_data[[#This Row],[Date]])</f>
        <v>12</v>
      </c>
      <c r="F1906" s="6" t="str">
        <f>VLOOKUP(Table_EnergyDemand_raw_data[[#This Row],[Date]],Table_Sheet1[], 2, FALSE)</f>
        <v>Y</v>
      </c>
      <c r="G1906" s="6" t="str">
        <f>VLOOKUP(Table_EnergyDemand_raw_data[[#This Row],[Date]],Table_Sheet1[], 3, FALSE)</f>
        <v>N</v>
      </c>
      <c r="H1906" s="5">
        <v>18.7</v>
      </c>
      <c r="I1906" s="5">
        <v>30.4</v>
      </c>
      <c r="J1906" s="5">
        <v>8.1999999999999993</v>
      </c>
      <c r="K1906" s="5">
        <v>0</v>
      </c>
      <c r="L1906" s="7">
        <v>127266.86</v>
      </c>
      <c r="M1906" s="8">
        <v>47.562659549999999</v>
      </c>
      <c r="N1906" s="8">
        <f>Table_EnergyDemand_raw_data[[#This Row],[Demand]]*Table_EnergyDemand_raw_data[[#This Row],[RRP]]</f>
        <v>6053150.3341775127</v>
      </c>
    </row>
    <row r="1907" spans="1:14" x14ac:dyDescent="0.3">
      <c r="A1907" s="10">
        <v>43910</v>
      </c>
      <c r="B1907" s="5" t="str">
        <f>TEXT(Table_EnergyDemand_raw_data[[#This Row],[Date]], "DDDD")</f>
        <v>Friday</v>
      </c>
      <c r="C1907" s="5" t="str">
        <f xml:space="preserve"> TEXT(Table_EnergyDemand_raw_data[[#This Row],[Date]], "MMMM")</f>
        <v>March</v>
      </c>
      <c r="D1907" s="5" t="str">
        <f>TEXT(Table_EnergyDemand_raw_data[[#This Row],[Date]], "YYYY")</f>
        <v>2020</v>
      </c>
      <c r="E1907" s="5">
        <f>_xlfn.ISOWEEKNUM(Table_EnergyDemand_raw_data[[#This Row],[Date]])</f>
        <v>12</v>
      </c>
      <c r="F1907" s="6" t="str">
        <f>VLOOKUP(Table_EnergyDemand_raw_data[[#This Row],[Date]],Table_Sheet1[], 2, FALSE)</f>
        <v>Y</v>
      </c>
      <c r="G1907" s="6" t="str">
        <f>VLOOKUP(Table_EnergyDemand_raw_data[[#This Row],[Date]],Table_Sheet1[], 3, FALSE)</f>
        <v>N</v>
      </c>
      <c r="H1907" s="5">
        <v>16.100000000000001</v>
      </c>
      <c r="I1907" s="5">
        <v>22.7</v>
      </c>
      <c r="J1907" s="5">
        <v>12.6</v>
      </c>
      <c r="K1907" s="5">
        <v>0</v>
      </c>
      <c r="L1907" s="7">
        <v>111547.605</v>
      </c>
      <c r="M1907" s="8">
        <v>40.76436769</v>
      </c>
      <c r="N1907" s="8">
        <f>Table_EnergyDemand_raw_data[[#This Row],[Demand]]*Table_EnergyDemand_raw_data[[#This Row],[RRP]]</f>
        <v>4547167.5851588827</v>
      </c>
    </row>
    <row r="1908" spans="1:14" x14ac:dyDescent="0.3">
      <c r="A1908" s="10">
        <v>43911</v>
      </c>
      <c r="B1908" s="5" t="str">
        <f>TEXT(Table_EnergyDemand_raw_data[[#This Row],[Date]], "DDDD")</f>
        <v>Saturday</v>
      </c>
      <c r="C1908" s="5" t="str">
        <f xml:space="preserve"> TEXT(Table_EnergyDemand_raw_data[[#This Row],[Date]], "MMMM")</f>
        <v>March</v>
      </c>
      <c r="D1908" s="5" t="str">
        <f>TEXT(Table_EnergyDemand_raw_data[[#This Row],[Date]], "YYYY")</f>
        <v>2020</v>
      </c>
      <c r="E1908" s="5">
        <f>_xlfn.ISOWEEKNUM(Table_EnergyDemand_raw_data[[#This Row],[Date]])</f>
        <v>12</v>
      </c>
      <c r="F1908" s="6" t="str">
        <f>VLOOKUP(Table_EnergyDemand_raw_data[[#This Row],[Date]],Table_Sheet1[], 2, FALSE)</f>
        <v>Y</v>
      </c>
      <c r="G1908" s="6" t="str">
        <f>VLOOKUP(Table_EnergyDemand_raw_data[[#This Row],[Date]],Table_Sheet1[], 3, FALSE)</f>
        <v>N</v>
      </c>
      <c r="H1908" s="5">
        <v>14.6</v>
      </c>
      <c r="I1908" s="5">
        <v>18.399999999999999</v>
      </c>
      <c r="J1908" s="5">
        <v>10.8</v>
      </c>
      <c r="K1908" s="5">
        <v>0</v>
      </c>
      <c r="L1908" s="7">
        <v>103999.33500000001</v>
      </c>
      <c r="M1908" s="8">
        <v>47.458698750000003</v>
      </c>
      <c r="N1908" s="8">
        <f>Table_EnergyDemand_raw_data[[#This Row],[Demand]]*Table_EnergyDemand_raw_data[[#This Row],[RRP]]</f>
        <v>4935673.1099653319</v>
      </c>
    </row>
    <row r="1909" spans="1:14" x14ac:dyDescent="0.3">
      <c r="A1909" s="10">
        <v>43912</v>
      </c>
      <c r="B1909" s="5" t="str">
        <f>TEXT(Table_EnergyDemand_raw_data[[#This Row],[Date]], "DDDD")</f>
        <v>Sunday</v>
      </c>
      <c r="C1909" s="5" t="str">
        <f xml:space="preserve"> TEXT(Table_EnergyDemand_raw_data[[#This Row],[Date]], "MMMM")</f>
        <v>March</v>
      </c>
      <c r="D1909" s="5" t="str">
        <f>TEXT(Table_EnergyDemand_raw_data[[#This Row],[Date]], "YYYY")</f>
        <v>2020</v>
      </c>
      <c r="E1909" s="5">
        <f>_xlfn.ISOWEEKNUM(Table_EnergyDemand_raw_data[[#This Row],[Date]])</f>
        <v>12</v>
      </c>
      <c r="F1909" s="6" t="str">
        <f>VLOOKUP(Table_EnergyDemand_raw_data[[#This Row],[Date]],Table_Sheet1[], 2, FALSE)</f>
        <v>Y</v>
      </c>
      <c r="G1909" s="6" t="str">
        <f>VLOOKUP(Table_EnergyDemand_raw_data[[#This Row],[Date]],Table_Sheet1[], 3, FALSE)</f>
        <v>N</v>
      </c>
      <c r="H1909" s="5">
        <v>12.1</v>
      </c>
      <c r="I1909" s="5">
        <v>18.3</v>
      </c>
      <c r="J1909" s="5">
        <v>15.2</v>
      </c>
      <c r="K1909" s="5">
        <v>0</v>
      </c>
      <c r="L1909" s="7">
        <v>97449.684999999998</v>
      </c>
      <c r="M1909" s="8">
        <v>34.618054800000003</v>
      </c>
      <c r="N1909" s="8">
        <f>Table_EnergyDemand_raw_data[[#This Row],[Demand]]*Table_EnergyDemand_raw_data[[#This Row],[RRP]]</f>
        <v>3373518.5355727384</v>
      </c>
    </row>
    <row r="1910" spans="1:14" x14ac:dyDescent="0.3">
      <c r="A1910" s="10">
        <v>43913</v>
      </c>
      <c r="B1910" s="5" t="str">
        <f>TEXT(Table_EnergyDemand_raw_data[[#This Row],[Date]], "DDDD")</f>
        <v>Monday</v>
      </c>
      <c r="C1910" s="5" t="str">
        <f xml:space="preserve"> TEXT(Table_EnergyDemand_raw_data[[#This Row],[Date]], "MMMM")</f>
        <v>March</v>
      </c>
      <c r="D1910" s="5" t="str">
        <f>TEXT(Table_EnergyDemand_raw_data[[#This Row],[Date]], "YYYY")</f>
        <v>2020</v>
      </c>
      <c r="E1910" s="5">
        <f>_xlfn.ISOWEEKNUM(Table_EnergyDemand_raw_data[[#This Row],[Date]])</f>
        <v>13</v>
      </c>
      <c r="F1910" s="6" t="str">
        <f>VLOOKUP(Table_EnergyDemand_raw_data[[#This Row],[Date]],Table_Sheet1[], 2, FALSE)</f>
        <v>Y</v>
      </c>
      <c r="G1910" s="6" t="str">
        <f>VLOOKUP(Table_EnergyDemand_raw_data[[#This Row],[Date]],Table_Sheet1[], 3, FALSE)</f>
        <v>N</v>
      </c>
      <c r="H1910" s="5">
        <v>12.7</v>
      </c>
      <c r="I1910" s="5">
        <v>17.100000000000001</v>
      </c>
      <c r="J1910" s="5">
        <v>9.9</v>
      </c>
      <c r="K1910" s="5">
        <v>0.4</v>
      </c>
      <c r="L1910" s="7">
        <v>112906.94500000001</v>
      </c>
      <c r="M1910" s="8">
        <v>44.639439000000003</v>
      </c>
      <c r="N1910" s="8">
        <f>Table_EnergyDemand_raw_data[[#This Row],[Demand]]*Table_EnergyDemand_raw_data[[#This Row],[RRP]]</f>
        <v>5040102.684003856</v>
      </c>
    </row>
    <row r="1911" spans="1:14" x14ac:dyDescent="0.3">
      <c r="A1911" s="10">
        <v>43914</v>
      </c>
      <c r="B1911" s="5" t="str">
        <f>TEXT(Table_EnergyDemand_raw_data[[#This Row],[Date]], "DDDD")</f>
        <v>Tuesday</v>
      </c>
      <c r="C1911" s="5" t="str">
        <f xml:space="preserve"> TEXT(Table_EnergyDemand_raw_data[[#This Row],[Date]], "MMMM")</f>
        <v>March</v>
      </c>
      <c r="D1911" s="5" t="str">
        <f>TEXT(Table_EnergyDemand_raw_data[[#This Row],[Date]], "YYYY")</f>
        <v>2020</v>
      </c>
      <c r="E1911" s="5">
        <f>_xlfn.ISOWEEKNUM(Table_EnergyDemand_raw_data[[#This Row],[Date]])</f>
        <v>13</v>
      </c>
      <c r="F1911" s="6" t="str">
        <f>VLOOKUP(Table_EnergyDemand_raw_data[[#This Row],[Date]],Table_Sheet1[], 2, FALSE)</f>
        <v>N</v>
      </c>
      <c r="G1911" s="6" t="str">
        <f>VLOOKUP(Table_EnergyDemand_raw_data[[#This Row],[Date]],Table_Sheet1[], 3, FALSE)</f>
        <v>N</v>
      </c>
      <c r="H1911" s="5">
        <v>8.5</v>
      </c>
      <c r="I1911" s="5">
        <v>17.899999999999999</v>
      </c>
      <c r="J1911" s="5">
        <v>15.8</v>
      </c>
      <c r="K1911" s="5">
        <v>0</v>
      </c>
      <c r="L1911" s="7">
        <v>114935.545</v>
      </c>
      <c r="M1911" s="8">
        <v>49.44768766</v>
      </c>
      <c r="N1911" s="8">
        <f>Table_EnergyDemand_raw_data[[#This Row],[Demand]]*Table_EnergyDemand_raw_data[[#This Row],[RRP]]</f>
        <v>5683296.9301918745</v>
      </c>
    </row>
    <row r="1912" spans="1:14" x14ac:dyDescent="0.3">
      <c r="A1912" s="10">
        <v>43915</v>
      </c>
      <c r="B1912" s="5" t="str">
        <f>TEXT(Table_EnergyDemand_raw_data[[#This Row],[Date]], "DDDD")</f>
        <v>Wednesday</v>
      </c>
      <c r="C1912" s="5" t="str">
        <f xml:space="preserve"> TEXT(Table_EnergyDemand_raw_data[[#This Row],[Date]], "MMMM")</f>
        <v>March</v>
      </c>
      <c r="D1912" s="5" t="str">
        <f>TEXT(Table_EnergyDemand_raw_data[[#This Row],[Date]], "YYYY")</f>
        <v>2020</v>
      </c>
      <c r="E1912" s="5">
        <f>_xlfn.ISOWEEKNUM(Table_EnergyDemand_raw_data[[#This Row],[Date]])</f>
        <v>13</v>
      </c>
      <c r="F1912" s="6" t="str">
        <f>VLOOKUP(Table_EnergyDemand_raw_data[[#This Row],[Date]],Table_Sheet1[], 2, FALSE)</f>
        <v>N</v>
      </c>
      <c r="G1912" s="6" t="str">
        <f>VLOOKUP(Table_EnergyDemand_raw_data[[#This Row],[Date]],Table_Sheet1[], 3, FALSE)</f>
        <v>N</v>
      </c>
      <c r="H1912" s="5">
        <v>10.8</v>
      </c>
      <c r="I1912" s="5">
        <v>17.5</v>
      </c>
      <c r="J1912" s="5">
        <v>7.6</v>
      </c>
      <c r="K1912" s="5">
        <v>0</v>
      </c>
      <c r="L1912" s="7">
        <v>113147.815</v>
      </c>
      <c r="M1912" s="8">
        <v>43.72083739</v>
      </c>
      <c r="N1912" s="8">
        <f>Table_EnergyDemand_raw_data[[#This Row],[Demand]]*Table_EnergyDemand_raw_data[[#This Row],[RRP]]</f>
        <v>4946917.2206488028</v>
      </c>
    </row>
    <row r="1913" spans="1:14" x14ac:dyDescent="0.3">
      <c r="A1913" s="10">
        <v>43916</v>
      </c>
      <c r="B1913" s="5" t="str">
        <f>TEXT(Table_EnergyDemand_raw_data[[#This Row],[Date]], "DDDD")</f>
        <v>Thursday</v>
      </c>
      <c r="C1913" s="5" t="str">
        <f xml:space="preserve"> TEXT(Table_EnergyDemand_raw_data[[#This Row],[Date]], "MMMM")</f>
        <v>March</v>
      </c>
      <c r="D1913" s="5" t="str">
        <f>TEXT(Table_EnergyDemand_raw_data[[#This Row],[Date]], "YYYY")</f>
        <v>2020</v>
      </c>
      <c r="E1913" s="5">
        <f>_xlfn.ISOWEEKNUM(Table_EnergyDemand_raw_data[[#This Row],[Date]])</f>
        <v>13</v>
      </c>
      <c r="F1913" s="6" t="str">
        <f>VLOOKUP(Table_EnergyDemand_raw_data[[#This Row],[Date]],Table_Sheet1[], 2, FALSE)</f>
        <v>N</v>
      </c>
      <c r="G1913" s="6" t="str">
        <f>VLOOKUP(Table_EnergyDemand_raw_data[[#This Row],[Date]],Table_Sheet1[], 3, FALSE)</f>
        <v>N</v>
      </c>
      <c r="H1913" s="5">
        <v>13.7</v>
      </c>
      <c r="I1913" s="5">
        <v>19.8</v>
      </c>
      <c r="J1913" s="5">
        <v>15.5</v>
      </c>
      <c r="K1913" s="5">
        <v>0</v>
      </c>
      <c r="L1913" s="7">
        <v>110088.01</v>
      </c>
      <c r="M1913" s="8">
        <v>45.521245239999999</v>
      </c>
      <c r="N1913" s="8">
        <f>Table_EnergyDemand_raw_data[[#This Row],[Demand]]*Table_EnergyDemand_raw_data[[#This Row],[RRP]]</f>
        <v>5011343.3011935716</v>
      </c>
    </row>
    <row r="1914" spans="1:14" x14ac:dyDescent="0.3">
      <c r="A1914" s="10">
        <v>43917</v>
      </c>
      <c r="B1914" s="5" t="str">
        <f>TEXT(Table_EnergyDemand_raw_data[[#This Row],[Date]], "DDDD")</f>
        <v>Friday</v>
      </c>
      <c r="C1914" s="5" t="str">
        <f xml:space="preserve"> TEXT(Table_EnergyDemand_raw_data[[#This Row],[Date]], "MMMM")</f>
        <v>March</v>
      </c>
      <c r="D1914" s="5" t="str">
        <f>TEXT(Table_EnergyDemand_raw_data[[#This Row],[Date]], "YYYY")</f>
        <v>2020</v>
      </c>
      <c r="E1914" s="5">
        <f>_xlfn.ISOWEEKNUM(Table_EnergyDemand_raw_data[[#This Row],[Date]])</f>
        <v>13</v>
      </c>
      <c r="F1914" s="6" t="str">
        <f>VLOOKUP(Table_EnergyDemand_raw_data[[#This Row],[Date]],Table_Sheet1[], 2, FALSE)</f>
        <v>N</v>
      </c>
      <c r="G1914" s="6" t="str">
        <f>VLOOKUP(Table_EnergyDemand_raw_data[[#This Row],[Date]],Table_Sheet1[], 3, FALSE)</f>
        <v>N</v>
      </c>
      <c r="H1914" s="5">
        <v>13.6</v>
      </c>
      <c r="I1914" s="5">
        <v>27.6</v>
      </c>
      <c r="J1914" s="5">
        <v>17.8</v>
      </c>
      <c r="K1914" s="5">
        <v>0</v>
      </c>
      <c r="L1914" s="7">
        <v>111958.245</v>
      </c>
      <c r="M1914" s="8">
        <v>49.318500309999997</v>
      </c>
      <c r="N1914" s="8">
        <f>Table_EnergyDemand_raw_data[[#This Row],[Demand]]*Table_EnergyDemand_raw_data[[#This Row],[RRP]]</f>
        <v>5521612.7407395551</v>
      </c>
    </row>
    <row r="1915" spans="1:14" x14ac:dyDescent="0.3">
      <c r="A1915" s="10">
        <v>43918</v>
      </c>
      <c r="B1915" s="5" t="str">
        <f>TEXT(Table_EnergyDemand_raw_data[[#This Row],[Date]], "DDDD")</f>
        <v>Saturday</v>
      </c>
      <c r="C1915" s="5" t="str">
        <f xml:space="preserve"> TEXT(Table_EnergyDemand_raw_data[[#This Row],[Date]], "MMMM")</f>
        <v>March</v>
      </c>
      <c r="D1915" s="5" t="str">
        <f>TEXT(Table_EnergyDemand_raw_data[[#This Row],[Date]], "YYYY")</f>
        <v>2020</v>
      </c>
      <c r="E1915" s="5">
        <f>_xlfn.ISOWEEKNUM(Table_EnergyDemand_raw_data[[#This Row],[Date]])</f>
        <v>13</v>
      </c>
      <c r="F1915" s="6" t="str">
        <f>VLOOKUP(Table_EnergyDemand_raw_data[[#This Row],[Date]],Table_Sheet1[], 2, FALSE)</f>
        <v>N</v>
      </c>
      <c r="G1915" s="6" t="str">
        <f>VLOOKUP(Table_EnergyDemand_raw_data[[#This Row],[Date]],Table_Sheet1[], 3, FALSE)</f>
        <v>N</v>
      </c>
      <c r="H1915" s="5">
        <v>14.8</v>
      </c>
      <c r="I1915" s="5">
        <v>27.5</v>
      </c>
      <c r="J1915" s="5">
        <v>16.899999999999999</v>
      </c>
      <c r="K1915" s="5">
        <v>0</v>
      </c>
      <c r="L1915" s="7">
        <v>97923.714999999997</v>
      </c>
      <c r="M1915" s="8">
        <v>47.963271040000002</v>
      </c>
      <c r="N1915" s="8">
        <f>Table_EnergyDemand_raw_data[[#This Row],[Demand]]*Table_EnergyDemand_raw_data[[#This Row],[RRP]]</f>
        <v>4696741.683788714</v>
      </c>
    </row>
    <row r="1916" spans="1:14" x14ac:dyDescent="0.3">
      <c r="A1916" s="10">
        <v>43919</v>
      </c>
      <c r="B1916" s="5" t="str">
        <f>TEXT(Table_EnergyDemand_raw_data[[#This Row],[Date]], "DDDD")</f>
        <v>Sunday</v>
      </c>
      <c r="C1916" s="5" t="str">
        <f xml:space="preserve"> TEXT(Table_EnergyDemand_raw_data[[#This Row],[Date]], "MMMM")</f>
        <v>March</v>
      </c>
      <c r="D1916" s="5" t="str">
        <f>TEXT(Table_EnergyDemand_raw_data[[#This Row],[Date]], "YYYY")</f>
        <v>2020</v>
      </c>
      <c r="E1916" s="5">
        <f>_xlfn.ISOWEEKNUM(Table_EnergyDemand_raw_data[[#This Row],[Date]])</f>
        <v>13</v>
      </c>
      <c r="F1916" s="6" t="str">
        <f>VLOOKUP(Table_EnergyDemand_raw_data[[#This Row],[Date]],Table_Sheet1[], 2, FALSE)</f>
        <v>N</v>
      </c>
      <c r="G1916" s="6" t="str">
        <f>VLOOKUP(Table_EnergyDemand_raw_data[[#This Row],[Date]],Table_Sheet1[], 3, FALSE)</f>
        <v>N</v>
      </c>
      <c r="H1916" s="5">
        <v>16.5</v>
      </c>
      <c r="I1916" s="5">
        <v>26.4</v>
      </c>
      <c r="J1916" s="5">
        <v>9.5</v>
      </c>
      <c r="K1916" s="5">
        <v>0</v>
      </c>
      <c r="L1916" s="7">
        <v>95953.205000000002</v>
      </c>
      <c r="M1916" s="8">
        <v>42.33862791</v>
      </c>
      <c r="N1916" s="8">
        <f>Table_EnergyDemand_raw_data[[#This Row],[Demand]]*Table_EnergyDemand_raw_data[[#This Row],[RRP]]</f>
        <v>4062527.0432669516</v>
      </c>
    </row>
    <row r="1917" spans="1:14" x14ac:dyDescent="0.3">
      <c r="A1917" s="10">
        <v>43920</v>
      </c>
      <c r="B1917" s="5" t="str">
        <f>TEXT(Table_EnergyDemand_raw_data[[#This Row],[Date]], "DDDD")</f>
        <v>Monday</v>
      </c>
      <c r="C1917" s="5" t="str">
        <f xml:space="preserve"> TEXT(Table_EnergyDemand_raw_data[[#This Row],[Date]], "MMMM")</f>
        <v>March</v>
      </c>
      <c r="D1917" s="5" t="str">
        <f>TEXT(Table_EnergyDemand_raw_data[[#This Row],[Date]], "YYYY")</f>
        <v>2020</v>
      </c>
      <c r="E1917" s="5">
        <f>_xlfn.ISOWEEKNUM(Table_EnergyDemand_raw_data[[#This Row],[Date]])</f>
        <v>14</v>
      </c>
      <c r="F1917" s="6" t="str">
        <f>VLOOKUP(Table_EnergyDemand_raw_data[[#This Row],[Date]],Table_Sheet1[], 2, FALSE)</f>
        <v>N</v>
      </c>
      <c r="G1917" s="6" t="str">
        <f>VLOOKUP(Table_EnergyDemand_raw_data[[#This Row],[Date]],Table_Sheet1[], 3, FALSE)</f>
        <v>N</v>
      </c>
      <c r="H1917" s="5">
        <v>15.9</v>
      </c>
      <c r="I1917" s="5">
        <v>21.7</v>
      </c>
      <c r="J1917" s="5">
        <v>13.3</v>
      </c>
      <c r="K1917" s="5">
        <v>5.2</v>
      </c>
      <c r="L1917" s="7">
        <v>107687.51</v>
      </c>
      <c r="M1917" s="8">
        <v>57.502975429999999</v>
      </c>
      <c r="N1917" s="8">
        <f>Table_EnergyDemand_raw_data[[#This Row],[Demand]]*Table_EnergyDemand_raw_data[[#This Row],[RRP]]</f>
        <v>6192352.2416478787</v>
      </c>
    </row>
    <row r="1918" spans="1:14" x14ac:dyDescent="0.3">
      <c r="A1918" s="10">
        <v>43921</v>
      </c>
      <c r="B1918" s="5" t="str">
        <f>TEXT(Table_EnergyDemand_raw_data[[#This Row],[Date]], "DDDD")</f>
        <v>Tuesday</v>
      </c>
      <c r="C1918" s="5" t="str">
        <f xml:space="preserve"> TEXT(Table_EnergyDemand_raw_data[[#This Row],[Date]], "MMMM")</f>
        <v>March</v>
      </c>
      <c r="D1918" s="5" t="str">
        <f>TEXT(Table_EnergyDemand_raw_data[[#This Row],[Date]], "YYYY")</f>
        <v>2020</v>
      </c>
      <c r="E1918" s="5">
        <f>_xlfn.ISOWEEKNUM(Table_EnergyDemand_raw_data[[#This Row],[Date]])</f>
        <v>14</v>
      </c>
      <c r="F1918" s="6" t="str">
        <f>VLOOKUP(Table_EnergyDemand_raw_data[[#This Row],[Date]],Table_Sheet1[], 2, FALSE)</f>
        <v>N</v>
      </c>
      <c r="G1918" s="6" t="str">
        <f>VLOOKUP(Table_EnergyDemand_raw_data[[#This Row],[Date]],Table_Sheet1[], 3, FALSE)</f>
        <v>N</v>
      </c>
      <c r="H1918" s="5">
        <v>12.2</v>
      </c>
      <c r="I1918" s="5">
        <v>21.4</v>
      </c>
      <c r="J1918" s="5">
        <v>16.899999999999999</v>
      </c>
      <c r="K1918" s="5">
        <v>0</v>
      </c>
      <c r="L1918" s="7">
        <v>109043.86500000001</v>
      </c>
      <c r="M1918" s="8">
        <v>57.690193069999999</v>
      </c>
      <c r="N1918" s="8">
        <f>Table_EnergyDemand_raw_data[[#This Row],[Demand]]*Table_EnergyDemand_raw_data[[#This Row],[RRP]]</f>
        <v>6290761.6249490157</v>
      </c>
    </row>
    <row r="1919" spans="1:14" x14ac:dyDescent="0.3">
      <c r="A1919" s="10">
        <v>43922</v>
      </c>
      <c r="B1919" s="5" t="str">
        <f>TEXT(Table_EnergyDemand_raw_data[[#This Row],[Date]], "DDDD")</f>
        <v>Wednesday</v>
      </c>
      <c r="C1919" s="5" t="str">
        <f xml:space="preserve"> TEXT(Table_EnergyDemand_raw_data[[#This Row],[Date]], "MMMM")</f>
        <v>April</v>
      </c>
      <c r="D1919" s="5" t="str">
        <f>TEXT(Table_EnergyDemand_raw_data[[#This Row],[Date]], "YYYY")</f>
        <v>2020</v>
      </c>
      <c r="E1919" s="5">
        <f>_xlfn.ISOWEEKNUM(Table_EnergyDemand_raw_data[[#This Row],[Date]])</f>
        <v>14</v>
      </c>
      <c r="F1919" s="6" t="str">
        <f>VLOOKUP(Table_EnergyDemand_raw_data[[#This Row],[Date]],Table_Sheet1[], 2, FALSE)</f>
        <v>N</v>
      </c>
      <c r="G1919" s="6" t="str">
        <f>VLOOKUP(Table_EnergyDemand_raw_data[[#This Row],[Date]],Table_Sheet1[], 3, FALSE)</f>
        <v>N</v>
      </c>
      <c r="H1919" s="5">
        <v>11</v>
      </c>
      <c r="I1919" s="5">
        <v>23.1</v>
      </c>
      <c r="J1919" s="5">
        <v>15.2</v>
      </c>
      <c r="K1919" s="5">
        <v>0</v>
      </c>
      <c r="L1919" s="7">
        <v>110991.625</v>
      </c>
      <c r="M1919" s="8">
        <v>62.967514510000001</v>
      </c>
      <c r="N1919" s="8">
        <f>Table_EnergyDemand_raw_data[[#This Row],[Demand]]*Table_EnergyDemand_raw_data[[#This Row],[RRP]]</f>
        <v>6988866.7576759793</v>
      </c>
    </row>
    <row r="1920" spans="1:14" x14ac:dyDescent="0.3">
      <c r="A1920" s="10">
        <v>43923</v>
      </c>
      <c r="B1920" s="5" t="str">
        <f>TEXT(Table_EnergyDemand_raw_data[[#This Row],[Date]], "DDDD")</f>
        <v>Thursday</v>
      </c>
      <c r="C1920" s="5" t="str">
        <f xml:space="preserve"> TEXT(Table_EnergyDemand_raw_data[[#This Row],[Date]], "MMMM")</f>
        <v>April</v>
      </c>
      <c r="D1920" s="5" t="str">
        <f>TEXT(Table_EnergyDemand_raw_data[[#This Row],[Date]], "YYYY")</f>
        <v>2020</v>
      </c>
      <c r="E1920" s="5">
        <f>_xlfn.ISOWEEKNUM(Table_EnergyDemand_raw_data[[#This Row],[Date]])</f>
        <v>14</v>
      </c>
      <c r="F1920" s="6" t="str">
        <f>VLOOKUP(Table_EnergyDemand_raw_data[[#This Row],[Date]],Table_Sheet1[], 2, FALSE)</f>
        <v>N</v>
      </c>
      <c r="G1920" s="6" t="str">
        <f>VLOOKUP(Table_EnergyDemand_raw_data[[#This Row],[Date]],Table_Sheet1[], 3, FALSE)</f>
        <v>N</v>
      </c>
      <c r="H1920" s="5">
        <v>12.4</v>
      </c>
      <c r="I1920" s="5">
        <v>20.7</v>
      </c>
      <c r="J1920" s="5">
        <v>4.2</v>
      </c>
      <c r="K1920" s="5">
        <v>23</v>
      </c>
      <c r="L1920" s="7">
        <v>116302.66499999999</v>
      </c>
      <c r="M1920" s="8">
        <v>61.537019960000002</v>
      </c>
      <c r="N1920" s="8">
        <f>Table_EnergyDemand_raw_data[[#This Row],[Demand]]*Table_EnergyDemand_raw_data[[#This Row],[RRP]]</f>
        <v>7156919.4175061928</v>
      </c>
    </row>
    <row r="1921" spans="1:14" x14ac:dyDescent="0.3">
      <c r="A1921" s="10">
        <v>43924</v>
      </c>
      <c r="B1921" s="5" t="str">
        <f>TEXT(Table_EnergyDemand_raw_data[[#This Row],[Date]], "DDDD")</f>
        <v>Friday</v>
      </c>
      <c r="C1921" s="5" t="str">
        <f xml:space="preserve"> TEXT(Table_EnergyDemand_raw_data[[#This Row],[Date]], "MMMM")</f>
        <v>April</v>
      </c>
      <c r="D1921" s="5" t="str">
        <f>TEXT(Table_EnergyDemand_raw_data[[#This Row],[Date]], "YYYY")</f>
        <v>2020</v>
      </c>
      <c r="E1921" s="5">
        <f>_xlfn.ISOWEEKNUM(Table_EnergyDemand_raw_data[[#This Row],[Date]])</f>
        <v>14</v>
      </c>
      <c r="F1921" s="6" t="str">
        <f>VLOOKUP(Table_EnergyDemand_raw_data[[#This Row],[Date]],Table_Sheet1[], 2, FALSE)</f>
        <v>N</v>
      </c>
      <c r="G1921" s="6" t="str">
        <f>VLOOKUP(Table_EnergyDemand_raw_data[[#This Row],[Date]],Table_Sheet1[], 3, FALSE)</f>
        <v>N</v>
      </c>
      <c r="H1921" s="5">
        <v>13.7</v>
      </c>
      <c r="I1921" s="5">
        <v>23.2</v>
      </c>
      <c r="J1921" s="5">
        <v>12</v>
      </c>
      <c r="K1921" s="5">
        <v>15.8</v>
      </c>
      <c r="L1921" s="7">
        <v>104294.57</v>
      </c>
      <c r="M1921" s="8">
        <v>48.636778120000002</v>
      </c>
      <c r="N1921" s="8">
        <f>Table_EnergyDemand_raw_data[[#This Row],[Demand]]*Table_EnergyDemand_raw_data[[#This Row],[RRP]]</f>
        <v>5072551.8602108089</v>
      </c>
    </row>
    <row r="1922" spans="1:14" x14ac:dyDescent="0.3">
      <c r="A1922" s="10">
        <v>43925</v>
      </c>
      <c r="B1922" s="5" t="str">
        <f>TEXT(Table_EnergyDemand_raw_data[[#This Row],[Date]], "DDDD")</f>
        <v>Saturday</v>
      </c>
      <c r="C1922" s="5" t="str">
        <f xml:space="preserve"> TEXT(Table_EnergyDemand_raw_data[[#This Row],[Date]], "MMMM")</f>
        <v>April</v>
      </c>
      <c r="D1922" s="5" t="str">
        <f>TEXT(Table_EnergyDemand_raw_data[[#This Row],[Date]], "YYYY")</f>
        <v>2020</v>
      </c>
      <c r="E1922" s="5">
        <f>_xlfn.ISOWEEKNUM(Table_EnergyDemand_raw_data[[#This Row],[Date]])</f>
        <v>14</v>
      </c>
      <c r="F1922" s="6" t="str">
        <f>VLOOKUP(Table_EnergyDemand_raw_data[[#This Row],[Date]],Table_Sheet1[], 2, FALSE)</f>
        <v>N</v>
      </c>
      <c r="G1922" s="6" t="str">
        <f>VLOOKUP(Table_EnergyDemand_raw_data[[#This Row],[Date]],Table_Sheet1[], 3, FALSE)</f>
        <v>N</v>
      </c>
      <c r="H1922" s="5">
        <v>12.8</v>
      </c>
      <c r="I1922" s="5">
        <v>16.600000000000001</v>
      </c>
      <c r="J1922" s="5">
        <v>6.1</v>
      </c>
      <c r="K1922" s="5">
        <v>35.200000000000003</v>
      </c>
      <c r="L1922" s="7">
        <v>101854.155</v>
      </c>
      <c r="M1922" s="8">
        <v>38.375968759999999</v>
      </c>
      <c r="N1922" s="8">
        <f>Table_EnergyDemand_raw_data[[#This Row],[Demand]]*Table_EnergyDemand_raw_data[[#This Row],[RRP]]</f>
        <v>3908751.8703561975</v>
      </c>
    </row>
    <row r="1923" spans="1:14" x14ac:dyDescent="0.3">
      <c r="A1923" s="10">
        <v>43926</v>
      </c>
      <c r="B1923" s="5" t="str">
        <f>TEXT(Table_EnergyDemand_raw_data[[#This Row],[Date]], "DDDD")</f>
        <v>Sunday</v>
      </c>
      <c r="C1923" s="5" t="str">
        <f xml:space="preserve"> TEXT(Table_EnergyDemand_raw_data[[#This Row],[Date]], "MMMM")</f>
        <v>April</v>
      </c>
      <c r="D1923" s="5" t="str">
        <f>TEXT(Table_EnergyDemand_raw_data[[#This Row],[Date]], "YYYY")</f>
        <v>2020</v>
      </c>
      <c r="E1923" s="5">
        <f>_xlfn.ISOWEEKNUM(Table_EnergyDemand_raw_data[[#This Row],[Date]])</f>
        <v>14</v>
      </c>
      <c r="F1923" s="6" t="str">
        <f>VLOOKUP(Table_EnergyDemand_raw_data[[#This Row],[Date]],Table_Sheet1[], 2, FALSE)</f>
        <v>N</v>
      </c>
      <c r="G1923" s="6" t="str">
        <f>VLOOKUP(Table_EnergyDemand_raw_data[[#This Row],[Date]],Table_Sheet1[], 3, FALSE)</f>
        <v>N</v>
      </c>
      <c r="H1923" s="5">
        <v>9.5</v>
      </c>
      <c r="I1923" s="5">
        <v>16.899999999999999</v>
      </c>
      <c r="J1923" s="5">
        <v>4.5</v>
      </c>
      <c r="K1923" s="5">
        <v>4.4000000000000004</v>
      </c>
      <c r="L1923" s="7">
        <v>105098.02499999999</v>
      </c>
      <c r="M1923" s="8">
        <v>23.78090796</v>
      </c>
      <c r="N1923" s="8">
        <f>Table_EnergyDemand_raw_data[[#This Row],[Demand]]*Table_EnergyDemand_raw_data[[#This Row],[RRP]]</f>
        <v>2499326.4593027788</v>
      </c>
    </row>
    <row r="1924" spans="1:14" x14ac:dyDescent="0.3">
      <c r="A1924" s="10">
        <v>43927</v>
      </c>
      <c r="B1924" s="5" t="str">
        <f>TEXT(Table_EnergyDemand_raw_data[[#This Row],[Date]], "DDDD")</f>
        <v>Monday</v>
      </c>
      <c r="C1924" s="5" t="str">
        <f xml:space="preserve"> TEXT(Table_EnergyDemand_raw_data[[#This Row],[Date]], "MMMM")</f>
        <v>April</v>
      </c>
      <c r="D1924" s="5" t="str">
        <f>TEXT(Table_EnergyDemand_raw_data[[#This Row],[Date]], "YYYY")</f>
        <v>2020</v>
      </c>
      <c r="E1924" s="5">
        <f>_xlfn.ISOWEEKNUM(Table_EnergyDemand_raw_data[[#This Row],[Date]])</f>
        <v>15</v>
      </c>
      <c r="F1924" s="6" t="str">
        <f>VLOOKUP(Table_EnergyDemand_raw_data[[#This Row],[Date]],Table_Sheet1[], 2, FALSE)</f>
        <v>N</v>
      </c>
      <c r="G1924" s="6" t="str">
        <f>VLOOKUP(Table_EnergyDemand_raw_data[[#This Row],[Date]],Table_Sheet1[], 3, FALSE)</f>
        <v>N</v>
      </c>
      <c r="H1924" s="5">
        <v>10.7</v>
      </c>
      <c r="I1924" s="5">
        <v>16.5</v>
      </c>
      <c r="J1924" s="5">
        <v>11.5</v>
      </c>
      <c r="K1924" s="5">
        <v>6.2</v>
      </c>
      <c r="L1924" s="7">
        <v>118074.565</v>
      </c>
      <c r="M1924" s="8">
        <v>64.755851129999996</v>
      </c>
      <c r="N1924" s="8">
        <f>Table_EnergyDemand_raw_data[[#This Row],[Demand]]*Table_EnergyDemand_raw_data[[#This Row],[RRP]]</f>
        <v>7646018.9533795081</v>
      </c>
    </row>
    <row r="1925" spans="1:14" x14ac:dyDescent="0.3">
      <c r="A1925" s="10">
        <v>43928</v>
      </c>
      <c r="B1925" s="5" t="str">
        <f>TEXT(Table_EnergyDemand_raw_data[[#This Row],[Date]], "DDDD")</f>
        <v>Tuesday</v>
      </c>
      <c r="C1925" s="5" t="str">
        <f xml:space="preserve"> TEXT(Table_EnergyDemand_raw_data[[#This Row],[Date]], "MMMM")</f>
        <v>April</v>
      </c>
      <c r="D1925" s="5" t="str">
        <f>TEXT(Table_EnergyDemand_raw_data[[#This Row],[Date]], "YYYY")</f>
        <v>2020</v>
      </c>
      <c r="E1925" s="5">
        <f>_xlfn.ISOWEEKNUM(Table_EnergyDemand_raw_data[[#This Row],[Date]])</f>
        <v>15</v>
      </c>
      <c r="F1925" s="6" t="str">
        <f>VLOOKUP(Table_EnergyDemand_raw_data[[#This Row],[Date]],Table_Sheet1[], 2, FALSE)</f>
        <v>N</v>
      </c>
      <c r="G1925" s="6" t="str">
        <f>VLOOKUP(Table_EnergyDemand_raw_data[[#This Row],[Date]],Table_Sheet1[], 3, FALSE)</f>
        <v>N</v>
      </c>
      <c r="H1925" s="5">
        <v>11.9</v>
      </c>
      <c r="I1925" s="5">
        <v>16.399999999999999</v>
      </c>
      <c r="J1925" s="5">
        <v>9.5</v>
      </c>
      <c r="K1925" s="5">
        <v>1.4</v>
      </c>
      <c r="L1925" s="7">
        <v>118404.455</v>
      </c>
      <c r="M1925" s="8">
        <v>55.234382369999999</v>
      </c>
      <c r="N1925" s="8">
        <f>Table_EnergyDemand_raw_data[[#This Row],[Demand]]*Table_EnergyDemand_raw_data[[#This Row],[RRP]]</f>
        <v>6539996.9417814584</v>
      </c>
    </row>
    <row r="1926" spans="1:14" x14ac:dyDescent="0.3">
      <c r="A1926" s="10">
        <v>43929</v>
      </c>
      <c r="B1926" s="5" t="str">
        <f>TEXT(Table_EnergyDemand_raw_data[[#This Row],[Date]], "DDDD")</f>
        <v>Wednesday</v>
      </c>
      <c r="C1926" s="5" t="str">
        <f xml:space="preserve"> TEXT(Table_EnergyDemand_raw_data[[#This Row],[Date]], "MMMM")</f>
        <v>April</v>
      </c>
      <c r="D1926" s="5" t="str">
        <f>TEXT(Table_EnergyDemand_raw_data[[#This Row],[Date]], "YYYY")</f>
        <v>2020</v>
      </c>
      <c r="E1926" s="5">
        <f>_xlfn.ISOWEEKNUM(Table_EnergyDemand_raw_data[[#This Row],[Date]])</f>
        <v>15</v>
      </c>
      <c r="F1926" s="6" t="str">
        <f>VLOOKUP(Table_EnergyDemand_raw_data[[#This Row],[Date]],Table_Sheet1[], 2, FALSE)</f>
        <v>N</v>
      </c>
      <c r="G1926" s="6" t="str">
        <f>VLOOKUP(Table_EnergyDemand_raw_data[[#This Row],[Date]],Table_Sheet1[], 3, FALSE)</f>
        <v>N</v>
      </c>
      <c r="H1926" s="5">
        <v>11.7</v>
      </c>
      <c r="I1926" s="5">
        <v>18.600000000000001</v>
      </c>
      <c r="J1926" s="5">
        <v>10.7</v>
      </c>
      <c r="K1926" s="5">
        <v>1.2</v>
      </c>
      <c r="L1926" s="7">
        <v>108404.01</v>
      </c>
      <c r="M1926" s="8">
        <v>44.729397409999997</v>
      </c>
      <c r="N1926" s="8">
        <f>Table_EnergyDemand_raw_data[[#This Row],[Demand]]*Table_EnergyDemand_raw_data[[#This Row],[RRP]]</f>
        <v>4848846.0441276133</v>
      </c>
    </row>
    <row r="1927" spans="1:14" x14ac:dyDescent="0.3">
      <c r="A1927" s="10">
        <v>43930</v>
      </c>
      <c r="B1927" s="5" t="str">
        <f>TEXT(Table_EnergyDemand_raw_data[[#This Row],[Date]], "DDDD")</f>
        <v>Thursday</v>
      </c>
      <c r="C1927" s="5" t="str">
        <f xml:space="preserve"> TEXT(Table_EnergyDemand_raw_data[[#This Row],[Date]], "MMMM")</f>
        <v>April</v>
      </c>
      <c r="D1927" s="5" t="str">
        <f>TEXT(Table_EnergyDemand_raw_data[[#This Row],[Date]], "YYYY")</f>
        <v>2020</v>
      </c>
      <c r="E1927" s="5">
        <f>_xlfn.ISOWEEKNUM(Table_EnergyDemand_raw_data[[#This Row],[Date]])</f>
        <v>15</v>
      </c>
      <c r="F1927" s="6" t="str">
        <f>VLOOKUP(Table_EnergyDemand_raw_data[[#This Row],[Date]],Table_Sheet1[], 2, FALSE)</f>
        <v>N</v>
      </c>
      <c r="G1927" s="6" t="str">
        <f>VLOOKUP(Table_EnergyDemand_raw_data[[#This Row],[Date]],Table_Sheet1[], 3, FALSE)</f>
        <v>N</v>
      </c>
      <c r="H1927" s="5">
        <v>8.9</v>
      </c>
      <c r="I1927" s="5">
        <v>21.2</v>
      </c>
      <c r="J1927" s="5">
        <v>15.8</v>
      </c>
      <c r="K1927" s="5">
        <v>0</v>
      </c>
      <c r="L1927" s="7">
        <v>108587.52</v>
      </c>
      <c r="M1927" s="8">
        <v>43.738044760000001</v>
      </c>
      <c r="N1927" s="8">
        <f>Table_EnergyDemand_raw_data[[#This Row],[Demand]]*Table_EnergyDemand_raw_data[[#This Row],[RRP]]</f>
        <v>4749405.8101373957</v>
      </c>
    </row>
    <row r="1928" spans="1:14" x14ac:dyDescent="0.3">
      <c r="A1928" s="10">
        <v>43931</v>
      </c>
      <c r="B1928" s="5" t="str">
        <f>TEXT(Table_EnergyDemand_raw_data[[#This Row],[Date]], "DDDD")</f>
        <v>Friday</v>
      </c>
      <c r="C1928" s="5" t="str">
        <f xml:space="preserve"> TEXT(Table_EnergyDemand_raw_data[[#This Row],[Date]], "MMMM")</f>
        <v>April</v>
      </c>
      <c r="D1928" s="5" t="str">
        <f>TEXT(Table_EnergyDemand_raw_data[[#This Row],[Date]], "YYYY")</f>
        <v>2020</v>
      </c>
      <c r="E1928" s="5">
        <f>_xlfn.ISOWEEKNUM(Table_EnergyDemand_raw_data[[#This Row],[Date]])</f>
        <v>15</v>
      </c>
      <c r="F1928" s="6" t="str">
        <f>VLOOKUP(Table_EnergyDemand_raw_data[[#This Row],[Date]],Table_Sheet1[], 2, FALSE)</f>
        <v>N</v>
      </c>
      <c r="G1928" s="6" t="str">
        <f>VLOOKUP(Table_EnergyDemand_raw_data[[#This Row],[Date]],Table_Sheet1[], 3, FALSE)</f>
        <v>Y</v>
      </c>
      <c r="H1928" s="5">
        <v>12.7</v>
      </c>
      <c r="I1928" s="5">
        <v>22</v>
      </c>
      <c r="J1928" s="5">
        <v>9.5</v>
      </c>
      <c r="K1928" s="5">
        <v>0.2</v>
      </c>
      <c r="L1928" s="7">
        <v>94831.23</v>
      </c>
      <c r="M1928" s="8">
        <v>38.435506619999998</v>
      </c>
      <c r="N1928" s="8">
        <f>Table_EnergyDemand_raw_data[[#This Row],[Demand]]*Table_EnergyDemand_raw_data[[#This Row],[RRP]]</f>
        <v>3644886.3684477424</v>
      </c>
    </row>
    <row r="1929" spans="1:14" x14ac:dyDescent="0.3">
      <c r="A1929" s="10">
        <v>43932</v>
      </c>
      <c r="B1929" s="5" t="str">
        <f>TEXT(Table_EnergyDemand_raw_data[[#This Row],[Date]], "DDDD")</f>
        <v>Saturday</v>
      </c>
      <c r="C1929" s="5" t="str">
        <f xml:space="preserve"> TEXT(Table_EnergyDemand_raw_data[[#This Row],[Date]], "MMMM")</f>
        <v>April</v>
      </c>
      <c r="D1929" s="5" t="str">
        <f>TEXT(Table_EnergyDemand_raw_data[[#This Row],[Date]], "YYYY")</f>
        <v>2020</v>
      </c>
      <c r="E1929" s="5">
        <f>_xlfn.ISOWEEKNUM(Table_EnergyDemand_raw_data[[#This Row],[Date]])</f>
        <v>15</v>
      </c>
      <c r="F1929" s="6" t="str">
        <f>VLOOKUP(Table_EnergyDemand_raw_data[[#This Row],[Date]],Table_Sheet1[], 2, FALSE)</f>
        <v>N</v>
      </c>
      <c r="G1929" s="6" t="str">
        <f>VLOOKUP(Table_EnergyDemand_raw_data[[#This Row],[Date]],Table_Sheet1[], 3, FALSE)</f>
        <v>Y</v>
      </c>
      <c r="H1929" s="5">
        <v>13</v>
      </c>
      <c r="I1929" s="5">
        <v>15.7</v>
      </c>
      <c r="J1929" s="5">
        <v>11.3</v>
      </c>
      <c r="K1929" s="5">
        <v>2.4</v>
      </c>
      <c r="L1929" s="7">
        <v>92097.07</v>
      </c>
      <c r="M1929" s="8">
        <v>19.934105580000001</v>
      </c>
      <c r="N1929" s="8">
        <f>Table_EnergyDemand_raw_data[[#This Row],[Demand]]*Table_EnergyDemand_raw_data[[#This Row],[RRP]]</f>
        <v>1835872.7169886508</v>
      </c>
    </row>
    <row r="1930" spans="1:14" x14ac:dyDescent="0.3">
      <c r="A1930" s="10">
        <v>43933</v>
      </c>
      <c r="B1930" s="5" t="str">
        <f>TEXT(Table_EnergyDemand_raw_data[[#This Row],[Date]], "DDDD")</f>
        <v>Sunday</v>
      </c>
      <c r="C1930" s="5" t="str">
        <f xml:space="preserve"> TEXT(Table_EnergyDemand_raw_data[[#This Row],[Date]], "MMMM")</f>
        <v>April</v>
      </c>
      <c r="D1930" s="5" t="str">
        <f>TEXT(Table_EnergyDemand_raw_data[[#This Row],[Date]], "YYYY")</f>
        <v>2020</v>
      </c>
      <c r="E1930" s="5">
        <f>_xlfn.ISOWEEKNUM(Table_EnergyDemand_raw_data[[#This Row],[Date]])</f>
        <v>15</v>
      </c>
      <c r="F1930" s="6" t="str">
        <f>VLOOKUP(Table_EnergyDemand_raw_data[[#This Row],[Date]],Table_Sheet1[], 2, FALSE)</f>
        <v>N</v>
      </c>
      <c r="G1930" s="6" t="str">
        <f>VLOOKUP(Table_EnergyDemand_raw_data[[#This Row],[Date]],Table_Sheet1[], 3, FALSE)</f>
        <v>Y</v>
      </c>
      <c r="H1930" s="5">
        <v>11</v>
      </c>
      <c r="I1930" s="5">
        <v>15.3</v>
      </c>
      <c r="J1930" s="5">
        <v>7.7</v>
      </c>
      <c r="K1930" s="5">
        <v>2.4</v>
      </c>
      <c r="L1930" s="7">
        <v>101760.09</v>
      </c>
      <c r="M1930" s="8">
        <v>45.982052150000001</v>
      </c>
      <c r="N1930" s="8">
        <f>Table_EnergyDemand_raw_data[[#This Row],[Demand]]*Table_EnergyDemand_raw_data[[#This Row],[RRP]]</f>
        <v>4679137.7651686938</v>
      </c>
    </row>
    <row r="1931" spans="1:14" x14ac:dyDescent="0.3">
      <c r="A1931" s="10">
        <v>43934</v>
      </c>
      <c r="B1931" s="5" t="str">
        <f>TEXT(Table_EnergyDemand_raw_data[[#This Row],[Date]], "DDDD")</f>
        <v>Monday</v>
      </c>
      <c r="C1931" s="5" t="str">
        <f xml:space="preserve"> TEXT(Table_EnergyDemand_raw_data[[#This Row],[Date]], "MMMM")</f>
        <v>April</v>
      </c>
      <c r="D1931" s="5" t="str">
        <f>TEXT(Table_EnergyDemand_raw_data[[#This Row],[Date]], "YYYY")</f>
        <v>2020</v>
      </c>
      <c r="E1931" s="5">
        <f>_xlfn.ISOWEEKNUM(Table_EnergyDemand_raw_data[[#This Row],[Date]])</f>
        <v>16</v>
      </c>
      <c r="F1931" s="6" t="str">
        <f>VLOOKUP(Table_EnergyDemand_raw_data[[#This Row],[Date]],Table_Sheet1[], 2, FALSE)</f>
        <v>N</v>
      </c>
      <c r="G1931" s="6" t="str">
        <f>VLOOKUP(Table_EnergyDemand_raw_data[[#This Row],[Date]],Table_Sheet1[], 3, FALSE)</f>
        <v>Y</v>
      </c>
      <c r="H1931" s="5">
        <v>12.2</v>
      </c>
      <c r="I1931" s="5">
        <v>18.3</v>
      </c>
      <c r="J1931" s="5">
        <v>14.3</v>
      </c>
      <c r="K1931" s="5">
        <v>0</v>
      </c>
      <c r="L1931" s="7">
        <v>100025.9</v>
      </c>
      <c r="M1931" s="8">
        <v>56.657417019999997</v>
      </c>
      <c r="N1931" s="8">
        <f>Table_EnergyDemand_raw_data[[#This Row],[Demand]]*Table_EnergyDemand_raw_data[[#This Row],[RRP]]</f>
        <v>5667209.1291008173</v>
      </c>
    </row>
    <row r="1932" spans="1:14" x14ac:dyDescent="0.3">
      <c r="A1932" s="10">
        <v>43935</v>
      </c>
      <c r="B1932" s="5" t="str">
        <f>TEXT(Table_EnergyDemand_raw_data[[#This Row],[Date]], "DDDD")</f>
        <v>Tuesday</v>
      </c>
      <c r="C1932" s="5" t="str">
        <f xml:space="preserve"> TEXT(Table_EnergyDemand_raw_data[[#This Row],[Date]], "MMMM")</f>
        <v>April</v>
      </c>
      <c r="D1932" s="5" t="str">
        <f>TEXT(Table_EnergyDemand_raw_data[[#This Row],[Date]], "YYYY")</f>
        <v>2020</v>
      </c>
      <c r="E1932" s="5">
        <f>_xlfn.ISOWEEKNUM(Table_EnergyDemand_raw_data[[#This Row],[Date]])</f>
        <v>16</v>
      </c>
      <c r="F1932" s="6" t="str">
        <f>VLOOKUP(Table_EnergyDemand_raw_data[[#This Row],[Date]],Table_Sheet1[], 2, FALSE)</f>
        <v>N</v>
      </c>
      <c r="G1932" s="6" t="str">
        <f>VLOOKUP(Table_EnergyDemand_raw_data[[#This Row],[Date]],Table_Sheet1[], 3, FALSE)</f>
        <v>N</v>
      </c>
      <c r="H1932" s="5">
        <v>12.1</v>
      </c>
      <c r="I1932" s="5">
        <v>23.4</v>
      </c>
      <c r="J1932" s="5">
        <v>11.1</v>
      </c>
      <c r="K1932" s="5">
        <v>0.6</v>
      </c>
      <c r="L1932" s="7">
        <v>107849.83</v>
      </c>
      <c r="M1932" s="8">
        <v>40.838553589999997</v>
      </c>
      <c r="N1932" s="8">
        <f>Table_EnergyDemand_raw_data[[#This Row],[Demand]]*Table_EnergyDemand_raw_data[[#This Row],[RRP]]</f>
        <v>4404431.062127389</v>
      </c>
    </row>
    <row r="1933" spans="1:14" x14ac:dyDescent="0.3">
      <c r="A1933" s="10">
        <v>43936</v>
      </c>
      <c r="B1933" s="5" t="str">
        <f>TEXT(Table_EnergyDemand_raw_data[[#This Row],[Date]], "DDDD")</f>
        <v>Wednesday</v>
      </c>
      <c r="C1933" s="5" t="str">
        <f xml:space="preserve"> TEXT(Table_EnergyDemand_raw_data[[#This Row],[Date]], "MMMM")</f>
        <v>April</v>
      </c>
      <c r="D1933" s="5" t="str">
        <f>TEXT(Table_EnergyDemand_raw_data[[#This Row],[Date]], "YYYY")</f>
        <v>2020</v>
      </c>
      <c r="E1933" s="5">
        <f>_xlfn.ISOWEEKNUM(Table_EnergyDemand_raw_data[[#This Row],[Date]])</f>
        <v>16</v>
      </c>
      <c r="F1933" s="6" t="str">
        <f>VLOOKUP(Table_EnergyDemand_raw_data[[#This Row],[Date]],Table_Sheet1[], 2, FALSE)</f>
        <v>N</v>
      </c>
      <c r="G1933" s="6" t="str">
        <f>VLOOKUP(Table_EnergyDemand_raw_data[[#This Row],[Date]],Table_Sheet1[], 3, FALSE)</f>
        <v>N</v>
      </c>
      <c r="H1933" s="5">
        <v>15.6</v>
      </c>
      <c r="I1933" s="5">
        <v>23.5</v>
      </c>
      <c r="J1933" s="5">
        <v>11.8</v>
      </c>
      <c r="K1933" s="5">
        <v>0</v>
      </c>
      <c r="L1933" s="7">
        <v>104547.34</v>
      </c>
      <c r="M1933" s="8">
        <v>27.705995810000001</v>
      </c>
      <c r="N1933" s="8">
        <f>Table_EnergyDemand_raw_data[[#This Row],[Demand]]*Table_EnergyDemand_raw_data[[#This Row],[RRP]]</f>
        <v>2896588.1639866456</v>
      </c>
    </row>
    <row r="1934" spans="1:14" x14ac:dyDescent="0.3">
      <c r="A1934" s="10">
        <v>43937</v>
      </c>
      <c r="B1934" s="5" t="str">
        <f>TEXT(Table_EnergyDemand_raw_data[[#This Row],[Date]], "DDDD")</f>
        <v>Thursday</v>
      </c>
      <c r="C1934" s="5" t="str">
        <f xml:space="preserve"> TEXT(Table_EnergyDemand_raw_data[[#This Row],[Date]], "MMMM")</f>
        <v>April</v>
      </c>
      <c r="D1934" s="5" t="str">
        <f>TEXT(Table_EnergyDemand_raw_data[[#This Row],[Date]], "YYYY")</f>
        <v>2020</v>
      </c>
      <c r="E1934" s="5">
        <f>_xlfn.ISOWEEKNUM(Table_EnergyDemand_raw_data[[#This Row],[Date]])</f>
        <v>16</v>
      </c>
      <c r="F1934" s="6" t="str">
        <f>VLOOKUP(Table_EnergyDemand_raw_data[[#This Row],[Date]],Table_Sheet1[], 2, FALSE)</f>
        <v>N</v>
      </c>
      <c r="G1934" s="6" t="str">
        <f>VLOOKUP(Table_EnergyDemand_raw_data[[#This Row],[Date]],Table_Sheet1[], 3, FALSE)</f>
        <v>N</v>
      </c>
      <c r="H1934" s="5">
        <v>15.4</v>
      </c>
      <c r="I1934" s="5">
        <v>21.5</v>
      </c>
      <c r="J1934" s="5">
        <v>11.3</v>
      </c>
      <c r="K1934" s="5">
        <v>0.2</v>
      </c>
      <c r="L1934" s="7">
        <v>106527.94500000001</v>
      </c>
      <c r="M1934" s="8">
        <v>29.80144816</v>
      </c>
      <c r="N1934" s="8">
        <f>Table_EnergyDemand_raw_data[[#This Row],[Demand]]*Table_EnergyDemand_raw_data[[#This Row],[RRP]]</f>
        <v>3174687.0305088311</v>
      </c>
    </row>
    <row r="1935" spans="1:14" x14ac:dyDescent="0.3">
      <c r="A1935" s="10">
        <v>43938</v>
      </c>
      <c r="B1935" s="5" t="str">
        <f>TEXT(Table_EnergyDemand_raw_data[[#This Row],[Date]], "DDDD")</f>
        <v>Friday</v>
      </c>
      <c r="C1935" s="5" t="str">
        <f xml:space="preserve"> TEXT(Table_EnergyDemand_raw_data[[#This Row],[Date]], "MMMM")</f>
        <v>April</v>
      </c>
      <c r="D1935" s="5" t="str">
        <f>TEXT(Table_EnergyDemand_raw_data[[#This Row],[Date]], "YYYY")</f>
        <v>2020</v>
      </c>
      <c r="E1935" s="5">
        <f>_xlfn.ISOWEEKNUM(Table_EnergyDemand_raw_data[[#This Row],[Date]])</f>
        <v>16</v>
      </c>
      <c r="F1935" s="6" t="str">
        <f>VLOOKUP(Table_EnergyDemand_raw_data[[#This Row],[Date]],Table_Sheet1[], 2, FALSE)</f>
        <v>N</v>
      </c>
      <c r="G1935" s="6" t="str">
        <f>VLOOKUP(Table_EnergyDemand_raw_data[[#This Row],[Date]],Table_Sheet1[], 3, FALSE)</f>
        <v>N</v>
      </c>
      <c r="H1935" s="5">
        <v>11.4</v>
      </c>
      <c r="I1935" s="5">
        <v>18.399999999999999</v>
      </c>
      <c r="J1935" s="5">
        <v>10.1</v>
      </c>
      <c r="K1935" s="5">
        <v>0</v>
      </c>
      <c r="L1935" s="7">
        <v>106943.49</v>
      </c>
      <c r="M1935" s="8">
        <v>30.782703059999999</v>
      </c>
      <c r="N1935" s="8">
        <f>Table_EnergyDemand_raw_data[[#This Row],[Demand]]*Table_EnergyDemand_raw_data[[#This Row],[RRP]]</f>
        <v>3292009.6968700793</v>
      </c>
    </row>
    <row r="1936" spans="1:14" x14ac:dyDescent="0.3">
      <c r="A1936" s="10">
        <v>43939</v>
      </c>
      <c r="B1936" s="5" t="str">
        <f>TEXT(Table_EnergyDemand_raw_data[[#This Row],[Date]], "DDDD")</f>
        <v>Saturday</v>
      </c>
      <c r="C1936" s="5" t="str">
        <f xml:space="preserve"> TEXT(Table_EnergyDemand_raw_data[[#This Row],[Date]], "MMMM")</f>
        <v>April</v>
      </c>
      <c r="D1936" s="5" t="str">
        <f>TEXT(Table_EnergyDemand_raw_data[[#This Row],[Date]], "YYYY")</f>
        <v>2020</v>
      </c>
      <c r="E1936" s="5">
        <f>_xlfn.ISOWEEKNUM(Table_EnergyDemand_raw_data[[#This Row],[Date]])</f>
        <v>16</v>
      </c>
      <c r="F1936" s="6" t="str">
        <f>VLOOKUP(Table_EnergyDemand_raw_data[[#This Row],[Date]],Table_Sheet1[], 2, FALSE)</f>
        <v>N</v>
      </c>
      <c r="G1936" s="6" t="str">
        <f>VLOOKUP(Table_EnergyDemand_raw_data[[#This Row],[Date]],Table_Sheet1[], 3, FALSE)</f>
        <v>N</v>
      </c>
      <c r="H1936" s="5">
        <v>12.9</v>
      </c>
      <c r="I1936" s="5">
        <v>16.399999999999999</v>
      </c>
      <c r="J1936" s="5">
        <v>7.9</v>
      </c>
      <c r="K1936" s="5">
        <v>0</v>
      </c>
      <c r="L1936" s="7">
        <v>106888.545</v>
      </c>
      <c r="M1936" s="8">
        <v>42.660865000000001</v>
      </c>
      <c r="N1936" s="8">
        <f>Table_EnergyDemand_raw_data[[#This Row],[Demand]]*Table_EnergyDemand_raw_data[[#This Row],[RRP]]</f>
        <v>4559957.7882914254</v>
      </c>
    </row>
    <row r="1937" spans="1:14" x14ac:dyDescent="0.3">
      <c r="A1937" s="10">
        <v>43940</v>
      </c>
      <c r="B1937" s="5" t="str">
        <f>TEXT(Table_EnergyDemand_raw_data[[#This Row],[Date]], "DDDD")</f>
        <v>Sunday</v>
      </c>
      <c r="C1937" s="5" t="str">
        <f xml:space="preserve"> TEXT(Table_EnergyDemand_raw_data[[#This Row],[Date]], "MMMM")</f>
        <v>April</v>
      </c>
      <c r="D1937" s="5" t="str">
        <f>TEXT(Table_EnergyDemand_raw_data[[#This Row],[Date]], "YYYY")</f>
        <v>2020</v>
      </c>
      <c r="E1937" s="5">
        <f>_xlfn.ISOWEEKNUM(Table_EnergyDemand_raw_data[[#This Row],[Date]])</f>
        <v>16</v>
      </c>
      <c r="F1937" s="6" t="str">
        <f>VLOOKUP(Table_EnergyDemand_raw_data[[#This Row],[Date]],Table_Sheet1[], 2, FALSE)</f>
        <v>N</v>
      </c>
      <c r="G1937" s="6" t="str">
        <f>VLOOKUP(Table_EnergyDemand_raw_data[[#This Row],[Date]],Table_Sheet1[], 3, FALSE)</f>
        <v>N</v>
      </c>
      <c r="H1937" s="5">
        <v>11.2</v>
      </c>
      <c r="I1937" s="5">
        <v>19.399999999999999</v>
      </c>
      <c r="J1937" s="5">
        <v>11.3</v>
      </c>
      <c r="K1937" s="5">
        <v>0</v>
      </c>
      <c r="L1937" s="7">
        <v>100737.83500000001</v>
      </c>
      <c r="M1937" s="8">
        <v>35.703490809999998</v>
      </c>
      <c r="N1937" s="8">
        <f>Table_EnergyDemand_raw_data[[#This Row],[Demand]]*Table_EnergyDemand_raw_data[[#This Row],[RRP]]</f>
        <v>3596692.3661417966</v>
      </c>
    </row>
    <row r="1938" spans="1:14" x14ac:dyDescent="0.3">
      <c r="A1938" s="10">
        <v>43941</v>
      </c>
      <c r="B1938" s="5" t="str">
        <f>TEXT(Table_EnergyDemand_raw_data[[#This Row],[Date]], "DDDD")</f>
        <v>Monday</v>
      </c>
      <c r="C1938" s="5" t="str">
        <f xml:space="preserve"> TEXT(Table_EnergyDemand_raw_data[[#This Row],[Date]], "MMMM")</f>
        <v>April</v>
      </c>
      <c r="D1938" s="5" t="str">
        <f>TEXT(Table_EnergyDemand_raw_data[[#This Row],[Date]], "YYYY")</f>
        <v>2020</v>
      </c>
      <c r="E1938" s="5">
        <f>_xlfn.ISOWEEKNUM(Table_EnergyDemand_raw_data[[#This Row],[Date]])</f>
        <v>17</v>
      </c>
      <c r="F1938" s="6" t="str">
        <f>VLOOKUP(Table_EnergyDemand_raw_data[[#This Row],[Date]],Table_Sheet1[], 2, FALSE)</f>
        <v>N</v>
      </c>
      <c r="G1938" s="6" t="str">
        <f>VLOOKUP(Table_EnergyDemand_raw_data[[#This Row],[Date]],Table_Sheet1[], 3, FALSE)</f>
        <v>N</v>
      </c>
      <c r="H1938" s="5">
        <v>12</v>
      </c>
      <c r="I1938" s="5">
        <v>20.8</v>
      </c>
      <c r="J1938" s="5">
        <v>8.1</v>
      </c>
      <c r="K1938" s="5">
        <v>3.4</v>
      </c>
      <c r="L1938" s="7">
        <v>109168.595</v>
      </c>
      <c r="M1938" s="8">
        <v>25.61588931</v>
      </c>
      <c r="N1938" s="8">
        <f>Table_EnergyDemand_raw_data[[#This Row],[Demand]]*Table_EnergyDemand_raw_data[[#This Row],[RRP]]</f>
        <v>2796450.6456482196</v>
      </c>
    </row>
    <row r="1939" spans="1:14" x14ac:dyDescent="0.3">
      <c r="A1939" s="10">
        <v>43942</v>
      </c>
      <c r="B1939" s="5" t="str">
        <f>TEXT(Table_EnergyDemand_raw_data[[#This Row],[Date]], "DDDD")</f>
        <v>Tuesday</v>
      </c>
      <c r="C1939" s="5" t="str">
        <f xml:space="preserve"> TEXT(Table_EnergyDemand_raw_data[[#This Row],[Date]], "MMMM")</f>
        <v>April</v>
      </c>
      <c r="D1939" s="5" t="str">
        <f>TEXT(Table_EnergyDemand_raw_data[[#This Row],[Date]], "YYYY")</f>
        <v>2020</v>
      </c>
      <c r="E1939" s="5">
        <f>_xlfn.ISOWEEKNUM(Table_EnergyDemand_raw_data[[#This Row],[Date]])</f>
        <v>17</v>
      </c>
      <c r="F1939" s="6" t="str">
        <f>VLOOKUP(Table_EnergyDemand_raw_data[[#This Row],[Date]],Table_Sheet1[], 2, FALSE)</f>
        <v>N</v>
      </c>
      <c r="G1939" s="6" t="str">
        <f>VLOOKUP(Table_EnergyDemand_raw_data[[#This Row],[Date]],Table_Sheet1[], 3, FALSE)</f>
        <v>N</v>
      </c>
      <c r="H1939" s="5">
        <v>8.5</v>
      </c>
      <c r="I1939" s="5">
        <v>19.600000000000001</v>
      </c>
      <c r="J1939" s="5">
        <v>9.8000000000000007</v>
      </c>
      <c r="K1939" s="5">
        <v>0</v>
      </c>
      <c r="L1939" s="7">
        <v>111417.63</v>
      </c>
      <c r="M1939" s="8">
        <v>33.035885159999999</v>
      </c>
      <c r="N1939" s="8">
        <f>Table_EnergyDemand_raw_data[[#This Row],[Demand]]*Table_EnergyDemand_raw_data[[#This Row],[RRP]]</f>
        <v>3680780.0294793709</v>
      </c>
    </row>
    <row r="1940" spans="1:14" x14ac:dyDescent="0.3">
      <c r="A1940" s="10">
        <v>43943</v>
      </c>
      <c r="B1940" s="5" t="str">
        <f>TEXT(Table_EnergyDemand_raw_data[[#This Row],[Date]], "DDDD")</f>
        <v>Wednesday</v>
      </c>
      <c r="C1940" s="5" t="str">
        <f xml:space="preserve"> TEXT(Table_EnergyDemand_raw_data[[#This Row],[Date]], "MMMM")</f>
        <v>April</v>
      </c>
      <c r="D1940" s="5" t="str">
        <f>TEXT(Table_EnergyDemand_raw_data[[#This Row],[Date]], "YYYY")</f>
        <v>2020</v>
      </c>
      <c r="E1940" s="5">
        <f>_xlfn.ISOWEEKNUM(Table_EnergyDemand_raw_data[[#This Row],[Date]])</f>
        <v>17</v>
      </c>
      <c r="F1940" s="6" t="str">
        <f>VLOOKUP(Table_EnergyDemand_raw_data[[#This Row],[Date]],Table_Sheet1[], 2, FALSE)</f>
        <v>N</v>
      </c>
      <c r="G1940" s="6" t="str">
        <f>VLOOKUP(Table_EnergyDemand_raw_data[[#This Row],[Date]],Table_Sheet1[], 3, FALSE)</f>
        <v>N</v>
      </c>
      <c r="H1940" s="5">
        <v>12.8</v>
      </c>
      <c r="I1940" s="5">
        <v>18.2</v>
      </c>
      <c r="J1940" s="5">
        <v>8.8000000000000007</v>
      </c>
      <c r="K1940" s="5">
        <v>0</v>
      </c>
      <c r="L1940" s="7">
        <v>113506.01</v>
      </c>
      <c r="M1940" s="8">
        <v>37.881751569999999</v>
      </c>
      <c r="N1940" s="8">
        <f>Table_EnergyDemand_raw_data[[#This Row],[Demand]]*Table_EnergyDemand_raw_data[[#This Row],[RRP]]</f>
        <v>4299806.4725219356</v>
      </c>
    </row>
    <row r="1941" spans="1:14" x14ac:dyDescent="0.3">
      <c r="A1941" s="10">
        <v>43944</v>
      </c>
      <c r="B1941" s="5" t="str">
        <f>TEXT(Table_EnergyDemand_raw_data[[#This Row],[Date]], "DDDD")</f>
        <v>Thursday</v>
      </c>
      <c r="C1941" s="5" t="str">
        <f xml:space="preserve"> TEXT(Table_EnergyDemand_raw_data[[#This Row],[Date]], "MMMM")</f>
        <v>April</v>
      </c>
      <c r="D1941" s="5" t="str">
        <f>TEXT(Table_EnergyDemand_raw_data[[#This Row],[Date]], "YYYY")</f>
        <v>2020</v>
      </c>
      <c r="E1941" s="5">
        <f>_xlfn.ISOWEEKNUM(Table_EnergyDemand_raw_data[[#This Row],[Date]])</f>
        <v>17</v>
      </c>
      <c r="F1941" s="6" t="str">
        <f>VLOOKUP(Table_EnergyDemand_raw_data[[#This Row],[Date]],Table_Sheet1[], 2, FALSE)</f>
        <v>N</v>
      </c>
      <c r="G1941" s="6" t="str">
        <f>VLOOKUP(Table_EnergyDemand_raw_data[[#This Row],[Date]],Table_Sheet1[], 3, FALSE)</f>
        <v>N</v>
      </c>
      <c r="H1941" s="5">
        <v>9.6</v>
      </c>
      <c r="I1941" s="5">
        <v>19.7</v>
      </c>
      <c r="J1941" s="5">
        <v>9.6999999999999993</v>
      </c>
      <c r="K1941" s="5">
        <v>0</v>
      </c>
      <c r="L1941" s="7">
        <v>112872.88</v>
      </c>
      <c r="M1941" s="8">
        <v>20.49660012</v>
      </c>
      <c r="N1941" s="8">
        <f>Table_EnergyDemand_raw_data[[#This Row],[Demand]]*Table_EnergyDemand_raw_data[[#This Row],[RRP]]</f>
        <v>2313510.2857527458</v>
      </c>
    </row>
    <row r="1942" spans="1:14" x14ac:dyDescent="0.3">
      <c r="A1942" s="10">
        <v>43945</v>
      </c>
      <c r="B1942" s="5" t="str">
        <f>TEXT(Table_EnergyDemand_raw_data[[#This Row],[Date]], "DDDD")</f>
        <v>Friday</v>
      </c>
      <c r="C1942" s="5" t="str">
        <f xml:space="preserve"> TEXT(Table_EnergyDemand_raw_data[[#This Row],[Date]], "MMMM")</f>
        <v>April</v>
      </c>
      <c r="D1942" s="5" t="str">
        <f>TEXT(Table_EnergyDemand_raw_data[[#This Row],[Date]], "YYYY")</f>
        <v>2020</v>
      </c>
      <c r="E1942" s="5">
        <f>_xlfn.ISOWEEKNUM(Table_EnergyDemand_raw_data[[#This Row],[Date]])</f>
        <v>17</v>
      </c>
      <c r="F1942" s="6" t="str">
        <f>VLOOKUP(Table_EnergyDemand_raw_data[[#This Row],[Date]],Table_Sheet1[], 2, FALSE)</f>
        <v>N</v>
      </c>
      <c r="G1942" s="6" t="str">
        <f>VLOOKUP(Table_EnergyDemand_raw_data[[#This Row],[Date]],Table_Sheet1[], 3, FALSE)</f>
        <v>N</v>
      </c>
      <c r="H1942" s="5">
        <v>15.1</v>
      </c>
      <c r="I1942" s="5">
        <v>22.3</v>
      </c>
      <c r="J1942" s="5">
        <v>12.7</v>
      </c>
      <c r="K1942" s="5">
        <v>0.4</v>
      </c>
      <c r="L1942" s="7">
        <v>106565.295</v>
      </c>
      <c r="M1942" s="8">
        <v>26.641180070000001</v>
      </c>
      <c r="N1942" s="8">
        <f>Table_EnergyDemand_raw_data[[#This Row],[Demand]]*Table_EnergyDemand_raw_data[[#This Row],[RRP]]</f>
        <v>2839025.2133076708</v>
      </c>
    </row>
    <row r="1943" spans="1:14" x14ac:dyDescent="0.3">
      <c r="A1943" s="10">
        <v>43946</v>
      </c>
      <c r="B1943" s="5" t="str">
        <f>TEXT(Table_EnergyDemand_raw_data[[#This Row],[Date]], "DDDD")</f>
        <v>Saturday</v>
      </c>
      <c r="C1943" s="5" t="str">
        <f xml:space="preserve"> TEXT(Table_EnergyDemand_raw_data[[#This Row],[Date]], "MMMM")</f>
        <v>April</v>
      </c>
      <c r="D1943" s="5" t="str">
        <f>TEXT(Table_EnergyDemand_raw_data[[#This Row],[Date]], "YYYY")</f>
        <v>2020</v>
      </c>
      <c r="E1943" s="5">
        <f>_xlfn.ISOWEEKNUM(Table_EnergyDemand_raw_data[[#This Row],[Date]])</f>
        <v>17</v>
      </c>
      <c r="F1943" s="6" t="str">
        <f>VLOOKUP(Table_EnergyDemand_raw_data[[#This Row],[Date]],Table_Sheet1[], 2, FALSE)</f>
        <v>N</v>
      </c>
      <c r="G1943" s="6" t="str">
        <f>VLOOKUP(Table_EnergyDemand_raw_data[[#This Row],[Date]],Table_Sheet1[], 3, FALSE)</f>
        <v>Y</v>
      </c>
      <c r="H1943" s="5">
        <v>10.5</v>
      </c>
      <c r="I1943" s="5">
        <v>21.7</v>
      </c>
      <c r="J1943" s="5">
        <v>10.4</v>
      </c>
      <c r="K1943" s="5">
        <v>0</v>
      </c>
      <c r="L1943" s="7">
        <v>96845.119999999995</v>
      </c>
      <c r="M1943" s="8">
        <v>17.640174080000001</v>
      </c>
      <c r="N1943" s="8">
        <f>Table_EnergyDemand_raw_data[[#This Row],[Demand]]*Table_EnergyDemand_raw_data[[#This Row],[RRP]]</f>
        <v>1708364.7755984897</v>
      </c>
    </row>
    <row r="1944" spans="1:14" x14ac:dyDescent="0.3">
      <c r="A1944" s="10">
        <v>43947</v>
      </c>
      <c r="B1944" s="5" t="str">
        <f>TEXT(Table_EnergyDemand_raw_data[[#This Row],[Date]], "DDDD")</f>
        <v>Sunday</v>
      </c>
      <c r="C1944" s="5" t="str">
        <f xml:space="preserve"> TEXT(Table_EnergyDemand_raw_data[[#This Row],[Date]], "MMMM")</f>
        <v>April</v>
      </c>
      <c r="D1944" s="5" t="str">
        <f>TEXT(Table_EnergyDemand_raw_data[[#This Row],[Date]], "YYYY")</f>
        <v>2020</v>
      </c>
      <c r="E1944" s="5">
        <f>_xlfn.ISOWEEKNUM(Table_EnergyDemand_raw_data[[#This Row],[Date]])</f>
        <v>17</v>
      </c>
      <c r="F1944" s="6" t="str">
        <f>VLOOKUP(Table_EnergyDemand_raw_data[[#This Row],[Date]],Table_Sheet1[], 2, FALSE)</f>
        <v>N</v>
      </c>
      <c r="G1944" s="6" t="str">
        <f>VLOOKUP(Table_EnergyDemand_raw_data[[#This Row],[Date]],Table_Sheet1[], 3, FALSE)</f>
        <v>N</v>
      </c>
      <c r="H1944" s="5">
        <v>15.4</v>
      </c>
      <c r="I1944" s="5">
        <v>17.7</v>
      </c>
      <c r="J1944" s="5">
        <v>6.6</v>
      </c>
      <c r="K1944" s="5">
        <v>14</v>
      </c>
      <c r="L1944" s="7">
        <v>96572.934999999998</v>
      </c>
      <c r="M1944" s="8">
        <v>13.563055800000001</v>
      </c>
      <c r="N1944" s="8">
        <f>Table_EnergyDemand_raw_data[[#This Row],[Demand]]*Table_EnergyDemand_raw_data[[#This Row],[RRP]]</f>
        <v>1309824.1061747731</v>
      </c>
    </row>
    <row r="1945" spans="1:14" x14ac:dyDescent="0.3">
      <c r="A1945" s="10">
        <v>43948</v>
      </c>
      <c r="B1945" s="5" t="str">
        <f>TEXT(Table_EnergyDemand_raw_data[[#This Row],[Date]], "DDDD")</f>
        <v>Monday</v>
      </c>
      <c r="C1945" s="5" t="str">
        <f xml:space="preserve"> TEXT(Table_EnergyDemand_raw_data[[#This Row],[Date]], "MMMM")</f>
        <v>April</v>
      </c>
      <c r="D1945" s="5" t="str">
        <f>TEXT(Table_EnergyDemand_raw_data[[#This Row],[Date]], "YYYY")</f>
        <v>2020</v>
      </c>
      <c r="E1945" s="5">
        <f>_xlfn.ISOWEEKNUM(Table_EnergyDemand_raw_data[[#This Row],[Date]])</f>
        <v>18</v>
      </c>
      <c r="F1945" s="6" t="str">
        <f>VLOOKUP(Table_EnergyDemand_raw_data[[#This Row],[Date]],Table_Sheet1[], 2, FALSE)</f>
        <v>N</v>
      </c>
      <c r="G1945" s="6" t="str">
        <f>VLOOKUP(Table_EnergyDemand_raw_data[[#This Row],[Date]],Table_Sheet1[], 3, FALSE)</f>
        <v>N</v>
      </c>
      <c r="H1945" s="5">
        <v>8.1</v>
      </c>
      <c r="I1945" s="5">
        <v>18.100000000000001</v>
      </c>
      <c r="J1945" s="5">
        <v>12.5</v>
      </c>
      <c r="K1945" s="5">
        <v>0.6</v>
      </c>
      <c r="L1945" s="7">
        <v>113471.83</v>
      </c>
      <c r="M1945" s="8">
        <v>33.031410970000003</v>
      </c>
      <c r="N1945" s="8">
        <f>Table_EnergyDemand_raw_data[[#This Row],[Demand]]*Table_EnergyDemand_raw_data[[#This Row],[RRP]]</f>
        <v>3748134.6502479757</v>
      </c>
    </row>
    <row r="1946" spans="1:14" x14ac:dyDescent="0.3">
      <c r="A1946" s="10">
        <v>43949</v>
      </c>
      <c r="B1946" s="5" t="str">
        <f>TEXT(Table_EnergyDemand_raw_data[[#This Row],[Date]], "DDDD")</f>
        <v>Tuesday</v>
      </c>
      <c r="C1946" s="5" t="str">
        <f xml:space="preserve"> TEXT(Table_EnergyDemand_raw_data[[#This Row],[Date]], "MMMM")</f>
        <v>April</v>
      </c>
      <c r="D1946" s="5" t="str">
        <f>TEXT(Table_EnergyDemand_raw_data[[#This Row],[Date]], "YYYY")</f>
        <v>2020</v>
      </c>
      <c r="E1946" s="5">
        <f>_xlfn.ISOWEEKNUM(Table_EnergyDemand_raw_data[[#This Row],[Date]])</f>
        <v>18</v>
      </c>
      <c r="F1946" s="6" t="str">
        <f>VLOOKUP(Table_EnergyDemand_raw_data[[#This Row],[Date]],Table_Sheet1[], 2, FALSE)</f>
        <v>N</v>
      </c>
      <c r="G1946" s="6" t="str">
        <f>VLOOKUP(Table_EnergyDemand_raw_data[[#This Row],[Date]],Table_Sheet1[], 3, FALSE)</f>
        <v>N</v>
      </c>
      <c r="H1946" s="5">
        <v>7.1</v>
      </c>
      <c r="I1946" s="5">
        <v>18.899999999999999</v>
      </c>
      <c r="J1946" s="5">
        <v>10.4</v>
      </c>
      <c r="K1946" s="5">
        <v>0</v>
      </c>
      <c r="L1946" s="7">
        <v>112124.06</v>
      </c>
      <c r="M1946" s="8">
        <v>19.566687859999998</v>
      </c>
      <c r="N1946" s="8">
        <f>Table_EnergyDemand_raw_data[[#This Row],[Demand]]*Table_EnergyDemand_raw_data[[#This Row],[RRP]]</f>
        <v>2193896.4836159116</v>
      </c>
    </row>
    <row r="1947" spans="1:14" x14ac:dyDescent="0.3">
      <c r="A1947" s="10">
        <v>43950</v>
      </c>
      <c r="B1947" s="5" t="str">
        <f>TEXT(Table_EnergyDemand_raw_data[[#This Row],[Date]], "DDDD")</f>
        <v>Wednesday</v>
      </c>
      <c r="C1947" s="5" t="str">
        <f xml:space="preserve"> TEXT(Table_EnergyDemand_raw_data[[#This Row],[Date]], "MMMM")</f>
        <v>April</v>
      </c>
      <c r="D1947" s="5" t="str">
        <f>TEXT(Table_EnergyDemand_raw_data[[#This Row],[Date]], "YYYY")</f>
        <v>2020</v>
      </c>
      <c r="E1947" s="5">
        <f>_xlfn.ISOWEEKNUM(Table_EnergyDemand_raw_data[[#This Row],[Date]])</f>
        <v>18</v>
      </c>
      <c r="F1947" s="6" t="str">
        <f>VLOOKUP(Table_EnergyDemand_raw_data[[#This Row],[Date]],Table_Sheet1[], 2, FALSE)</f>
        <v>N</v>
      </c>
      <c r="G1947" s="6" t="str">
        <f>VLOOKUP(Table_EnergyDemand_raw_data[[#This Row],[Date]],Table_Sheet1[], 3, FALSE)</f>
        <v>N</v>
      </c>
      <c r="H1947" s="5">
        <v>11.2</v>
      </c>
      <c r="I1947" s="5">
        <v>19.8</v>
      </c>
      <c r="J1947" s="5">
        <v>3.6</v>
      </c>
      <c r="K1947" s="5">
        <v>3.4</v>
      </c>
      <c r="L1947" s="7">
        <v>121307.84</v>
      </c>
      <c r="M1947" s="8">
        <v>32.265191100000003</v>
      </c>
      <c r="N1947" s="8">
        <f>Table_EnergyDemand_raw_data[[#This Row],[Demand]]*Table_EnergyDemand_raw_data[[#This Row],[RRP]]</f>
        <v>3914020.6395282242</v>
      </c>
    </row>
    <row r="1948" spans="1:14" x14ac:dyDescent="0.3">
      <c r="A1948" s="10">
        <v>43951</v>
      </c>
      <c r="B1948" s="5" t="str">
        <f>TEXT(Table_EnergyDemand_raw_data[[#This Row],[Date]], "DDDD")</f>
        <v>Thursday</v>
      </c>
      <c r="C1948" s="5" t="str">
        <f xml:space="preserve"> TEXT(Table_EnergyDemand_raw_data[[#This Row],[Date]], "MMMM")</f>
        <v>April</v>
      </c>
      <c r="D1948" s="5" t="str">
        <f>TEXT(Table_EnergyDemand_raw_data[[#This Row],[Date]], "YYYY")</f>
        <v>2020</v>
      </c>
      <c r="E1948" s="5">
        <f>_xlfn.ISOWEEKNUM(Table_EnergyDemand_raw_data[[#This Row],[Date]])</f>
        <v>18</v>
      </c>
      <c r="F1948" s="6" t="str">
        <f>VLOOKUP(Table_EnergyDemand_raw_data[[#This Row],[Date]],Table_Sheet1[], 2, FALSE)</f>
        <v>N</v>
      </c>
      <c r="G1948" s="6" t="str">
        <f>VLOOKUP(Table_EnergyDemand_raw_data[[#This Row],[Date]],Table_Sheet1[], 3, FALSE)</f>
        <v>N</v>
      </c>
      <c r="H1948" s="5">
        <v>8.9</v>
      </c>
      <c r="I1948" s="5">
        <v>15.5</v>
      </c>
      <c r="J1948" s="5">
        <v>5.4</v>
      </c>
      <c r="K1948" s="5">
        <v>23.6</v>
      </c>
      <c r="L1948" s="7">
        <v>121353.33</v>
      </c>
      <c r="M1948" s="8">
        <v>30.41346278</v>
      </c>
      <c r="N1948" s="8">
        <f>Table_EnergyDemand_raw_data[[#This Row],[Demand]]*Table_EnergyDemand_raw_data[[#This Row],[RRP]]</f>
        <v>3690774.9851840576</v>
      </c>
    </row>
    <row r="1949" spans="1:14" x14ac:dyDescent="0.3">
      <c r="A1949" s="10">
        <v>43952</v>
      </c>
      <c r="B1949" s="5" t="str">
        <f>TEXT(Table_EnergyDemand_raw_data[[#This Row],[Date]], "DDDD")</f>
        <v>Friday</v>
      </c>
      <c r="C1949" s="5" t="str">
        <f xml:space="preserve"> TEXT(Table_EnergyDemand_raw_data[[#This Row],[Date]], "MMMM")</f>
        <v>May</v>
      </c>
      <c r="D1949" s="5" t="str">
        <f>TEXT(Table_EnergyDemand_raw_data[[#This Row],[Date]], "YYYY")</f>
        <v>2020</v>
      </c>
      <c r="E1949" s="5">
        <f>_xlfn.ISOWEEKNUM(Table_EnergyDemand_raw_data[[#This Row],[Date]])</f>
        <v>18</v>
      </c>
      <c r="F1949" s="6" t="str">
        <f>VLOOKUP(Table_EnergyDemand_raw_data[[#This Row],[Date]],Table_Sheet1[], 2, FALSE)</f>
        <v>N</v>
      </c>
      <c r="G1949" s="6" t="str">
        <f>VLOOKUP(Table_EnergyDemand_raw_data[[#This Row],[Date]],Table_Sheet1[], 3, FALSE)</f>
        <v>N</v>
      </c>
      <c r="H1949" s="5">
        <v>7.6</v>
      </c>
      <c r="I1949" s="5">
        <v>13</v>
      </c>
      <c r="J1949" s="5">
        <v>5.0999999999999996</v>
      </c>
      <c r="K1949" s="5">
        <v>8</v>
      </c>
      <c r="L1949" s="7">
        <v>127238.875</v>
      </c>
      <c r="M1949" s="8">
        <v>24.122816870000001</v>
      </c>
      <c r="N1949" s="8">
        <f>Table_EnergyDemand_raw_data[[#This Row],[Demand]]*Table_EnergyDemand_raw_data[[#This Row],[RRP]]</f>
        <v>3069360.0803698213</v>
      </c>
    </row>
    <row r="1950" spans="1:14" x14ac:dyDescent="0.3">
      <c r="A1950" s="10">
        <v>43953</v>
      </c>
      <c r="B1950" s="5" t="str">
        <f>TEXT(Table_EnergyDemand_raw_data[[#This Row],[Date]], "DDDD")</f>
        <v>Saturday</v>
      </c>
      <c r="C1950" s="5" t="str">
        <f xml:space="preserve"> TEXT(Table_EnergyDemand_raw_data[[#This Row],[Date]], "MMMM")</f>
        <v>May</v>
      </c>
      <c r="D1950" s="5" t="str">
        <f>TEXT(Table_EnergyDemand_raw_data[[#This Row],[Date]], "YYYY")</f>
        <v>2020</v>
      </c>
      <c r="E1950" s="5">
        <f>_xlfn.ISOWEEKNUM(Table_EnergyDemand_raw_data[[#This Row],[Date]])</f>
        <v>18</v>
      </c>
      <c r="F1950" s="6" t="str">
        <f>VLOOKUP(Table_EnergyDemand_raw_data[[#This Row],[Date]],Table_Sheet1[], 2, FALSE)</f>
        <v>N</v>
      </c>
      <c r="G1950" s="6" t="str">
        <f>VLOOKUP(Table_EnergyDemand_raw_data[[#This Row],[Date]],Table_Sheet1[], 3, FALSE)</f>
        <v>N</v>
      </c>
      <c r="H1950" s="5">
        <v>8.3000000000000007</v>
      </c>
      <c r="I1950" s="5">
        <v>14.2</v>
      </c>
      <c r="J1950" s="5">
        <v>6.2</v>
      </c>
      <c r="K1950" s="5">
        <v>1.4</v>
      </c>
      <c r="L1950" s="7">
        <v>111665.72500000001</v>
      </c>
      <c r="M1950" s="8">
        <v>22.875644019999999</v>
      </c>
      <c r="N1950" s="8">
        <f>Table_EnergyDemand_raw_data[[#This Row],[Demand]]*Table_EnergyDemand_raw_data[[#This Row],[RRP]]</f>
        <v>2554425.3743352145</v>
      </c>
    </row>
    <row r="1951" spans="1:14" x14ac:dyDescent="0.3">
      <c r="A1951" s="10">
        <v>43954</v>
      </c>
      <c r="B1951" s="5" t="str">
        <f>TEXT(Table_EnergyDemand_raw_data[[#This Row],[Date]], "DDDD")</f>
        <v>Sunday</v>
      </c>
      <c r="C1951" s="5" t="str">
        <f xml:space="preserve"> TEXT(Table_EnergyDemand_raw_data[[#This Row],[Date]], "MMMM")</f>
        <v>May</v>
      </c>
      <c r="D1951" s="5" t="str">
        <f>TEXT(Table_EnergyDemand_raw_data[[#This Row],[Date]], "YYYY")</f>
        <v>2020</v>
      </c>
      <c r="E1951" s="5">
        <f>_xlfn.ISOWEEKNUM(Table_EnergyDemand_raw_data[[#This Row],[Date]])</f>
        <v>18</v>
      </c>
      <c r="F1951" s="6" t="str">
        <f>VLOOKUP(Table_EnergyDemand_raw_data[[#This Row],[Date]],Table_Sheet1[], 2, FALSE)</f>
        <v>N</v>
      </c>
      <c r="G1951" s="6" t="str">
        <f>VLOOKUP(Table_EnergyDemand_raw_data[[#This Row],[Date]],Table_Sheet1[], 3, FALSE)</f>
        <v>N</v>
      </c>
      <c r="H1951" s="5">
        <v>9.8000000000000007</v>
      </c>
      <c r="I1951" s="5">
        <v>15</v>
      </c>
      <c r="J1951" s="5">
        <v>8.3000000000000007</v>
      </c>
      <c r="K1951" s="5">
        <v>1.8</v>
      </c>
      <c r="L1951" s="7">
        <v>109669.355</v>
      </c>
      <c r="M1951" s="8">
        <v>36.488532380000002</v>
      </c>
      <c r="N1951" s="8">
        <f>Table_EnergyDemand_raw_data[[#This Row],[Demand]]*Table_EnergyDemand_raw_data[[#This Row],[RRP]]</f>
        <v>4001673.8110112152</v>
      </c>
    </row>
    <row r="1952" spans="1:14" x14ac:dyDescent="0.3">
      <c r="A1952" s="10">
        <v>43955</v>
      </c>
      <c r="B1952" s="5" t="str">
        <f>TEXT(Table_EnergyDemand_raw_data[[#This Row],[Date]], "DDDD")</f>
        <v>Monday</v>
      </c>
      <c r="C1952" s="5" t="str">
        <f xml:space="preserve"> TEXT(Table_EnergyDemand_raw_data[[#This Row],[Date]], "MMMM")</f>
        <v>May</v>
      </c>
      <c r="D1952" s="5" t="str">
        <f>TEXT(Table_EnergyDemand_raw_data[[#This Row],[Date]], "YYYY")</f>
        <v>2020</v>
      </c>
      <c r="E1952" s="5">
        <f>_xlfn.ISOWEEKNUM(Table_EnergyDemand_raw_data[[#This Row],[Date]])</f>
        <v>19</v>
      </c>
      <c r="F1952" s="6" t="str">
        <f>VLOOKUP(Table_EnergyDemand_raw_data[[#This Row],[Date]],Table_Sheet1[], 2, FALSE)</f>
        <v>N</v>
      </c>
      <c r="G1952" s="6" t="str">
        <f>VLOOKUP(Table_EnergyDemand_raw_data[[#This Row],[Date]],Table_Sheet1[], 3, FALSE)</f>
        <v>N</v>
      </c>
      <c r="H1952" s="5">
        <v>9.4</v>
      </c>
      <c r="I1952" s="5">
        <v>14.8</v>
      </c>
      <c r="J1952" s="5">
        <v>7</v>
      </c>
      <c r="K1952" s="5">
        <v>0.2</v>
      </c>
      <c r="L1952" s="7">
        <v>126892.26</v>
      </c>
      <c r="M1952" s="8">
        <v>53.063440780000001</v>
      </c>
      <c r="N1952" s="8">
        <f>Table_EnergyDemand_raw_data[[#This Row],[Demand]]*Table_EnergyDemand_raw_data[[#This Row],[RRP]]</f>
        <v>6733339.923950363</v>
      </c>
    </row>
    <row r="1953" spans="1:14" x14ac:dyDescent="0.3">
      <c r="A1953" s="10">
        <v>43956</v>
      </c>
      <c r="B1953" s="5" t="str">
        <f>TEXT(Table_EnergyDemand_raw_data[[#This Row],[Date]], "DDDD")</f>
        <v>Tuesday</v>
      </c>
      <c r="C1953" s="5" t="str">
        <f xml:space="preserve"> TEXT(Table_EnergyDemand_raw_data[[#This Row],[Date]], "MMMM")</f>
        <v>May</v>
      </c>
      <c r="D1953" s="5" t="str">
        <f>TEXT(Table_EnergyDemand_raw_data[[#This Row],[Date]], "YYYY")</f>
        <v>2020</v>
      </c>
      <c r="E1953" s="5">
        <f>_xlfn.ISOWEEKNUM(Table_EnergyDemand_raw_data[[#This Row],[Date]])</f>
        <v>19</v>
      </c>
      <c r="F1953" s="6" t="str">
        <f>VLOOKUP(Table_EnergyDemand_raw_data[[#This Row],[Date]],Table_Sheet1[], 2, FALSE)</f>
        <v>N</v>
      </c>
      <c r="G1953" s="6" t="str">
        <f>VLOOKUP(Table_EnergyDemand_raw_data[[#This Row],[Date]],Table_Sheet1[], 3, FALSE)</f>
        <v>N</v>
      </c>
      <c r="H1953" s="5">
        <v>8</v>
      </c>
      <c r="I1953" s="5">
        <v>19.5</v>
      </c>
      <c r="J1953" s="5">
        <v>11.6</v>
      </c>
      <c r="K1953" s="5">
        <v>0.4</v>
      </c>
      <c r="L1953" s="7">
        <v>118839.095</v>
      </c>
      <c r="M1953" s="8">
        <v>33.515699840000003</v>
      </c>
      <c r="N1953" s="8">
        <f>Table_EnergyDemand_raw_data[[#This Row],[Demand]]*Table_EnergyDemand_raw_data[[#This Row],[RRP]]</f>
        <v>3982975.4372772453</v>
      </c>
    </row>
    <row r="1954" spans="1:14" x14ac:dyDescent="0.3">
      <c r="A1954" s="10">
        <v>43957</v>
      </c>
      <c r="B1954" s="5" t="str">
        <f>TEXT(Table_EnergyDemand_raw_data[[#This Row],[Date]], "DDDD")</f>
        <v>Wednesday</v>
      </c>
      <c r="C1954" s="5" t="str">
        <f xml:space="preserve"> TEXT(Table_EnergyDemand_raw_data[[#This Row],[Date]], "MMMM")</f>
        <v>May</v>
      </c>
      <c r="D1954" s="5" t="str">
        <f>TEXT(Table_EnergyDemand_raw_data[[#This Row],[Date]], "YYYY")</f>
        <v>2020</v>
      </c>
      <c r="E1954" s="5">
        <f>_xlfn.ISOWEEKNUM(Table_EnergyDemand_raw_data[[#This Row],[Date]])</f>
        <v>19</v>
      </c>
      <c r="F1954" s="6" t="str">
        <f>VLOOKUP(Table_EnergyDemand_raw_data[[#This Row],[Date]],Table_Sheet1[], 2, FALSE)</f>
        <v>N</v>
      </c>
      <c r="G1954" s="6" t="str">
        <f>VLOOKUP(Table_EnergyDemand_raw_data[[#This Row],[Date]],Table_Sheet1[], 3, FALSE)</f>
        <v>N</v>
      </c>
      <c r="H1954" s="5">
        <v>10.199999999999999</v>
      </c>
      <c r="I1954" s="5">
        <v>20.100000000000001</v>
      </c>
      <c r="J1954" s="5">
        <v>9.6999999999999993</v>
      </c>
      <c r="K1954" s="5">
        <v>0</v>
      </c>
      <c r="L1954" s="7">
        <v>113214.27</v>
      </c>
      <c r="M1954" s="8">
        <v>17.064877800000001</v>
      </c>
      <c r="N1954" s="8">
        <f>Table_EnergyDemand_raw_data[[#This Row],[Demand]]*Table_EnergyDemand_raw_data[[#This Row],[RRP]]</f>
        <v>1931987.6827662063</v>
      </c>
    </row>
    <row r="1955" spans="1:14" x14ac:dyDescent="0.3">
      <c r="A1955" s="10">
        <v>43958</v>
      </c>
      <c r="B1955" s="5" t="str">
        <f>TEXT(Table_EnergyDemand_raw_data[[#This Row],[Date]], "DDDD")</f>
        <v>Thursday</v>
      </c>
      <c r="C1955" s="5" t="str">
        <f xml:space="preserve"> TEXT(Table_EnergyDemand_raw_data[[#This Row],[Date]], "MMMM")</f>
        <v>May</v>
      </c>
      <c r="D1955" s="5" t="str">
        <f>TEXT(Table_EnergyDemand_raw_data[[#This Row],[Date]], "YYYY")</f>
        <v>2020</v>
      </c>
      <c r="E1955" s="5">
        <f>_xlfn.ISOWEEKNUM(Table_EnergyDemand_raw_data[[#This Row],[Date]])</f>
        <v>19</v>
      </c>
      <c r="F1955" s="6" t="str">
        <f>VLOOKUP(Table_EnergyDemand_raw_data[[#This Row],[Date]],Table_Sheet1[], 2, FALSE)</f>
        <v>N</v>
      </c>
      <c r="G1955" s="6" t="str">
        <f>VLOOKUP(Table_EnergyDemand_raw_data[[#This Row],[Date]],Table_Sheet1[], 3, FALSE)</f>
        <v>N</v>
      </c>
      <c r="H1955" s="5">
        <v>15.1</v>
      </c>
      <c r="I1955" s="5">
        <v>21.1</v>
      </c>
      <c r="J1955" s="5">
        <v>6.2</v>
      </c>
      <c r="K1955" s="5">
        <v>0</v>
      </c>
      <c r="L1955" s="7">
        <v>109642.755</v>
      </c>
      <c r="M1955" s="8">
        <v>15.237901519999999</v>
      </c>
      <c r="N1955" s="8">
        <f>Table_EnergyDemand_raw_data[[#This Row],[Demand]]*Table_EnergyDemand_raw_data[[#This Row],[RRP]]</f>
        <v>1670725.5030714876</v>
      </c>
    </row>
    <row r="1956" spans="1:14" x14ac:dyDescent="0.3">
      <c r="A1956" s="10">
        <v>43959</v>
      </c>
      <c r="B1956" s="5" t="str">
        <f>TEXT(Table_EnergyDemand_raw_data[[#This Row],[Date]], "DDDD")</f>
        <v>Friday</v>
      </c>
      <c r="C1956" s="5" t="str">
        <f xml:space="preserve"> TEXT(Table_EnergyDemand_raw_data[[#This Row],[Date]], "MMMM")</f>
        <v>May</v>
      </c>
      <c r="D1956" s="5" t="str">
        <f>TEXT(Table_EnergyDemand_raw_data[[#This Row],[Date]], "YYYY")</f>
        <v>2020</v>
      </c>
      <c r="E1956" s="5">
        <f>_xlfn.ISOWEEKNUM(Table_EnergyDemand_raw_data[[#This Row],[Date]])</f>
        <v>19</v>
      </c>
      <c r="F1956" s="6" t="str">
        <f>VLOOKUP(Table_EnergyDemand_raw_data[[#This Row],[Date]],Table_Sheet1[], 2, FALSE)</f>
        <v>N</v>
      </c>
      <c r="G1956" s="6" t="str">
        <f>VLOOKUP(Table_EnergyDemand_raw_data[[#This Row],[Date]],Table_Sheet1[], 3, FALSE)</f>
        <v>N</v>
      </c>
      <c r="H1956" s="5">
        <v>12.6</v>
      </c>
      <c r="I1956" s="5">
        <v>19.600000000000001</v>
      </c>
      <c r="J1956" s="5">
        <v>10.7</v>
      </c>
      <c r="K1956" s="5">
        <v>0</v>
      </c>
      <c r="L1956" s="7">
        <v>107914.05499999999</v>
      </c>
      <c r="M1956" s="8">
        <v>30.698219210000001</v>
      </c>
      <c r="N1956" s="8">
        <f>Table_EnergyDemand_raw_data[[#This Row],[Demand]]*Table_EnergyDemand_raw_data[[#This Row],[RRP]]</f>
        <v>3312769.3162299963</v>
      </c>
    </row>
    <row r="1957" spans="1:14" x14ac:dyDescent="0.3">
      <c r="A1957" s="10">
        <v>43960</v>
      </c>
      <c r="B1957" s="5" t="str">
        <f>TEXT(Table_EnergyDemand_raw_data[[#This Row],[Date]], "DDDD")</f>
        <v>Saturday</v>
      </c>
      <c r="C1957" s="5" t="str">
        <f xml:space="preserve"> TEXT(Table_EnergyDemand_raw_data[[#This Row],[Date]], "MMMM")</f>
        <v>May</v>
      </c>
      <c r="D1957" s="5" t="str">
        <f>TEXT(Table_EnergyDemand_raw_data[[#This Row],[Date]], "YYYY")</f>
        <v>2020</v>
      </c>
      <c r="E1957" s="5">
        <f>_xlfn.ISOWEEKNUM(Table_EnergyDemand_raw_data[[#This Row],[Date]])</f>
        <v>19</v>
      </c>
      <c r="F1957" s="6" t="str">
        <f>VLOOKUP(Table_EnergyDemand_raw_data[[#This Row],[Date]],Table_Sheet1[], 2, FALSE)</f>
        <v>N</v>
      </c>
      <c r="G1957" s="6" t="str">
        <f>VLOOKUP(Table_EnergyDemand_raw_data[[#This Row],[Date]],Table_Sheet1[], 3, FALSE)</f>
        <v>N</v>
      </c>
      <c r="H1957" s="5">
        <v>12.6</v>
      </c>
      <c r="I1957" s="5">
        <v>14</v>
      </c>
      <c r="J1957" s="5">
        <v>5.4</v>
      </c>
      <c r="K1957" s="5">
        <v>0.6</v>
      </c>
      <c r="L1957" s="7">
        <v>107786.255</v>
      </c>
      <c r="M1957" s="8">
        <v>22.461551329999999</v>
      </c>
      <c r="N1957" s="8">
        <f>Table_EnergyDemand_raw_data[[#This Row],[Demand]]*Table_EnergyDemand_raw_data[[#This Row],[RRP]]</f>
        <v>2421046.4993509692</v>
      </c>
    </row>
    <row r="1958" spans="1:14" x14ac:dyDescent="0.3">
      <c r="A1958" s="10">
        <v>43961</v>
      </c>
      <c r="B1958" s="5" t="str">
        <f>TEXT(Table_EnergyDemand_raw_data[[#This Row],[Date]], "DDDD")</f>
        <v>Sunday</v>
      </c>
      <c r="C1958" s="5" t="str">
        <f xml:space="preserve"> TEXT(Table_EnergyDemand_raw_data[[#This Row],[Date]], "MMMM")</f>
        <v>May</v>
      </c>
      <c r="D1958" s="5" t="str">
        <f>TEXT(Table_EnergyDemand_raw_data[[#This Row],[Date]], "YYYY")</f>
        <v>2020</v>
      </c>
      <c r="E1958" s="5">
        <f>_xlfn.ISOWEEKNUM(Table_EnergyDemand_raw_data[[#This Row],[Date]])</f>
        <v>19</v>
      </c>
      <c r="F1958" s="6" t="str">
        <f>VLOOKUP(Table_EnergyDemand_raw_data[[#This Row],[Date]],Table_Sheet1[], 2, FALSE)</f>
        <v>N</v>
      </c>
      <c r="G1958" s="6" t="str">
        <f>VLOOKUP(Table_EnergyDemand_raw_data[[#This Row],[Date]],Table_Sheet1[], 3, FALSE)</f>
        <v>N</v>
      </c>
      <c r="H1958" s="5">
        <v>7.2</v>
      </c>
      <c r="I1958" s="5">
        <v>14.5</v>
      </c>
      <c r="J1958" s="5">
        <v>9</v>
      </c>
      <c r="K1958" s="5">
        <v>7</v>
      </c>
      <c r="L1958" s="7">
        <v>107555.19</v>
      </c>
      <c r="M1958" s="8">
        <v>36.456396259999998</v>
      </c>
      <c r="N1958" s="8">
        <f>Table_EnergyDemand_raw_data[[#This Row],[Demand]]*Table_EnergyDemand_raw_data[[#This Row],[RRP]]</f>
        <v>3921074.6264595892</v>
      </c>
    </row>
    <row r="1959" spans="1:14" x14ac:dyDescent="0.3">
      <c r="A1959" s="10">
        <v>43962</v>
      </c>
      <c r="B1959" s="5" t="str">
        <f>TEXT(Table_EnergyDemand_raw_data[[#This Row],[Date]], "DDDD")</f>
        <v>Monday</v>
      </c>
      <c r="C1959" s="5" t="str">
        <f xml:space="preserve"> TEXT(Table_EnergyDemand_raw_data[[#This Row],[Date]], "MMMM")</f>
        <v>May</v>
      </c>
      <c r="D1959" s="5" t="str">
        <f>TEXT(Table_EnergyDemand_raw_data[[#This Row],[Date]], "YYYY")</f>
        <v>2020</v>
      </c>
      <c r="E1959" s="5">
        <f>_xlfn.ISOWEEKNUM(Table_EnergyDemand_raw_data[[#This Row],[Date]])</f>
        <v>20</v>
      </c>
      <c r="F1959" s="6" t="str">
        <f>VLOOKUP(Table_EnergyDemand_raw_data[[#This Row],[Date]],Table_Sheet1[], 2, FALSE)</f>
        <v>N</v>
      </c>
      <c r="G1959" s="6" t="str">
        <f>VLOOKUP(Table_EnergyDemand_raw_data[[#This Row],[Date]],Table_Sheet1[], 3, FALSE)</f>
        <v>N</v>
      </c>
      <c r="H1959" s="5">
        <v>7.8</v>
      </c>
      <c r="I1959" s="5">
        <v>17.100000000000001</v>
      </c>
      <c r="J1959" s="5">
        <v>7.5</v>
      </c>
      <c r="K1959" s="5">
        <v>0.6</v>
      </c>
      <c r="L1959" s="7">
        <v>122550.94500000001</v>
      </c>
      <c r="M1959" s="8">
        <v>37.85789836</v>
      </c>
      <c r="N1959" s="8">
        <f>Table_EnergyDemand_raw_data[[#This Row],[Demand]]*Table_EnergyDemand_raw_data[[#This Row],[RRP]]</f>
        <v>4639521.2197319502</v>
      </c>
    </row>
    <row r="1960" spans="1:14" x14ac:dyDescent="0.3">
      <c r="A1960" s="10">
        <v>43963</v>
      </c>
      <c r="B1960" s="5" t="str">
        <f>TEXT(Table_EnergyDemand_raw_data[[#This Row],[Date]], "DDDD")</f>
        <v>Tuesday</v>
      </c>
      <c r="C1960" s="5" t="str">
        <f xml:space="preserve"> TEXT(Table_EnergyDemand_raw_data[[#This Row],[Date]], "MMMM")</f>
        <v>May</v>
      </c>
      <c r="D1960" s="5" t="str">
        <f>TEXT(Table_EnergyDemand_raw_data[[#This Row],[Date]], "YYYY")</f>
        <v>2020</v>
      </c>
      <c r="E1960" s="5">
        <f>_xlfn.ISOWEEKNUM(Table_EnergyDemand_raw_data[[#This Row],[Date]])</f>
        <v>20</v>
      </c>
      <c r="F1960" s="6" t="str">
        <f>VLOOKUP(Table_EnergyDemand_raw_data[[#This Row],[Date]],Table_Sheet1[], 2, FALSE)</f>
        <v>N</v>
      </c>
      <c r="G1960" s="6" t="str">
        <f>VLOOKUP(Table_EnergyDemand_raw_data[[#This Row],[Date]],Table_Sheet1[], 3, FALSE)</f>
        <v>N</v>
      </c>
      <c r="H1960" s="5">
        <v>10.3</v>
      </c>
      <c r="I1960" s="5">
        <v>14.8</v>
      </c>
      <c r="J1960" s="5">
        <v>8.5</v>
      </c>
      <c r="K1960" s="5">
        <v>0.2</v>
      </c>
      <c r="L1960" s="7">
        <v>120767.795</v>
      </c>
      <c r="M1960" s="8">
        <v>29.433623390000001</v>
      </c>
      <c r="N1960" s="8">
        <f>Table_EnergyDemand_raw_data[[#This Row],[Demand]]*Table_EnergyDemand_raw_data[[#This Row],[RRP]]</f>
        <v>3554633.7956707249</v>
      </c>
    </row>
    <row r="1961" spans="1:14" x14ac:dyDescent="0.3">
      <c r="A1961" s="10">
        <v>43964</v>
      </c>
      <c r="B1961" s="5" t="str">
        <f>TEXT(Table_EnergyDemand_raw_data[[#This Row],[Date]], "DDDD")</f>
        <v>Wednesday</v>
      </c>
      <c r="C1961" s="5" t="str">
        <f xml:space="preserve"> TEXT(Table_EnergyDemand_raw_data[[#This Row],[Date]], "MMMM")</f>
        <v>May</v>
      </c>
      <c r="D1961" s="5" t="str">
        <f>TEXT(Table_EnergyDemand_raw_data[[#This Row],[Date]], "YYYY")</f>
        <v>2020</v>
      </c>
      <c r="E1961" s="5">
        <f>_xlfn.ISOWEEKNUM(Table_EnergyDemand_raw_data[[#This Row],[Date]])</f>
        <v>20</v>
      </c>
      <c r="F1961" s="6" t="str">
        <f>VLOOKUP(Table_EnergyDemand_raw_data[[#This Row],[Date]],Table_Sheet1[], 2, FALSE)</f>
        <v>N</v>
      </c>
      <c r="G1961" s="6" t="str">
        <f>VLOOKUP(Table_EnergyDemand_raw_data[[#This Row],[Date]],Table_Sheet1[], 3, FALSE)</f>
        <v>N</v>
      </c>
      <c r="H1961" s="5">
        <v>10.4</v>
      </c>
      <c r="I1961" s="5">
        <v>14.5</v>
      </c>
      <c r="J1961" s="5">
        <v>8.9</v>
      </c>
      <c r="K1961" s="5">
        <v>1.4</v>
      </c>
      <c r="L1961" s="7">
        <v>127145.14</v>
      </c>
      <c r="M1961" s="8">
        <v>43.43886852</v>
      </c>
      <c r="N1961" s="8">
        <f>Table_EnergyDemand_raw_data[[#This Row],[Demand]]*Table_EnergyDemand_raw_data[[#This Row],[RRP]]</f>
        <v>5523041.0194169926</v>
      </c>
    </row>
    <row r="1962" spans="1:14" x14ac:dyDescent="0.3">
      <c r="A1962" s="10">
        <v>43965</v>
      </c>
      <c r="B1962" s="5" t="str">
        <f>TEXT(Table_EnergyDemand_raw_data[[#This Row],[Date]], "DDDD")</f>
        <v>Thursday</v>
      </c>
      <c r="C1962" s="5" t="str">
        <f xml:space="preserve"> TEXT(Table_EnergyDemand_raw_data[[#This Row],[Date]], "MMMM")</f>
        <v>May</v>
      </c>
      <c r="D1962" s="5" t="str">
        <f>TEXT(Table_EnergyDemand_raw_data[[#This Row],[Date]], "YYYY")</f>
        <v>2020</v>
      </c>
      <c r="E1962" s="5">
        <f>_xlfn.ISOWEEKNUM(Table_EnergyDemand_raw_data[[#This Row],[Date]])</f>
        <v>20</v>
      </c>
      <c r="F1962" s="6" t="str">
        <f>VLOOKUP(Table_EnergyDemand_raw_data[[#This Row],[Date]],Table_Sheet1[], 2, FALSE)</f>
        <v>N</v>
      </c>
      <c r="G1962" s="6" t="str">
        <f>VLOOKUP(Table_EnergyDemand_raw_data[[#This Row],[Date]],Table_Sheet1[], 3, FALSE)</f>
        <v>N</v>
      </c>
      <c r="H1962" s="5">
        <v>6.6</v>
      </c>
      <c r="I1962" s="5">
        <v>14.7</v>
      </c>
      <c r="J1962" s="5">
        <v>9.8000000000000007</v>
      </c>
      <c r="K1962" s="5">
        <v>2.8</v>
      </c>
      <c r="L1962" s="7">
        <v>129285.09</v>
      </c>
      <c r="M1962" s="8">
        <v>48.118726070000001</v>
      </c>
      <c r="N1962" s="8">
        <f>Table_EnergyDemand_raw_data[[#This Row],[Demand]]*Table_EnergyDemand_raw_data[[#This Row],[RRP]]</f>
        <v>6221033.8306452967</v>
      </c>
    </row>
    <row r="1963" spans="1:14" x14ac:dyDescent="0.3">
      <c r="A1963" s="10">
        <v>43966</v>
      </c>
      <c r="B1963" s="5" t="str">
        <f>TEXT(Table_EnergyDemand_raw_data[[#This Row],[Date]], "DDDD")</f>
        <v>Friday</v>
      </c>
      <c r="C1963" s="5" t="str">
        <f xml:space="preserve"> TEXT(Table_EnergyDemand_raw_data[[#This Row],[Date]], "MMMM")</f>
        <v>May</v>
      </c>
      <c r="D1963" s="5" t="str">
        <f>TEXT(Table_EnergyDemand_raw_data[[#This Row],[Date]], "YYYY")</f>
        <v>2020</v>
      </c>
      <c r="E1963" s="5">
        <f>_xlfn.ISOWEEKNUM(Table_EnergyDemand_raw_data[[#This Row],[Date]])</f>
        <v>20</v>
      </c>
      <c r="F1963" s="6" t="str">
        <f>VLOOKUP(Table_EnergyDemand_raw_data[[#This Row],[Date]],Table_Sheet1[], 2, FALSE)</f>
        <v>N</v>
      </c>
      <c r="G1963" s="6" t="str">
        <f>VLOOKUP(Table_EnergyDemand_raw_data[[#This Row],[Date]],Table_Sheet1[], 3, FALSE)</f>
        <v>N</v>
      </c>
      <c r="H1963" s="5">
        <v>4.5</v>
      </c>
      <c r="I1963" s="5">
        <v>15.3</v>
      </c>
      <c r="J1963" s="5">
        <v>10.8</v>
      </c>
      <c r="K1963" s="5">
        <v>0</v>
      </c>
      <c r="L1963" s="7">
        <v>129112.45</v>
      </c>
      <c r="M1963" s="8">
        <v>51.077775019999997</v>
      </c>
      <c r="N1963" s="8">
        <f>Table_EnergyDemand_raw_data[[#This Row],[Demand]]*Table_EnergyDemand_raw_data[[#This Row],[RRP]]</f>
        <v>6594776.6733809989</v>
      </c>
    </row>
    <row r="1964" spans="1:14" x14ac:dyDescent="0.3">
      <c r="A1964" s="10">
        <v>43967</v>
      </c>
      <c r="B1964" s="5" t="str">
        <f>TEXT(Table_EnergyDemand_raw_data[[#This Row],[Date]], "DDDD")</f>
        <v>Saturday</v>
      </c>
      <c r="C1964" s="5" t="str">
        <f xml:space="preserve"> TEXT(Table_EnergyDemand_raw_data[[#This Row],[Date]], "MMMM")</f>
        <v>May</v>
      </c>
      <c r="D1964" s="5" t="str">
        <f>TEXT(Table_EnergyDemand_raw_data[[#This Row],[Date]], "YYYY")</f>
        <v>2020</v>
      </c>
      <c r="E1964" s="5">
        <f>_xlfn.ISOWEEKNUM(Table_EnergyDemand_raw_data[[#This Row],[Date]])</f>
        <v>20</v>
      </c>
      <c r="F1964" s="6" t="str">
        <f>VLOOKUP(Table_EnergyDemand_raw_data[[#This Row],[Date]],Table_Sheet1[], 2, FALSE)</f>
        <v>N</v>
      </c>
      <c r="G1964" s="6" t="str">
        <f>VLOOKUP(Table_EnergyDemand_raw_data[[#This Row],[Date]],Table_Sheet1[], 3, FALSE)</f>
        <v>N</v>
      </c>
      <c r="H1964" s="5">
        <v>4.5</v>
      </c>
      <c r="I1964" s="5">
        <v>18</v>
      </c>
      <c r="J1964" s="5">
        <v>10.7</v>
      </c>
      <c r="K1964" s="5">
        <v>0</v>
      </c>
      <c r="L1964" s="7">
        <v>110420.89</v>
      </c>
      <c r="M1964" s="8">
        <v>46.529095040000001</v>
      </c>
      <c r="N1964" s="8">
        <f>Table_EnergyDemand_raw_data[[#This Row],[Demand]]*Table_EnergyDemand_raw_data[[#This Row],[RRP]]</f>
        <v>5137784.085211386</v>
      </c>
    </row>
    <row r="1965" spans="1:14" x14ac:dyDescent="0.3">
      <c r="A1965" s="10">
        <v>43968</v>
      </c>
      <c r="B1965" s="5" t="str">
        <f>TEXT(Table_EnergyDemand_raw_data[[#This Row],[Date]], "DDDD")</f>
        <v>Sunday</v>
      </c>
      <c r="C1965" s="5" t="str">
        <f xml:space="preserve"> TEXT(Table_EnergyDemand_raw_data[[#This Row],[Date]], "MMMM")</f>
        <v>May</v>
      </c>
      <c r="D1965" s="5" t="str">
        <f>TEXT(Table_EnergyDemand_raw_data[[#This Row],[Date]], "YYYY")</f>
        <v>2020</v>
      </c>
      <c r="E1965" s="5">
        <f>_xlfn.ISOWEEKNUM(Table_EnergyDemand_raw_data[[#This Row],[Date]])</f>
        <v>20</v>
      </c>
      <c r="F1965" s="6" t="str">
        <f>VLOOKUP(Table_EnergyDemand_raw_data[[#This Row],[Date]],Table_Sheet1[], 2, FALSE)</f>
        <v>N</v>
      </c>
      <c r="G1965" s="6" t="str">
        <f>VLOOKUP(Table_EnergyDemand_raw_data[[#This Row],[Date]],Table_Sheet1[], 3, FALSE)</f>
        <v>N</v>
      </c>
      <c r="H1965" s="5">
        <v>5.0999999999999996</v>
      </c>
      <c r="I1965" s="5">
        <v>18.5</v>
      </c>
      <c r="J1965" s="5">
        <v>10.6</v>
      </c>
      <c r="K1965" s="5">
        <v>0</v>
      </c>
      <c r="L1965" s="7">
        <v>109774.425</v>
      </c>
      <c r="M1965" s="8">
        <v>47.157281560000001</v>
      </c>
      <c r="N1965" s="8">
        <f>Table_EnergyDemand_raw_data[[#This Row],[Demand]]*Table_EnergyDemand_raw_data[[#This Row],[RRP]]</f>
        <v>5176663.4678121032</v>
      </c>
    </row>
    <row r="1966" spans="1:14" x14ac:dyDescent="0.3">
      <c r="A1966" s="10">
        <v>43969</v>
      </c>
      <c r="B1966" s="5" t="str">
        <f>TEXT(Table_EnergyDemand_raw_data[[#This Row],[Date]], "DDDD")</f>
        <v>Monday</v>
      </c>
      <c r="C1966" s="5" t="str">
        <f xml:space="preserve"> TEXT(Table_EnergyDemand_raw_data[[#This Row],[Date]], "MMMM")</f>
        <v>May</v>
      </c>
      <c r="D1966" s="5" t="str">
        <f>TEXT(Table_EnergyDemand_raw_data[[#This Row],[Date]], "YYYY")</f>
        <v>2020</v>
      </c>
      <c r="E1966" s="5">
        <f>_xlfn.ISOWEEKNUM(Table_EnergyDemand_raw_data[[#This Row],[Date]])</f>
        <v>21</v>
      </c>
      <c r="F1966" s="6" t="str">
        <f>VLOOKUP(Table_EnergyDemand_raw_data[[#This Row],[Date]],Table_Sheet1[], 2, FALSE)</f>
        <v>N</v>
      </c>
      <c r="G1966" s="6" t="str">
        <f>VLOOKUP(Table_EnergyDemand_raw_data[[#This Row],[Date]],Table_Sheet1[], 3, FALSE)</f>
        <v>N</v>
      </c>
      <c r="H1966" s="5">
        <v>5.5</v>
      </c>
      <c r="I1966" s="5">
        <v>19.399999999999999</v>
      </c>
      <c r="J1966" s="5">
        <v>10.5</v>
      </c>
      <c r="K1966" s="5">
        <v>0</v>
      </c>
      <c r="L1966" s="7">
        <v>120076.645</v>
      </c>
      <c r="M1966" s="8">
        <v>44.491085740000003</v>
      </c>
      <c r="N1966" s="8">
        <f>Table_EnergyDemand_raw_data[[#This Row],[Demand]]*Table_EnergyDemand_raw_data[[#This Row],[RRP]]</f>
        <v>5342340.3080665432</v>
      </c>
    </row>
    <row r="1967" spans="1:14" x14ac:dyDescent="0.3">
      <c r="A1967" s="10">
        <v>43970</v>
      </c>
      <c r="B1967" s="5" t="str">
        <f>TEXT(Table_EnergyDemand_raw_data[[#This Row],[Date]], "DDDD")</f>
        <v>Tuesday</v>
      </c>
      <c r="C1967" s="5" t="str">
        <f xml:space="preserve"> TEXT(Table_EnergyDemand_raw_data[[#This Row],[Date]], "MMMM")</f>
        <v>May</v>
      </c>
      <c r="D1967" s="5" t="str">
        <f>TEXT(Table_EnergyDemand_raw_data[[#This Row],[Date]], "YYYY")</f>
        <v>2020</v>
      </c>
      <c r="E1967" s="5">
        <f>_xlfn.ISOWEEKNUM(Table_EnergyDemand_raw_data[[#This Row],[Date]])</f>
        <v>21</v>
      </c>
      <c r="F1967" s="6" t="str">
        <f>VLOOKUP(Table_EnergyDemand_raw_data[[#This Row],[Date]],Table_Sheet1[], 2, FALSE)</f>
        <v>N</v>
      </c>
      <c r="G1967" s="6" t="str">
        <f>VLOOKUP(Table_EnergyDemand_raw_data[[#This Row],[Date]],Table_Sheet1[], 3, FALSE)</f>
        <v>N</v>
      </c>
      <c r="H1967" s="5">
        <v>8.1</v>
      </c>
      <c r="I1967" s="5">
        <v>17.7</v>
      </c>
      <c r="J1967" s="5">
        <v>4.9000000000000004</v>
      </c>
      <c r="K1967" s="5">
        <v>0</v>
      </c>
      <c r="L1967" s="7">
        <v>119789.97</v>
      </c>
      <c r="M1967" s="8">
        <v>44.374805960000003</v>
      </c>
      <c r="N1967" s="8">
        <f>Table_EnergyDemand_raw_data[[#This Row],[Demand]]*Table_EnergyDemand_raw_data[[#This Row],[RRP]]</f>
        <v>5315656.674704222</v>
      </c>
    </row>
    <row r="1968" spans="1:14" x14ac:dyDescent="0.3">
      <c r="A1968" s="10">
        <v>43971</v>
      </c>
      <c r="B1968" s="5" t="str">
        <f>TEXT(Table_EnergyDemand_raw_data[[#This Row],[Date]], "DDDD")</f>
        <v>Wednesday</v>
      </c>
      <c r="C1968" s="5" t="str">
        <f xml:space="preserve"> TEXT(Table_EnergyDemand_raw_data[[#This Row],[Date]], "MMMM")</f>
        <v>May</v>
      </c>
      <c r="D1968" s="5" t="str">
        <f>TEXT(Table_EnergyDemand_raw_data[[#This Row],[Date]], "YYYY")</f>
        <v>2020</v>
      </c>
      <c r="E1968" s="5">
        <f>_xlfn.ISOWEEKNUM(Table_EnergyDemand_raw_data[[#This Row],[Date]])</f>
        <v>21</v>
      </c>
      <c r="F1968" s="6" t="str">
        <f>VLOOKUP(Table_EnergyDemand_raw_data[[#This Row],[Date]],Table_Sheet1[], 2, FALSE)</f>
        <v>N</v>
      </c>
      <c r="G1968" s="6" t="str">
        <f>VLOOKUP(Table_EnergyDemand_raw_data[[#This Row],[Date]],Table_Sheet1[], 3, FALSE)</f>
        <v>N</v>
      </c>
      <c r="H1968" s="5">
        <v>10.3</v>
      </c>
      <c r="I1968" s="5">
        <v>15.8</v>
      </c>
      <c r="J1968" s="5">
        <v>7.8</v>
      </c>
      <c r="K1968" s="5">
        <v>15.6</v>
      </c>
      <c r="L1968" s="7">
        <v>119803.985</v>
      </c>
      <c r="M1968" s="8">
        <v>40.056890670000001</v>
      </c>
      <c r="N1968" s="8">
        <f>Table_EnergyDemand_raw_data[[#This Row],[Demand]]*Table_EnergyDemand_raw_data[[#This Row],[RRP]]</f>
        <v>4798975.1289753197</v>
      </c>
    </row>
    <row r="1969" spans="1:14" x14ac:dyDescent="0.3">
      <c r="A1969" s="10">
        <v>43972</v>
      </c>
      <c r="B1969" s="5" t="str">
        <f>TEXT(Table_EnergyDemand_raw_data[[#This Row],[Date]], "DDDD")</f>
        <v>Thursday</v>
      </c>
      <c r="C1969" s="5" t="str">
        <f xml:space="preserve"> TEXT(Table_EnergyDemand_raw_data[[#This Row],[Date]], "MMMM")</f>
        <v>May</v>
      </c>
      <c r="D1969" s="5" t="str">
        <f>TEXT(Table_EnergyDemand_raw_data[[#This Row],[Date]], "YYYY")</f>
        <v>2020</v>
      </c>
      <c r="E1969" s="5">
        <f>_xlfn.ISOWEEKNUM(Table_EnergyDemand_raw_data[[#This Row],[Date]])</f>
        <v>21</v>
      </c>
      <c r="F1969" s="6" t="str">
        <f>VLOOKUP(Table_EnergyDemand_raw_data[[#This Row],[Date]],Table_Sheet1[], 2, FALSE)</f>
        <v>N</v>
      </c>
      <c r="G1969" s="6" t="str">
        <f>VLOOKUP(Table_EnergyDemand_raw_data[[#This Row],[Date]],Table_Sheet1[], 3, FALSE)</f>
        <v>N</v>
      </c>
      <c r="H1969" s="5">
        <v>9.4</v>
      </c>
      <c r="I1969" s="5">
        <v>13.7</v>
      </c>
      <c r="J1969" s="5">
        <v>6.6</v>
      </c>
      <c r="K1969" s="5">
        <v>12.4</v>
      </c>
      <c r="L1969" s="7">
        <v>127563.61</v>
      </c>
      <c r="M1969" s="8">
        <v>58.074876109999998</v>
      </c>
      <c r="N1969" s="8">
        <f>Table_EnergyDemand_raw_data[[#This Row],[Demand]]*Table_EnergyDemand_raw_data[[#This Row],[RRP]]</f>
        <v>7408240.8468943574</v>
      </c>
    </row>
    <row r="1970" spans="1:14" x14ac:dyDescent="0.3">
      <c r="A1970" s="10">
        <v>43973</v>
      </c>
      <c r="B1970" s="5" t="str">
        <f>TEXT(Table_EnergyDemand_raw_data[[#This Row],[Date]], "DDDD")</f>
        <v>Friday</v>
      </c>
      <c r="C1970" s="5" t="str">
        <f xml:space="preserve"> TEXT(Table_EnergyDemand_raw_data[[#This Row],[Date]], "MMMM")</f>
        <v>May</v>
      </c>
      <c r="D1970" s="5" t="str">
        <f>TEXT(Table_EnergyDemand_raw_data[[#This Row],[Date]], "YYYY")</f>
        <v>2020</v>
      </c>
      <c r="E1970" s="5">
        <f>_xlfn.ISOWEEKNUM(Table_EnergyDemand_raw_data[[#This Row],[Date]])</f>
        <v>21</v>
      </c>
      <c r="F1970" s="6" t="str">
        <f>VLOOKUP(Table_EnergyDemand_raw_data[[#This Row],[Date]],Table_Sheet1[], 2, FALSE)</f>
        <v>N</v>
      </c>
      <c r="G1970" s="6" t="str">
        <f>VLOOKUP(Table_EnergyDemand_raw_data[[#This Row],[Date]],Table_Sheet1[], 3, FALSE)</f>
        <v>N</v>
      </c>
      <c r="H1970" s="5">
        <v>9.1</v>
      </c>
      <c r="I1970" s="5">
        <v>13.6</v>
      </c>
      <c r="J1970" s="5">
        <v>7.8</v>
      </c>
      <c r="K1970" s="5">
        <v>11.4</v>
      </c>
      <c r="L1970" s="7">
        <v>130472.2</v>
      </c>
      <c r="M1970" s="8">
        <v>69.661220639999996</v>
      </c>
      <c r="N1970" s="8">
        <f>Table_EnergyDemand_raw_data[[#This Row],[Demand]]*Table_EnergyDemand_raw_data[[#This Row],[RRP]]</f>
        <v>9088852.7115862072</v>
      </c>
    </row>
    <row r="1971" spans="1:14" x14ac:dyDescent="0.3">
      <c r="A1971" s="10">
        <v>43974</v>
      </c>
      <c r="B1971" s="5" t="str">
        <f>TEXT(Table_EnergyDemand_raw_data[[#This Row],[Date]], "DDDD")</f>
        <v>Saturday</v>
      </c>
      <c r="C1971" s="5" t="str">
        <f xml:space="preserve"> TEXT(Table_EnergyDemand_raw_data[[#This Row],[Date]], "MMMM")</f>
        <v>May</v>
      </c>
      <c r="D1971" s="5" t="str">
        <f>TEXT(Table_EnergyDemand_raw_data[[#This Row],[Date]], "YYYY")</f>
        <v>2020</v>
      </c>
      <c r="E1971" s="5">
        <f>_xlfn.ISOWEEKNUM(Table_EnergyDemand_raw_data[[#This Row],[Date]])</f>
        <v>21</v>
      </c>
      <c r="F1971" s="6" t="str">
        <f>VLOOKUP(Table_EnergyDemand_raw_data[[#This Row],[Date]],Table_Sheet1[], 2, FALSE)</f>
        <v>N</v>
      </c>
      <c r="G1971" s="6" t="str">
        <f>VLOOKUP(Table_EnergyDemand_raw_data[[#This Row],[Date]],Table_Sheet1[], 3, FALSE)</f>
        <v>N</v>
      </c>
      <c r="H1971" s="5">
        <v>9.4</v>
      </c>
      <c r="I1971" s="5">
        <v>13.5</v>
      </c>
      <c r="J1971" s="5">
        <v>5.8</v>
      </c>
      <c r="K1971" s="5">
        <v>0</v>
      </c>
      <c r="L1971" s="7">
        <v>115234.32</v>
      </c>
      <c r="M1971" s="8">
        <v>40.605164469999998</v>
      </c>
      <c r="N1971" s="8">
        <f>Table_EnergyDemand_raw_data[[#This Row],[Demand]]*Table_EnergyDemand_raw_data[[#This Row],[RRP]]</f>
        <v>4679108.5161886103</v>
      </c>
    </row>
    <row r="1972" spans="1:14" x14ac:dyDescent="0.3">
      <c r="A1972" s="10">
        <v>43975</v>
      </c>
      <c r="B1972" s="5" t="str">
        <f>TEXT(Table_EnergyDemand_raw_data[[#This Row],[Date]], "DDDD")</f>
        <v>Sunday</v>
      </c>
      <c r="C1972" s="5" t="str">
        <f xml:space="preserve"> TEXT(Table_EnergyDemand_raw_data[[#This Row],[Date]], "MMMM")</f>
        <v>May</v>
      </c>
      <c r="D1972" s="5" t="str">
        <f>TEXT(Table_EnergyDemand_raw_data[[#This Row],[Date]], "YYYY")</f>
        <v>2020</v>
      </c>
      <c r="E1972" s="5">
        <f>_xlfn.ISOWEEKNUM(Table_EnergyDemand_raw_data[[#This Row],[Date]])</f>
        <v>21</v>
      </c>
      <c r="F1972" s="6" t="str">
        <f>VLOOKUP(Table_EnergyDemand_raw_data[[#This Row],[Date]],Table_Sheet1[], 2, FALSE)</f>
        <v>N</v>
      </c>
      <c r="G1972" s="6" t="str">
        <f>VLOOKUP(Table_EnergyDemand_raw_data[[#This Row],[Date]],Table_Sheet1[], 3, FALSE)</f>
        <v>N</v>
      </c>
      <c r="H1972" s="5">
        <v>10.9</v>
      </c>
      <c r="I1972" s="5">
        <v>13.8</v>
      </c>
      <c r="J1972" s="5">
        <v>7.9</v>
      </c>
      <c r="K1972" s="5">
        <v>3</v>
      </c>
      <c r="L1972" s="7">
        <v>109579.82</v>
      </c>
      <c r="M1972" s="8">
        <v>39.993102280000002</v>
      </c>
      <c r="N1972" s="8">
        <f>Table_EnergyDemand_raw_data[[#This Row],[Demand]]*Table_EnergyDemand_raw_data[[#This Row],[RRP]]</f>
        <v>4382436.9490839904</v>
      </c>
    </row>
    <row r="1973" spans="1:14" x14ac:dyDescent="0.3">
      <c r="A1973" s="10">
        <v>43976</v>
      </c>
      <c r="B1973" s="5" t="str">
        <f>TEXT(Table_EnergyDemand_raw_data[[#This Row],[Date]], "DDDD")</f>
        <v>Monday</v>
      </c>
      <c r="C1973" s="5" t="str">
        <f xml:space="preserve"> TEXT(Table_EnergyDemand_raw_data[[#This Row],[Date]], "MMMM")</f>
        <v>May</v>
      </c>
      <c r="D1973" s="5" t="str">
        <f>TEXT(Table_EnergyDemand_raw_data[[#This Row],[Date]], "YYYY")</f>
        <v>2020</v>
      </c>
      <c r="E1973" s="5">
        <f>_xlfn.ISOWEEKNUM(Table_EnergyDemand_raw_data[[#This Row],[Date]])</f>
        <v>22</v>
      </c>
      <c r="F1973" s="6" t="str">
        <f>VLOOKUP(Table_EnergyDemand_raw_data[[#This Row],[Date]],Table_Sheet1[], 2, FALSE)</f>
        <v>N</v>
      </c>
      <c r="G1973" s="6" t="str">
        <f>VLOOKUP(Table_EnergyDemand_raw_data[[#This Row],[Date]],Table_Sheet1[], 3, FALSE)</f>
        <v>N</v>
      </c>
      <c r="H1973" s="5">
        <v>5.5</v>
      </c>
      <c r="I1973" s="5">
        <v>16</v>
      </c>
      <c r="J1973" s="5">
        <v>10</v>
      </c>
      <c r="K1973" s="5">
        <v>0</v>
      </c>
      <c r="L1973" s="7">
        <v>125532.575</v>
      </c>
      <c r="M1973" s="8">
        <v>46.784888840000001</v>
      </c>
      <c r="N1973" s="8">
        <f>Table_EnergyDemand_raw_data[[#This Row],[Demand]]*Table_EnergyDemand_raw_data[[#This Row],[RRP]]</f>
        <v>5873027.5671739634</v>
      </c>
    </row>
    <row r="1974" spans="1:14" x14ac:dyDescent="0.3">
      <c r="A1974" s="10">
        <v>43977</v>
      </c>
      <c r="B1974" s="5" t="str">
        <f>TEXT(Table_EnergyDemand_raw_data[[#This Row],[Date]], "DDDD")</f>
        <v>Tuesday</v>
      </c>
      <c r="C1974" s="5" t="str">
        <f xml:space="preserve"> TEXT(Table_EnergyDemand_raw_data[[#This Row],[Date]], "MMMM")</f>
        <v>May</v>
      </c>
      <c r="D1974" s="5" t="str">
        <f>TEXT(Table_EnergyDemand_raw_data[[#This Row],[Date]], "YYYY")</f>
        <v>2020</v>
      </c>
      <c r="E1974" s="5">
        <f>_xlfn.ISOWEEKNUM(Table_EnergyDemand_raw_data[[#This Row],[Date]])</f>
        <v>22</v>
      </c>
      <c r="F1974" s="6" t="str">
        <f>VLOOKUP(Table_EnergyDemand_raw_data[[#This Row],[Date]],Table_Sheet1[], 2, FALSE)</f>
        <v>N</v>
      </c>
      <c r="G1974" s="6" t="str">
        <f>VLOOKUP(Table_EnergyDemand_raw_data[[#This Row],[Date]],Table_Sheet1[], 3, FALSE)</f>
        <v>N</v>
      </c>
      <c r="H1974" s="5">
        <v>5.4</v>
      </c>
      <c r="I1974" s="5">
        <v>18.5</v>
      </c>
      <c r="J1974" s="5">
        <v>9.4</v>
      </c>
      <c r="K1974" s="5">
        <v>0</v>
      </c>
      <c r="L1974" s="7">
        <v>126788.83500000001</v>
      </c>
      <c r="M1974" s="8">
        <v>46.707466500000002</v>
      </c>
      <c r="N1974" s="8">
        <f>Table_EnergyDemand_raw_data[[#This Row],[Demand]]*Table_EnergyDemand_raw_data[[#This Row],[RRP]]</f>
        <v>5921985.2633365281</v>
      </c>
    </row>
    <row r="1975" spans="1:14" x14ac:dyDescent="0.3">
      <c r="A1975" s="10">
        <v>43978</v>
      </c>
      <c r="B1975" s="5" t="str">
        <f>TEXT(Table_EnergyDemand_raw_data[[#This Row],[Date]], "DDDD")</f>
        <v>Wednesday</v>
      </c>
      <c r="C1975" s="5" t="str">
        <f xml:space="preserve"> TEXT(Table_EnergyDemand_raw_data[[#This Row],[Date]], "MMMM")</f>
        <v>May</v>
      </c>
      <c r="D1975" s="5" t="str">
        <f>TEXT(Table_EnergyDemand_raw_data[[#This Row],[Date]], "YYYY")</f>
        <v>2020</v>
      </c>
      <c r="E1975" s="5">
        <f>_xlfn.ISOWEEKNUM(Table_EnergyDemand_raw_data[[#This Row],[Date]])</f>
        <v>22</v>
      </c>
      <c r="F1975" s="6" t="str">
        <f>VLOOKUP(Table_EnergyDemand_raw_data[[#This Row],[Date]],Table_Sheet1[], 2, FALSE)</f>
        <v>Y</v>
      </c>
      <c r="G1975" s="6" t="str">
        <f>VLOOKUP(Table_EnergyDemand_raw_data[[#This Row],[Date]],Table_Sheet1[], 3, FALSE)</f>
        <v>N</v>
      </c>
      <c r="H1975" s="5">
        <v>5.9</v>
      </c>
      <c r="I1975" s="5">
        <v>17.100000000000001</v>
      </c>
      <c r="J1975" s="5">
        <v>7.8</v>
      </c>
      <c r="K1975" s="5">
        <v>0</v>
      </c>
      <c r="L1975" s="7">
        <v>124189.8</v>
      </c>
      <c r="M1975" s="8">
        <v>50.44310686</v>
      </c>
      <c r="N1975" s="8">
        <f>Table_EnergyDemand_raw_data[[#This Row],[Demand]]*Table_EnergyDemand_raw_data[[#This Row],[RRP]]</f>
        <v>6264519.352322028</v>
      </c>
    </row>
    <row r="1976" spans="1:14" x14ac:dyDescent="0.3">
      <c r="A1976" s="10">
        <v>43979</v>
      </c>
      <c r="B1976" s="5" t="str">
        <f>TEXT(Table_EnergyDemand_raw_data[[#This Row],[Date]], "DDDD")</f>
        <v>Thursday</v>
      </c>
      <c r="C1976" s="5" t="str">
        <f xml:space="preserve"> TEXT(Table_EnergyDemand_raw_data[[#This Row],[Date]], "MMMM")</f>
        <v>May</v>
      </c>
      <c r="D1976" s="5" t="str">
        <f>TEXT(Table_EnergyDemand_raw_data[[#This Row],[Date]], "YYYY")</f>
        <v>2020</v>
      </c>
      <c r="E1976" s="5">
        <f>_xlfn.ISOWEEKNUM(Table_EnergyDemand_raw_data[[#This Row],[Date]])</f>
        <v>22</v>
      </c>
      <c r="F1976" s="6" t="str">
        <f>VLOOKUP(Table_EnergyDemand_raw_data[[#This Row],[Date]],Table_Sheet1[], 2, FALSE)</f>
        <v>Y</v>
      </c>
      <c r="G1976" s="6" t="str">
        <f>VLOOKUP(Table_EnergyDemand_raw_data[[#This Row],[Date]],Table_Sheet1[], 3, FALSE)</f>
        <v>N</v>
      </c>
      <c r="H1976" s="5">
        <v>12.1</v>
      </c>
      <c r="I1976" s="5">
        <v>17.600000000000001</v>
      </c>
      <c r="J1976" s="5">
        <v>6.7</v>
      </c>
      <c r="K1976" s="5">
        <v>0</v>
      </c>
      <c r="L1976" s="7">
        <v>124062.485</v>
      </c>
      <c r="M1976" s="8">
        <v>65.360378650000001</v>
      </c>
      <c r="N1976" s="8">
        <f>Table_EnergyDemand_raw_data[[#This Row],[Demand]]*Table_EnergyDemand_raw_data[[#This Row],[RRP]]</f>
        <v>8108770.9958599452</v>
      </c>
    </row>
    <row r="1977" spans="1:14" x14ac:dyDescent="0.3">
      <c r="A1977" s="10">
        <v>43980</v>
      </c>
      <c r="B1977" s="5" t="str">
        <f>TEXT(Table_EnergyDemand_raw_data[[#This Row],[Date]], "DDDD")</f>
        <v>Friday</v>
      </c>
      <c r="C1977" s="5" t="str">
        <f xml:space="preserve"> TEXT(Table_EnergyDemand_raw_data[[#This Row],[Date]], "MMMM")</f>
        <v>May</v>
      </c>
      <c r="D1977" s="5" t="str">
        <f>TEXT(Table_EnergyDemand_raw_data[[#This Row],[Date]], "YYYY")</f>
        <v>2020</v>
      </c>
      <c r="E1977" s="5">
        <f>_xlfn.ISOWEEKNUM(Table_EnergyDemand_raw_data[[#This Row],[Date]])</f>
        <v>22</v>
      </c>
      <c r="F1977" s="6" t="str">
        <f>VLOOKUP(Table_EnergyDemand_raw_data[[#This Row],[Date]],Table_Sheet1[], 2, FALSE)</f>
        <v>Y</v>
      </c>
      <c r="G1977" s="6" t="str">
        <f>VLOOKUP(Table_EnergyDemand_raw_data[[#This Row],[Date]],Table_Sheet1[], 3, FALSE)</f>
        <v>N</v>
      </c>
      <c r="H1977" s="5">
        <v>7.2</v>
      </c>
      <c r="I1977" s="5">
        <v>17.100000000000001</v>
      </c>
      <c r="J1977" s="5">
        <v>9.6</v>
      </c>
      <c r="K1977" s="5">
        <v>0</v>
      </c>
      <c r="L1977" s="7">
        <v>120072.09</v>
      </c>
      <c r="M1977" s="8">
        <v>50.142944370000002</v>
      </c>
      <c r="N1977" s="8">
        <f>Table_EnergyDemand_raw_data[[#This Row],[Demand]]*Table_EnergyDemand_raw_data[[#This Row],[RRP]]</f>
        <v>6020768.1292596338</v>
      </c>
    </row>
    <row r="1978" spans="1:14" x14ac:dyDescent="0.3">
      <c r="A1978" s="10">
        <v>43981</v>
      </c>
      <c r="B1978" s="5" t="str">
        <f>TEXT(Table_EnergyDemand_raw_data[[#This Row],[Date]], "DDDD")</f>
        <v>Saturday</v>
      </c>
      <c r="C1978" s="5" t="str">
        <f xml:space="preserve"> TEXT(Table_EnergyDemand_raw_data[[#This Row],[Date]], "MMMM")</f>
        <v>May</v>
      </c>
      <c r="D1978" s="5" t="str">
        <f>TEXT(Table_EnergyDemand_raw_data[[#This Row],[Date]], "YYYY")</f>
        <v>2020</v>
      </c>
      <c r="E1978" s="5">
        <f>_xlfn.ISOWEEKNUM(Table_EnergyDemand_raw_data[[#This Row],[Date]])</f>
        <v>22</v>
      </c>
      <c r="F1978" s="6" t="str">
        <f>VLOOKUP(Table_EnergyDemand_raw_data[[#This Row],[Date]],Table_Sheet1[], 2, FALSE)</f>
        <v>Y</v>
      </c>
      <c r="G1978" s="6" t="str">
        <f>VLOOKUP(Table_EnergyDemand_raw_data[[#This Row],[Date]],Table_Sheet1[], 3, FALSE)</f>
        <v>N</v>
      </c>
      <c r="H1978" s="5">
        <v>8.1</v>
      </c>
      <c r="I1978" s="5">
        <v>17.100000000000001</v>
      </c>
      <c r="J1978" s="5">
        <v>9.3000000000000007</v>
      </c>
      <c r="K1978" s="5">
        <v>0</v>
      </c>
      <c r="L1978" s="7">
        <v>102231.77</v>
      </c>
      <c r="M1978" s="8">
        <v>21.75529586</v>
      </c>
      <c r="N1978" s="8">
        <f>Table_EnergyDemand_raw_data[[#This Row],[Demand]]*Table_EnergyDemand_raw_data[[#This Row],[RRP]]</f>
        <v>2224082.4026414724</v>
      </c>
    </row>
    <row r="1979" spans="1:14" x14ac:dyDescent="0.3">
      <c r="A1979" s="10">
        <v>43982</v>
      </c>
      <c r="B1979" s="5" t="str">
        <f>TEXT(Table_EnergyDemand_raw_data[[#This Row],[Date]], "DDDD")</f>
        <v>Sunday</v>
      </c>
      <c r="C1979" s="5" t="str">
        <f xml:space="preserve"> TEXT(Table_EnergyDemand_raw_data[[#This Row],[Date]], "MMMM")</f>
        <v>May</v>
      </c>
      <c r="D1979" s="5" t="str">
        <f>TEXT(Table_EnergyDemand_raw_data[[#This Row],[Date]], "YYYY")</f>
        <v>2020</v>
      </c>
      <c r="E1979" s="5">
        <f>_xlfn.ISOWEEKNUM(Table_EnergyDemand_raw_data[[#This Row],[Date]])</f>
        <v>22</v>
      </c>
      <c r="F1979" s="6" t="str">
        <f>VLOOKUP(Table_EnergyDemand_raw_data[[#This Row],[Date]],Table_Sheet1[], 2, FALSE)</f>
        <v>Y</v>
      </c>
      <c r="G1979" s="6" t="str">
        <f>VLOOKUP(Table_EnergyDemand_raw_data[[#This Row],[Date]],Table_Sheet1[], 3, FALSE)</f>
        <v>N</v>
      </c>
      <c r="H1979" s="5">
        <v>12.4</v>
      </c>
      <c r="I1979" s="5">
        <v>17.8</v>
      </c>
      <c r="J1979" s="5">
        <v>8</v>
      </c>
      <c r="K1979" s="5">
        <v>0</v>
      </c>
      <c r="L1979" s="7">
        <v>102684.59</v>
      </c>
      <c r="M1979" s="8">
        <v>30.299929980000002</v>
      </c>
      <c r="N1979" s="8">
        <f>Table_EnergyDemand_raw_data[[#This Row],[Demand]]*Table_EnergyDemand_raw_data[[#This Row],[RRP]]</f>
        <v>3111335.8870250084</v>
      </c>
    </row>
    <row r="1980" spans="1:14" x14ac:dyDescent="0.3">
      <c r="A1980" s="10">
        <v>43983</v>
      </c>
      <c r="B1980" s="5" t="str">
        <f>TEXT(Table_EnergyDemand_raw_data[[#This Row],[Date]], "DDDD")</f>
        <v>Monday</v>
      </c>
      <c r="C1980" s="5" t="str">
        <f xml:space="preserve"> TEXT(Table_EnergyDemand_raw_data[[#This Row],[Date]], "MMMM")</f>
        <v>June</v>
      </c>
      <c r="D1980" s="5" t="str">
        <f>TEXT(Table_EnergyDemand_raw_data[[#This Row],[Date]], "YYYY")</f>
        <v>2020</v>
      </c>
      <c r="E1980" s="5">
        <f>_xlfn.ISOWEEKNUM(Table_EnergyDemand_raw_data[[#This Row],[Date]])</f>
        <v>23</v>
      </c>
      <c r="F1980" s="6" t="str">
        <f>VLOOKUP(Table_EnergyDemand_raw_data[[#This Row],[Date]],Table_Sheet1[], 2, FALSE)</f>
        <v>Y</v>
      </c>
      <c r="G1980" s="6" t="str">
        <f>VLOOKUP(Table_EnergyDemand_raw_data[[#This Row],[Date]],Table_Sheet1[], 3, FALSE)</f>
        <v>N</v>
      </c>
      <c r="H1980" s="5">
        <v>9.3000000000000007</v>
      </c>
      <c r="I1980" s="5">
        <v>11.2</v>
      </c>
      <c r="J1980" s="5">
        <v>2.6</v>
      </c>
      <c r="K1980" s="5">
        <v>5</v>
      </c>
      <c r="L1980" s="7">
        <v>132039.70499999999</v>
      </c>
      <c r="M1980" s="8">
        <v>35.150957130000002</v>
      </c>
      <c r="N1980" s="8">
        <f>Table_EnergyDemand_raw_data[[#This Row],[Demand]]*Table_EnergyDemand_raw_data[[#This Row],[RRP]]</f>
        <v>4641322.0099128466</v>
      </c>
    </row>
    <row r="1981" spans="1:14" x14ac:dyDescent="0.3">
      <c r="A1981" s="10">
        <v>43984</v>
      </c>
      <c r="B1981" s="5" t="str">
        <f>TEXT(Table_EnergyDemand_raw_data[[#This Row],[Date]], "DDDD")</f>
        <v>Tuesday</v>
      </c>
      <c r="C1981" s="5" t="str">
        <f xml:space="preserve"> TEXT(Table_EnergyDemand_raw_data[[#This Row],[Date]], "MMMM")</f>
        <v>June</v>
      </c>
      <c r="D1981" s="5" t="str">
        <f>TEXT(Table_EnergyDemand_raw_data[[#This Row],[Date]], "YYYY")</f>
        <v>2020</v>
      </c>
      <c r="E1981" s="5">
        <f>_xlfn.ISOWEEKNUM(Table_EnergyDemand_raw_data[[#This Row],[Date]])</f>
        <v>23</v>
      </c>
      <c r="F1981" s="6" t="str">
        <f>VLOOKUP(Table_EnergyDemand_raw_data[[#This Row],[Date]],Table_Sheet1[], 2, FALSE)</f>
        <v>Y</v>
      </c>
      <c r="G1981" s="6" t="str">
        <f>VLOOKUP(Table_EnergyDemand_raw_data[[#This Row],[Date]],Table_Sheet1[], 3, FALSE)</f>
        <v>N</v>
      </c>
      <c r="H1981" s="5">
        <v>8.4</v>
      </c>
      <c r="I1981" s="5">
        <v>15.6</v>
      </c>
      <c r="J1981" s="5">
        <v>4.9000000000000004</v>
      </c>
      <c r="K1981" s="5">
        <v>11.6</v>
      </c>
      <c r="L1981" s="7">
        <v>132710.35999999999</v>
      </c>
      <c r="M1981" s="8">
        <v>40.304546930000001</v>
      </c>
      <c r="N1981" s="8">
        <f>Table_EnergyDemand_raw_data[[#This Row],[Demand]]*Table_EnergyDemand_raw_data[[#This Row],[RRP]]</f>
        <v>5348830.9327171948</v>
      </c>
    </row>
    <row r="1982" spans="1:14" x14ac:dyDescent="0.3">
      <c r="A1982" s="10">
        <v>43985</v>
      </c>
      <c r="B1982" s="5" t="str">
        <f>TEXT(Table_EnergyDemand_raw_data[[#This Row],[Date]], "DDDD")</f>
        <v>Wednesday</v>
      </c>
      <c r="C1982" s="5" t="str">
        <f xml:space="preserve"> TEXT(Table_EnergyDemand_raw_data[[#This Row],[Date]], "MMMM")</f>
        <v>June</v>
      </c>
      <c r="D1982" s="5" t="str">
        <f>TEXT(Table_EnergyDemand_raw_data[[#This Row],[Date]], "YYYY")</f>
        <v>2020</v>
      </c>
      <c r="E1982" s="5">
        <f>_xlfn.ISOWEEKNUM(Table_EnergyDemand_raw_data[[#This Row],[Date]])</f>
        <v>23</v>
      </c>
      <c r="F1982" s="6" t="str">
        <f>VLOOKUP(Table_EnergyDemand_raw_data[[#This Row],[Date]],Table_Sheet1[], 2, FALSE)</f>
        <v>Y</v>
      </c>
      <c r="G1982" s="6" t="str">
        <f>VLOOKUP(Table_EnergyDemand_raw_data[[#This Row],[Date]],Table_Sheet1[], 3, FALSE)</f>
        <v>N</v>
      </c>
      <c r="H1982" s="5">
        <v>10.5</v>
      </c>
      <c r="I1982" s="5">
        <v>14.1</v>
      </c>
      <c r="J1982" s="5">
        <v>7.3</v>
      </c>
      <c r="K1982" s="5">
        <v>0.6</v>
      </c>
      <c r="L1982" s="7">
        <v>130801.825</v>
      </c>
      <c r="M1982" s="8">
        <v>46.17833796</v>
      </c>
      <c r="N1982" s="8">
        <f>Table_EnergyDemand_raw_data[[#This Row],[Demand]]*Table_EnergyDemand_raw_data[[#This Row],[RRP]]</f>
        <v>6040210.8806347772</v>
      </c>
    </row>
    <row r="1983" spans="1:14" x14ac:dyDescent="0.3">
      <c r="A1983" s="10">
        <v>43986</v>
      </c>
      <c r="B1983" s="5" t="str">
        <f>TEXT(Table_EnergyDemand_raw_data[[#This Row],[Date]], "DDDD")</f>
        <v>Thursday</v>
      </c>
      <c r="C1983" s="5" t="str">
        <f xml:space="preserve"> TEXT(Table_EnergyDemand_raw_data[[#This Row],[Date]], "MMMM")</f>
        <v>June</v>
      </c>
      <c r="D1983" s="5" t="str">
        <f>TEXT(Table_EnergyDemand_raw_data[[#This Row],[Date]], "YYYY")</f>
        <v>2020</v>
      </c>
      <c r="E1983" s="5">
        <f>_xlfn.ISOWEEKNUM(Table_EnergyDemand_raw_data[[#This Row],[Date]])</f>
        <v>23</v>
      </c>
      <c r="F1983" s="6" t="str">
        <f>VLOOKUP(Table_EnergyDemand_raw_data[[#This Row],[Date]],Table_Sheet1[], 2, FALSE)</f>
        <v>Y</v>
      </c>
      <c r="G1983" s="6" t="str">
        <f>VLOOKUP(Table_EnergyDemand_raw_data[[#This Row],[Date]],Table_Sheet1[], 3, FALSE)</f>
        <v>N</v>
      </c>
      <c r="H1983" s="5">
        <v>9.3000000000000007</v>
      </c>
      <c r="I1983" s="5">
        <v>13.8</v>
      </c>
      <c r="J1983" s="5">
        <v>9.3000000000000007</v>
      </c>
      <c r="K1983" s="5">
        <v>0</v>
      </c>
      <c r="L1983" s="7">
        <v>133322.02499999999</v>
      </c>
      <c r="M1983" s="8">
        <v>52.411741579999997</v>
      </c>
      <c r="N1983" s="8">
        <f>Table_EnergyDemand_raw_data[[#This Row],[Demand]]*Table_EnergyDemand_raw_data[[#This Row],[RRP]]</f>
        <v>6987639.521222299</v>
      </c>
    </row>
    <row r="1984" spans="1:14" x14ac:dyDescent="0.3">
      <c r="A1984" s="10">
        <v>43987</v>
      </c>
      <c r="B1984" s="5" t="str">
        <f>TEXT(Table_EnergyDemand_raw_data[[#This Row],[Date]], "DDDD")</f>
        <v>Friday</v>
      </c>
      <c r="C1984" s="5" t="str">
        <f xml:space="preserve"> TEXT(Table_EnergyDemand_raw_data[[#This Row],[Date]], "MMMM")</f>
        <v>June</v>
      </c>
      <c r="D1984" s="5" t="str">
        <f>TEXT(Table_EnergyDemand_raw_data[[#This Row],[Date]], "YYYY")</f>
        <v>2020</v>
      </c>
      <c r="E1984" s="5">
        <f>_xlfn.ISOWEEKNUM(Table_EnergyDemand_raw_data[[#This Row],[Date]])</f>
        <v>23</v>
      </c>
      <c r="F1984" s="6" t="str">
        <f>VLOOKUP(Table_EnergyDemand_raw_data[[#This Row],[Date]],Table_Sheet1[], 2, FALSE)</f>
        <v>Y</v>
      </c>
      <c r="G1984" s="6" t="str">
        <f>VLOOKUP(Table_EnergyDemand_raw_data[[#This Row],[Date]],Table_Sheet1[], 3, FALSE)</f>
        <v>N</v>
      </c>
      <c r="H1984" s="5">
        <v>4.0999999999999996</v>
      </c>
      <c r="I1984" s="5">
        <v>14.6</v>
      </c>
      <c r="J1984" s="5">
        <v>9.4</v>
      </c>
      <c r="K1984" s="5">
        <v>0</v>
      </c>
      <c r="L1984" s="7">
        <v>137368.465</v>
      </c>
      <c r="M1984" s="8">
        <v>62.033443830000003</v>
      </c>
      <c r="N1984" s="8">
        <f>Table_EnergyDemand_raw_data[[#This Row],[Demand]]*Table_EnergyDemand_raw_data[[#This Row],[RRP]]</f>
        <v>8521438.9575908203</v>
      </c>
    </row>
    <row r="1985" spans="1:14" x14ac:dyDescent="0.3">
      <c r="A1985" s="10">
        <v>43988</v>
      </c>
      <c r="B1985" s="5" t="str">
        <f>TEXT(Table_EnergyDemand_raw_data[[#This Row],[Date]], "DDDD")</f>
        <v>Saturday</v>
      </c>
      <c r="C1985" s="5" t="str">
        <f xml:space="preserve"> TEXT(Table_EnergyDemand_raw_data[[#This Row],[Date]], "MMMM")</f>
        <v>June</v>
      </c>
      <c r="D1985" s="5" t="str">
        <f>TEXT(Table_EnergyDemand_raw_data[[#This Row],[Date]], "YYYY")</f>
        <v>2020</v>
      </c>
      <c r="E1985" s="5">
        <f>_xlfn.ISOWEEKNUM(Table_EnergyDemand_raw_data[[#This Row],[Date]])</f>
        <v>23</v>
      </c>
      <c r="F1985" s="6" t="str">
        <f>VLOOKUP(Table_EnergyDemand_raw_data[[#This Row],[Date]],Table_Sheet1[], 2, FALSE)</f>
        <v>Y</v>
      </c>
      <c r="G1985" s="6" t="str">
        <f>VLOOKUP(Table_EnergyDemand_raw_data[[#This Row],[Date]],Table_Sheet1[], 3, FALSE)</f>
        <v>N</v>
      </c>
      <c r="H1985" s="5">
        <v>6</v>
      </c>
      <c r="I1985" s="5">
        <v>13.3</v>
      </c>
      <c r="J1985" s="5">
        <v>6.6</v>
      </c>
      <c r="K1985" s="5">
        <v>0</v>
      </c>
      <c r="L1985" s="7">
        <v>126427.92</v>
      </c>
      <c r="M1985" s="8">
        <v>51.805299679999997</v>
      </c>
      <c r="N1985" s="8">
        <f>Table_EnergyDemand_raw_data[[#This Row],[Demand]]*Table_EnergyDemand_raw_data[[#This Row],[RRP]]</f>
        <v>6549636.283519065</v>
      </c>
    </row>
    <row r="1986" spans="1:14" x14ac:dyDescent="0.3">
      <c r="A1986" s="10">
        <v>43989</v>
      </c>
      <c r="B1986" s="5" t="str">
        <f>TEXT(Table_EnergyDemand_raw_data[[#This Row],[Date]], "DDDD")</f>
        <v>Sunday</v>
      </c>
      <c r="C1986" s="5" t="str">
        <f xml:space="preserve"> TEXT(Table_EnergyDemand_raw_data[[#This Row],[Date]], "MMMM")</f>
        <v>June</v>
      </c>
      <c r="D1986" s="5" t="str">
        <f>TEXT(Table_EnergyDemand_raw_data[[#This Row],[Date]], "YYYY")</f>
        <v>2020</v>
      </c>
      <c r="E1986" s="5">
        <f>_xlfn.ISOWEEKNUM(Table_EnergyDemand_raw_data[[#This Row],[Date]])</f>
        <v>23</v>
      </c>
      <c r="F1986" s="6" t="str">
        <f>VLOOKUP(Table_EnergyDemand_raw_data[[#This Row],[Date]],Table_Sheet1[], 2, FALSE)</f>
        <v>Y</v>
      </c>
      <c r="G1986" s="6" t="str">
        <f>VLOOKUP(Table_EnergyDemand_raw_data[[#This Row],[Date]],Table_Sheet1[], 3, FALSE)</f>
        <v>N</v>
      </c>
      <c r="H1986" s="5">
        <v>7.9</v>
      </c>
      <c r="I1986" s="5">
        <v>11.8</v>
      </c>
      <c r="J1986" s="5">
        <v>6.3</v>
      </c>
      <c r="K1986" s="5">
        <v>0</v>
      </c>
      <c r="L1986" s="7">
        <v>119524.41</v>
      </c>
      <c r="M1986" s="8">
        <v>52.567743700000001</v>
      </c>
      <c r="N1986" s="8">
        <f>Table_EnergyDemand_raw_data[[#This Row],[Demand]]*Table_EnergyDemand_raw_data[[#This Row],[RRP]]</f>
        <v>6283128.5507737175</v>
      </c>
    </row>
    <row r="1987" spans="1:14" x14ac:dyDescent="0.3">
      <c r="A1987" s="10">
        <v>43990</v>
      </c>
      <c r="B1987" s="5" t="str">
        <f>TEXT(Table_EnergyDemand_raw_data[[#This Row],[Date]], "DDDD")</f>
        <v>Monday</v>
      </c>
      <c r="C1987" s="5" t="str">
        <f xml:space="preserve"> TEXT(Table_EnergyDemand_raw_data[[#This Row],[Date]], "MMMM")</f>
        <v>June</v>
      </c>
      <c r="D1987" s="5" t="str">
        <f>TEXT(Table_EnergyDemand_raw_data[[#This Row],[Date]], "YYYY")</f>
        <v>2020</v>
      </c>
      <c r="E1987" s="5">
        <f>_xlfn.ISOWEEKNUM(Table_EnergyDemand_raw_data[[#This Row],[Date]])</f>
        <v>24</v>
      </c>
      <c r="F1987" s="6" t="str">
        <f>VLOOKUP(Table_EnergyDemand_raw_data[[#This Row],[Date]],Table_Sheet1[], 2, FALSE)</f>
        <v>Y</v>
      </c>
      <c r="G1987" s="6" t="str">
        <f>VLOOKUP(Table_EnergyDemand_raw_data[[#This Row],[Date]],Table_Sheet1[], 3, FALSE)</f>
        <v>Y</v>
      </c>
      <c r="H1987" s="5">
        <v>4.5</v>
      </c>
      <c r="I1987" s="5">
        <v>12.6</v>
      </c>
      <c r="J1987" s="5">
        <v>8.8000000000000007</v>
      </c>
      <c r="K1987" s="5">
        <v>0</v>
      </c>
      <c r="L1987" s="7">
        <v>124792.97500000001</v>
      </c>
      <c r="M1987" s="8">
        <v>64.935526899999999</v>
      </c>
      <c r="N1987" s="8">
        <f>Table_EnergyDemand_raw_data[[#This Row],[Demand]]*Table_EnergyDemand_raw_data[[#This Row],[RRP]]</f>
        <v>8103497.5850435281</v>
      </c>
    </row>
    <row r="1988" spans="1:14" x14ac:dyDescent="0.3">
      <c r="A1988" s="10">
        <v>43991</v>
      </c>
      <c r="B1988" s="5" t="str">
        <f>TEXT(Table_EnergyDemand_raw_data[[#This Row],[Date]], "DDDD")</f>
        <v>Tuesday</v>
      </c>
      <c r="C1988" s="5" t="str">
        <f xml:space="preserve"> TEXT(Table_EnergyDemand_raw_data[[#This Row],[Date]], "MMMM")</f>
        <v>June</v>
      </c>
      <c r="D1988" s="5" t="str">
        <f>TEXT(Table_EnergyDemand_raw_data[[#This Row],[Date]], "YYYY")</f>
        <v>2020</v>
      </c>
      <c r="E1988" s="5">
        <f>_xlfn.ISOWEEKNUM(Table_EnergyDemand_raw_data[[#This Row],[Date]])</f>
        <v>24</v>
      </c>
      <c r="F1988" s="6" t="str">
        <f>VLOOKUP(Table_EnergyDemand_raw_data[[#This Row],[Date]],Table_Sheet1[], 2, FALSE)</f>
        <v>Y</v>
      </c>
      <c r="G1988" s="6" t="str">
        <f>VLOOKUP(Table_EnergyDemand_raw_data[[#This Row],[Date]],Table_Sheet1[], 3, FALSE)</f>
        <v>N</v>
      </c>
      <c r="H1988" s="5">
        <v>2</v>
      </c>
      <c r="I1988" s="5">
        <v>15.3</v>
      </c>
      <c r="J1988" s="5">
        <v>9.3000000000000007</v>
      </c>
      <c r="K1988" s="5">
        <v>0.2</v>
      </c>
      <c r="L1988" s="7">
        <v>141571.29500000001</v>
      </c>
      <c r="M1988" s="8">
        <v>134.74761480000001</v>
      </c>
      <c r="N1988" s="8">
        <f>Table_EnergyDemand_raw_data[[#This Row],[Demand]]*Table_EnergyDemand_raw_data[[#This Row],[RRP]]</f>
        <v>19076394.325397167</v>
      </c>
    </row>
    <row r="1989" spans="1:14" x14ac:dyDescent="0.3">
      <c r="A1989" s="10">
        <v>43992</v>
      </c>
      <c r="B1989" s="5" t="str">
        <f>TEXT(Table_EnergyDemand_raw_data[[#This Row],[Date]], "DDDD")</f>
        <v>Wednesday</v>
      </c>
      <c r="C1989" s="5" t="str">
        <f xml:space="preserve"> TEXT(Table_EnergyDemand_raw_data[[#This Row],[Date]], "MMMM")</f>
        <v>June</v>
      </c>
      <c r="D1989" s="5" t="str">
        <f>TEXT(Table_EnergyDemand_raw_data[[#This Row],[Date]], "YYYY")</f>
        <v>2020</v>
      </c>
      <c r="E1989" s="5">
        <f>_xlfn.ISOWEEKNUM(Table_EnergyDemand_raw_data[[#This Row],[Date]])</f>
        <v>24</v>
      </c>
      <c r="F1989" s="6" t="str">
        <f>VLOOKUP(Table_EnergyDemand_raw_data[[#This Row],[Date]],Table_Sheet1[], 2, FALSE)</f>
        <v>Y</v>
      </c>
      <c r="G1989" s="6" t="str">
        <f>VLOOKUP(Table_EnergyDemand_raw_data[[#This Row],[Date]],Table_Sheet1[], 3, FALSE)</f>
        <v>N</v>
      </c>
      <c r="H1989" s="5">
        <v>3.9</v>
      </c>
      <c r="I1989" s="5">
        <v>16.7</v>
      </c>
      <c r="J1989" s="5">
        <v>8.8000000000000007</v>
      </c>
      <c r="K1989" s="5">
        <v>0</v>
      </c>
      <c r="L1989" s="7">
        <v>137795.79500000001</v>
      </c>
      <c r="M1989" s="8">
        <v>121.1776674</v>
      </c>
      <c r="N1989" s="8">
        <f>Table_EnergyDemand_raw_data[[#This Row],[Demand]]*Table_EnergyDemand_raw_data[[#This Row],[RRP]]</f>
        <v>16697773.015628586</v>
      </c>
    </row>
    <row r="1990" spans="1:14" x14ac:dyDescent="0.3">
      <c r="A1990" s="10">
        <v>43993</v>
      </c>
      <c r="B1990" s="5" t="str">
        <f>TEXT(Table_EnergyDemand_raw_data[[#This Row],[Date]], "DDDD")</f>
        <v>Thursday</v>
      </c>
      <c r="C1990" s="5" t="str">
        <f xml:space="preserve"> TEXT(Table_EnergyDemand_raw_data[[#This Row],[Date]], "MMMM")</f>
        <v>June</v>
      </c>
      <c r="D1990" s="5" t="str">
        <f>TEXT(Table_EnergyDemand_raw_data[[#This Row],[Date]], "YYYY")</f>
        <v>2020</v>
      </c>
      <c r="E1990" s="5">
        <f>_xlfn.ISOWEEKNUM(Table_EnergyDemand_raw_data[[#This Row],[Date]])</f>
        <v>24</v>
      </c>
      <c r="F1990" s="6" t="str">
        <f>VLOOKUP(Table_EnergyDemand_raw_data[[#This Row],[Date]],Table_Sheet1[], 2, FALSE)</f>
        <v>Y</v>
      </c>
      <c r="G1990" s="6" t="str">
        <f>VLOOKUP(Table_EnergyDemand_raw_data[[#This Row],[Date]],Table_Sheet1[], 3, FALSE)</f>
        <v>N</v>
      </c>
      <c r="H1990" s="5">
        <v>4.5</v>
      </c>
      <c r="I1990" s="5">
        <v>16.899999999999999</v>
      </c>
      <c r="J1990" s="5">
        <v>9.1</v>
      </c>
      <c r="K1990" s="5">
        <v>0</v>
      </c>
      <c r="L1990" s="7">
        <v>141444.44500000001</v>
      </c>
      <c r="M1990" s="8">
        <v>99.91431747</v>
      </c>
      <c r="N1990" s="8">
        <f>Table_EnergyDemand_raw_data[[#This Row],[Demand]]*Table_EnergyDemand_raw_data[[#This Row],[RRP]]</f>
        <v>14132325.182097955</v>
      </c>
    </row>
    <row r="1991" spans="1:14" x14ac:dyDescent="0.3">
      <c r="A1991" s="10">
        <v>43994</v>
      </c>
      <c r="B1991" s="5" t="str">
        <f>TEXT(Table_EnergyDemand_raw_data[[#This Row],[Date]], "DDDD")</f>
        <v>Friday</v>
      </c>
      <c r="C1991" s="5" t="str">
        <f xml:space="preserve"> TEXT(Table_EnergyDemand_raw_data[[#This Row],[Date]], "MMMM")</f>
        <v>June</v>
      </c>
      <c r="D1991" s="5" t="str">
        <f>TEXT(Table_EnergyDemand_raw_data[[#This Row],[Date]], "YYYY")</f>
        <v>2020</v>
      </c>
      <c r="E1991" s="5">
        <f>_xlfn.ISOWEEKNUM(Table_EnergyDemand_raw_data[[#This Row],[Date]])</f>
        <v>24</v>
      </c>
      <c r="F1991" s="6" t="str">
        <f>VLOOKUP(Table_EnergyDemand_raw_data[[#This Row],[Date]],Table_Sheet1[], 2, FALSE)</f>
        <v>Y</v>
      </c>
      <c r="G1991" s="6" t="str">
        <f>VLOOKUP(Table_EnergyDemand_raw_data[[#This Row],[Date]],Table_Sheet1[], 3, FALSE)</f>
        <v>N</v>
      </c>
      <c r="H1991" s="5">
        <v>4.2</v>
      </c>
      <c r="I1991" s="5">
        <v>15.3</v>
      </c>
      <c r="J1991" s="5">
        <v>9.1999999999999993</v>
      </c>
      <c r="K1991" s="5">
        <v>0</v>
      </c>
      <c r="L1991" s="7">
        <v>134684.58499999999</v>
      </c>
      <c r="M1991" s="8">
        <v>50.250574039999997</v>
      </c>
      <c r="N1991" s="8">
        <f>Table_EnergyDemand_raw_data[[#This Row],[Demand]]*Table_EnergyDemand_raw_data[[#This Row],[RRP]]</f>
        <v>6767977.7105891723</v>
      </c>
    </row>
    <row r="1992" spans="1:14" x14ac:dyDescent="0.3">
      <c r="A1992" s="10">
        <v>43995</v>
      </c>
      <c r="B1992" s="5" t="str">
        <f>TEXT(Table_EnergyDemand_raw_data[[#This Row],[Date]], "DDDD")</f>
        <v>Saturday</v>
      </c>
      <c r="C1992" s="5" t="str">
        <f xml:space="preserve"> TEXT(Table_EnergyDemand_raw_data[[#This Row],[Date]], "MMMM")</f>
        <v>June</v>
      </c>
      <c r="D1992" s="5" t="str">
        <f>TEXT(Table_EnergyDemand_raw_data[[#This Row],[Date]], "YYYY")</f>
        <v>2020</v>
      </c>
      <c r="E1992" s="5">
        <f>_xlfn.ISOWEEKNUM(Table_EnergyDemand_raw_data[[#This Row],[Date]])</f>
        <v>24</v>
      </c>
      <c r="F1992" s="6" t="str">
        <f>VLOOKUP(Table_EnergyDemand_raw_data[[#This Row],[Date]],Table_Sheet1[], 2, FALSE)</f>
        <v>Y</v>
      </c>
      <c r="G1992" s="6" t="str">
        <f>VLOOKUP(Table_EnergyDemand_raw_data[[#This Row],[Date]],Table_Sheet1[], 3, FALSE)</f>
        <v>N</v>
      </c>
      <c r="H1992" s="5">
        <v>5.7</v>
      </c>
      <c r="I1992" s="5">
        <v>16.399999999999999</v>
      </c>
      <c r="J1992" s="5">
        <v>3.4</v>
      </c>
      <c r="K1992" s="5">
        <v>0</v>
      </c>
      <c r="L1992" s="7">
        <v>117394.455</v>
      </c>
      <c r="M1992" s="8">
        <v>31.448271609999999</v>
      </c>
      <c r="N1992" s="8">
        <f>Table_EnergyDemand_raw_data[[#This Row],[Demand]]*Table_EnergyDemand_raw_data[[#This Row],[RRP]]</f>
        <v>3691852.7063479223</v>
      </c>
    </row>
    <row r="1993" spans="1:14" x14ac:dyDescent="0.3">
      <c r="A1993" s="10">
        <v>43996</v>
      </c>
      <c r="B1993" s="5" t="str">
        <f>TEXT(Table_EnergyDemand_raw_data[[#This Row],[Date]], "DDDD")</f>
        <v>Sunday</v>
      </c>
      <c r="C1993" s="5" t="str">
        <f xml:space="preserve"> TEXT(Table_EnergyDemand_raw_data[[#This Row],[Date]], "MMMM")</f>
        <v>June</v>
      </c>
      <c r="D1993" s="5" t="str">
        <f>TEXT(Table_EnergyDemand_raw_data[[#This Row],[Date]], "YYYY")</f>
        <v>2020</v>
      </c>
      <c r="E1993" s="5">
        <f>_xlfn.ISOWEEKNUM(Table_EnergyDemand_raw_data[[#This Row],[Date]])</f>
        <v>24</v>
      </c>
      <c r="F1993" s="6" t="str">
        <f>VLOOKUP(Table_EnergyDemand_raw_data[[#This Row],[Date]],Table_Sheet1[], 2, FALSE)</f>
        <v>Y</v>
      </c>
      <c r="G1993" s="6" t="str">
        <f>VLOOKUP(Table_EnergyDemand_raw_data[[#This Row],[Date]],Table_Sheet1[], 3, FALSE)</f>
        <v>N</v>
      </c>
      <c r="H1993" s="5">
        <v>10.4</v>
      </c>
      <c r="I1993" s="5">
        <v>15.2</v>
      </c>
      <c r="J1993" s="5">
        <v>8</v>
      </c>
      <c r="K1993" s="5">
        <v>5.8</v>
      </c>
      <c r="L1993" s="7">
        <v>107553.005</v>
      </c>
      <c r="M1993" s="8">
        <v>24.879646619999999</v>
      </c>
      <c r="N1993" s="8">
        <f>Table_EnergyDemand_raw_data[[#This Row],[Demand]]*Table_EnergyDemand_raw_data[[#This Row],[RRP]]</f>
        <v>2675880.7573190932</v>
      </c>
    </row>
    <row r="1994" spans="1:14" x14ac:dyDescent="0.3">
      <c r="A1994" s="10">
        <v>43997</v>
      </c>
      <c r="B1994" s="5" t="str">
        <f>TEXT(Table_EnergyDemand_raw_data[[#This Row],[Date]], "DDDD")</f>
        <v>Monday</v>
      </c>
      <c r="C1994" s="5" t="str">
        <f xml:space="preserve"> TEXT(Table_EnergyDemand_raw_data[[#This Row],[Date]], "MMMM")</f>
        <v>June</v>
      </c>
      <c r="D1994" s="5" t="str">
        <f>TEXT(Table_EnergyDemand_raw_data[[#This Row],[Date]], "YYYY")</f>
        <v>2020</v>
      </c>
      <c r="E1994" s="5">
        <f>_xlfn.ISOWEEKNUM(Table_EnergyDemand_raw_data[[#This Row],[Date]])</f>
        <v>25</v>
      </c>
      <c r="F1994" s="6" t="str">
        <f>VLOOKUP(Table_EnergyDemand_raw_data[[#This Row],[Date]],Table_Sheet1[], 2, FALSE)</f>
        <v>Y</v>
      </c>
      <c r="G1994" s="6" t="str">
        <f>VLOOKUP(Table_EnergyDemand_raw_data[[#This Row],[Date]],Table_Sheet1[], 3, FALSE)</f>
        <v>N</v>
      </c>
      <c r="H1994" s="5">
        <v>11.6</v>
      </c>
      <c r="I1994" s="5">
        <v>18.399999999999999</v>
      </c>
      <c r="J1994" s="5">
        <v>8</v>
      </c>
      <c r="K1994" s="5">
        <v>0</v>
      </c>
      <c r="L1994" s="7">
        <v>121221.455</v>
      </c>
      <c r="M1994" s="8">
        <v>26.006880500000001</v>
      </c>
      <c r="N1994" s="8">
        <f>Table_EnergyDemand_raw_data[[#This Row],[Demand]]*Table_EnergyDemand_raw_data[[#This Row],[RRP]]</f>
        <v>3152591.8942211275</v>
      </c>
    </row>
    <row r="1995" spans="1:14" x14ac:dyDescent="0.3">
      <c r="A1995" s="10">
        <v>43998</v>
      </c>
      <c r="B1995" s="5" t="str">
        <f>TEXT(Table_EnergyDemand_raw_data[[#This Row],[Date]], "DDDD")</f>
        <v>Tuesday</v>
      </c>
      <c r="C1995" s="5" t="str">
        <f xml:space="preserve"> TEXT(Table_EnergyDemand_raw_data[[#This Row],[Date]], "MMMM")</f>
        <v>June</v>
      </c>
      <c r="D1995" s="5" t="str">
        <f>TEXT(Table_EnergyDemand_raw_data[[#This Row],[Date]], "YYYY")</f>
        <v>2020</v>
      </c>
      <c r="E1995" s="5">
        <f>_xlfn.ISOWEEKNUM(Table_EnergyDemand_raw_data[[#This Row],[Date]])</f>
        <v>25</v>
      </c>
      <c r="F1995" s="6" t="str">
        <f>VLOOKUP(Table_EnergyDemand_raw_data[[#This Row],[Date]],Table_Sheet1[], 2, FALSE)</f>
        <v>Y</v>
      </c>
      <c r="G1995" s="6" t="str">
        <f>VLOOKUP(Table_EnergyDemand_raw_data[[#This Row],[Date]],Table_Sheet1[], 3, FALSE)</f>
        <v>N</v>
      </c>
      <c r="H1995" s="5">
        <v>13</v>
      </c>
      <c r="I1995" s="5">
        <v>17.899999999999999</v>
      </c>
      <c r="J1995" s="5">
        <v>6.7</v>
      </c>
      <c r="K1995" s="5">
        <v>0</v>
      </c>
      <c r="L1995" s="7">
        <v>124473.67</v>
      </c>
      <c r="M1995" s="8">
        <v>34.230911220000003</v>
      </c>
      <c r="N1995" s="8">
        <f>Table_EnergyDemand_raw_data[[#This Row],[Demand]]*Table_EnergyDemand_raw_data[[#This Row],[RRP]]</f>
        <v>4260847.1469975775</v>
      </c>
    </row>
    <row r="1996" spans="1:14" x14ac:dyDescent="0.3">
      <c r="A1996" s="10">
        <v>43999</v>
      </c>
      <c r="B1996" s="5" t="str">
        <f>TEXT(Table_EnergyDemand_raw_data[[#This Row],[Date]], "DDDD")</f>
        <v>Wednesday</v>
      </c>
      <c r="C1996" s="5" t="str">
        <f xml:space="preserve"> TEXT(Table_EnergyDemand_raw_data[[#This Row],[Date]], "MMMM")</f>
        <v>June</v>
      </c>
      <c r="D1996" s="5" t="str">
        <f>TEXT(Table_EnergyDemand_raw_data[[#This Row],[Date]], "YYYY")</f>
        <v>2020</v>
      </c>
      <c r="E1996" s="5">
        <f>_xlfn.ISOWEEKNUM(Table_EnergyDemand_raw_data[[#This Row],[Date]])</f>
        <v>25</v>
      </c>
      <c r="F1996" s="6" t="str">
        <f>VLOOKUP(Table_EnergyDemand_raw_data[[#This Row],[Date]],Table_Sheet1[], 2, FALSE)</f>
        <v>Y</v>
      </c>
      <c r="G1996" s="6" t="str">
        <f>VLOOKUP(Table_EnergyDemand_raw_data[[#This Row],[Date]],Table_Sheet1[], 3, FALSE)</f>
        <v>N</v>
      </c>
      <c r="H1996" s="5">
        <v>10.199999999999999</v>
      </c>
      <c r="I1996" s="5">
        <v>14.6</v>
      </c>
      <c r="J1996" s="5">
        <v>8.5</v>
      </c>
      <c r="K1996" s="5">
        <v>0.4</v>
      </c>
      <c r="L1996" s="7">
        <v>133969.69</v>
      </c>
      <c r="M1996" s="8">
        <v>66.78362319</v>
      </c>
      <c r="N1996" s="8">
        <f>Table_EnergyDemand_raw_data[[#This Row],[Demand]]*Table_EnergyDemand_raw_data[[#This Row],[RRP]]</f>
        <v>8946981.2958411109</v>
      </c>
    </row>
    <row r="1997" spans="1:14" x14ac:dyDescent="0.3">
      <c r="A1997" s="10">
        <v>44000</v>
      </c>
      <c r="B1997" s="5" t="str">
        <f>TEXT(Table_EnergyDemand_raw_data[[#This Row],[Date]], "DDDD")</f>
        <v>Thursday</v>
      </c>
      <c r="C1997" s="5" t="str">
        <f xml:space="preserve"> TEXT(Table_EnergyDemand_raw_data[[#This Row],[Date]], "MMMM")</f>
        <v>June</v>
      </c>
      <c r="D1997" s="5" t="str">
        <f>TEXT(Table_EnergyDemand_raw_data[[#This Row],[Date]], "YYYY")</f>
        <v>2020</v>
      </c>
      <c r="E1997" s="5">
        <f>_xlfn.ISOWEEKNUM(Table_EnergyDemand_raw_data[[#This Row],[Date]])</f>
        <v>25</v>
      </c>
      <c r="F1997" s="6" t="str">
        <f>VLOOKUP(Table_EnergyDemand_raw_data[[#This Row],[Date]],Table_Sheet1[], 2, FALSE)</f>
        <v>Y</v>
      </c>
      <c r="G1997" s="6" t="str">
        <f>VLOOKUP(Table_EnergyDemand_raw_data[[#This Row],[Date]],Table_Sheet1[], 3, FALSE)</f>
        <v>N</v>
      </c>
      <c r="H1997" s="5">
        <v>4.5999999999999996</v>
      </c>
      <c r="I1997" s="5">
        <v>16.899999999999999</v>
      </c>
      <c r="J1997" s="5">
        <v>9.1</v>
      </c>
      <c r="K1997" s="5">
        <v>0</v>
      </c>
      <c r="L1997" s="7">
        <v>130437.325</v>
      </c>
      <c r="M1997" s="8">
        <v>35.142928869999999</v>
      </c>
      <c r="N1997" s="8">
        <f>Table_EnergyDemand_raw_data[[#This Row],[Demand]]*Table_EnergyDemand_raw_data[[#This Row],[RRP]]</f>
        <v>4583949.6344680721</v>
      </c>
    </row>
    <row r="1998" spans="1:14" x14ac:dyDescent="0.3">
      <c r="A1998" s="10">
        <v>44001</v>
      </c>
      <c r="B1998" s="5" t="str">
        <f>TEXT(Table_EnergyDemand_raw_data[[#This Row],[Date]], "DDDD")</f>
        <v>Friday</v>
      </c>
      <c r="C1998" s="5" t="str">
        <f xml:space="preserve"> TEXT(Table_EnergyDemand_raw_data[[#This Row],[Date]], "MMMM")</f>
        <v>June</v>
      </c>
      <c r="D1998" s="5" t="str">
        <f>TEXT(Table_EnergyDemand_raw_data[[#This Row],[Date]], "YYYY")</f>
        <v>2020</v>
      </c>
      <c r="E1998" s="5">
        <f>_xlfn.ISOWEEKNUM(Table_EnergyDemand_raw_data[[#This Row],[Date]])</f>
        <v>25</v>
      </c>
      <c r="F1998" s="6" t="str">
        <f>VLOOKUP(Table_EnergyDemand_raw_data[[#This Row],[Date]],Table_Sheet1[], 2, FALSE)</f>
        <v>Y</v>
      </c>
      <c r="G1998" s="6" t="str">
        <f>VLOOKUP(Table_EnergyDemand_raw_data[[#This Row],[Date]],Table_Sheet1[], 3, FALSE)</f>
        <v>N</v>
      </c>
      <c r="H1998" s="5">
        <v>6.4</v>
      </c>
      <c r="I1998" s="5">
        <v>17.8</v>
      </c>
      <c r="J1998" s="5">
        <v>8.6</v>
      </c>
      <c r="K1998" s="5">
        <v>0</v>
      </c>
      <c r="L1998" s="7">
        <v>120149.435</v>
      </c>
      <c r="M1998" s="8">
        <v>30.518706590000001</v>
      </c>
      <c r="N1998" s="8">
        <f>Table_EnergyDemand_raw_data[[#This Row],[Demand]]*Table_EnergyDemand_raw_data[[#This Row],[RRP]]</f>
        <v>3666805.3537192768</v>
      </c>
    </row>
    <row r="1999" spans="1:14" x14ac:dyDescent="0.3">
      <c r="A1999" s="10">
        <v>44002</v>
      </c>
      <c r="B1999" s="5" t="str">
        <f>TEXT(Table_EnergyDemand_raw_data[[#This Row],[Date]], "DDDD")</f>
        <v>Saturday</v>
      </c>
      <c r="C1999" s="5" t="str">
        <f xml:space="preserve"> TEXT(Table_EnergyDemand_raw_data[[#This Row],[Date]], "MMMM")</f>
        <v>June</v>
      </c>
      <c r="D1999" s="5" t="str">
        <f>TEXT(Table_EnergyDemand_raw_data[[#This Row],[Date]], "YYYY")</f>
        <v>2020</v>
      </c>
      <c r="E1999" s="5">
        <f>_xlfn.ISOWEEKNUM(Table_EnergyDemand_raw_data[[#This Row],[Date]])</f>
        <v>25</v>
      </c>
      <c r="F1999" s="6" t="str">
        <f>VLOOKUP(Table_EnergyDemand_raw_data[[#This Row],[Date]],Table_Sheet1[], 2, FALSE)</f>
        <v>Y</v>
      </c>
      <c r="G1999" s="6" t="str">
        <f>VLOOKUP(Table_EnergyDemand_raw_data[[#This Row],[Date]],Table_Sheet1[], 3, FALSE)</f>
        <v>N</v>
      </c>
      <c r="H1999" s="5">
        <v>12.8</v>
      </c>
      <c r="I1999" s="5">
        <v>16.899999999999999</v>
      </c>
      <c r="J1999" s="5">
        <v>8.5</v>
      </c>
      <c r="K1999" s="5">
        <v>1.4</v>
      </c>
      <c r="L1999" s="7">
        <v>109644.69500000001</v>
      </c>
      <c r="M1999" s="8">
        <v>34.059332099999999</v>
      </c>
      <c r="N1999" s="8">
        <f>Table_EnergyDemand_raw_data[[#This Row],[Demand]]*Table_EnergyDemand_raw_data[[#This Row],[RRP]]</f>
        <v>3734425.0800082097</v>
      </c>
    </row>
    <row r="2000" spans="1:14" x14ac:dyDescent="0.3">
      <c r="A2000" s="10">
        <v>44003</v>
      </c>
      <c r="B2000" s="5" t="str">
        <f>TEXT(Table_EnergyDemand_raw_data[[#This Row],[Date]], "DDDD")</f>
        <v>Sunday</v>
      </c>
      <c r="C2000" s="5" t="str">
        <f xml:space="preserve"> TEXT(Table_EnergyDemand_raw_data[[#This Row],[Date]], "MMMM")</f>
        <v>June</v>
      </c>
      <c r="D2000" s="5" t="str">
        <f>TEXT(Table_EnergyDemand_raw_data[[#This Row],[Date]], "YYYY")</f>
        <v>2020</v>
      </c>
      <c r="E2000" s="5">
        <f>_xlfn.ISOWEEKNUM(Table_EnergyDemand_raw_data[[#This Row],[Date]])</f>
        <v>25</v>
      </c>
      <c r="F2000" s="6" t="str">
        <f>VLOOKUP(Table_EnergyDemand_raw_data[[#This Row],[Date]],Table_Sheet1[], 2, FALSE)</f>
        <v>Y</v>
      </c>
      <c r="G2000" s="6" t="str">
        <f>VLOOKUP(Table_EnergyDemand_raw_data[[#This Row],[Date]],Table_Sheet1[], 3, FALSE)</f>
        <v>N</v>
      </c>
      <c r="H2000" s="5">
        <v>6.9</v>
      </c>
      <c r="I2000" s="5">
        <v>12</v>
      </c>
      <c r="J2000" s="5">
        <v>4.9000000000000004</v>
      </c>
      <c r="K2000" s="5">
        <v>0</v>
      </c>
      <c r="L2000" s="7">
        <v>121528.375</v>
      </c>
      <c r="M2000" s="8">
        <v>36.994378519999998</v>
      </c>
      <c r="N2000" s="8">
        <f>Table_EnergyDemand_raw_data[[#This Row],[Demand]]*Table_EnergyDemand_raw_data[[#This Row],[RRP]]</f>
        <v>4495866.7056705048</v>
      </c>
    </row>
    <row r="2001" spans="1:14" x14ac:dyDescent="0.3">
      <c r="A2001" s="10">
        <v>44004</v>
      </c>
      <c r="B2001" s="5" t="str">
        <f>TEXT(Table_EnergyDemand_raw_data[[#This Row],[Date]], "DDDD")</f>
        <v>Monday</v>
      </c>
      <c r="C2001" s="5" t="str">
        <f xml:space="preserve"> TEXT(Table_EnergyDemand_raw_data[[#This Row],[Date]], "MMMM")</f>
        <v>June</v>
      </c>
      <c r="D2001" s="5" t="str">
        <f>TEXT(Table_EnergyDemand_raw_data[[#This Row],[Date]], "YYYY")</f>
        <v>2020</v>
      </c>
      <c r="E2001" s="5">
        <f>_xlfn.ISOWEEKNUM(Table_EnergyDemand_raw_data[[#This Row],[Date]])</f>
        <v>26</v>
      </c>
      <c r="F2001" s="6" t="str">
        <f>VLOOKUP(Table_EnergyDemand_raw_data[[#This Row],[Date]],Table_Sheet1[], 2, FALSE)</f>
        <v>Y</v>
      </c>
      <c r="G2001" s="6" t="str">
        <f>VLOOKUP(Table_EnergyDemand_raw_data[[#This Row],[Date]],Table_Sheet1[], 3, FALSE)</f>
        <v>N</v>
      </c>
      <c r="H2001" s="5">
        <v>8.1</v>
      </c>
      <c r="I2001" s="5">
        <v>13</v>
      </c>
      <c r="J2001" s="5">
        <v>5.5</v>
      </c>
      <c r="K2001" s="5">
        <v>0</v>
      </c>
      <c r="L2001" s="7">
        <v>136373.435</v>
      </c>
      <c r="M2001" s="8">
        <v>45.896190480000001</v>
      </c>
      <c r="N2001" s="8">
        <f>Table_EnergyDemand_raw_data[[#This Row],[Demand]]*Table_EnergyDemand_raw_data[[#This Row],[RRP]]</f>
        <v>6259021.1491718991</v>
      </c>
    </row>
    <row r="2002" spans="1:14" x14ac:dyDescent="0.3">
      <c r="A2002" s="10">
        <v>44005</v>
      </c>
      <c r="B2002" s="5" t="str">
        <f>TEXT(Table_EnergyDemand_raw_data[[#This Row],[Date]], "DDDD")</f>
        <v>Tuesday</v>
      </c>
      <c r="C2002" s="5" t="str">
        <f xml:space="preserve"> TEXT(Table_EnergyDemand_raw_data[[#This Row],[Date]], "MMMM")</f>
        <v>June</v>
      </c>
      <c r="D2002" s="5" t="str">
        <f>TEXT(Table_EnergyDemand_raw_data[[#This Row],[Date]], "YYYY")</f>
        <v>2020</v>
      </c>
      <c r="E2002" s="5">
        <f>_xlfn.ISOWEEKNUM(Table_EnergyDemand_raw_data[[#This Row],[Date]])</f>
        <v>26</v>
      </c>
      <c r="F2002" s="6" t="str">
        <f>VLOOKUP(Table_EnergyDemand_raw_data[[#This Row],[Date]],Table_Sheet1[], 2, FALSE)</f>
        <v>Y</v>
      </c>
      <c r="G2002" s="6" t="str">
        <f>VLOOKUP(Table_EnergyDemand_raw_data[[#This Row],[Date]],Table_Sheet1[], 3, FALSE)</f>
        <v>N</v>
      </c>
      <c r="H2002" s="5">
        <v>9</v>
      </c>
      <c r="I2002" s="5">
        <v>14.4</v>
      </c>
      <c r="J2002" s="5">
        <v>8.4</v>
      </c>
      <c r="K2002" s="5">
        <v>2.2000000000000002</v>
      </c>
      <c r="L2002" s="7">
        <v>131904.745</v>
      </c>
      <c r="M2002" s="8">
        <v>48.986743169999997</v>
      </c>
      <c r="N2002" s="8">
        <f>Table_EnergyDemand_raw_data[[#This Row],[Demand]]*Table_EnergyDemand_raw_data[[#This Row],[RRP]]</f>
        <v>6461583.8662193408</v>
      </c>
    </row>
    <row r="2003" spans="1:14" x14ac:dyDescent="0.3">
      <c r="A2003" s="10">
        <v>44006</v>
      </c>
      <c r="B2003" s="5" t="str">
        <f>TEXT(Table_EnergyDemand_raw_data[[#This Row],[Date]], "DDDD")</f>
        <v>Wednesday</v>
      </c>
      <c r="C2003" s="5" t="str">
        <f xml:space="preserve"> TEXT(Table_EnergyDemand_raw_data[[#This Row],[Date]], "MMMM")</f>
        <v>June</v>
      </c>
      <c r="D2003" s="5" t="str">
        <f>TEXT(Table_EnergyDemand_raw_data[[#This Row],[Date]], "YYYY")</f>
        <v>2020</v>
      </c>
      <c r="E2003" s="5">
        <f>_xlfn.ISOWEEKNUM(Table_EnergyDemand_raw_data[[#This Row],[Date]])</f>
        <v>26</v>
      </c>
      <c r="F2003" s="6" t="str">
        <f>VLOOKUP(Table_EnergyDemand_raw_data[[#This Row],[Date]],Table_Sheet1[], 2, FALSE)</f>
        <v>Y</v>
      </c>
      <c r="G2003" s="6" t="str">
        <f>VLOOKUP(Table_EnergyDemand_raw_data[[#This Row],[Date]],Table_Sheet1[], 3, FALSE)</f>
        <v>N</v>
      </c>
      <c r="H2003" s="5">
        <v>10.1</v>
      </c>
      <c r="I2003" s="5">
        <v>14.9</v>
      </c>
      <c r="J2003" s="5">
        <v>8</v>
      </c>
      <c r="K2003" s="5">
        <v>0.4</v>
      </c>
      <c r="L2003" s="7">
        <v>133100.905</v>
      </c>
      <c r="M2003" s="8">
        <v>56.721435829999997</v>
      </c>
      <c r="N2003" s="8">
        <f>Table_EnergyDemand_raw_data[[#This Row],[Demand]]*Table_EnergyDemand_raw_data[[#This Row],[RRP]]</f>
        <v>7549674.4418724254</v>
      </c>
    </row>
    <row r="2004" spans="1:14" x14ac:dyDescent="0.3">
      <c r="A2004" s="10">
        <v>44007</v>
      </c>
      <c r="B2004" s="5" t="str">
        <f>TEXT(Table_EnergyDemand_raw_data[[#This Row],[Date]], "DDDD")</f>
        <v>Thursday</v>
      </c>
      <c r="C2004" s="5" t="str">
        <f xml:space="preserve"> TEXT(Table_EnergyDemand_raw_data[[#This Row],[Date]], "MMMM")</f>
        <v>June</v>
      </c>
      <c r="D2004" s="5" t="str">
        <f>TEXT(Table_EnergyDemand_raw_data[[#This Row],[Date]], "YYYY")</f>
        <v>2020</v>
      </c>
      <c r="E2004" s="5">
        <f>_xlfn.ISOWEEKNUM(Table_EnergyDemand_raw_data[[#This Row],[Date]])</f>
        <v>26</v>
      </c>
      <c r="F2004" s="6" t="str">
        <f>VLOOKUP(Table_EnergyDemand_raw_data[[#This Row],[Date]],Table_Sheet1[], 2, FALSE)</f>
        <v>Y</v>
      </c>
      <c r="G2004" s="6" t="str">
        <f>VLOOKUP(Table_EnergyDemand_raw_data[[#This Row],[Date]],Table_Sheet1[], 3, FALSE)</f>
        <v>N</v>
      </c>
      <c r="H2004" s="5">
        <v>10.199999999999999</v>
      </c>
      <c r="I2004" s="5">
        <v>15.9</v>
      </c>
      <c r="J2004" s="5">
        <v>5</v>
      </c>
      <c r="K2004" s="5">
        <v>0</v>
      </c>
      <c r="L2004" s="7">
        <v>131466.23999999999</v>
      </c>
      <c r="M2004" s="8">
        <v>39.910040360000004</v>
      </c>
      <c r="N2004" s="8">
        <f>Table_EnergyDemand_raw_data[[#This Row],[Demand]]*Table_EnergyDemand_raw_data[[#This Row],[RRP]]</f>
        <v>5246822.9443774465</v>
      </c>
    </row>
    <row r="2005" spans="1:14" x14ac:dyDescent="0.3">
      <c r="A2005" s="10">
        <v>44008</v>
      </c>
      <c r="B2005" s="5" t="str">
        <f>TEXT(Table_EnergyDemand_raw_data[[#This Row],[Date]], "DDDD")</f>
        <v>Friday</v>
      </c>
      <c r="C2005" s="5" t="str">
        <f xml:space="preserve"> TEXT(Table_EnergyDemand_raw_data[[#This Row],[Date]], "MMMM")</f>
        <v>June</v>
      </c>
      <c r="D2005" s="5" t="str">
        <f>TEXT(Table_EnergyDemand_raw_data[[#This Row],[Date]], "YYYY")</f>
        <v>2020</v>
      </c>
      <c r="E2005" s="5">
        <f>_xlfn.ISOWEEKNUM(Table_EnergyDemand_raw_data[[#This Row],[Date]])</f>
        <v>26</v>
      </c>
      <c r="F2005" s="6" t="str">
        <f>VLOOKUP(Table_EnergyDemand_raw_data[[#This Row],[Date]],Table_Sheet1[], 2, FALSE)</f>
        <v>N</v>
      </c>
      <c r="G2005" s="6" t="str">
        <f>VLOOKUP(Table_EnergyDemand_raw_data[[#This Row],[Date]],Table_Sheet1[], 3, FALSE)</f>
        <v>N</v>
      </c>
      <c r="H2005" s="5">
        <v>7.9</v>
      </c>
      <c r="I2005" s="5">
        <v>13.8</v>
      </c>
      <c r="J2005" s="5">
        <v>8.8000000000000007</v>
      </c>
      <c r="K2005" s="5">
        <v>1.2</v>
      </c>
      <c r="L2005" s="7">
        <v>136872.56</v>
      </c>
      <c r="M2005" s="8">
        <v>55.536961150000003</v>
      </c>
      <c r="N2005" s="8">
        <f>Table_EnergyDemand_raw_data[[#This Row],[Demand]]*Table_EnergyDemand_raw_data[[#This Row],[RRP]]</f>
        <v>7601486.0472210441</v>
      </c>
    </row>
    <row r="2006" spans="1:14" x14ac:dyDescent="0.3">
      <c r="A2006" s="10">
        <v>44009</v>
      </c>
      <c r="B2006" s="5" t="str">
        <f>TEXT(Table_EnergyDemand_raw_data[[#This Row],[Date]], "DDDD")</f>
        <v>Saturday</v>
      </c>
      <c r="C2006" s="5" t="str">
        <f xml:space="preserve"> TEXT(Table_EnergyDemand_raw_data[[#This Row],[Date]], "MMMM")</f>
        <v>June</v>
      </c>
      <c r="D2006" s="5" t="str">
        <f>TEXT(Table_EnergyDemand_raw_data[[#This Row],[Date]], "YYYY")</f>
        <v>2020</v>
      </c>
      <c r="E2006" s="5">
        <f>_xlfn.ISOWEEKNUM(Table_EnergyDemand_raw_data[[#This Row],[Date]])</f>
        <v>26</v>
      </c>
      <c r="F2006" s="6" t="str">
        <f>VLOOKUP(Table_EnergyDemand_raw_data[[#This Row],[Date]],Table_Sheet1[], 2, FALSE)</f>
        <v>N</v>
      </c>
      <c r="G2006" s="6" t="str">
        <f>VLOOKUP(Table_EnergyDemand_raw_data[[#This Row],[Date]],Table_Sheet1[], 3, FALSE)</f>
        <v>N</v>
      </c>
      <c r="H2006" s="5">
        <v>6.2</v>
      </c>
      <c r="I2006" s="5">
        <v>13.1</v>
      </c>
      <c r="J2006" s="5">
        <v>7.9</v>
      </c>
      <c r="K2006" s="5">
        <v>0</v>
      </c>
      <c r="L2006" s="7">
        <v>126938.54</v>
      </c>
      <c r="M2006" s="8">
        <v>48.303282799999998</v>
      </c>
      <c r="N2006" s="8">
        <f>Table_EnergyDemand_raw_data[[#This Row],[Demand]]*Table_EnergyDemand_raw_data[[#This Row],[RRP]]</f>
        <v>6131548.1958391117</v>
      </c>
    </row>
    <row r="2007" spans="1:14" x14ac:dyDescent="0.3">
      <c r="A2007" s="10">
        <v>44010</v>
      </c>
      <c r="B2007" s="5" t="str">
        <f>TEXT(Table_EnergyDemand_raw_data[[#This Row],[Date]], "DDDD")</f>
        <v>Sunday</v>
      </c>
      <c r="C2007" s="5" t="str">
        <f xml:space="preserve"> TEXT(Table_EnergyDemand_raw_data[[#This Row],[Date]], "MMMM")</f>
        <v>June</v>
      </c>
      <c r="D2007" s="5" t="str">
        <f>TEXT(Table_EnergyDemand_raw_data[[#This Row],[Date]], "YYYY")</f>
        <v>2020</v>
      </c>
      <c r="E2007" s="5">
        <f>_xlfn.ISOWEEKNUM(Table_EnergyDemand_raw_data[[#This Row],[Date]])</f>
        <v>26</v>
      </c>
      <c r="F2007" s="6" t="str">
        <f>VLOOKUP(Table_EnergyDemand_raw_data[[#This Row],[Date]],Table_Sheet1[], 2, FALSE)</f>
        <v>N</v>
      </c>
      <c r="G2007" s="6" t="str">
        <f>VLOOKUP(Table_EnergyDemand_raw_data[[#This Row],[Date]],Table_Sheet1[], 3, FALSE)</f>
        <v>N</v>
      </c>
      <c r="H2007" s="5">
        <v>1.7</v>
      </c>
      <c r="I2007" s="5">
        <v>12.5</v>
      </c>
      <c r="J2007" s="5">
        <v>9.3000000000000007</v>
      </c>
      <c r="K2007" s="5">
        <v>0.2</v>
      </c>
      <c r="L2007" s="7">
        <v>125830.75</v>
      </c>
      <c r="M2007" s="8">
        <v>49.198760270000001</v>
      </c>
      <c r="N2007" s="8">
        <f>Table_EnergyDemand_raw_data[[#This Row],[Demand]]*Table_EnergyDemand_raw_data[[#This Row],[RRP]]</f>
        <v>6190716.9038443025</v>
      </c>
    </row>
    <row r="2008" spans="1:14" x14ac:dyDescent="0.3">
      <c r="A2008" s="10">
        <v>44011</v>
      </c>
      <c r="B2008" s="5" t="str">
        <f>TEXT(Table_EnergyDemand_raw_data[[#This Row],[Date]], "DDDD")</f>
        <v>Monday</v>
      </c>
      <c r="C2008" s="5" t="str">
        <f xml:space="preserve"> TEXT(Table_EnergyDemand_raw_data[[#This Row],[Date]], "MMMM")</f>
        <v>June</v>
      </c>
      <c r="D2008" s="5" t="str">
        <f>TEXT(Table_EnergyDemand_raw_data[[#This Row],[Date]], "YYYY")</f>
        <v>2020</v>
      </c>
      <c r="E2008" s="5">
        <f>_xlfn.ISOWEEKNUM(Table_EnergyDemand_raw_data[[#This Row],[Date]])</f>
        <v>27</v>
      </c>
      <c r="F2008" s="6" t="str">
        <f>VLOOKUP(Table_EnergyDemand_raw_data[[#This Row],[Date]],Table_Sheet1[], 2, FALSE)</f>
        <v>N</v>
      </c>
      <c r="G2008" s="6" t="str">
        <f>VLOOKUP(Table_EnergyDemand_raw_data[[#This Row],[Date]],Table_Sheet1[], 3, FALSE)</f>
        <v>N</v>
      </c>
      <c r="H2008" s="5">
        <v>2.2000000000000002</v>
      </c>
      <c r="I2008" s="5">
        <v>15.4</v>
      </c>
      <c r="J2008" s="5">
        <v>9.3000000000000007</v>
      </c>
      <c r="K2008" s="5">
        <v>0</v>
      </c>
      <c r="L2008" s="7">
        <v>141431.99</v>
      </c>
      <c r="M2008" s="8">
        <v>42.724552449999997</v>
      </c>
      <c r="N2008" s="8">
        <f>Table_EnergyDemand_raw_data[[#This Row],[Demand]]*Table_EnergyDemand_raw_data[[#This Row],[RRP]]</f>
        <v>6042618.4748628745</v>
      </c>
    </row>
    <row r="2009" spans="1:14" x14ac:dyDescent="0.3">
      <c r="A2009" s="10">
        <v>44012</v>
      </c>
      <c r="B2009" s="5" t="str">
        <f>TEXT(Table_EnergyDemand_raw_data[[#This Row],[Date]], "DDDD")</f>
        <v>Tuesday</v>
      </c>
      <c r="C2009" s="5" t="str">
        <f xml:space="preserve"> TEXT(Table_EnergyDemand_raw_data[[#This Row],[Date]], "MMMM")</f>
        <v>June</v>
      </c>
      <c r="D2009" s="5" t="str">
        <f>TEXT(Table_EnergyDemand_raw_data[[#This Row],[Date]], "YYYY")</f>
        <v>2020</v>
      </c>
      <c r="E2009" s="5">
        <f>_xlfn.ISOWEEKNUM(Table_EnergyDemand_raw_data[[#This Row],[Date]])</f>
        <v>27</v>
      </c>
      <c r="F2009" s="6" t="str">
        <f>VLOOKUP(Table_EnergyDemand_raw_data[[#This Row],[Date]],Table_Sheet1[], 2, FALSE)</f>
        <v>N</v>
      </c>
      <c r="G2009" s="6" t="str">
        <f>VLOOKUP(Table_EnergyDemand_raw_data[[#This Row],[Date]],Table_Sheet1[], 3, FALSE)</f>
        <v>N</v>
      </c>
      <c r="H2009" s="5">
        <v>3</v>
      </c>
      <c r="I2009" s="5">
        <v>15.2</v>
      </c>
      <c r="J2009" s="5">
        <v>7.7</v>
      </c>
      <c r="K2009" s="5">
        <v>0</v>
      </c>
      <c r="L2009" s="7">
        <v>137644.86499999999</v>
      </c>
      <c r="M2009" s="8">
        <v>32.463374850000001</v>
      </c>
      <c r="N2009" s="8">
        <f>Table_EnergyDemand_raw_data[[#This Row],[Demand]]*Table_EnergyDemand_raw_data[[#This Row],[RRP]]</f>
        <v>4468416.8486726452</v>
      </c>
    </row>
    <row r="2010" spans="1:14" x14ac:dyDescent="0.3">
      <c r="A2010" s="10">
        <v>44013</v>
      </c>
      <c r="B2010" s="5" t="str">
        <f>TEXT(Table_EnergyDemand_raw_data[[#This Row],[Date]], "DDDD")</f>
        <v>Wednesday</v>
      </c>
      <c r="C2010" s="5" t="str">
        <f xml:space="preserve"> TEXT(Table_EnergyDemand_raw_data[[#This Row],[Date]], "MMMM")</f>
        <v>July</v>
      </c>
      <c r="D2010" s="5" t="str">
        <f>TEXT(Table_EnergyDemand_raw_data[[#This Row],[Date]], "YYYY")</f>
        <v>2020</v>
      </c>
      <c r="E2010" s="5">
        <f>_xlfn.ISOWEEKNUM(Table_EnergyDemand_raw_data[[#This Row],[Date]])</f>
        <v>27</v>
      </c>
      <c r="F2010" s="6" t="str">
        <f>VLOOKUP(Table_EnergyDemand_raw_data[[#This Row],[Date]],Table_Sheet1[], 2, FALSE)</f>
        <v>N</v>
      </c>
      <c r="G2010" s="6" t="str">
        <f>VLOOKUP(Table_EnergyDemand_raw_data[[#This Row],[Date]],Table_Sheet1[], 3, FALSE)</f>
        <v>N</v>
      </c>
      <c r="H2010" s="5">
        <v>9.8000000000000007</v>
      </c>
      <c r="I2010" s="5">
        <v>17.399999999999999</v>
      </c>
      <c r="J2010" s="5">
        <v>9.1</v>
      </c>
      <c r="K2010" s="5">
        <v>0</v>
      </c>
      <c r="L2010" s="7">
        <v>126614.72</v>
      </c>
      <c r="M2010" s="8">
        <v>33.15843237</v>
      </c>
      <c r="N2010" s="8">
        <f>Table_EnergyDemand_raw_data[[#This Row],[Demand]]*Table_EnergyDemand_raw_data[[#This Row],[RRP]]</f>
        <v>4198345.6301664868</v>
      </c>
    </row>
    <row r="2011" spans="1:14" x14ac:dyDescent="0.3">
      <c r="A2011" s="10">
        <v>44014</v>
      </c>
      <c r="B2011" s="5" t="str">
        <f>TEXT(Table_EnergyDemand_raw_data[[#This Row],[Date]], "DDDD")</f>
        <v>Thursday</v>
      </c>
      <c r="C2011" s="5" t="str">
        <f xml:space="preserve"> TEXT(Table_EnergyDemand_raw_data[[#This Row],[Date]], "MMMM")</f>
        <v>July</v>
      </c>
      <c r="D2011" s="5" t="str">
        <f>TEXT(Table_EnergyDemand_raw_data[[#This Row],[Date]], "YYYY")</f>
        <v>2020</v>
      </c>
      <c r="E2011" s="5">
        <f>_xlfn.ISOWEEKNUM(Table_EnergyDemand_raw_data[[#This Row],[Date]])</f>
        <v>27</v>
      </c>
      <c r="F2011" s="6" t="str">
        <f>VLOOKUP(Table_EnergyDemand_raw_data[[#This Row],[Date]],Table_Sheet1[], 2, FALSE)</f>
        <v>N</v>
      </c>
      <c r="G2011" s="6" t="str">
        <f>VLOOKUP(Table_EnergyDemand_raw_data[[#This Row],[Date]],Table_Sheet1[], 3, FALSE)</f>
        <v>N</v>
      </c>
      <c r="H2011" s="5">
        <v>10.199999999999999</v>
      </c>
      <c r="I2011" s="5">
        <v>15.1</v>
      </c>
      <c r="J2011" s="5">
        <v>7.3</v>
      </c>
      <c r="K2011" s="5">
        <v>1.2</v>
      </c>
      <c r="L2011" s="7">
        <v>131372.71</v>
      </c>
      <c r="M2011" s="8">
        <v>37.366426310000001</v>
      </c>
      <c r="N2011" s="8">
        <f>Table_EnergyDemand_raw_data[[#This Row],[Demand]]*Table_EnergyDemand_raw_data[[#This Row],[RRP]]</f>
        <v>4908928.6873599999</v>
      </c>
    </row>
    <row r="2012" spans="1:14" x14ac:dyDescent="0.3">
      <c r="A2012" s="10">
        <v>44015</v>
      </c>
      <c r="B2012" s="5" t="str">
        <f>TEXT(Table_EnergyDemand_raw_data[[#This Row],[Date]], "DDDD")</f>
        <v>Friday</v>
      </c>
      <c r="C2012" s="5" t="str">
        <f xml:space="preserve"> TEXT(Table_EnergyDemand_raw_data[[#This Row],[Date]], "MMMM")</f>
        <v>July</v>
      </c>
      <c r="D2012" s="5" t="str">
        <f>TEXT(Table_EnergyDemand_raw_data[[#This Row],[Date]], "YYYY")</f>
        <v>2020</v>
      </c>
      <c r="E2012" s="5">
        <f>_xlfn.ISOWEEKNUM(Table_EnergyDemand_raw_data[[#This Row],[Date]])</f>
        <v>27</v>
      </c>
      <c r="F2012" s="6" t="str">
        <f>VLOOKUP(Table_EnergyDemand_raw_data[[#This Row],[Date]],Table_Sheet1[], 2, FALSE)</f>
        <v>N</v>
      </c>
      <c r="G2012" s="6" t="str">
        <f>VLOOKUP(Table_EnergyDemand_raw_data[[#This Row],[Date]],Table_Sheet1[], 3, FALSE)</f>
        <v>N</v>
      </c>
      <c r="H2012" s="5">
        <v>7.7</v>
      </c>
      <c r="I2012" s="5">
        <v>10.3</v>
      </c>
      <c r="J2012" s="5">
        <v>4.0999999999999996</v>
      </c>
      <c r="K2012" s="5">
        <v>0</v>
      </c>
      <c r="L2012" s="7">
        <v>143010.26999999999</v>
      </c>
      <c r="M2012" s="8">
        <v>43.512020370000002</v>
      </c>
      <c r="N2012" s="8">
        <f>Table_EnergyDemand_raw_data[[#This Row],[Demand]]*Table_EnergyDemand_raw_data[[#This Row],[RRP]]</f>
        <v>6222665.7813591994</v>
      </c>
    </row>
    <row r="2013" spans="1:14" x14ac:dyDescent="0.3">
      <c r="A2013" s="10">
        <v>44016</v>
      </c>
      <c r="B2013" s="5" t="str">
        <f>TEXT(Table_EnergyDemand_raw_data[[#This Row],[Date]], "DDDD")</f>
        <v>Saturday</v>
      </c>
      <c r="C2013" s="5" t="str">
        <f xml:space="preserve"> TEXT(Table_EnergyDemand_raw_data[[#This Row],[Date]], "MMMM")</f>
        <v>July</v>
      </c>
      <c r="D2013" s="5" t="str">
        <f>TEXT(Table_EnergyDemand_raw_data[[#This Row],[Date]], "YYYY")</f>
        <v>2020</v>
      </c>
      <c r="E2013" s="5">
        <f>_xlfn.ISOWEEKNUM(Table_EnergyDemand_raw_data[[#This Row],[Date]])</f>
        <v>27</v>
      </c>
      <c r="F2013" s="6" t="str">
        <f>VLOOKUP(Table_EnergyDemand_raw_data[[#This Row],[Date]],Table_Sheet1[], 2, FALSE)</f>
        <v>N</v>
      </c>
      <c r="G2013" s="6" t="str">
        <f>VLOOKUP(Table_EnergyDemand_raw_data[[#This Row],[Date]],Table_Sheet1[], 3, FALSE)</f>
        <v>N</v>
      </c>
      <c r="H2013" s="5">
        <v>6.5</v>
      </c>
      <c r="I2013" s="5">
        <v>14.5</v>
      </c>
      <c r="J2013" s="5">
        <v>5.7</v>
      </c>
      <c r="K2013" s="5">
        <v>7.8</v>
      </c>
      <c r="L2013" s="7">
        <v>125400.27</v>
      </c>
      <c r="M2013" s="8">
        <v>50.026100579999998</v>
      </c>
      <c r="N2013" s="8">
        <f>Table_EnergyDemand_raw_data[[#This Row],[Demand]]*Table_EnergyDemand_raw_data[[#This Row],[RRP]]</f>
        <v>6273286.5197791569</v>
      </c>
    </row>
    <row r="2014" spans="1:14" x14ac:dyDescent="0.3">
      <c r="A2014" s="10">
        <v>44017</v>
      </c>
      <c r="B2014" s="5" t="str">
        <f>TEXT(Table_EnergyDemand_raw_data[[#This Row],[Date]], "DDDD")</f>
        <v>Sunday</v>
      </c>
      <c r="C2014" s="5" t="str">
        <f xml:space="preserve"> TEXT(Table_EnergyDemand_raw_data[[#This Row],[Date]], "MMMM")</f>
        <v>July</v>
      </c>
      <c r="D2014" s="5" t="str">
        <f>TEXT(Table_EnergyDemand_raw_data[[#This Row],[Date]], "YYYY")</f>
        <v>2020</v>
      </c>
      <c r="E2014" s="5">
        <f>_xlfn.ISOWEEKNUM(Table_EnergyDemand_raw_data[[#This Row],[Date]])</f>
        <v>27</v>
      </c>
      <c r="F2014" s="6" t="str">
        <f>VLOOKUP(Table_EnergyDemand_raw_data[[#This Row],[Date]],Table_Sheet1[], 2, FALSE)</f>
        <v>N</v>
      </c>
      <c r="G2014" s="6" t="str">
        <f>VLOOKUP(Table_EnergyDemand_raw_data[[#This Row],[Date]],Table_Sheet1[], 3, FALSE)</f>
        <v>N</v>
      </c>
      <c r="H2014" s="5">
        <v>8.9</v>
      </c>
      <c r="I2014" s="5">
        <v>12.5</v>
      </c>
      <c r="J2014" s="5">
        <v>6.5</v>
      </c>
      <c r="K2014" s="5">
        <v>4.5999999999999996</v>
      </c>
      <c r="L2014" s="7">
        <v>118507.76</v>
      </c>
      <c r="M2014" s="8">
        <v>50.787712599999999</v>
      </c>
      <c r="N2014" s="8">
        <f>Table_EnergyDemand_raw_data[[#This Row],[Demand]]*Table_EnergyDemand_raw_data[[#This Row],[RRP]]</f>
        <v>6018738.0557497758</v>
      </c>
    </row>
    <row r="2015" spans="1:14" x14ac:dyDescent="0.3">
      <c r="A2015" s="10">
        <v>44018</v>
      </c>
      <c r="B2015" s="5" t="str">
        <f>TEXT(Table_EnergyDemand_raw_data[[#This Row],[Date]], "DDDD")</f>
        <v>Monday</v>
      </c>
      <c r="C2015" s="5" t="str">
        <f xml:space="preserve"> TEXT(Table_EnergyDemand_raw_data[[#This Row],[Date]], "MMMM")</f>
        <v>July</v>
      </c>
      <c r="D2015" s="5" t="str">
        <f>TEXT(Table_EnergyDemand_raw_data[[#This Row],[Date]], "YYYY")</f>
        <v>2020</v>
      </c>
      <c r="E2015" s="5">
        <f>_xlfn.ISOWEEKNUM(Table_EnergyDemand_raw_data[[#This Row],[Date]])</f>
        <v>28</v>
      </c>
      <c r="F2015" s="6" t="str">
        <f>VLOOKUP(Table_EnergyDemand_raw_data[[#This Row],[Date]],Table_Sheet1[], 2, FALSE)</f>
        <v>N</v>
      </c>
      <c r="G2015" s="6" t="str">
        <f>VLOOKUP(Table_EnergyDemand_raw_data[[#This Row],[Date]],Table_Sheet1[], 3, FALSE)</f>
        <v>N</v>
      </c>
      <c r="H2015" s="5">
        <v>8.1</v>
      </c>
      <c r="I2015" s="5">
        <v>13.1</v>
      </c>
      <c r="J2015" s="5">
        <v>5.8</v>
      </c>
      <c r="K2015" s="5">
        <v>1</v>
      </c>
      <c r="L2015" s="7">
        <v>136255.33499999999</v>
      </c>
      <c r="M2015" s="8">
        <v>75.960622720000003</v>
      </c>
      <c r="N2015" s="8">
        <f>Table_EnergyDemand_raw_data[[#This Row],[Demand]]*Table_EnergyDemand_raw_data[[#This Row],[RRP]]</f>
        <v>10350040.095522212</v>
      </c>
    </row>
    <row r="2016" spans="1:14" x14ac:dyDescent="0.3">
      <c r="A2016" s="10">
        <v>44019</v>
      </c>
      <c r="B2016" s="5" t="str">
        <f>TEXT(Table_EnergyDemand_raw_data[[#This Row],[Date]], "DDDD")</f>
        <v>Tuesday</v>
      </c>
      <c r="C2016" s="5" t="str">
        <f xml:space="preserve"> TEXT(Table_EnergyDemand_raw_data[[#This Row],[Date]], "MMMM")</f>
        <v>July</v>
      </c>
      <c r="D2016" s="5" t="str">
        <f>TEXT(Table_EnergyDemand_raw_data[[#This Row],[Date]], "YYYY")</f>
        <v>2020</v>
      </c>
      <c r="E2016" s="5">
        <f>_xlfn.ISOWEEKNUM(Table_EnergyDemand_raw_data[[#This Row],[Date]])</f>
        <v>28</v>
      </c>
      <c r="F2016" s="6" t="str">
        <f>VLOOKUP(Table_EnergyDemand_raw_data[[#This Row],[Date]],Table_Sheet1[], 2, FALSE)</f>
        <v>N</v>
      </c>
      <c r="G2016" s="6" t="str">
        <f>VLOOKUP(Table_EnergyDemand_raw_data[[#This Row],[Date]],Table_Sheet1[], 3, FALSE)</f>
        <v>N</v>
      </c>
      <c r="H2016" s="5">
        <v>8.9</v>
      </c>
      <c r="I2016" s="5">
        <v>11.8</v>
      </c>
      <c r="J2016" s="5">
        <v>4.8</v>
      </c>
      <c r="K2016" s="5">
        <v>1.4</v>
      </c>
      <c r="L2016" s="7">
        <v>140264.51999999999</v>
      </c>
      <c r="M2016" s="8">
        <v>88.336242659999996</v>
      </c>
      <c r="N2016" s="8">
        <f>Table_EnergyDemand_raw_data[[#This Row],[Demand]]*Table_EnergyDemand_raw_data[[#This Row],[RRP]]</f>
        <v>12390440.675308421</v>
      </c>
    </row>
    <row r="2017" spans="1:14" x14ac:dyDescent="0.3">
      <c r="A2017" s="10">
        <v>44020</v>
      </c>
      <c r="B2017" s="5" t="str">
        <f>TEXT(Table_EnergyDemand_raw_data[[#This Row],[Date]], "DDDD")</f>
        <v>Wednesday</v>
      </c>
      <c r="C2017" s="5" t="str">
        <f xml:space="preserve"> TEXT(Table_EnergyDemand_raw_data[[#This Row],[Date]], "MMMM")</f>
        <v>July</v>
      </c>
      <c r="D2017" s="5" t="str">
        <f>TEXT(Table_EnergyDemand_raw_data[[#This Row],[Date]], "YYYY")</f>
        <v>2020</v>
      </c>
      <c r="E2017" s="5">
        <f>_xlfn.ISOWEEKNUM(Table_EnergyDemand_raw_data[[#This Row],[Date]])</f>
        <v>28</v>
      </c>
      <c r="F2017" s="6" t="str">
        <f>VLOOKUP(Table_EnergyDemand_raw_data[[#This Row],[Date]],Table_Sheet1[], 2, FALSE)</f>
        <v>N</v>
      </c>
      <c r="G2017" s="6" t="str">
        <f>VLOOKUP(Table_EnergyDemand_raw_data[[#This Row],[Date]],Table_Sheet1[], 3, FALSE)</f>
        <v>N</v>
      </c>
      <c r="H2017" s="5">
        <v>4.9000000000000004</v>
      </c>
      <c r="I2017" s="5">
        <v>15.7</v>
      </c>
      <c r="J2017" s="5">
        <v>9.4</v>
      </c>
      <c r="K2017" s="5">
        <v>0</v>
      </c>
      <c r="L2017" s="7">
        <v>138627.10999999999</v>
      </c>
      <c r="M2017" s="8">
        <v>80.388196890000003</v>
      </c>
      <c r="N2017" s="8">
        <f>Table_EnergyDemand_raw_data[[#This Row],[Demand]]*Table_EnergyDemand_raw_data[[#This Row],[RRP]]</f>
        <v>11143983.412971687</v>
      </c>
    </row>
    <row r="2018" spans="1:14" x14ac:dyDescent="0.3">
      <c r="A2018" s="10">
        <v>44021</v>
      </c>
      <c r="B2018" s="5" t="str">
        <f>TEXT(Table_EnergyDemand_raw_data[[#This Row],[Date]], "DDDD")</f>
        <v>Thursday</v>
      </c>
      <c r="C2018" s="5" t="str">
        <f xml:space="preserve"> TEXT(Table_EnergyDemand_raw_data[[#This Row],[Date]], "MMMM")</f>
        <v>July</v>
      </c>
      <c r="D2018" s="5" t="str">
        <f>TEXT(Table_EnergyDemand_raw_data[[#This Row],[Date]], "YYYY")</f>
        <v>2020</v>
      </c>
      <c r="E2018" s="5">
        <f>_xlfn.ISOWEEKNUM(Table_EnergyDemand_raw_data[[#This Row],[Date]])</f>
        <v>28</v>
      </c>
      <c r="F2018" s="6" t="str">
        <f>VLOOKUP(Table_EnergyDemand_raw_data[[#This Row],[Date]],Table_Sheet1[], 2, FALSE)</f>
        <v>N</v>
      </c>
      <c r="G2018" s="6" t="str">
        <f>VLOOKUP(Table_EnergyDemand_raw_data[[#This Row],[Date]],Table_Sheet1[], 3, FALSE)</f>
        <v>N</v>
      </c>
      <c r="H2018" s="5">
        <v>5.7</v>
      </c>
      <c r="I2018" s="5">
        <v>17.2</v>
      </c>
      <c r="J2018" s="5">
        <v>8.5</v>
      </c>
      <c r="K2018" s="5">
        <v>0</v>
      </c>
      <c r="L2018" s="7">
        <v>135266.16500000001</v>
      </c>
      <c r="M2018" s="8">
        <v>70.716279909999997</v>
      </c>
      <c r="N2018" s="8">
        <f>Table_EnergyDemand_raw_data[[#This Row],[Demand]]*Table_EnergyDemand_raw_data[[#This Row],[RRP]]</f>
        <v>9565519.9864922445</v>
      </c>
    </row>
    <row r="2019" spans="1:14" x14ac:dyDescent="0.3">
      <c r="A2019" s="10">
        <v>44022</v>
      </c>
      <c r="B2019" s="5" t="str">
        <f>TEXT(Table_EnergyDemand_raw_data[[#This Row],[Date]], "DDDD")</f>
        <v>Friday</v>
      </c>
      <c r="C2019" s="5" t="str">
        <f xml:space="preserve"> TEXT(Table_EnergyDemand_raw_data[[#This Row],[Date]], "MMMM")</f>
        <v>July</v>
      </c>
      <c r="D2019" s="5" t="str">
        <f>TEXT(Table_EnergyDemand_raw_data[[#This Row],[Date]], "YYYY")</f>
        <v>2020</v>
      </c>
      <c r="E2019" s="5">
        <f>_xlfn.ISOWEEKNUM(Table_EnergyDemand_raw_data[[#This Row],[Date]])</f>
        <v>28</v>
      </c>
      <c r="F2019" s="6" t="str">
        <f>VLOOKUP(Table_EnergyDemand_raw_data[[#This Row],[Date]],Table_Sheet1[], 2, FALSE)</f>
        <v>N</v>
      </c>
      <c r="G2019" s="6" t="str">
        <f>VLOOKUP(Table_EnergyDemand_raw_data[[#This Row],[Date]],Table_Sheet1[], 3, FALSE)</f>
        <v>N</v>
      </c>
      <c r="H2019" s="5">
        <v>6.4</v>
      </c>
      <c r="I2019" s="5">
        <v>16.899999999999999</v>
      </c>
      <c r="J2019" s="5">
        <v>7.9</v>
      </c>
      <c r="K2019" s="5">
        <v>0</v>
      </c>
      <c r="L2019" s="7">
        <v>134041.23000000001</v>
      </c>
      <c r="M2019" s="8">
        <v>67.739880499999998</v>
      </c>
      <c r="N2019" s="8">
        <f>Table_EnergyDemand_raw_data[[#This Row],[Demand]]*Table_EnergyDemand_raw_data[[#This Row],[RRP]]</f>
        <v>9079936.9022730161</v>
      </c>
    </row>
    <row r="2020" spans="1:14" x14ac:dyDescent="0.3">
      <c r="A2020" s="10">
        <v>44023</v>
      </c>
      <c r="B2020" s="5" t="str">
        <f>TEXT(Table_EnergyDemand_raw_data[[#This Row],[Date]], "DDDD")</f>
        <v>Saturday</v>
      </c>
      <c r="C2020" s="5" t="str">
        <f xml:space="preserve"> TEXT(Table_EnergyDemand_raw_data[[#This Row],[Date]], "MMMM")</f>
        <v>July</v>
      </c>
      <c r="D2020" s="5" t="str">
        <f>TEXT(Table_EnergyDemand_raw_data[[#This Row],[Date]], "YYYY")</f>
        <v>2020</v>
      </c>
      <c r="E2020" s="5">
        <f>_xlfn.ISOWEEKNUM(Table_EnergyDemand_raw_data[[#This Row],[Date]])</f>
        <v>28</v>
      </c>
      <c r="F2020" s="6" t="str">
        <f>VLOOKUP(Table_EnergyDemand_raw_data[[#This Row],[Date]],Table_Sheet1[], 2, FALSE)</f>
        <v>N</v>
      </c>
      <c r="G2020" s="6" t="str">
        <f>VLOOKUP(Table_EnergyDemand_raw_data[[#This Row],[Date]],Table_Sheet1[], 3, FALSE)</f>
        <v>N</v>
      </c>
      <c r="H2020" s="5">
        <v>7.3</v>
      </c>
      <c r="I2020" s="5">
        <v>11.4</v>
      </c>
      <c r="J2020" s="5">
        <v>3.3</v>
      </c>
      <c r="K2020" s="5">
        <v>0</v>
      </c>
      <c r="L2020" s="7">
        <v>130088.95</v>
      </c>
      <c r="M2020" s="8">
        <v>81.929884130000005</v>
      </c>
      <c r="N2020" s="8">
        <f>Table_EnergyDemand_raw_data[[#This Row],[Demand]]*Table_EnergyDemand_raw_data[[#This Row],[RRP]]</f>
        <v>10658172.600093365</v>
      </c>
    </row>
    <row r="2021" spans="1:14" x14ac:dyDescent="0.3">
      <c r="A2021" s="10">
        <v>44024</v>
      </c>
      <c r="B2021" s="5" t="str">
        <f>TEXT(Table_EnergyDemand_raw_data[[#This Row],[Date]], "DDDD")</f>
        <v>Sunday</v>
      </c>
      <c r="C2021" s="5" t="str">
        <f xml:space="preserve"> TEXT(Table_EnergyDemand_raw_data[[#This Row],[Date]], "MMMM")</f>
        <v>July</v>
      </c>
      <c r="D2021" s="5" t="str">
        <f>TEXT(Table_EnergyDemand_raw_data[[#This Row],[Date]], "YYYY")</f>
        <v>2020</v>
      </c>
      <c r="E2021" s="5">
        <f>_xlfn.ISOWEEKNUM(Table_EnergyDemand_raw_data[[#This Row],[Date]])</f>
        <v>28</v>
      </c>
      <c r="F2021" s="6" t="str">
        <f>VLOOKUP(Table_EnergyDemand_raw_data[[#This Row],[Date]],Table_Sheet1[], 2, FALSE)</f>
        <v>N</v>
      </c>
      <c r="G2021" s="6" t="str">
        <f>VLOOKUP(Table_EnergyDemand_raw_data[[#This Row],[Date]],Table_Sheet1[], 3, FALSE)</f>
        <v>N</v>
      </c>
      <c r="H2021" s="5">
        <v>9</v>
      </c>
      <c r="I2021" s="5">
        <v>14.2</v>
      </c>
      <c r="J2021" s="5">
        <v>8.3000000000000007</v>
      </c>
      <c r="K2021" s="5">
        <v>6.8</v>
      </c>
      <c r="L2021" s="7">
        <v>118837.05</v>
      </c>
      <c r="M2021" s="8">
        <v>61.719482409999998</v>
      </c>
      <c r="N2021" s="8">
        <f>Table_EnergyDemand_raw_data[[#This Row],[Demand]]*Table_EnergyDemand_raw_data[[#This Row],[RRP]]</f>
        <v>7334561.2171312906</v>
      </c>
    </row>
    <row r="2022" spans="1:14" x14ac:dyDescent="0.3">
      <c r="A2022" s="10">
        <v>44025</v>
      </c>
      <c r="B2022" s="5" t="str">
        <f>TEXT(Table_EnergyDemand_raw_data[[#This Row],[Date]], "DDDD")</f>
        <v>Monday</v>
      </c>
      <c r="C2022" s="5" t="str">
        <f xml:space="preserve"> TEXT(Table_EnergyDemand_raw_data[[#This Row],[Date]], "MMMM")</f>
        <v>July</v>
      </c>
      <c r="D2022" s="5" t="str">
        <f>TEXT(Table_EnergyDemand_raw_data[[#This Row],[Date]], "YYYY")</f>
        <v>2020</v>
      </c>
      <c r="E2022" s="5">
        <f>_xlfn.ISOWEEKNUM(Table_EnergyDemand_raw_data[[#This Row],[Date]])</f>
        <v>29</v>
      </c>
      <c r="F2022" s="6" t="str">
        <f>VLOOKUP(Table_EnergyDemand_raw_data[[#This Row],[Date]],Table_Sheet1[], 2, FALSE)</f>
        <v>N</v>
      </c>
      <c r="G2022" s="6" t="str">
        <f>VLOOKUP(Table_EnergyDemand_raw_data[[#This Row],[Date]],Table_Sheet1[], 3, FALSE)</f>
        <v>N</v>
      </c>
      <c r="H2022" s="5">
        <v>8.6999999999999993</v>
      </c>
      <c r="I2022" s="5">
        <v>15.1</v>
      </c>
      <c r="J2022" s="5">
        <v>7.4</v>
      </c>
      <c r="K2022" s="5">
        <v>3.4</v>
      </c>
      <c r="L2022" s="7">
        <v>130119.41</v>
      </c>
      <c r="M2022" s="8">
        <v>61.123170360000003</v>
      </c>
      <c r="N2022" s="8">
        <f>Table_EnergyDemand_raw_data[[#This Row],[Demand]]*Table_EnergyDemand_raw_data[[#This Row],[RRP]]</f>
        <v>7953310.864572688</v>
      </c>
    </row>
    <row r="2023" spans="1:14" x14ac:dyDescent="0.3">
      <c r="A2023" s="10">
        <v>44026</v>
      </c>
      <c r="B2023" s="5" t="str">
        <f>TEXT(Table_EnergyDemand_raw_data[[#This Row],[Date]], "DDDD")</f>
        <v>Tuesday</v>
      </c>
      <c r="C2023" s="5" t="str">
        <f xml:space="preserve"> TEXT(Table_EnergyDemand_raw_data[[#This Row],[Date]], "MMMM")</f>
        <v>July</v>
      </c>
      <c r="D2023" s="5" t="str">
        <f>TEXT(Table_EnergyDemand_raw_data[[#This Row],[Date]], "YYYY")</f>
        <v>2020</v>
      </c>
      <c r="E2023" s="5">
        <f>_xlfn.ISOWEEKNUM(Table_EnergyDemand_raw_data[[#This Row],[Date]])</f>
        <v>29</v>
      </c>
      <c r="F2023" s="6" t="str">
        <f>VLOOKUP(Table_EnergyDemand_raw_data[[#This Row],[Date]],Table_Sheet1[], 2, FALSE)</f>
        <v>Y</v>
      </c>
      <c r="G2023" s="6" t="str">
        <f>VLOOKUP(Table_EnergyDemand_raw_data[[#This Row],[Date]],Table_Sheet1[], 3, FALSE)</f>
        <v>N</v>
      </c>
      <c r="H2023" s="5">
        <v>7.7</v>
      </c>
      <c r="I2023" s="5">
        <v>14.2</v>
      </c>
      <c r="J2023" s="5">
        <v>7.6</v>
      </c>
      <c r="K2023" s="5">
        <v>0</v>
      </c>
      <c r="L2023" s="7">
        <v>133668.935</v>
      </c>
      <c r="M2023" s="8">
        <v>61.112336169999999</v>
      </c>
      <c r="N2023" s="8">
        <f>Table_EnergyDemand_raw_data[[#This Row],[Demand]]*Table_EnergyDemand_raw_data[[#This Row],[RRP]]</f>
        <v>8168820.8912058789</v>
      </c>
    </row>
    <row r="2024" spans="1:14" x14ac:dyDescent="0.3">
      <c r="A2024" s="10">
        <v>44027</v>
      </c>
      <c r="B2024" s="5" t="str">
        <f>TEXT(Table_EnergyDemand_raw_data[[#This Row],[Date]], "DDDD")</f>
        <v>Wednesday</v>
      </c>
      <c r="C2024" s="5" t="str">
        <f xml:space="preserve"> TEXT(Table_EnergyDemand_raw_data[[#This Row],[Date]], "MMMM")</f>
        <v>July</v>
      </c>
      <c r="D2024" s="5" t="str">
        <f>TEXT(Table_EnergyDemand_raw_data[[#This Row],[Date]], "YYYY")</f>
        <v>2020</v>
      </c>
      <c r="E2024" s="5">
        <f>_xlfn.ISOWEEKNUM(Table_EnergyDemand_raw_data[[#This Row],[Date]])</f>
        <v>29</v>
      </c>
      <c r="F2024" s="6" t="str">
        <f>VLOOKUP(Table_EnergyDemand_raw_data[[#This Row],[Date]],Table_Sheet1[], 2, FALSE)</f>
        <v>Y</v>
      </c>
      <c r="G2024" s="6" t="str">
        <f>VLOOKUP(Table_EnergyDemand_raw_data[[#This Row],[Date]],Table_Sheet1[], 3, FALSE)</f>
        <v>N</v>
      </c>
      <c r="H2024" s="5">
        <v>6.2</v>
      </c>
      <c r="I2024" s="5">
        <v>14.7</v>
      </c>
      <c r="J2024" s="5">
        <v>9.4</v>
      </c>
      <c r="K2024" s="5">
        <v>0.2</v>
      </c>
      <c r="L2024" s="7">
        <v>135296.79999999999</v>
      </c>
      <c r="M2024" s="8">
        <v>68.569810079999996</v>
      </c>
      <c r="N2024" s="8">
        <f>Table_EnergyDemand_raw_data[[#This Row],[Demand]]*Table_EnergyDemand_raw_data[[#This Row],[RRP]]</f>
        <v>9277275.8804317433</v>
      </c>
    </row>
    <row r="2025" spans="1:14" x14ac:dyDescent="0.3">
      <c r="A2025" s="10">
        <v>44028</v>
      </c>
      <c r="B2025" s="5" t="str">
        <f>TEXT(Table_EnergyDemand_raw_data[[#This Row],[Date]], "DDDD")</f>
        <v>Thursday</v>
      </c>
      <c r="C2025" s="5" t="str">
        <f xml:space="preserve"> TEXT(Table_EnergyDemand_raw_data[[#This Row],[Date]], "MMMM")</f>
        <v>July</v>
      </c>
      <c r="D2025" s="5" t="str">
        <f>TEXT(Table_EnergyDemand_raw_data[[#This Row],[Date]], "YYYY")</f>
        <v>2020</v>
      </c>
      <c r="E2025" s="5">
        <f>_xlfn.ISOWEEKNUM(Table_EnergyDemand_raw_data[[#This Row],[Date]])</f>
        <v>29</v>
      </c>
      <c r="F2025" s="6" t="str">
        <f>VLOOKUP(Table_EnergyDemand_raw_data[[#This Row],[Date]],Table_Sheet1[], 2, FALSE)</f>
        <v>Y</v>
      </c>
      <c r="G2025" s="6" t="str">
        <f>VLOOKUP(Table_EnergyDemand_raw_data[[#This Row],[Date]],Table_Sheet1[], 3, FALSE)</f>
        <v>N</v>
      </c>
      <c r="H2025" s="5">
        <v>4.2</v>
      </c>
      <c r="I2025" s="5">
        <v>11.5</v>
      </c>
      <c r="J2025" s="5">
        <v>8.6999999999999993</v>
      </c>
      <c r="K2025" s="5">
        <v>0</v>
      </c>
      <c r="L2025" s="7">
        <v>143158.89000000001</v>
      </c>
      <c r="M2025" s="8">
        <v>86.658216449999998</v>
      </c>
      <c r="N2025" s="8">
        <f>Table_EnergyDemand_raw_data[[#This Row],[Demand]]*Table_EnergyDemand_raw_data[[#This Row],[RRP]]</f>
        <v>12405894.076361742</v>
      </c>
    </row>
    <row r="2026" spans="1:14" x14ac:dyDescent="0.3">
      <c r="A2026" s="10">
        <v>44029</v>
      </c>
      <c r="B2026" s="5" t="str">
        <f>TEXT(Table_EnergyDemand_raw_data[[#This Row],[Date]], "DDDD")</f>
        <v>Friday</v>
      </c>
      <c r="C2026" s="5" t="str">
        <f xml:space="preserve"> TEXT(Table_EnergyDemand_raw_data[[#This Row],[Date]], "MMMM")</f>
        <v>July</v>
      </c>
      <c r="D2026" s="5" t="str">
        <f>TEXT(Table_EnergyDemand_raw_data[[#This Row],[Date]], "YYYY")</f>
        <v>2020</v>
      </c>
      <c r="E2026" s="5">
        <f>_xlfn.ISOWEEKNUM(Table_EnergyDemand_raw_data[[#This Row],[Date]])</f>
        <v>29</v>
      </c>
      <c r="F2026" s="6" t="str">
        <f>VLOOKUP(Table_EnergyDemand_raw_data[[#This Row],[Date]],Table_Sheet1[], 2, FALSE)</f>
        <v>Y</v>
      </c>
      <c r="G2026" s="6" t="str">
        <f>VLOOKUP(Table_EnergyDemand_raw_data[[#This Row],[Date]],Table_Sheet1[], 3, FALSE)</f>
        <v>N</v>
      </c>
      <c r="H2026" s="5">
        <v>3.1</v>
      </c>
      <c r="I2026" s="5">
        <v>12.8</v>
      </c>
      <c r="J2026" s="5">
        <v>7.4</v>
      </c>
      <c r="K2026" s="5">
        <v>0</v>
      </c>
      <c r="L2026" s="7">
        <v>143109.35500000001</v>
      </c>
      <c r="M2026" s="8">
        <v>73.815508410000007</v>
      </c>
      <c r="N2026" s="8">
        <f>Table_EnergyDemand_raw_data[[#This Row],[Demand]]*Table_EnergyDemand_raw_data[[#This Row],[RRP]]</f>
        <v>10563689.797552178</v>
      </c>
    </row>
    <row r="2027" spans="1:14" x14ac:dyDescent="0.3">
      <c r="A2027" s="10">
        <v>44030</v>
      </c>
      <c r="B2027" s="5" t="str">
        <f>TEXT(Table_EnergyDemand_raw_data[[#This Row],[Date]], "DDDD")</f>
        <v>Saturday</v>
      </c>
      <c r="C2027" s="5" t="str">
        <f xml:space="preserve"> TEXT(Table_EnergyDemand_raw_data[[#This Row],[Date]], "MMMM")</f>
        <v>July</v>
      </c>
      <c r="D2027" s="5" t="str">
        <f>TEXT(Table_EnergyDemand_raw_data[[#This Row],[Date]], "YYYY")</f>
        <v>2020</v>
      </c>
      <c r="E2027" s="5">
        <f>_xlfn.ISOWEEKNUM(Table_EnergyDemand_raw_data[[#This Row],[Date]])</f>
        <v>29</v>
      </c>
      <c r="F2027" s="6" t="str">
        <f>VLOOKUP(Table_EnergyDemand_raw_data[[#This Row],[Date]],Table_Sheet1[], 2, FALSE)</f>
        <v>Y</v>
      </c>
      <c r="G2027" s="6" t="str">
        <f>VLOOKUP(Table_EnergyDemand_raw_data[[#This Row],[Date]],Table_Sheet1[], 3, FALSE)</f>
        <v>N</v>
      </c>
      <c r="H2027" s="5">
        <v>4</v>
      </c>
      <c r="I2027" s="5">
        <v>12.5</v>
      </c>
      <c r="J2027" s="5">
        <v>8.3000000000000007</v>
      </c>
      <c r="K2027" s="5">
        <v>0</v>
      </c>
      <c r="L2027" s="7">
        <v>125303.88499999999</v>
      </c>
      <c r="M2027" s="8">
        <v>43.53431853</v>
      </c>
      <c r="N2027" s="8">
        <f>Table_EnergyDemand_raw_data[[#This Row],[Demand]]*Table_EnergyDemand_raw_data[[#This Row],[RRP]]</f>
        <v>5455019.2426364888</v>
      </c>
    </row>
    <row r="2028" spans="1:14" x14ac:dyDescent="0.3">
      <c r="A2028" s="10">
        <v>44031</v>
      </c>
      <c r="B2028" s="5" t="str">
        <f>TEXT(Table_EnergyDemand_raw_data[[#This Row],[Date]], "DDDD")</f>
        <v>Sunday</v>
      </c>
      <c r="C2028" s="5" t="str">
        <f xml:space="preserve"> TEXT(Table_EnergyDemand_raw_data[[#This Row],[Date]], "MMMM")</f>
        <v>July</v>
      </c>
      <c r="D2028" s="5" t="str">
        <f>TEXT(Table_EnergyDemand_raw_data[[#This Row],[Date]], "YYYY")</f>
        <v>2020</v>
      </c>
      <c r="E2028" s="5">
        <f>_xlfn.ISOWEEKNUM(Table_EnergyDemand_raw_data[[#This Row],[Date]])</f>
        <v>29</v>
      </c>
      <c r="F2028" s="6" t="str">
        <f>VLOOKUP(Table_EnergyDemand_raw_data[[#This Row],[Date]],Table_Sheet1[], 2, FALSE)</f>
        <v>Y</v>
      </c>
      <c r="G2028" s="6" t="str">
        <f>VLOOKUP(Table_EnergyDemand_raw_data[[#This Row],[Date]],Table_Sheet1[], 3, FALSE)</f>
        <v>N</v>
      </c>
      <c r="H2028" s="5">
        <v>8.1999999999999993</v>
      </c>
      <c r="I2028" s="5">
        <v>15.3</v>
      </c>
      <c r="J2028" s="5">
        <v>7.6</v>
      </c>
      <c r="K2028" s="5">
        <v>0</v>
      </c>
      <c r="L2028" s="7">
        <v>114065.32</v>
      </c>
      <c r="M2028" s="8">
        <v>31.208767980000001</v>
      </c>
      <c r="N2028" s="8">
        <f>Table_EnergyDemand_raw_data[[#This Row],[Demand]]*Table_EnergyDemand_raw_data[[#This Row],[RRP]]</f>
        <v>3559838.1064444538</v>
      </c>
    </row>
    <row r="2029" spans="1:14" x14ac:dyDescent="0.3">
      <c r="A2029" s="10">
        <v>44032</v>
      </c>
      <c r="B2029" s="5" t="str">
        <f>TEXT(Table_EnergyDemand_raw_data[[#This Row],[Date]], "DDDD")</f>
        <v>Monday</v>
      </c>
      <c r="C2029" s="5" t="str">
        <f xml:space="preserve"> TEXT(Table_EnergyDemand_raw_data[[#This Row],[Date]], "MMMM")</f>
        <v>July</v>
      </c>
      <c r="D2029" s="5" t="str">
        <f>TEXT(Table_EnergyDemand_raw_data[[#This Row],[Date]], "YYYY")</f>
        <v>2020</v>
      </c>
      <c r="E2029" s="5">
        <f>_xlfn.ISOWEEKNUM(Table_EnergyDemand_raw_data[[#This Row],[Date]])</f>
        <v>30</v>
      </c>
      <c r="F2029" s="6" t="str">
        <f>VLOOKUP(Table_EnergyDemand_raw_data[[#This Row],[Date]],Table_Sheet1[], 2, FALSE)</f>
        <v>Y</v>
      </c>
      <c r="G2029" s="6" t="str">
        <f>VLOOKUP(Table_EnergyDemand_raw_data[[#This Row],[Date]],Table_Sheet1[], 3, FALSE)</f>
        <v>N</v>
      </c>
      <c r="H2029" s="5">
        <v>7.6</v>
      </c>
      <c r="I2029" s="5">
        <v>13.8</v>
      </c>
      <c r="J2029" s="5">
        <v>8.1999999999999993</v>
      </c>
      <c r="K2029" s="5">
        <v>0.6</v>
      </c>
      <c r="L2029" s="7">
        <v>132894.41</v>
      </c>
      <c r="M2029" s="8">
        <v>58.020119719999997</v>
      </c>
      <c r="N2029" s="8">
        <f>Table_EnergyDemand_raw_data[[#This Row],[Demand]]*Table_EnergyDemand_raw_data[[#This Row],[RRP]]</f>
        <v>7710549.5783187654</v>
      </c>
    </row>
    <row r="2030" spans="1:14" x14ac:dyDescent="0.3">
      <c r="A2030" s="10">
        <v>44033</v>
      </c>
      <c r="B2030" s="5" t="str">
        <f>TEXT(Table_EnergyDemand_raw_data[[#This Row],[Date]], "DDDD")</f>
        <v>Tuesday</v>
      </c>
      <c r="C2030" s="5" t="str">
        <f xml:space="preserve"> TEXT(Table_EnergyDemand_raw_data[[#This Row],[Date]], "MMMM")</f>
        <v>July</v>
      </c>
      <c r="D2030" s="5" t="str">
        <f>TEXT(Table_EnergyDemand_raw_data[[#This Row],[Date]], "YYYY")</f>
        <v>2020</v>
      </c>
      <c r="E2030" s="5">
        <f>_xlfn.ISOWEEKNUM(Table_EnergyDemand_raw_data[[#This Row],[Date]])</f>
        <v>30</v>
      </c>
      <c r="F2030" s="6" t="str">
        <f>VLOOKUP(Table_EnergyDemand_raw_data[[#This Row],[Date]],Table_Sheet1[], 2, FALSE)</f>
        <v>Y</v>
      </c>
      <c r="G2030" s="6" t="str">
        <f>VLOOKUP(Table_EnergyDemand_raw_data[[#This Row],[Date]],Table_Sheet1[], 3, FALSE)</f>
        <v>N</v>
      </c>
      <c r="H2030" s="5">
        <v>7.2</v>
      </c>
      <c r="I2030" s="5">
        <v>12.9</v>
      </c>
      <c r="J2030" s="5">
        <v>8.1</v>
      </c>
      <c r="K2030" s="5">
        <v>0.4</v>
      </c>
      <c r="L2030" s="7">
        <v>140086.10500000001</v>
      </c>
      <c r="M2030" s="8">
        <v>95.137779660000007</v>
      </c>
      <c r="N2030" s="8">
        <f>Table_EnergyDemand_raw_data[[#This Row],[Demand]]*Table_EnergyDemand_raw_data[[#This Row],[RRP]]</f>
        <v>13327480.990917627</v>
      </c>
    </row>
    <row r="2031" spans="1:14" x14ac:dyDescent="0.3">
      <c r="A2031" s="10">
        <v>44034</v>
      </c>
      <c r="B2031" s="5" t="str">
        <f>TEXT(Table_EnergyDemand_raw_data[[#This Row],[Date]], "DDDD")</f>
        <v>Wednesday</v>
      </c>
      <c r="C2031" s="5" t="str">
        <f xml:space="preserve"> TEXT(Table_EnergyDemand_raw_data[[#This Row],[Date]], "MMMM")</f>
        <v>July</v>
      </c>
      <c r="D2031" s="5" t="str">
        <f>TEXT(Table_EnergyDemand_raw_data[[#This Row],[Date]], "YYYY")</f>
        <v>2020</v>
      </c>
      <c r="E2031" s="5">
        <f>_xlfn.ISOWEEKNUM(Table_EnergyDemand_raw_data[[#This Row],[Date]])</f>
        <v>30</v>
      </c>
      <c r="F2031" s="6" t="str">
        <f>VLOOKUP(Table_EnergyDemand_raw_data[[#This Row],[Date]],Table_Sheet1[], 2, FALSE)</f>
        <v>Y</v>
      </c>
      <c r="G2031" s="6" t="str">
        <f>VLOOKUP(Table_EnergyDemand_raw_data[[#This Row],[Date]],Table_Sheet1[], 3, FALSE)</f>
        <v>N</v>
      </c>
      <c r="H2031" s="5">
        <v>8.1</v>
      </c>
      <c r="I2031" s="5">
        <v>13.3</v>
      </c>
      <c r="J2031" s="5">
        <v>8.4</v>
      </c>
      <c r="K2031" s="5">
        <v>0</v>
      </c>
      <c r="L2031" s="7">
        <v>138666.10500000001</v>
      </c>
      <c r="M2031" s="8">
        <v>93.875030289999998</v>
      </c>
      <c r="N2031" s="8">
        <f>Table_EnergyDemand_raw_data[[#This Row],[Demand]]*Table_EnergyDemand_raw_data[[#This Row],[RRP]]</f>
        <v>13017284.807071321</v>
      </c>
    </row>
    <row r="2032" spans="1:14" x14ac:dyDescent="0.3">
      <c r="A2032" s="10">
        <v>44035</v>
      </c>
      <c r="B2032" s="5" t="str">
        <f>TEXT(Table_EnergyDemand_raw_data[[#This Row],[Date]], "DDDD")</f>
        <v>Thursday</v>
      </c>
      <c r="C2032" s="5" t="str">
        <f xml:space="preserve"> TEXT(Table_EnergyDemand_raw_data[[#This Row],[Date]], "MMMM")</f>
        <v>July</v>
      </c>
      <c r="D2032" s="5" t="str">
        <f>TEXT(Table_EnergyDemand_raw_data[[#This Row],[Date]], "YYYY")</f>
        <v>2020</v>
      </c>
      <c r="E2032" s="5">
        <f>_xlfn.ISOWEEKNUM(Table_EnergyDemand_raw_data[[#This Row],[Date]])</f>
        <v>30</v>
      </c>
      <c r="F2032" s="6" t="str">
        <f>VLOOKUP(Table_EnergyDemand_raw_data[[#This Row],[Date]],Table_Sheet1[], 2, FALSE)</f>
        <v>Y</v>
      </c>
      <c r="G2032" s="6" t="str">
        <f>VLOOKUP(Table_EnergyDemand_raw_data[[#This Row],[Date]],Table_Sheet1[], 3, FALSE)</f>
        <v>N</v>
      </c>
      <c r="H2032" s="5">
        <v>8.1</v>
      </c>
      <c r="I2032" s="5">
        <v>12</v>
      </c>
      <c r="J2032" s="5">
        <v>7.5</v>
      </c>
      <c r="K2032" s="5">
        <v>2.2000000000000002</v>
      </c>
      <c r="L2032" s="7">
        <v>142476.36499999999</v>
      </c>
      <c r="M2032" s="8">
        <v>103.9160215</v>
      </c>
      <c r="N2032" s="8">
        <f>Table_EnergyDemand_raw_data[[#This Row],[Demand]]*Table_EnergyDemand_raw_data[[#This Row],[RRP]]</f>
        <v>14805577.008581847</v>
      </c>
    </row>
    <row r="2033" spans="1:14" x14ac:dyDescent="0.3">
      <c r="A2033" s="10">
        <v>44036</v>
      </c>
      <c r="B2033" s="5" t="str">
        <f>TEXT(Table_EnergyDemand_raw_data[[#This Row],[Date]], "DDDD")</f>
        <v>Friday</v>
      </c>
      <c r="C2033" s="5" t="str">
        <f xml:space="preserve"> TEXT(Table_EnergyDemand_raw_data[[#This Row],[Date]], "MMMM")</f>
        <v>July</v>
      </c>
      <c r="D2033" s="5" t="str">
        <f>TEXT(Table_EnergyDemand_raw_data[[#This Row],[Date]], "YYYY")</f>
        <v>2020</v>
      </c>
      <c r="E2033" s="5">
        <f>_xlfn.ISOWEEKNUM(Table_EnergyDemand_raw_data[[#This Row],[Date]])</f>
        <v>30</v>
      </c>
      <c r="F2033" s="6" t="str">
        <f>VLOOKUP(Table_EnergyDemand_raw_data[[#This Row],[Date]],Table_Sheet1[], 2, FALSE)</f>
        <v>Y</v>
      </c>
      <c r="G2033" s="6" t="str">
        <f>VLOOKUP(Table_EnergyDemand_raw_data[[#This Row],[Date]],Table_Sheet1[], 3, FALSE)</f>
        <v>N</v>
      </c>
      <c r="H2033" s="5">
        <v>6.1</v>
      </c>
      <c r="I2033" s="5">
        <v>13.5</v>
      </c>
      <c r="J2033" s="5">
        <v>10.5</v>
      </c>
      <c r="K2033" s="5">
        <v>0</v>
      </c>
      <c r="L2033" s="7">
        <v>133822.70000000001</v>
      </c>
      <c r="M2033" s="8">
        <v>61.449140040000003</v>
      </c>
      <c r="N2033" s="8">
        <f>Table_EnergyDemand_raw_data[[#This Row],[Demand]]*Table_EnergyDemand_raw_data[[#This Row],[RRP]]</f>
        <v>8223289.8328309087</v>
      </c>
    </row>
    <row r="2034" spans="1:14" x14ac:dyDescent="0.3">
      <c r="A2034" s="10">
        <v>44037</v>
      </c>
      <c r="B2034" s="5" t="str">
        <f>TEXT(Table_EnergyDemand_raw_data[[#This Row],[Date]], "DDDD")</f>
        <v>Saturday</v>
      </c>
      <c r="C2034" s="5" t="str">
        <f xml:space="preserve"> TEXT(Table_EnergyDemand_raw_data[[#This Row],[Date]], "MMMM")</f>
        <v>July</v>
      </c>
      <c r="D2034" s="5" t="str">
        <f>TEXT(Table_EnergyDemand_raw_data[[#This Row],[Date]], "YYYY")</f>
        <v>2020</v>
      </c>
      <c r="E2034" s="5">
        <f>_xlfn.ISOWEEKNUM(Table_EnergyDemand_raw_data[[#This Row],[Date]])</f>
        <v>30</v>
      </c>
      <c r="F2034" s="6" t="str">
        <f>VLOOKUP(Table_EnergyDemand_raw_data[[#This Row],[Date]],Table_Sheet1[], 2, FALSE)</f>
        <v>Y</v>
      </c>
      <c r="G2034" s="6" t="str">
        <f>VLOOKUP(Table_EnergyDemand_raw_data[[#This Row],[Date]],Table_Sheet1[], 3, FALSE)</f>
        <v>N</v>
      </c>
      <c r="H2034" s="5">
        <v>4.3</v>
      </c>
      <c r="I2034" s="5">
        <v>12.2</v>
      </c>
      <c r="J2034" s="5">
        <v>9.6</v>
      </c>
      <c r="K2034" s="5">
        <v>0</v>
      </c>
      <c r="L2034" s="7">
        <v>128417.22</v>
      </c>
      <c r="M2034" s="8">
        <v>72.083011600000006</v>
      </c>
      <c r="N2034" s="8">
        <f>Table_EnergyDemand_raw_data[[#This Row],[Demand]]*Table_EnergyDemand_raw_data[[#This Row],[RRP]]</f>
        <v>9256699.9588997532</v>
      </c>
    </row>
    <row r="2035" spans="1:14" x14ac:dyDescent="0.3">
      <c r="A2035" s="10">
        <v>44038</v>
      </c>
      <c r="B2035" s="5" t="str">
        <f>TEXT(Table_EnergyDemand_raw_data[[#This Row],[Date]], "DDDD")</f>
        <v>Sunday</v>
      </c>
      <c r="C2035" s="5" t="str">
        <f xml:space="preserve"> TEXT(Table_EnergyDemand_raw_data[[#This Row],[Date]], "MMMM")</f>
        <v>July</v>
      </c>
      <c r="D2035" s="5" t="str">
        <f>TEXT(Table_EnergyDemand_raw_data[[#This Row],[Date]], "YYYY")</f>
        <v>2020</v>
      </c>
      <c r="E2035" s="5">
        <f>_xlfn.ISOWEEKNUM(Table_EnergyDemand_raw_data[[#This Row],[Date]])</f>
        <v>30</v>
      </c>
      <c r="F2035" s="6" t="str">
        <f>VLOOKUP(Table_EnergyDemand_raw_data[[#This Row],[Date]],Table_Sheet1[], 2, FALSE)</f>
        <v>Y</v>
      </c>
      <c r="G2035" s="6" t="str">
        <f>VLOOKUP(Table_EnergyDemand_raw_data[[#This Row],[Date]],Table_Sheet1[], 3, FALSE)</f>
        <v>N</v>
      </c>
      <c r="H2035" s="5">
        <v>5</v>
      </c>
      <c r="I2035" s="5">
        <v>12.8</v>
      </c>
      <c r="J2035" s="5">
        <v>7.2</v>
      </c>
      <c r="K2035" s="5">
        <v>0</v>
      </c>
      <c r="L2035" s="7">
        <v>123014.55499999999</v>
      </c>
      <c r="M2035" s="8">
        <v>69.922829460000003</v>
      </c>
      <c r="N2035" s="8">
        <f>Table_EnergyDemand_raw_data[[#This Row],[Demand]]*Table_EnergyDemand_raw_data[[#This Row],[RRP]]</f>
        <v>8601525.7503627893</v>
      </c>
    </row>
    <row r="2036" spans="1:14" x14ac:dyDescent="0.3">
      <c r="A2036" s="10">
        <v>44039</v>
      </c>
      <c r="B2036" s="5" t="str">
        <f>TEXT(Table_EnergyDemand_raw_data[[#This Row],[Date]], "DDDD")</f>
        <v>Monday</v>
      </c>
      <c r="C2036" s="5" t="str">
        <f xml:space="preserve"> TEXT(Table_EnergyDemand_raw_data[[#This Row],[Date]], "MMMM")</f>
        <v>July</v>
      </c>
      <c r="D2036" s="5" t="str">
        <f>TEXT(Table_EnergyDemand_raw_data[[#This Row],[Date]], "YYYY")</f>
        <v>2020</v>
      </c>
      <c r="E2036" s="5">
        <f>_xlfn.ISOWEEKNUM(Table_EnergyDemand_raw_data[[#This Row],[Date]])</f>
        <v>31</v>
      </c>
      <c r="F2036" s="6" t="str">
        <f>VLOOKUP(Table_EnergyDemand_raw_data[[#This Row],[Date]],Table_Sheet1[], 2, FALSE)</f>
        <v>Y</v>
      </c>
      <c r="G2036" s="6" t="str">
        <f>VLOOKUP(Table_EnergyDemand_raw_data[[#This Row],[Date]],Table_Sheet1[], 3, FALSE)</f>
        <v>N</v>
      </c>
      <c r="H2036" s="5">
        <v>7.4</v>
      </c>
      <c r="I2036" s="5">
        <v>13.5</v>
      </c>
      <c r="J2036" s="5">
        <v>7.3</v>
      </c>
      <c r="K2036" s="5">
        <v>0</v>
      </c>
      <c r="L2036" s="7">
        <v>132571.32999999999</v>
      </c>
      <c r="M2036" s="8">
        <v>59.486426420000001</v>
      </c>
      <c r="N2036" s="8">
        <f>Table_EnergyDemand_raw_data[[#This Row],[Demand]]*Table_EnergyDemand_raw_data[[#This Row],[RRP]]</f>
        <v>7886194.6674465379</v>
      </c>
    </row>
    <row r="2037" spans="1:14" x14ac:dyDescent="0.3">
      <c r="A2037" s="10">
        <v>44040</v>
      </c>
      <c r="B2037" s="5" t="str">
        <f>TEXT(Table_EnergyDemand_raw_data[[#This Row],[Date]], "DDDD")</f>
        <v>Tuesday</v>
      </c>
      <c r="C2037" s="5" t="str">
        <f xml:space="preserve"> TEXT(Table_EnergyDemand_raw_data[[#This Row],[Date]], "MMMM")</f>
        <v>July</v>
      </c>
      <c r="D2037" s="5" t="str">
        <f>TEXT(Table_EnergyDemand_raw_data[[#This Row],[Date]], "YYYY")</f>
        <v>2020</v>
      </c>
      <c r="E2037" s="5">
        <f>_xlfn.ISOWEEKNUM(Table_EnergyDemand_raw_data[[#This Row],[Date]])</f>
        <v>31</v>
      </c>
      <c r="F2037" s="6" t="str">
        <f>VLOOKUP(Table_EnergyDemand_raw_data[[#This Row],[Date]],Table_Sheet1[], 2, FALSE)</f>
        <v>Y</v>
      </c>
      <c r="G2037" s="6" t="str">
        <f>VLOOKUP(Table_EnergyDemand_raw_data[[#This Row],[Date]],Table_Sheet1[], 3, FALSE)</f>
        <v>N</v>
      </c>
      <c r="H2037" s="5">
        <v>9.6</v>
      </c>
      <c r="I2037" s="5">
        <v>15.6</v>
      </c>
      <c r="J2037" s="5">
        <v>8</v>
      </c>
      <c r="K2037" s="5">
        <v>0.4</v>
      </c>
      <c r="L2037" s="7">
        <v>132720.39499999999</v>
      </c>
      <c r="M2037" s="8">
        <v>59.044778479999998</v>
      </c>
      <c r="N2037" s="8">
        <f>Table_EnergyDemand_raw_data[[#This Row],[Demand]]*Table_EnergyDemand_raw_data[[#This Row],[RRP]]</f>
        <v>7836446.3225530991</v>
      </c>
    </row>
    <row r="2038" spans="1:14" x14ac:dyDescent="0.3">
      <c r="A2038" s="10">
        <v>44041</v>
      </c>
      <c r="B2038" s="5" t="str">
        <f>TEXT(Table_EnergyDemand_raw_data[[#This Row],[Date]], "DDDD")</f>
        <v>Wednesday</v>
      </c>
      <c r="C2038" s="5" t="str">
        <f xml:space="preserve"> TEXT(Table_EnergyDemand_raw_data[[#This Row],[Date]], "MMMM")</f>
        <v>July</v>
      </c>
      <c r="D2038" s="5" t="str">
        <f>TEXT(Table_EnergyDemand_raw_data[[#This Row],[Date]], "YYYY")</f>
        <v>2020</v>
      </c>
      <c r="E2038" s="5">
        <f>_xlfn.ISOWEEKNUM(Table_EnergyDemand_raw_data[[#This Row],[Date]])</f>
        <v>31</v>
      </c>
      <c r="F2038" s="6" t="str">
        <f>VLOOKUP(Table_EnergyDemand_raw_data[[#This Row],[Date]],Table_Sheet1[], 2, FALSE)</f>
        <v>Y</v>
      </c>
      <c r="G2038" s="6" t="str">
        <f>VLOOKUP(Table_EnergyDemand_raw_data[[#This Row],[Date]],Table_Sheet1[], 3, FALSE)</f>
        <v>N</v>
      </c>
      <c r="H2038" s="5">
        <v>8.6</v>
      </c>
      <c r="I2038" s="5">
        <v>16.3</v>
      </c>
      <c r="J2038" s="5">
        <v>9</v>
      </c>
      <c r="K2038" s="5">
        <v>0</v>
      </c>
      <c r="L2038" s="7">
        <v>130547.735</v>
      </c>
      <c r="M2038" s="8">
        <v>67.529831630000004</v>
      </c>
      <c r="N2038" s="8">
        <f>Table_EnergyDemand_raw_data[[#This Row],[Demand]]*Table_EnergyDemand_raw_data[[#This Row],[RRP]]</f>
        <v>8815866.5642278586</v>
      </c>
    </row>
    <row r="2039" spans="1:14" x14ac:dyDescent="0.3">
      <c r="A2039" s="10">
        <v>44042</v>
      </c>
      <c r="B2039" s="5" t="str">
        <f>TEXT(Table_EnergyDemand_raw_data[[#This Row],[Date]], "DDDD")</f>
        <v>Thursday</v>
      </c>
      <c r="C2039" s="5" t="str">
        <f xml:space="preserve"> TEXT(Table_EnergyDemand_raw_data[[#This Row],[Date]], "MMMM")</f>
        <v>July</v>
      </c>
      <c r="D2039" s="5" t="str">
        <f>TEXT(Table_EnergyDemand_raw_data[[#This Row],[Date]], "YYYY")</f>
        <v>2020</v>
      </c>
      <c r="E2039" s="5">
        <f>_xlfn.ISOWEEKNUM(Table_EnergyDemand_raw_data[[#This Row],[Date]])</f>
        <v>31</v>
      </c>
      <c r="F2039" s="6" t="str">
        <f>VLOOKUP(Table_EnergyDemand_raw_data[[#This Row],[Date]],Table_Sheet1[], 2, FALSE)</f>
        <v>Y</v>
      </c>
      <c r="G2039" s="6" t="str">
        <f>VLOOKUP(Table_EnergyDemand_raw_data[[#This Row],[Date]],Table_Sheet1[], 3, FALSE)</f>
        <v>N</v>
      </c>
      <c r="H2039" s="5">
        <v>8</v>
      </c>
      <c r="I2039" s="5">
        <v>14.2</v>
      </c>
      <c r="J2039" s="5">
        <v>11.3</v>
      </c>
      <c r="K2039" s="5">
        <v>0</v>
      </c>
      <c r="L2039" s="7">
        <v>132583.64000000001</v>
      </c>
      <c r="M2039" s="8">
        <v>63.223218019999997</v>
      </c>
      <c r="N2039" s="8">
        <f>Table_EnergyDemand_raw_data[[#This Row],[Demand]]*Table_EnergyDemand_raw_data[[#This Row],[RRP]]</f>
        <v>8382364.3776051933</v>
      </c>
    </row>
    <row r="2040" spans="1:14" x14ac:dyDescent="0.3">
      <c r="A2040" s="10">
        <v>44043</v>
      </c>
      <c r="B2040" s="5" t="str">
        <f>TEXT(Table_EnergyDemand_raw_data[[#This Row],[Date]], "DDDD")</f>
        <v>Friday</v>
      </c>
      <c r="C2040" s="5" t="str">
        <f xml:space="preserve"> TEXT(Table_EnergyDemand_raw_data[[#This Row],[Date]], "MMMM")</f>
        <v>July</v>
      </c>
      <c r="D2040" s="5" t="str">
        <f>TEXT(Table_EnergyDemand_raw_data[[#This Row],[Date]], "YYYY")</f>
        <v>2020</v>
      </c>
      <c r="E2040" s="5">
        <f>_xlfn.ISOWEEKNUM(Table_EnergyDemand_raw_data[[#This Row],[Date]])</f>
        <v>31</v>
      </c>
      <c r="F2040" s="6" t="str">
        <f>VLOOKUP(Table_EnergyDemand_raw_data[[#This Row],[Date]],Table_Sheet1[], 2, FALSE)</f>
        <v>Y</v>
      </c>
      <c r="G2040" s="6" t="str">
        <f>VLOOKUP(Table_EnergyDemand_raw_data[[#This Row],[Date]],Table_Sheet1[], 3, FALSE)</f>
        <v>N</v>
      </c>
      <c r="H2040" s="5">
        <v>3.4</v>
      </c>
      <c r="I2040" s="5">
        <v>17.100000000000001</v>
      </c>
      <c r="J2040" s="5">
        <v>11.3</v>
      </c>
      <c r="K2040" s="5">
        <v>0</v>
      </c>
      <c r="L2040" s="7">
        <v>132105.75</v>
      </c>
      <c r="M2040" s="8">
        <v>73.082276160000006</v>
      </c>
      <c r="N2040" s="8">
        <f>Table_EnergyDemand_raw_data[[#This Row],[Demand]]*Table_EnergyDemand_raw_data[[#This Row],[RRP]]</f>
        <v>9654588.9038239215</v>
      </c>
    </row>
    <row r="2041" spans="1:14" x14ac:dyDescent="0.3">
      <c r="A2041" s="10">
        <v>44044</v>
      </c>
      <c r="B2041" s="5" t="str">
        <f>TEXT(Table_EnergyDemand_raw_data[[#This Row],[Date]], "DDDD")</f>
        <v>Saturday</v>
      </c>
      <c r="C2041" s="5" t="str">
        <f xml:space="preserve"> TEXT(Table_EnergyDemand_raw_data[[#This Row],[Date]], "MMMM")</f>
        <v>August</v>
      </c>
      <c r="D2041" s="5" t="str">
        <f>TEXT(Table_EnergyDemand_raw_data[[#This Row],[Date]], "YYYY")</f>
        <v>2020</v>
      </c>
      <c r="E2041" s="5">
        <f>_xlfn.ISOWEEKNUM(Table_EnergyDemand_raw_data[[#This Row],[Date]])</f>
        <v>31</v>
      </c>
      <c r="F2041" s="6" t="str">
        <f>VLOOKUP(Table_EnergyDemand_raw_data[[#This Row],[Date]],Table_Sheet1[], 2, FALSE)</f>
        <v>Y</v>
      </c>
      <c r="G2041" s="6" t="str">
        <f>VLOOKUP(Table_EnergyDemand_raw_data[[#This Row],[Date]],Table_Sheet1[], 3, FALSE)</f>
        <v>N</v>
      </c>
      <c r="H2041" s="5">
        <v>5.7</v>
      </c>
      <c r="I2041" s="5">
        <v>16.399999999999999</v>
      </c>
      <c r="J2041" s="5">
        <v>11.1</v>
      </c>
      <c r="K2041" s="5">
        <v>0</v>
      </c>
      <c r="L2041" s="7">
        <v>111590.65</v>
      </c>
      <c r="M2041" s="8">
        <v>47.91589475</v>
      </c>
      <c r="N2041" s="8">
        <f>Table_EnergyDemand_raw_data[[#This Row],[Demand]]*Table_EnergyDemand_raw_data[[#This Row],[RRP]]</f>
        <v>5346965.8404840874</v>
      </c>
    </row>
    <row r="2042" spans="1:14" x14ac:dyDescent="0.3">
      <c r="A2042" s="10">
        <v>44045</v>
      </c>
      <c r="B2042" s="5" t="str">
        <f>TEXT(Table_EnergyDemand_raw_data[[#This Row],[Date]], "DDDD")</f>
        <v>Sunday</v>
      </c>
      <c r="C2042" s="5" t="str">
        <f xml:space="preserve"> TEXT(Table_EnergyDemand_raw_data[[#This Row],[Date]], "MMMM")</f>
        <v>August</v>
      </c>
      <c r="D2042" s="5" t="str">
        <f>TEXT(Table_EnergyDemand_raw_data[[#This Row],[Date]], "YYYY")</f>
        <v>2020</v>
      </c>
      <c r="E2042" s="5">
        <f>_xlfn.ISOWEEKNUM(Table_EnergyDemand_raw_data[[#This Row],[Date]])</f>
        <v>31</v>
      </c>
      <c r="F2042" s="6" t="str">
        <f>VLOOKUP(Table_EnergyDemand_raw_data[[#This Row],[Date]],Table_Sheet1[], 2, FALSE)</f>
        <v>Y</v>
      </c>
      <c r="G2042" s="6" t="str">
        <f>VLOOKUP(Table_EnergyDemand_raw_data[[#This Row],[Date]],Table_Sheet1[], 3, FALSE)</f>
        <v>N</v>
      </c>
      <c r="H2042" s="5">
        <v>9</v>
      </c>
      <c r="I2042" s="5">
        <v>18.2</v>
      </c>
      <c r="J2042" s="5">
        <v>11.7</v>
      </c>
      <c r="K2042" s="5">
        <v>0</v>
      </c>
      <c r="L2042" s="7">
        <v>109935.33500000001</v>
      </c>
      <c r="M2042" s="8">
        <v>50.247956979999998</v>
      </c>
      <c r="N2042" s="8">
        <f>Table_EnergyDemand_raw_data[[#This Row],[Demand]]*Table_EnergyDemand_raw_data[[#This Row],[RRP]]</f>
        <v>5524025.9836618882</v>
      </c>
    </row>
    <row r="2043" spans="1:14" x14ac:dyDescent="0.3">
      <c r="A2043" s="10">
        <v>44046</v>
      </c>
      <c r="B2043" s="5" t="str">
        <f>TEXT(Table_EnergyDemand_raw_data[[#This Row],[Date]], "DDDD")</f>
        <v>Monday</v>
      </c>
      <c r="C2043" s="5" t="str">
        <f xml:space="preserve"> TEXT(Table_EnergyDemand_raw_data[[#This Row],[Date]], "MMMM")</f>
        <v>August</v>
      </c>
      <c r="D2043" s="5" t="str">
        <f>TEXT(Table_EnergyDemand_raw_data[[#This Row],[Date]], "YYYY")</f>
        <v>2020</v>
      </c>
      <c r="E2043" s="5">
        <f>_xlfn.ISOWEEKNUM(Table_EnergyDemand_raw_data[[#This Row],[Date]])</f>
        <v>32</v>
      </c>
      <c r="F2043" s="6" t="str">
        <f>VLOOKUP(Table_EnergyDemand_raw_data[[#This Row],[Date]],Table_Sheet1[], 2, FALSE)</f>
        <v>Y</v>
      </c>
      <c r="G2043" s="6" t="str">
        <f>VLOOKUP(Table_EnergyDemand_raw_data[[#This Row],[Date]],Table_Sheet1[], 3, FALSE)</f>
        <v>N</v>
      </c>
      <c r="H2043" s="5">
        <v>7.5</v>
      </c>
      <c r="I2043" s="5">
        <v>16</v>
      </c>
      <c r="J2043" s="5">
        <v>10.199999999999999</v>
      </c>
      <c r="K2043" s="5">
        <v>0</v>
      </c>
      <c r="L2043" s="7">
        <v>127930.355</v>
      </c>
      <c r="M2043" s="8">
        <v>47.688971700000003</v>
      </c>
      <c r="N2043" s="8">
        <f>Table_EnergyDemand_raw_data[[#This Row],[Demand]]*Table_EnergyDemand_raw_data[[#This Row],[RRP]]</f>
        <v>6100867.0791659541</v>
      </c>
    </row>
    <row r="2044" spans="1:14" x14ac:dyDescent="0.3">
      <c r="A2044" s="10">
        <v>44047</v>
      </c>
      <c r="B2044" s="5" t="str">
        <f>TEXT(Table_EnergyDemand_raw_data[[#This Row],[Date]], "DDDD")</f>
        <v>Tuesday</v>
      </c>
      <c r="C2044" s="5" t="str">
        <f xml:space="preserve"> TEXT(Table_EnergyDemand_raw_data[[#This Row],[Date]], "MMMM")</f>
        <v>August</v>
      </c>
      <c r="D2044" s="5" t="str">
        <f>TEXT(Table_EnergyDemand_raw_data[[#This Row],[Date]], "YYYY")</f>
        <v>2020</v>
      </c>
      <c r="E2044" s="5">
        <f>_xlfn.ISOWEEKNUM(Table_EnergyDemand_raw_data[[#This Row],[Date]])</f>
        <v>32</v>
      </c>
      <c r="F2044" s="6" t="str">
        <f>VLOOKUP(Table_EnergyDemand_raw_data[[#This Row],[Date]],Table_Sheet1[], 2, FALSE)</f>
        <v>N</v>
      </c>
      <c r="G2044" s="6" t="str">
        <f>VLOOKUP(Table_EnergyDemand_raw_data[[#This Row],[Date]],Table_Sheet1[], 3, FALSE)</f>
        <v>N</v>
      </c>
      <c r="H2044" s="5">
        <v>5.0999999999999996</v>
      </c>
      <c r="I2044" s="5">
        <v>10.5</v>
      </c>
      <c r="J2044" s="5">
        <v>10</v>
      </c>
      <c r="K2044" s="5">
        <v>1.2</v>
      </c>
      <c r="L2044" s="7">
        <v>140042.14499999999</v>
      </c>
      <c r="M2044" s="8">
        <v>49.18959504</v>
      </c>
      <c r="N2044" s="8">
        <f>Table_EnergyDemand_raw_data[[#This Row],[Demand]]*Table_EnergyDemand_raw_data[[#This Row],[RRP]]</f>
        <v>6888616.40108296</v>
      </c>
    </row>
    <row r="2045" spans="1:14" x14ac:dyDescent="0.3">
      <c r="A2045" s="10">
        <v>44048</v>
      </c>
      <c r="B2045" s="5" t="str">
        <f>TEXT(Table_EnergyDemand_raw_data[[#This Row],[Date]], "DDDD")</f>
        <v>Wednesday</v>
      </c>
      <c r="C2045" s="5" t="str">
        <f xml:space="preserve"> TEXT(Table_EnergyDemand_raw_data[[#This Row],[Date]], "MMMM")</f>
        <v>August</v>
      </c>
      <c r="D2045" s="5" t="str">
        <f>TEXT(Table_EnergyDemand_raw_data[[#This Row],[Date]], "YYYY")</f>
        <v>2020</v>
      </c>
      <c r="E2045" s="5">
        <f>_xlfn.ISOWEEKNUM(Table_EnergyDemand_raw_data[[#This Row],[Date]])</f>
        <v>32</v>
      </c>
      <c r="F2045" s="6" t="str">
        <f>VLOOKUP(Table_EnergyDemand_raw_data[[#This Row],[Date]],Table_Sheet1[], 2, FALSE)</f>
        <v>N</v>
      </c>
      <c r="G2045" s="6" t="str">
        <f>VLOOKUP(Table_EnergyDemand_raw_data[[#This Row],[Date]],Table_Sheet1[], 3, FALSE)</f>
        <v>N</v>
      </c>
      <c r="H2045" s="5">
        <v>4.7</v>
      </c>
      <c r="I2045" s="5">
        <v>11.3</v>
      </c>
      <c r="J2045" s="5">
        <v>9.6</v>
      </c>
      <c r="K2045" s="5">
        <v>5.8</v>
      </c>
      <c r="L2045" s="7">
        <v>140205.29500000001</v>
      </c>
      <c r="M2045" s="8">
        <v>55.464714379999997</v>
      </c>
      <c r="N2045" s="8">
        <f>Table_EnergyDemand_raw_data[[#This Row],[Demand]]*Table_EnergyDemand_raw_data[[#This Row],[RRP]]</f>
        <v>7776446.641738642</v>
      </c>
    </row>
    <row r="2046" spans="1:14" x14ac:dyDescent="0.3">
      <c r="A2046" s="10">
        <v>44049</v>
      </c>
      <c r="B2046" s="5" t="str">
        <f>TEXT(Table_EnergyDemand_raw_data[[#This Row],[Date]], "DDDD")</f>
        <v>Thursday</v>
      </c>
      <c r="C2046" s="5" t="str">
        <f xml:space="preserve"> TEXT(Table_EnergyDemand_raw_data[[#This Row],[Date]], "MMMM")</f>
        <v>August</v>
      </c>
      <c r="D2046" s="5" t="str">
        <f>TEXT(Table_EnergyDemand_raw_data[[#This Row],[Date]], "YYYY")</f>
        <v>2020</v>
      </c>
      <c r="E2046" s="5">
        <f>_xlfn.ISOWEEKNUM(Table_EnergyDemand_raw_data[[#This Row],[Date]])</f>
        <v>32</v>
      </c>
      <c r="F2046" s="6" t="str">
        <f>VLOOKUP(Table_EnergyDemand_raw_data[[#This Row],[Date]],Table_Sheet1[], 2, FALSE)</f>
        <v>N</v>
      </c>
      <c r="G2046" s="6" t="str">
        <f>VLOOKUP(Table_EnergyDemand_raw_data[[#This Row],[Date]],Table_Sheet1[], 3, FALSE)</f>
        <v>N</v>
      </c>
      <c r="H2046" s="5">
        <v>5.5</v>
      </c>
      <c r="I2046" s="5">
        <v>12.8</v>
      </c>
      <c r="J2046" s="5">
        <v>10.8</v>
      </c>
      <c r="K2046" s="5">
        <v>0.8</v>
      </c>
      <c r="L2046" s="7">
        <v>140835.17499999999</v>
      </c>
      <c r="M2046" s="8">
        <v>69.433709239999999</v>
      </c>
      <c r="N2046" s="8">
        <f>Table_EnergyDemand_raw_data[[#This Row],[Demand]]*Table_EnergyDemand_raw_data[[#This Row],[RRP]]</f>
        <v>9778708.5917145163</v>
      </c>
    </row>
    <row r="2047" spans="1:14" x14ac:dyDescent="0.3">
      <c r="A2047" s="10">
        <v>44050</v>
      </c>
      <c r="B2047" s="5" t="str">
        <f>TEXT(Table_EnergyDemand_raw_data[[#This Row],[Date]], "DDDD")</f>
        <v>Friday</v>
      </c>
      <c r="C2047" s="5" t="str">
        <f xml:space="preserve"> TEXT(Table_EnergyDemand_raw_data[[#This Row],[Date]], "MMMM")</f>
        <v>August</v>
      </c>
      <c r="D2047" s="5" t="str">
        <f>TEXT(Table_EnergyDemand_raw_data[[#This Row],[Date]], "YYYY")</f>
        <v>2020</v>
      </c>
      <c r="E2047" s="5">
        <f>_xlfn.ISOWEEKNUM(Table_EnergyDemand_raw_data[[#This Row],[Date]])</f>
        <v>32</v>
      </c>
      <c r="F2047" s="6" t="str">
        <f>VLOOKUP(Table_EnergyDemand_raw_data[[#This Row],[Date]],Table_Sheet1[], 2, FALSE)</f>
        <v>N</v>
      </c>
      <c r="G2047" s="6" t="str">
        <f>VLOOKUP(Table_EnergyDemand_raw_data[[#This Row],[Date]],Table_Sheet1[], 3, FALSE)</f>
        <v>N</v>
      </c>
      <c r="H2047" s="5">
        <v>3.3</v>
      </c>
      <c r="I2047" s="5">
        <v>12.7</v>
      </c>
      <c r="J2047" s="5">
        <v>5.8</v>
      </c>
      <c r="K2047" s="5">
        <v>0</v>
      </c>
      <c r="L2047" s="7">
        <v>144062.60999999999</v>
      </c>
      <c r="M2047" s="8">
        <v>60.119431980000002</v>
      </c>
      <c r="N2047" s="8">
        <f>Table_EnergyDemand_raw_data[[#This Row],[Demand]]*Table_EnergyDemand_raw_data[[#This Row],[RRP]]</f>
        <v>8660962.2827562671</v>
      </c>
    </row>
    <row r="2048" spans="1:14" x14ac:dyDescent="0.3">
      <c r="A2048" s="10">
        <v>44051</v>
      </c>
      <c r="B2048" s="5" t="str">
        <f>TEXT(Table_EnergyDemand_raw_data[[#This Row],[Date]], "DDDD")</f>
        <v>Saturday</v>
      </c>
      <c r="C2048" s="5" t="str">
        <f xml:space="preserve"> TEXT(Table_EnergyDemand_raw_data[[#This Row],[Date]], "MMMM")</f>
        <v>August</v>
      </c>
      <c r="D2048" s="5" t="str">
        <f>TEXT(Table_EnergyDemand_raw_data[[#This Row],[Date]], "YYYY")</f>
        <v>2020</v>
      </c>
      <c r="E2048" s="5">
        <f>_xlfn.ISOWEEKNUM(Table_EnergyDemand_raw_data[[#This Row],[Date]])</f>
        <v>32</v>
      </c>
      <c r="F2048" s="6" t="str">
        <f>VLOOKUP(Table_EnergyDemand_raw_data[[#This Row],[Date]],Table_Sheet1[], 2, FALSE)</f>
        <v>N</v>
      </c>
      <c r="G2048" s="6" t="str">
        <f>VLOOKUP(Table_EnergyDemand_raw_data[[#This Row],[Date]],Table_Sheet1[], 3, FALSE)</f>
        <v>N</v>
      </c>
      <c r="H2048" s="5">
        <v>4.7</v>
      </c>
      <c r="I2048" s="5">
        <v>14.9</v>
      </c>
      <c r="J2048" s="5">
        <v>7.2</v>
      </c>
      <c r="K2048" s="5">
        <v>6.8</v>
      </c>
      <c r="L2048" s="7">
        <v>121119.265</v>
      </c>
      <c r="M2048" s="8">
        <v>53.518660969999999</v>
      </c>
      <c r="N2048" s="8">
        <f>Table_EnergyDemand_raw_data[[#This Row],[Demand]]*Table_EnergyDemand_raw_data[[#This Row],[RRP]]</f>
        <v>6482140.8804705869</v>
      </c>
    </row>
    <row r="2049" spans="1:14" x14ac:dyDescent="0.3">
      <c r="A2049" s="10">
        <v>44052</v>
      </c>
      <c r="B2049" s="5" t="str">
        <f>TEXT(Table_EnergyDemand_raw_data[[#This Row],[Date]], "DDDD")</f>
        <v>Sunday</v>
      </c>
      <c r="C2049" s="5" t="str">
        <f xml:space="preserve"> TEXT(Table_EnergyDemand_raw_data[[#This Row],[Date]], "MMMM")</f>
        <v>August</v>
      </c>
      <c r="D2049" s="5" t="str">
        <f>TEXT(Table_EnergyDemand_raw_data[[#This Row],[Date]], "YYYY")</f>
        <v>2020</v>
      </c>
      <c r="E2049" s="5">
        <f>_xlfn.ISOWEEKNUM(Table_EnergyDemand_raw_data[[#This Row],[Date]])</f>
        <v>32</v>
      </c>
      <c r="F2049" s="6" t="str">
        <f>VLOOKUP(Table_EnergyDemand_raw_data[[#This Row],[Date]],Table_Sheet1[], 2, FALSE)</f>
        <v>N</v>
      </c>
      <c r="G2049" s="6" t="str">
        <f>VLOOKUP(Table_EnergyDemand_raw_data[[#This Row],[Date]],Table_Sheet1[], 3, FALSE)</f>
        <v>N</v>
      </c>
      <c r="H2049" s="5">
        <v>8.9</v>
      </c>
      <c r="I2049" s="5">
        <v>15.8</v>
      </c>
      <c r="J2049" s="5">
        <v>10.199999999999999</v>
      </c>
      <c r="K2049" s="5">
        <v>0.2</v>
      </c>
      <c r="L2049" s="7">
        <v>111165.955</v>
      </c>
      <c r="M2049" s="8">
        <v>45.522171190000002</v>
      </c>
      <c r="N2049" s="8">
        <f>Table_EnergyDemand_raw_data[[#This Row],[Demand]]*Table_EnergyDemand_raw_data[[#This Row],[RRP]]</f>
        <v>5060515.6340098372</v>
      </c>
    </row>
    <row r="2050" spans="1:14" x14ac:dyDescent="0.3">
      <c r="A2050" s="10">
        <v>44053</v>
      </c>
      <c r="B2050" s="5" t="str">
        <f>TEXT(Table_EnergyDemand_raw_data[[#This Row],[Date]], "DDDD")</f>
        <v>Monday</v>
      </c>
      <c r="C2050" s="5" t="str">
        <f xml:space="preserve"> TEXT(Table_EnergyDemand_raw_data[[#This Row],[Date]], "MMMM")</f>
        <v>August</v>
      </c>
      <c r="D2050" s="5" t="str">
        <f>TEXT(Table_EnergyDemand_raw_data[[#This Row],[Date]], "YYYY")</f>
        <v>2020</v>
      </c>
      <c r="E2050" s="5">
        <f>_xlfn.ISOWEEKNUM(Table_EnergyDemand_raw_data[[#This Row],[Date]])</f>
        <v>33</v>
      </c>
      <c r="F2050" s="6" t="str">
        <f>VLOOKUP(Table_EnergyDemand_raw_data[[#This Row],[Date]],Table_Sheet1[], 2, FALSE)</f>
        <v>N</v>
      </c>
      <c r="G2050" s="6" t="str">
        <f>VLOOKUP(Table_EnergyDemand_raw_data[[#This Row],[Date]],Table_Sheet1[], 3, FALSE)</f>
        <v>N</v>
      </c>
      <c r="H2050" s="5">
        <v>5.7</v>
      </c>
      <c r="I2050" s="5">
        <v>14.8</v>
      </c>
      <c r="J2050" s="5">
        <v>12.7</v>
      </c>
      <c r="K2050" s="5">
        <v>0</v>
      </c>
      <c r="L2050" s="7">
        <v>125959.75</v>
      </c>
      <c r="M2050" s="8">
        <v>53.420434520000001</v>
      </c>
      <c r="N2050" s="8">
        <f>Table_EnergyDemand_raw_data[[#This Row],[Demand]]*Table_EnergyDemand_raw_data[[#This Row],[RRP]]</f>
        <v>6728824.5770305702</v>
      </c>
    </row>
    <row r="2051" spans="1:14" x14ac:dyDescent="0.3">
      <c r="A2051" s="10">
        <v>44054</v>
      </c>
      <c r="B2051" s="5" t="str">
        <f>TEXT(Table_EnergyDemand_raw_data[[#This Row],[Date]], "DDDD")</f>
        <v>Tuesday</v>
      </c>
      <c r="C2051" s="5" t="str">
        <f xml:space="preserve"> TEXT(Table_EnergyDemand_raw_data[[#This Row],[Date]], "MMMM")</f>
        <v>August</v>
      </c>
      <c r="D2051" s="5" t="str">
        <f>TEXT(Table_EnergyDemand_raw_data[[#This Row],[Date]], "YYYY")</f>
        <v>2020</v>
      </c>
      <c r="E2051" s="5">
        <f>_xlfn.ISOWEEKNUM(Table_EnergyDemand_raw_data[[#This Row],[Date]])</f>
        <v>33</v>
      </c>
      <c r="F2051" s="6" t="str">
        <f>VLOOKUP(Table_EnergyDemand_raw_data[[#This Row],[Date]],Table_Sheet1[], 2, FALSE)</f>
        <v>N</v>
      </c>
      <c r="G2051" s="6" t="str">
        <f>VLOOKUP(Table_EnergyDemand_raw_data[[#This Row],[Date]],Table_Sheet1[], 3, FALSE)</f>
        <v>N</v>
      </c>
      <c r="H2051" s="5">
        <v>4.3</v>
      </c>
      <c r="I2051" s="5">
        <v>15.8</v>
      </c>
      <c r="J2051" s="5">
        <v>10.3</v>
      </c>
      <c r="K2051" s="5">
        <v>0</v>
      </c>
      <c r="L2051" s="7">
        <v>130141.22500000001</v>
      </c>
      <c r="M2051" s="8">
        <v>42.328651729999997</v>
      </c>
      <c r="N2051" s="8">
        <f>Table_EnergyDemand_raw_data[[#This Row],[Demand]]*Table_EnergyDemand_raw_data[[#This Row],[RRP]]</f>
        <v>5508702.5887405695</v>
      </c>
    </row>
    <row r="2052" spans="1:14" x14ac:dyDescent="0.3">
      <c r="A2052" s="10">
        <v>44055</v>
      </c>
      <c r="B2052" s="5" t="str">
        <f>TEXT(Table_EnergyDemand_raw_data[[#This Row],[Date]], "DDDD")</f>
        <v>Wednesday</v>
      </c>
      <c r="C2052" s="5" t="str">
        <f xml:space="preserve"> TEXT(Table_EnergyDemand_raw_data[[#This Row],[Date]], "MMMM")</f>
        <v>August</v>
      </c>
      <c r="D2052" s="5" t="str">
        <f>TEXT(Table_EnergyDemand_raw_data[[#This Row],[Date]], "YYYY")</f>
        <v>2020</v>
      </c>
      <c r="E2052" s="5">
        <f>_xlfn.ISOWEEKNUM(Table_EnergyDemand_raw_data[[#This Row],[Date]])</f>
        <v>33</v>
      </c>
      <c r="F2052" s="6" t="str">
        <f>VLOOKUP(Table_EnergyDemand_raw_data[[#This Row],[Date]],Table_Sheet1[], 2, FALSE)</f>
        <v>N</v>
      </c>
      <c r="G2052" s="6" t="str">
        <f>VLOOKUP(Table_EnergyDemand_raw_data[[#This Row],[Date]],Table_Sheet1[], 3, FALSE)</f>
        <v>N</v>
      </c>
      <c r="H2052" s="5">
        <v>9.4</v>
      </c>
      <c r="I2052" s="5">
        <v>15.9</v>
      </c>
      <c r="J2052" s="5">
        <v>10</v>
      </c>
      <c r="K2052" s="5">
        <v>0.8</v>
      </c>
      <c r="L2052" s="7">
        <v>127945.31</v>
      </c>
      <c r="M2052" s="8">
        <v>58.629007379999997</v>
      </c>
      <c r="N2052" s="8">
        <f>Table_EnergyDemand_raw_data[[#This Row],[Demand]]*Table_EnergyDemand_raw_data[[#This Row],[RRP]]</f>
        <v>7501306.524226387</v>
      </c>
    </row>
    <row r="2053" spans="1:14" x14ac:dyDescent="0.3">
      <c r="A2053" s="10">
        <v>44056</v>
      </c>
      <c r="B2053" s="5" t="str">
        <f>TEXT(Table_EnergyDemand_raw_data[[#This Row],[Date]], "DDDD")</f>
        <v>Thursday</v>
      </c>
      <c r="C2053" s="5" t="str">
        <f xml:space="preserve"> TEXT(Table_EnergyDemand_raw_data[[#This Row],[Date]], "MMMM")</f>
        <v>August</v>
      </c>
      <c r="D2053" s="5" t="str">
        <f>TEXT(Table_EnergyDemand_raw_data[[#This Row],[Date]], "YYYY")</f>
        <v>2020</v>
      </c>
      <c r="E2053" s="5">
        <f>_xlfn.ISOWEEKNUM(Table_EnergyDemand_raw_data[[#This Row],[Date]])</f>
        <v>33</v>
      </c>
      <c r="F2053" s="6" t="str">
        <f>VLOOKUP(Table_EnergyDemand_raw_data[[#This Row],[Date]],Table_Sheet1[], 2, FALSE)</f>
        <v>N</v>
      </c>
      <c r="G2053" s="6" t="str">
        <f>VLOOKUP(Table_EnergyDemand_raw_data[[#This Row],[Date]],Table_Sheet1[], 3, FALSE)</f>
        <v>N</v>
      </c>
      <c r="H2053" s="5">
        <v>11.4</v>
      </c>
      <c r="I2053" s="5">
        <v>18.100000000000001</v>
      </c>
      <c r="J2053" s="5">
        <v>11</v>
      </c>
      <c r="K2053" s="5">
        <v>1.2</v>
      </c>
      <c r="L2053" s="7">
        <v>121914.44</v>
      </c>
      <c r="M2053" s="8">
        <v>52.320157879999996</v>
      </c>
      <c r="N2053" s="8">
        <f>Table_EnergyDemand_raw_data[[#This Row],[Demand]]*Table_EnergyDemand_raw_data[[#This Row],[RRP]]</f>
        <v>6378582.7486517867</v>
      </c>
    </row>
    <row r="2054" spans="1:14" x14ac:dyDescent="0.3">
      <c r="A2054" s="10">
        <v>44057</v>
      </c>
      <c r="B2054" s="5" t="str">
        <f>TEXT(Table_EnergyDemand_raw_data[[#This Row],[Date]], "DDDD")</f>
        <v>Friday</v>
      </c>
      <c r="C2054" s="5" t="str">
        <f xml:space="preserve"> TEXT(Table_EnergyDemand_raw_data[[#This Row],[Date]], "MMMM")</f>
        <v>August</v>
      </c>
      <c r="D2054" s="5" t="str">
        <f>TEXT(Table_EnergyDemand_raw_data[[#This Row],[Date]], "YYYY")</f>
        <v>2020</v>
      </c>
      <c r="E2054" s="5">
        <f>_xlfn.ISOWEEKNUM(Table_EnergyDemand_raw_data[[#This Row],[Date]])</f>
        <v>33</v>
      </c>
      <c r="F2054" s="6" t="str">
        <f>VLOOKUP(Table_EnergyDemand_raw_data[[#This Row],[Date]],Table_Sheet1[], 2, FALSE)</f>
        <v>N</v>
      </c>
      <c r="G2054" s="6" t="str">
        <f>VLOOKUP(Table_EnergyDemand_raw_data[[#This Row],[Date]],Table_Sheet1[], 3, FALSE)</f>
        <v>N</v>
      </c>
      <c r="H2054" s="5">
        <v>10.7</v>
      </c>
      <c r="I2054" s="5">
        <v>18.100000000000001</v>
      </c>
      <c r="J2054" s="5">
        <v>7</v>
      </c>
      <c r="K2054" s="5">
        <v>0.8</v>
      </c>
      <c r="L2054" s="7">
        <v>124640.09</v>
      </c>
      <c r="M2054" s="8">
        <v>69.84183616</v>
      </c>
      <c r="N2054" s="8">
        <f>Table_EnergyDemand_raw_data[[#This Row],[Demand]]*Table_EnergyDemand_raw_data[[#This Row],[RRP]]</f>
        <v>8705092.7447476536</v>
      </c>
    </row>
    <row r="2055" spans="1:14" x14ac:dyDescent="0.3">
      <c r="A2055" s="10">
        <v>44058</v>
      </c>
      <c r="B2055" s="5" t="str">
        <f>TEXT(Table_EnergyDemand_raw_data[[#This Row],[Date]], "DDDD")</f>
        <v>Saturday</v>
      </c>
      <c r="C2055" s="5" t="str">
        <f xml:space="preserve"> TEXT(Table_EnergyDemand_raw_data[[#This Row],[Date]], "MMMM")</f>
        <v>August</v>
      </c>
      <c r="D2055" s="5" t="str">
        <f>TEXT(Table_EnergyDemand_raw_data[[#This Row],[Date]], "YYYY")</f>
        <v>2020</v>
      </c>
      <c r="E2055" s="5">
        <f>_xlfn.ISOWEEKNUM(Table_EnergyDemand_raw_data[[#This Row],[Date]])</f>
        <v>33</v>
      </c>
      <c r="F2055" s="6" t="str">
        <f>VLOOKUP(Table_EnergyDemand_raw_data[[#This Row],[Date]],Table_Sheet1[], 2, FALSE)</f>
        <v>N</v>
      </c>
      <c r="G2055" s="6" t="str">
        <f>VLOOKUP(Table_EnergyDemand_raw_data[[#This Row],[Date]],Table_Sheet1[], 3, FALSE)</f>
        <v>N</v>
      </c>
      <c r="H2055" s="5">
        <v>7.4</v>
      </c>
      <c r="I2055" s="5">
        <v>14.9</v>
      </c>
      <c r="J2055" s="5">
        <v>13</v>
      </c>
      <c r="K2055" s="5">
        <v>2.8</v>
      </c>
      <c r="L2055" s="7">
        <v>113755.18</v>
      </c>
      <c r="M2055" s="8">
        <v>52.515043290000001</v>
      </c>
      <c r="N2055" s="8">
        <f>Table_EnergyDemand_raw_data[[#This Row],[Demand]]*Table_EnergyDemand_raw_data[[#This Row],[RRP]]</f>
        <v>5973858.2021617424</v>
      </c>
    </row>
    <row r="2056" spans="1:14" x14ac:dyDescent="0.3">
      <c r="A2056" s="10">
        <v>44059</v>
      </c>
      <c r="B2056" s="5" t="str">
        <f>TEXT(Table_EnergyDemand_raw_data[[#This Row],[Date]], "DDDD")</f>
        <v>Sunday</v>
      </c>
      <c r="C2056" s="5" t="str">
        <f xml:space="preserve"> TEXT(Table_EnergyDemand_raw_data[[#This Row],[Date]], "MMMM")</f>
        <v>August</v>
      </c>
      <c r="D2056" s="5" t="str">
        <f>TEXT(Table_EnergyDemand_raw_data[[#This Row],[Date]], "YYYY")</f>
        <v>2020</v>
      </c>
      <c r="E2056" s="5">
        <f>_xlfn.ISOWEEKNUM(Table_EnergyDemand_raw_data[[#This Row],[Date]])</f>
        <v>33</v>
      </c>
      <c r="F2056" s="6" t="str">
        <f>VLOOKUP(Table_EnergyDemand_raw_data[[#This Row],[Date]],Table_Sheet1[], 2, FALSE)</f>
        <v>N</v>
      </c>
      <c r="G2056" s="6" t="str">
        <f>VLOOKUP(Table_EnergyDemand_raw_data[[#This Row],[Date]],Table_Sheet1[], 3, FALSE)</f>
        <v>N</v>
      </c>
      <c r="H2056" s="5">
        <v>10.7</v>
      </c>
      <c r="I2056" s="5">
        <v>15</v>
      </c>
      <c r="J2056" s="5">
        <v>9.9</v>
      </c>
      <c r="K2056" s="5">
        <v>0.4</v>
      </c>
      <c r="L2056" s="7">
        <v>111034.745</v>
      </c>
      <c r="M2056" s="8">
        <v>58.425198999999999</v>
      </c>
      <c r="N2056" s="8">
        <f>Table_EnergyDemand_raw_data[[#This Row],[Demand]]*Table_EnergyDemand_raw_data[[#This Row],[RRP]]</f>
        <v>6487227.072539255</v>
      </c>
    </row>
    <row r="2057" spans="1:14" x14ac:dyDescent="0.3">
      <c r="A2057" s="10">
        <v>44060</v>
      </c>
      <c r="B2057" s="5" t="str">
        <f>TEXT(Table_EnergyDemand_raw_data[[#This Row],[Date]], "DDDD")</f>
        <v>Monday</v>
      </c>
      <c r="C2057" s="5" t="str">
        <f xml:space="preserve"> TEXT(Table_EnergyDemand_raw_data[[#This Row],[Date]], "MMMM")</f>
        <v>August</v>
      </c>
      <c r="D2057" s="5" t="str">
        <f>TEXT(Table_EnergyDemand_raw_data[[#This Row],[Date]], "YYYY")</f>
        <v>2020</v>
      </c>
      <c r="E2057" s="5">
        <f>_xlfn.ISOWEEKNUM(Table_EnergyDemand_raw_data[[#This Row],[Date]])</f>
        <v>34</v>
      </c>
      <c r="F2057" s="6" t="str">
        <f>VLOOKUP(Table_EnergyDemand_raw_data[[#This Row],[Date]],Table_Sheet1[], 2, FALSE)</f>
        <v>N</v>
      </c>
      <c r="G2057" s="6" t="str">
        <f>VLOOKUP(Table_EnergyDemand_raw_data[[#This Row],[Date]],Table_Sheet1[], 3, FALSE)</f>
        <v>N</v>
      </c>
      <c r="H2057" s="5">
        <v>9.5</v>
      </c>
      <c r="I2057" s="5">
        <v>16.3</v>
      </c>
      <c r="J2057" s="5">
        <v>10.4</v>
      </c>
      <c r="K2057" s="5">
        <v>0</v>
      </c>
      <c r="L2057" s="7">
        <v>121520.57</v>
      </c>
      <c r="M2057" s="8">
        <v>60.710572059999997</v>
      </c>
      <c r="N2057" s="8">
        <f>Table_EnergyDemand_raw_data[[#This Row],[Demand]]*Table_EnergyDemand_raw_data[[#This Row],[RRP]]</f>
        <v>7377583.3217572747</v>
      </c>
    </row>
    <row r="2058" spans="1:14" x14ac:dyDescent="0.3">
      <c r="A2058" s="10">
        <v>44061</v>
      </c>
      <c r="B2058" s="5" t="str">
        <f>TEXT(Table_EnergyDemand_raw_data[[#This Row],[Date]], "DDDD")</f>
        <v>Tuesday</v>
      </c>
      <c r="C2058" s="5" t="str">
        <f xml:space="preserve"> TEXT(Table_EnergyDemand_raw_data[[#This Row],[Date]], "MMMM")</f>
        <v>August</v>
      </c>
      <c r="D2058" s="5" t="str">
        <f>TEXT(Table_EnergyDemand_raw_data[[#This Row],[Date]], "YYYY")</f>
        <v>2020</v>
      </c>
      <c r="E2058" s="5">
        <f>_xlfn.ISOWEEKNUM(Table_EnergyDemand_raw_data[[#This Row],[Date]])</f>
        <v>34</v>
      </c>
      <c r="F2058" s="6" t="str">
        <f>VLOOKUP(Table_EnergyDemand_raw_data[[#This Row],[Date]],Table_Sheet1[], 2, FALSE)</f>
        <v>N</v>
      </c>
      <c r="G2058" s="6" t="str">
        <f>VLOOKUP(Table_EnergyDemand_raw_data[[#This Row],[Date]],Table_Sheet1[], 3, FALSE)</f>
        <v>N</v>
      </c>
      <c r="H2058" s="5">
        <v>10</v>
      </c>
      <c r="I2058" s="5">
        <v>17.2</v>
      </c>
      <c r="J2058" s="5">
        <v>11.2</v>
      </c>
      <c r="K2058" s="5">
        <v>0.2</v>
      </c>
      <c r="L2058" s="7">
        <v>119321.855</v>
      </c>
      <c r="M2058" s="8">
        <v>44.024165019999998</v>
      </c>
      <c r="N2058" s="8">
        <f>Table_EnergyDemand_raw_data[[#This Row],[Demand]]*Table_EnergyDemand_raw_data[[#This Row],[RRP]]</f>
        <v>5253045.0350125115</v>
      </c>
    </row>
    <row r="2059" spans="1:14" x14ac:dyDescent="0.3">
      <c r="A2059" s="10">
        <v>44062</v>
      </c>
      <c r="B2059" s="5" t="str">
        <f>TEXT(Table_EnergyDemand_raw_data[[#This Row],[Date]], "DDDD")</f>
        <v>Wednesday</v>
      </c>
      <c r="C2059" s="5" t="str">
        <f xml:space="preserve"> TEXT(Table_EnergyDemand_raw_data[[#This Row],[Date]], "MMMM")</f>
        <v>August</v>
      </c>
      <c r="D2059" s="5" t="str">
        <f>TEXT(Table_EnergyDemand_raw_data[[#This Row],[Date]], "YYYY")</f>
        <v>2020</v>
      </c>
      <c r="E2059" s="5">
        <f>_xlfn.ISOWEEKNUM(Table_EnergyDemand_raw_data[[#This Row],[Date]])</f>
        <v>34</v>
      </c>
      <c r="F2059" s="6" t="str">
        <f>VLOOKUP(Table_EnergyDemand_raw_data[[#This Row],[Date]],Table_Sheet1[], 2, FALSE)</f>
        <v>N</v>
      </c>
      <c r="G2059" s="6" t="str">
        <f>VLOOKUP(Table_EnergyDemand_raw_data[[#This Row],[Date]],Table_Sheet1[], 3, FALSE)</f>
        <v>N</v>
      </c>
      <c r="H2059" s="5">
        <v>9.6999999999999993</v>
      </c>
      <c r="I2059" s="5">
        <v>12.7</v>
      </c>
      <c r="J2059" s="5">
        <v>7.9</v>
      </c>
      <c r="K2059" s="5">
        <v>1.2</v>
      </c>
      <c r="L2059" s="7">
        <v>129884.75</v>
      </c>
      <c r="M2059" s="8">
        <v>62.123207630000003</v>
      </c>
      <c r="N2059" s="8">
        <f>Table_EnergyDemand_raw_data[[#This Row],[Demand]]*Table_EnergyDemand_raw_data[[#This Row],[RRP]]</f>
        <v>8068857.2922206428</v>
      </c>
    </row>
    <row r="2060" spans="1:14" x14ac:dyDescent="0.3">
      <c r="A2060" s="10">
        <v>44063</v>
      </c>
      <c r="B2060" s="5" t="str">
        <f>TEXT(Table_EnergyDemand_raw_data[[#This Row],[Date]], "DDDD")</f>
        <v>Thursday</v>
      </c>
      <c r="C2060" s="5" t="str">
        <f xml:space="preserve"> TEXT(Table_EnergyDemand_raw_data[[#This Row],[Date]], "MMMM")</f>
        <v>August</v>
      </c>
      <c r="D2060" s="5" t="str">
        <f>TEXT(Table_EnergyDemand_raw_data[[#This Row],[Date]], "YYYY")</f>
        <v>2020</v>
      </c>
      <c r="E2060" s="5">
        <f>_xlfn.ISOWEEKNUM(Table_EnergyDemand_raw_data[[#This Row],[Date]])</f>
        <v>34</v>
      </c>
      <c r="F2060" s="6" t="str">
        <f>VLOOKUP(Table_EnergyDemand_raw_data[[#This Row],[Date]],Table_Sheet1[], 2, FALSE)</f>
        <v>N</v>
      </c>
      <c r="G2060" s="6" t="str">
        <f>VLOOKUP(Table_EnergyDemand_raw_data[[#This Row],[Date]],Table_Sheet1[], 3, FALSE)</f>
        <v>N</v>
      </c>
      <c r="H2060" s="5">
        <v>9.6</v>
      </c>
      <c r="I2060" s="5">
        <v>15.7</v>
      </c>
      <c r="J2060" s="5">
        <v>9.6</v>
      </c>
      <c r="K2060" s="5">
        <v>3.8</v>
      </c>
      <c r="L2060" s="7">
        <v>123490.855</v>
      </c>
      <c r="M2060" s="8">
        <v>54.113552679999998</v>
      </c>
      <c r="N2060" s="8">
        <f>Table_EnergyDemand_raw_data[[#This Row],[Demand]]*Table_EnergyDemand_raw_data[[#This Row],[RRP]]</f>
        <v>6682528.8875407409</v>
      </c>
    </row>
    <row r="2061" spans="1:14" x14ac:dyDescent="0.3">
      <c r="A2061" s="10">
        <v>44064</v>
      </c>
      <c r="B2061" s="5" t="str">
        <f>TEXT(Table_EnergyDemand_raw_data[[#This Row],[Date]], "DDDD")</f>
        <v>Friday</v>
      </c>
      <c r="C2061" s="5" t="str">
        <f xml:space="preserve"> TEXT(Table_EnergyDemand_raw_data[[#This Row],[Date]], "MMMM")</f>
        <v>August</v>
      </c>
      <c r="D2061" s="5" t="str">
        <f>TEXT(Table_EnergyDemand_raw_data[[#This Row],[Date]], "YYYY")</f>
        <v>2020</v>
      </c>
      <c r="E2061" s="5">
        <f>_xlfn.ISOWEEKNUM(Table_EnergyDemand_raw_data[[#This Row],[Date]])</f>
        <v>34</v>
      </c>
      <c r="F2061" s="6" t="str">
        <f>VLOOKUP(Table_EnergyDemand_raw_data[[#This Row],[Date]],Table_Sheet1[], 2, FALSE)</f>
        <v>N</v>
      </c>
      <c r="G2061" s="6" t="str">
        <f>VLOOKUP(Table_EnergyDemand_raw_data[[#This Row],[Date]],Table_Sheet1[], 3, FALSE)</f>
        <v>N</v>
      </c>
      <c r="H2061" s="5">
        <v>8.5</v>
      </c>
      <c r="I2061" s="5">
        <v>14.1</v>
      </c>
      <c r="J2061" s="5">
        <v>12.2</v>
      </c>
      <c r="K2061" s="5">
        <v>0.4</v>
      </c>
      <c r="L2061" s="7">
        <v>125707.04</v>
      </c>
      <c r="M2061" s="8">
        <v>48.508304879999997</v>
      </c>
      <c r="N2061" s="8">
        <f>Table_EnergyDemand_raw_data[[#This Row],[Demand]]*Table_EnergyDemand_raw_data[[#This Row],[RRP]]</f>
        <v>6097835.4218823547</v>
      </c>
    </row>
    <row r="2062" spans="1:14" x14ac:dyDescent="0.3">
      <c r="A2062" s="10">
        <v>44065</v>
      </c>
      <c r="B2062" s="5" t="str">
        <f>TEXT(Table_EnergyDemand_raw_data[[#This Row],[Date]], "DDDD")</f>
        <v>Saturday</v>
      </c>
      <c r="C2062" s="5" t="str">
        <f xml:space="preserve"> TEXT(Table_EnergyDemand_raw_data[[#This Row],[Date]], "MMMM")</f>
        <v>August</v>
      </c>
      <c r="D2062" s="5" t="str">
        <f>TEXT(Table_EnergyDemand_raw_data[[#This Row],[Date]], "YYYY")</f>
        <v>2020</v>
      </c>
      <c r="E2062" s="5">
        <f>_xlfn.ISOWEEKNUM(Table_EnergyDemand_raw_data[[#This Row],[Date]])</f>
        <v>34</v>
      </c>
      <c r="F2062" s="6" t="str">
        <f>VLOOKUP(Table_EnergyDemand_raw_data[[#This Row],[Date]],Table_Sheet1[], 2, FALSE)</f>
        <v>N</v>
      </c>
      <c r="G2062" s="6" t="str">
        <f>VLOOKUP(Table_EnergyDemand_raw_data[[#This Row],[Date]],Table_Sheet1[], 3, FALSE)</f>
        <v>N</v>
      </c>
      <c r="H2062" s="5">
        <v>5.8</v>
      </c>
      <c r="I2062" s="5">
        <v>11.1</v>
      </c>
      <c r="J2062" s="5">
        <v>3.8</v>
      </c>
      <c r="K2062" s="5">
        <v>4.4000000000000004</v>
      </c>
      <c r="L2062" s="7">
        <v>127131.37</v>
      </c>
      <c r="M2062" s="8">
        <v>56.065490250000003</v>
      </c>
      <c r="N2062" s="8">
        <f>Table_EnergyDemand_raw_data[[#This Row],[Demand]]*Table_EnergyDemand_raw_data[[#This Row],[RRP]]</f>
        <v>7127682.5852041431</v>
      </c>
    </row>
    <row r="2063" spans="1:14" x14ac:dyDescent="0.3">
      <c r="A2063" s="10">
        <v>44066</v>
      </c>
      <c r="B2063" s="5" t="str">
        <f>TEXT(Table_EnergyDemand_raw_data[[#This Row],[Date]], "DDDD")</f>
        <v>Sunday</v>
      </c>
      <c r="C2063" s="5" t="str">
        <f xml:space="preserve"> TEXT(Table_EnergyDemand_raw_data[[#This Row],[Date]], "MMMM")</f>
        <v>August</v>
      </c>
      <c r="D2063" s="5" t="str">
        <f>TEXT(Table_EnergyDemand_raw_data[[#This Row],[Date]], "YYYY")</f>
        <v>2020</v>
      </c>
      <c r="E2063" s="5">
        <f>_xlfn.ISOWEEKNUM(Table_EnergyDemand_raw_data[[#This Row],[Date]])</f>
        <v>34</v>
      </c>
      <c r="F2063" s="6" t="str">
        <f>VLOOKUP(Table_EnergyDemand_raw_data[[#This Row],[Date]],Table_Sheet1[], 2, FALSE)</f>
        <v>N</v>
      </c>
      <c r="G2063" s="6" t="str">
        <f>VLOOKUP(Table_EnergyDemand_raw_data[[#This Row],[Date]],Table_Sheet1[], 3, FALSE)</f>
        <v>N</v>
      </c>
      <c r="H2063" s="5">
        <v>6.8</v>
      </c>
      <c r="I2063" s="5">
        <v>11.5</v>
      </c>
      <c r="J2063" s="5">
        <v>8.6</v>
      </c>
      <c r="K2063" s="5">
        <v>25.6</v>
      </c>
      <c r="L2063" s="7">
        <v>117125.065</v>
      </c>
      <c r="M2063" s="8">
        <v>53.937950839999999</v>
      </c>
      <c r="N2063" s="8">
        <f>Table_EnergyDemand_raw_data[[#This Row],[Demand]]*Table_EnergyDemand_raw_data[[#This Row],[RRP]]</f>
        <v>6317485.9981018044</v>
      </c>
    </row>
    <row r="2064" spans="1:14" x14ac:dyDescent="0.3">
      <c r="A2064" s="10">
        <v>44067</v>
      </c>
      <c r="B2064" s="5" t="str">
        <f>TEXT(Table_EnergyDemand_raw_data[[#This Row],[Date]], "DDDD")</f>
        <v>Monday</v>
      </c>
      <c r="C2064" s="5" t="str">
        <f xml:space="preserve"> TEXT(Table_EnergyDemand_raw_data[[#This Row],[Date]], "MMMM")</f>
        <v>August</v>
      </c>
      <c r="D2064" s="5" t="str">
        <f>TEXT(Table_EnergyDemand_raw_data[[#This Row],[Date]], "YYYY")</f>
        <v>2020</v>
      </c>
      <c r="E2064" s="5">
        <f>_xlfn.ISOWEEKNUM(Table_EnergyDemand_raw_data[[#This Row],[Date]])</f>
        <v>35</v>
      </c>
      <c r="F2064" s="6" t="str">
        <f>VLOOKUP(Table_EnergyDemand_raw_data[[#This Row],[Date]],Table_Sheet1[], 2, FALSE)</f>
        <v>N</v>
      </c>
      <c r="G2064" s="6" t="str">
        <f>VLOOKUP(Table_EnergyDemand_raw_data[[#This Row],[Date]],Table_Sheet1[], 3, FALSE)</f>
        <v>N</v>
      </c>
      <c r="H2064" s="5">
        <v>6.3</v>
      </c>
      <c r="I2064" s="5">
        <v>12.4</v>
      </c>
      <c r="J2064" s="5">
        <v>12.8</v>
      </c>
      <c r="K2064" s="5">
        <v>2.8</v>
      </c>
      <c r="L2064" s="7">
        <v>134984.79</v>
      </c>
      <c r="M2064" s="8">
        <v>134.48842210000001</v>
      </c>
      <c r="N2064" s="8">
        <f>Table_EnergyDemand_raw_data[[#This Row],[Demand]]*Table_EnergyDemand_raw_data[[#This Row],[RRP]]</f>
        <v>18153891.414599862</v>
      </c>
    </row>
    <row r="2065" spans="1:14" x14ac:dyDescent="0.3">
      <c r="A2065" s="10">
        <v>44068</v>
      </c>
      <c r="B2065" s="5" t="str">
        <f>TEXT(Table_EnergyDemand_raw_data[[#This Row],[Date]], "DDDD")</f>
        <v>Tuesday</v>
      </c>
      <c r="C2065" s="5" t="str">
        <f xml:space="preserve"> TEXT(Table_EnergyDemand_raw_data[[#This Row],[Date]], "MMMM")</f>
        <v>August</v>
      </c>
      <c r="D2065" s="5" t="str">
        <f>TEXT(Table_EnergyDemand_raw_data[[#This Row],[Date]], "YYYY")</f>
        <v>2020</v>
      </c>
      <c r="E2065" s="5">
        <f>_xlfn.ISOWEEKNUM(Table_EnergyDemand_raw_data[[#This Row],[Date]])</f>
        <v>35</v>
      </c>
      <c r="F2065" s="6" t="str">
        <f>VLOOKUP(Table_EnergyDemand_raw_data[[#This Row],[Date]],Table_Sheet1[], 2, FALSE)</f>
        <v>N</v>
      </c>
      <c r="G2065" s="6" t="str">
        <f>VLOOKUP(Table_EnergyDemand_raw_data[[#This Row],[Date]],Table_Sheet1[], 3, FALSE)</f>
        <v>N</v>
      </c>
      <c r="H2065" s="5">
        <v>3.6</v>
      </c>
      <c r="I2065" s="5">
        <v>13</v>
      </c>
      <c r="J2065" s="5">
        <v>11.2</v>
      </c>
      <c r="K2065" s="5">
        <v>0</v>
      </c>
      <c r="L2065" s="7">
        <v>138437.85500000001</v>
      </c>
      <c r="M2065" s="8">
        <v>82.744212959999999</v>
      </c>
      <c r="N2065" s="8">
        <f>Table_EnergyDemand_raw_data[[#This Row],[Demand]]*Table_EnergyDemand_raw_data[[#This Row],[RRP]]</f>
        <v>11454931.355845602</v>
      </c>
    </row>
    <row r="2066" spans="1:14" x14ac:dyDescent="0.3">
      <c r="A2066" s="10">
        <v>44069</v>
      </c>
      <c r="B2066" s="5" t="str">
        <f>TEXT(Table_EnergyDemand_raw_data[[#This Row],[Date]], "DDDD")</f>
        <v>Wednesday</v>
      </c>
      <c r="C2066" s="5" t="str">
        <f xml:space="preserve"> TEXT(Table_EnergyDemand_raw_data[[#This Row],[Date]], "MMMM")</f>
        <v>August</v>
      </c>
      <c r="D2066" s="5" t="str">
        <f>TEXT(Table_EnergyDemand_raw_data[[#This Row],[Date]], "YYYY")</f>
        <v>2020</v>
      </c>
      <c r="E2066" s="5">
        <f>_xlfn.ISOWEEKNUM(Table_EnergyDemand_raw_data[[#This Row],[Date]])</f>
        <v>35</v>
      </c>
      <c r="F2066" s="6" t="str">
        <f>VLOOKUP(Table_EnergyDemand_raw_data[[#This Row],[Date]],Table_Sheet1[], 2, FALSE)</f>
        <v>N</v>
      </c>
      <c r="G2066" s="6" t="str">
        <f>VLOOKUP(Table_EnergyDemand_raw_data[[#This Row],[Date]],Table_Sheet1[], 3, FALSE)</f>
        <v>N</v>
      </c>
      <c r="H2066" s="5">
        <v>6.1</v>
      </c>
      <c r="I2066" s="5">
        <v>14.5</v>
      </c>
      <c r="J2066" s="5">
        <v>12.8</v>
      </c>
      <c r="K2066" s="5">
        <v>0</v>
      </c>
      <c r="L2066" s="7">
        <v>129322.31</v>
      </c>
      <c r="M2066" s="8">
        <v>90.666887799999998</v>
      </c>
      <c r="N2066" s="8">
        <f>Table_EnergyDemand_raw_data[[#This Row],[Demand]]*Table_EnergyDemand_raw_data[[#This Row],[RRP]]</f>
        <v>11725251.370806817</v>
      </c>
    </row>
    <row r="2067" spans="1:14" x14ac:dyDescent="0.3">
      <c r="A2067" s="10">
        <v>44070</v>
      </c>
      <c r="B2067" s="5" t="str">
        <f>TEXT(Table_EnergyDemand_raw_data[[#This Row],[Date]], "DDDD")</f>
        <v>Thursday</v>
      </c>
      <c r="C2067" s="5" t="str">
        <f xml:space="preserve"> TEXT(Table_EnergyDemand_raw_data[[#This Row],[Date]], "MMMM")</f>
        <v>August</v>
      </c>
      <c r="D2067" s="5" t="str">
        <f>TEXT(Table_EnergyDemand_raw_data[[#This Row],[Date]], "YYYY")</f>
        <v>2020</v>
      </c>
      <c r="E2067" s="5">
        <f>_xlfn.ISOWEEKNUM(Table_EnergyDemand_raw_data[[#This Row],[Date]])</f>
        <v>35</v>
      </c>
      <c r="F2067" s="6" t="str">
        <f>VLOOKUP(Table_EnergyDemand_raw_data[[#This Row],[Date]],Table_Sheet1[], 2, FALSE)</f>
        <v>N</v>
      </c>
      <c r="G2067" s="6" t="str">
        <f>VLOOKUP(Table_EnergyDemand_raw_data[[#This Row],[Date]],Table_Sheet1[], 3, FALSE)</f>
        <v>N</v>
      </c>
      <c r="H2067" s="5">
        <v>8.8000000000000007</v>
      </c>
      <c r="I2067" s="5">
        <v>20.7</v>
      </c>
      <c r="J2067" s="5">
        <v>13.1</v>
      </c>
      <c r="K2067" s="5">
        <v>0</v>
      </c>
      <c r="L2067" s="7">
        <v>119044.425</v>
      </c>
      <c r="M2067" s="8">
        <v>45.564373940000003</v>
      </c>
      <c r="N2067" s="8">
        <f>Table_EnergyDemand_raw_data[[#This Row],[Demand]]*Table_EnergyDemand_raw_data[[#This Row],[RRP]]</f>
        <v>5424184.6961722849</v>
      </c>
    </row>
    <row r="2068" spans="1:14" x14ac:dyDescent="0.3">
      <c r="A2068" s="10">
        <v>44071</v>
      </c>
      <c r="B2068" s="5" t="str">
        <f>TEXT(Table_EnergyDemand_raw_data[[#This Row],[Date]], "DDDD")</f>
        <v>Friday</v>
      </c>
      <c r="C2068" s="5" t="str">
        <f xml:space="preserve"> TEXT(Table_EnergyDemand_raw_data[[#This Row],[Date]], "MMMM")</f>
        <v>August</v>
      </c>
      <c r="D2068" s="5" t="str">
        <f>TEXT(Table_EnergyDemand_raw_data[[#This Row],[Date]], "YYYY")</f>
        <v>2020</v>
      </c>
      <c r="E2068" s="5">
        <f>_xlfn.ISOWEEKNUM(Table_EnergyDemand_raw_data[[#This Row],[Date]])</f>
        <v>35</v>
      </c>
      <c r="F2068" s="6" t="str">
        <f>VLOOKUP(Table_EnergyDemand_raw_data[[#This Row],[Date]],Table_Sheet1[], 2, FALSE)</f>
        <v>N</v>
      </c>
      <c r="G2068" s="6" t="str">
        <f>VLOOKUP(Table_EnergyDemand_raw_data[[#This Row],[Date]],Table_Sheet1[], 3, FALSE)</f>
        <v>N</v>
      </c>
      <c r="H2068" s="5">
        <v>8.5</v>
      </c>
      <c r="I2068" s="5">
        <v>17.600000000000001</v>
      </c>
      <c r="J2068" s="5">
        <v>15.1</v>
      </c>
      <c r="K2068" s="5">
        <v>1.4</v>
      </c>
      <c r="L2068" s="7">
        <v>118809.08</v>
      </c>
      <c r="M2068" s="8">
        <v>61.608847650000001</v>
      </c>
      <c r="N2068" s="8">
        <f>Table_EnergyDemand_raw_data[[#This Row],[Demand]]*Table_EnergyDemand_raw_data[[#This Row],[RRP]]</f>
        <v>7319690.509156662</v>
      </c>
    </row>
    <row r="2069" spans="1:14" x14ac:dyDescent="0.3">
      <c r="A2069" s="10">
        <v>44072</v>
      </c>
      <c r="B2069" s="5" t="str">
        <f>TEXT(Table_EnergyDemand_raw_data[[#This Row],[Date]], "DDDD")</f>
        <v>Saturday</v>
      </c>
      <c r="C2069" s="5" t="str">
        <f xml:space="preserve"> TEXT(Table_EnergyDemand_raw_data[[#This Row],[Date]], "MMMM")</f>
        <v>August</v>
      </c>
      <c r="D2069" s="5" t="str">
        <f>TEXT(Table_EnergyDemand_raw_data[[#This Row],[Date]], "YYYY")</f>
        <v>2020</v>
      </c>
      <c r="E2069" s="5">
        <f>_xlfn.ISOWEEKNUM(Table_EnergyDemand_raw_data[[#This Row],[Date]])</f>
        <v>35</v>
      </c>
      <c r="F2069" s="6" t="str">
        <f>VLOOKUP(Table_EnergyDemand_raw_data[[#This Row],[Date]],Table_Sheet1[], 2, FALSE)</f>
        <v>N</v>
      </c>
      <c r="G2069" s="6" t="str">
        <f>VLOOKUP(Table_EnergyDemand_raw_data[[#This Row],[Date]],Table_Sheet1[], 3, FALSE)</f>
        <v>N</v>
      </c>
      <c r="H2069" s="5">
        <v>9.1999999999999993</v>
      </c>
      <c r="I2069" s="5">
        <v>19.3</v>
      </c>
      <c r="J2069" s="5">
        <v>15.6</v>
      </c>
      <c r="K2069" s="5">
        <v>0</v>
      </c>
      <c r="L2069" s="7">
        <v>100166.88499999999</v>
      </c>
      <c r="M2069" s="8">
        <v>15.292241880000001</v>
      </c>
      <c r="N2069" s="8">
        <f>Table_EnergyDemand_raw_data[[#This Row],[Demand]]*Table_EnergyDemand_raw_data[[#This Row],[RRP]]</f>
        <v>1531776.2337861438</v>
      </c>
    </row>
    <row r="2070" spans="1:14" x14ac:dyDescent="0.3">
      <c r="A2070" s="10">
        <v>44073</v>
      </c>
      <c r="B2070" s="5" t="str">
        <f>TEXT(Table_EnergyDemand_raw_data[[#This Row],[Date]], "DDDD")</f>
        <v>Sunday</v>
      </c>
      <c r="C2070" s="5" t="str">
        <f xml:space="preserve"> TEXT(Table_EnergyDemand_raw_data[[#This Row],[Date]], "MMMM")</f>
        <v>August</v>
      </c>
      <c r="D2070" s="5" t="str">
        <f>TEXT(Table_EnergyDemand_raw_data[[#This Row],[Date]], "YYYY")</f>
        <v>2020</v>
      </c>
      <c r="E2070" s="5">
        <f>_xlfn.ISOWEEKNUM(Table_EnergyDemand_raw_data[[#This Row],[Date]])</f>
        <v>35</v>
      </c>
      <c r="F2070" s="6" t="str">
        <f>VLOOKUP(Table_EnergyDemand_raw_data[[#This Row],[Date]],Table_Sheet1[], 2, FALSE)</f>
        <v>N</v>
      </c>
      <c r="G2070" s="6" t="str">
        <f>VLOOKUP(Table_EnergyDemand_raw_data[[#This Row],[Date]],Table_Sheet1[], 3, FALSE)</f>
        <v>N</v>
      </c>
      <c r="H2070" s="5">
        <v>12</v>
      </c>
      <c r="I2070" s="5">
        <v>19.8</v>
      </c>
      <c r="J2070" s="5">
        <v>9</v>
      </c>
      <c r="K2070" s="5">
        <v>0</v>
      </c>
      <c r="L2070" s="7">
        <v>98917.175000000003</v>
      </c>
      <c r="M2070" s="8">
        <v>9.4210185309999996</v>
      </c>
      <c r="N2070" s="8">
        <f>Table_EnergyDemand_raw_data[[#This Row],[Demand]]*Table_EnergyDemand_raw_data[[#This Row],[RRP]]</f>
        <v>931900.53870916995</v>
      </c>
    </row>
    <row r="2071" spans="1:14" x14ac:dyDescent="0.3">
      <c r="A2071" s="10">
        <v>44074</v>
      </c>
      <c r="B2071" s="5" t="str">
        <f>TEXT(Table_EnergyDemand_raw_data[[#This Row],[Date]], "DDDD")</f>
        <v>Monday</v>
      </c>
      <c r="C2071" s="5" t="str">
        <f xml:space="preserve"> TEXT(Table_EnergyDemand_raw_data[[#This Row],[Date]], "MMMM")</f>
        <v>August</v>
      </c>
      <c r="D2071" s="5" t="str">
        <f>TEXT(Table_EnergyDemand_raw_data[[#This Row],[Date]], "YYYY")</f>
        <v>2020</v>
      </c>
      <c r="E2071" s="5">
        <f>_xlfn.ISOWEEKNUM(Table_EnergyDemand_raw_data[[#This Row],[Date]])</f>
        <v>36</v>
      </c>
      <c r="F2071" s="6" t="str">
        <f>VLOOKUP(Table_EnergyDemand_raw_data[[#This Row],[Date]],Table_Sheet1[], 2, FALSE)</f>
        <v>N</v>
      </c>
      <c r="G2071" s="6" t="str">
        <f>VLOOKUP(Table_EnergyDemand_raw_data[[#This Row],[Date]],Table_Sheet1[], 3, FALSE)</f>
        <v>N</v>
      </c>
      <c r="H2071" s="5">
        <v>6.9</v>
      </c>
      <c r="I2071" s="5">
        <v>12.5</v>
      </c>
      <c r="J2071" s="5">
        <v>13.5</v>
      </c>
      <c r="K2071" s="5">
        <v>1</v>
      </c>
      <c r="L2071" s="7">
        <v>121605.395</v>
      </c>
      <c r="M2071" s="8">
        <v>58.552628499999997</v>
      </c>
      <c r="N2071" s="8">
        <f>Table_EnergyDemand_raw_data[[#This Row],[Demand]]*Table_EnergyDemand_raw_data[[#This Row],[RRP]]</f>
        <v>7120315.5170307579</v>
      </c>
    </row>
    <row r="2072" spans="1:14" x14ac:dyDescent="0.3">
      <c r="A2072" s="10">
        <v>44075</v>
      </c>
      <c r="B2072" s="5" t="str">
        <f>TEXT(Table_EnergyDemand_raw_data[[#This Row],[Date]], "DDDD")</f>
        <v>Tuesday</v>
      </c>
      <c r="C2072" s="5" t="str">
        <f xml:space="preserve"> TEXT(Table_EnergyDemand_raw_data[[#This Row],[Date]], "MMMM")</f>
        <v>September</v>
      </c>
      <c r="D2072" s="5" t="str">
        <f>TEXT(Table_EnergyDemand_raw_data[[#This Row],[Date]], "YYYY")</f>
        <v>2020</v>
      </c>
      <c r="E2072" s="5">
        <f>_xlfn.ISOWEEKNUM(Table_EnergyDemand_raw_data[[#This Row],[Date]])</f>
        <v>36</v>
      </c>
      <c r="F2072" s="6" t="str">
        <f>VLOOKUP(Table_EnergyDemand_raw_data[[#This Row],[Date]],Table_Sheet1[], 2, FALSE)</f>
        <v>N</v>
      </c>
      <c r="G2072" s="6" t="str">
        <f>VLOOKUP(Table_EnergyDemand_raw_data[[#This Row],[Date]],Table_Sheet1[], 3, FALSE)</f>
        <v>N</v>
      </c>
      <c r="H2072" s="5">
        <v>6.6</v>
      </c>
      <c r="I2072" s="5">
        <v>15.7</v>
      </c>
      <c r="J2072" s="5">
        <v>15.9</v>
      </c>
      <c r="K2072" s="5">
        <v>0</v>
      </c>
      <c r="L2072" s="7">
        <v>119645.18</v>
      </c>
      <c r="M2072" s="8">
        <v>52.281624639999997</v>
      </c>
      <c r="N2072" s="8">
        <f>Table_EnergyDemand_raw_data[[#This Row],[Demand]]*Table_EnergyDemand_raw_data[[#This Row],[RRP]]</f>
        <v>6255244.3907452347</v>
      </c>
    </row>
    <row r="2073" spans="1:14" x14ac:dyDescent="0.3">
      <c r="A2073" s="10">
        <v>44076</v>
      </c>
      <c r="B2073" s="5" t="str">
        <f>TEXT(Table_EnergyDemand_raw_data[[#This Row],[Date]], "DDDD")</f>
        <v>Wednesday</v>
      </c>
      <c r="C2073" s="5" t="str">
        <f xml:space="preserve"> TEXT(Table_EnergyDemand_raw_data[[#This Row],[Date]], "MMMM")</f>
        <v>September</v>
      </c>
      <c r="D2073" s="5" t="str">
        <f>TEXT(Table_EnergyDemand_raw_data[[#This Row],[Date]], "YYYY")</f>
        <v>2020</v>
      </c>
      <c r="E2073" s="5">
        <f>_xlfn.ISOWEEKNUM(Table_EnergyDemand_raw_data[[#This Row],[Date]])</f>
        <v>36</v>
      </c>
      <c r="F2073" s="6" t="str">
        <f>VLOOKUP(Table_EnergyDemand_raw_data[[#This Row],[Date]],Table_Sheet1[], 2, FALSE)</f>
        <v>N</v>
      </c>
      <c r="G2073" s="6" t="str">
        <f>VLOOKUP(Table_EnergyDemand_raw_data[[#This Row],[Date]],Table_Sheet1[], 3, FALSE)</f>
        <v>N</v>
      </c>
      <c r="H2073" s="5">
        <v>8.6</v>
      </c>
      <c r="I2073" s="5">
        <v>22</v>
      </c>
      <c r="J2073" s="5">
        <v>12.1</v>
      </c>
      <c r="K2073" s="5">
        <v>0</v>
      </c>
      <c r="L2073" s="7">
        <v>113547.67</v>
      </c>
      <c r="M2073" s="8">
        <v>31.7696948</v>
      </c>
      <c r="N2073" s="8">
        <f>Table_EnergyDemand_raw_data[[#This Row],[Demand]]*Table_EnergyDemand_raw_data[[#This Row],[RRP]]</f>
        <v>3607374.8211511159</v>
      </c>
    </row>
    <row r="2074" spans="1:14" x14ac:dyDescent="0.3">
      <c r="A2074" s="10">
        <v>44077</v>
      </c>
      <c r="B2074" s="5" t="str">
        <f>TEXT(Table_EnergyDemand_raw_data[[#This Row],[Date]], "DDDD")</f>
        <v>Thursday</v>
      </c>
      <c r="C2074" s="5" t="str">
        <f xml:space="preserve"> TEXT(Table_EnergyDemand_raw_data[[#This Row],[Date]], "MMMM")</f>
        <v>September</v>
      </c>
      <c r="D2074" s="5" t="str">
        <f>TEXT(Table_EnergyDemand_raw_data[[#This Row],[Date]], "YYYY")</f>
        <v>2020</v>
      </c>
      <c r="E2074" s="5">
        <f>_xlfn.ISOWEEKNUM(Table_EnergyDemand_raw_data[[#This Row],[Date]])</f>
        <v>36</v>
      </c>
      <c r="F2074" s="6" t="str">
        <f>VLOOKUP(Table_EnergyDemand_raw_data[[#This Row],[Date]],Table_Sheet1[], 2, FALSE)</f>
        <v>N</v>
      </c>
      <c r="G2074" s="6" t="str">
        <f>VLOOKUP(Table_EnergyDemand_raw_data[[#This Row],[Date]],Table_Sheet1[], 3, FALSE)</f>
        <v>N</v>
      </c>
      <c r="H2074" s="5">
        <v>12.9</v>
      </c>
      <c r="I2074" s="5">
        <v>19.899999999999999</v>
      </c>
      <c r="J2074" s="5">
        <v>13.5</v>
      </c>
      <c r="K2074" s="5">
        <v>0</v>
      </c>
      <c r="L2074" s="7">
        <v>109327.46</v>
      </c>
      <c r="M2074" s="8">
        <v>25.567114289999999</v>
      </c>
      <c r="N2074" s="8">
        <f>Table_EnergyDemand_raw_data[[#This Row],[Demand]]*Table_EnergyDemand_raw_data[[#This Row],[RRP]]</f>
        <v>2795187.6648554034</v>
      </c>
    </row>
    <row r="2075" spans="1:14" x14ac:dyDescent="0.3">
      <c r="A2075" s="10">
        <v>44078</v>
      </c>
      <c r="B2075" s="5" t="str">
        <f>TEXT(Table_EnergyDemand_raw_data[[#This Row],[Date]], "DDDD")</f>
        <v>Friday</v>
      </c>
      <c r="C2075" s="5" t="str">
        <f xml:space="preserve"> TEXT(Table_EnergyDemand_raw_data[[#This Row],[Date]], "MMMM")</f>
        <v>September</v>
      </c>
      <c r="D2075" s="5" t="str">
        <f>TEXT(Table_EnergyDemand_raw_data[[#This Row],[Date]], "YYYY")</f>
        <v>2020</v>
      </c>
      <c r="E2075" s="5">
        <f>_xlfn.ISOWEEKNUM(Table_EnergyDemand_raw_data[[#This Row],[Date]])</f>
        <v>36</v>
      </c>
      <c r="F2075" s="6" t="str">
        <f>VLOOKUP(Table_EnergyDemand_raw_data[[#This Row],[Date]],Table_Sheet1[], 2, FALSE)</f>
        <v>N</v>
      </c>
      <c r="G2075" s="6" t="str">
        <f>VLOOKUP(Table_EnergyDemand_raw_data[[#This Row],[Date]],Table_Sheet1[], 3, FALSE)</f>
        <v>N</v>
      </c>
      <c r="H2075" s="5">
        <v>9</v>
      </c>
      <c r="I2075" s="5">
        <v>17.3</v>
      </c>
      <c r="J2075" s="5">
        <v>12.7</v>
      </c>
      <c r="K2075" s="5">
        <v>0</v>
      </c>
      <c r="L2075" s="7">
        <v>114865.645</v>
      </c>
      <c r="M2075" s="8">
        <v>37.042569159999999</v>
      </c>
      <c r="N2075" s="8">
        <f>Table_EnergyDemand_raw_data[[#This Row],[Demand]]*Table_EnergyDemand_raw_data[[#This Row],[RRP]]</f>
        <v>4254918.5990205081</v>
      </c>
    </row>
    <row r="2076" spans="1:14" x14ac:dyDescent="0.3">
      <c r="A2076" s="10">
        <v>44079</v>
      </c>
      <c r="B2076" s="5" t="str">
        <f>TEXT(Table_EnergyDemand_raw_data[[#This Row],[Date]], "DDDD")</f>
        <v>Saturday</v>
      </c>
      <c r="C2076" s="5" t="str">
        <f xml:space="preserve"> TEXT(Table_EnergyDemand_raw_data[[#This Row],[Date]], "MMMM")</f>
        <v>September</v>
      </c>
      <c r="D2076" s="5" t="str">
        <f>TEXT(Table_EnergyDemand_raw_data[[#This Row],[Date]], "YYYY")</f>
        <v>2020</v>
      </c>
      <c r="E2076" s="5">
        <f>_xlfn.ISOWEEKNUM(Table_EnergyDemand_raw_data[[#This Row],[Date]])</f>
        <v>36</v>
      </c>
      <c r="F2076" s="6" t="str">
        <f>VLOOKUP(Table_EnergyDemand_raw_data[[#This Row],[Date]],Table_Sheet1[], 2, FALSE)</f>
        <v>N</v>
      </c>
      <c r="G2076" s="6" t="str">
        <f>VLOOKUP(Table_EnergyDemand_raw_data[[#This Row],[Date]],Table_Sheet1[], 3, FALSE)</f>
        <v>N</v>
      </c>
      <c r="H2076" s="5">
        <v>9.6999999999999993</v>
      </c>
      <c r="I2076" s="5">
        <v>16.600000000000001</v>
      </c>
      <c r="J2076" s="5">
        <v>15</v>
      </c>
      <c r="K2076" s="5">
        <v>0.2</v>
      </c>
      <c r="L2076" s="7">
        <v>105534.01</v>
      </c>
      <c r="M2076" s="8">
        <v>49.738453800000002</v>
      </c>
      <c r="N2076" s="8">
        <f>Table_EnergyDemand_raw_data[[#This Row],[Demand]]*Table_EnergyDemand_raw_data[[#This Row],[RRP]]</f>
        <v>5249098.4807137381</v>
      </c>
    </row>
    <row r="2077" spans="1:14" x14ac:dyDescent="0.3">
      <c r="A2077" s="10">
        <v>44080</v>
      </c>
      <c r="B2077" s="5" t="str">
        <f>TEXT(Table_EnergyDemand_raw_data[[#This Row],[Date]], "DDDD")</f>
        <v>Sunday</v>
      </c>
      <c r="C2077" s="5" t="str">
        <f xml:space="preserve"> TEXT(Table_EnergyDemand_raw_data[[#This Row],[Date]], "MMMM")</f>
        <v>September</v>
      </c>
      <c r="D2077" s="5" t="str">
        <f>TEXT(Table_EnergyDemand_raw_data[[#This Row],[Date]], "YYYY")</f>
        <v>2020</v>
      </c>
      <c r="E2077" s="5">
        <f>_xlfn.ISOWEEKNUM(Table_EnergyDemand_raw_data[[#This Row],[Date]])</f>
        <v>36</v>
      </c>
      <c r="F2077" s="6" t="str">
        <f>VLOOKUP(Table_EnergyDemand_raw_data[[#This Row],[Date]],Table_Sheet1[], 2, FALSE)</f>
        <v>N</v>
      </c>
      <c r="G2077" s="6" t="str">
        <f>VLOOKUP(Table_EnergyDemand_raw_data[[#This Row],[Date]],Table_Sheet1[], 3, FALSE)</f>
        <v>N</v>
      </c>
      <c r="H2077" s="5">
        <v>6.9</v>
      </c>
      <c r="I2077" s="5">
        <v>19.2</v>
      </c>
      <c r="J2077" s="5">
        <v>16.899999999999999</v>
      </c>
      <c r="K2077" s="5">
        <v>0.2</v>
      </c>
      <c r="L2077" s="7">
        <v>95865.14</v>
      </c>
      <c r="M2077" s="8">
        <v>26.51715961</v>
      </c>
      <c r="N2077" s="8">
        <f>Table_EnergyDemand_raw_data[[#This Row],[Demand]]*Table_EnergyDemand_raw_data[[#This Row],[RRP]]</f>
        <v>2542071.2184149954</v>
      </c>
    </row>
    <row r="2078" spans="1:14" x14ac:dyDescent="0.3">
      <c r="A2078" s="10">
        <v>44081</v>
      </c>
      <c r="B2078" s="5" t="str">
        <f>TEXT(Table_EnergyDemand_raw_data[[#This Row],[Date]], "DDDD")</f>
        <v>Monday</v>
      </c>
      <c r="C2078" s="5" t="str">
        <f xml:space="preserve"> TEXT(Table_EnergyDemand_raw_data[[#This Row],[Date]], "MMMM")</f>
        <v>September</v>
      </c>
      <c r="D2078" s="5" t="str">
        <f>TEXT(Table_EnergyDemand_raw_data[[#This Row],[Date]], "YYYY")</f>
        <v>2020</v>
      </c>
      <c r="E2078" s="5">
        <f>_xlfn.ISOWEEKNUM(Table_EnergyDemand_raw_data[[#This Row],[Date]])</f>
        <v>37</v>
      </c>
      <c r="F2078" s="6" t="str">
        <f>VLOOKUP(Table_EnergyDemand_raw_data[[#This Row],[Date]],Table_Sheet1[], 2, FALSE)</f>
        <v>N</v>
      </c>
      <c r="G2078" s="6" t="str">
        <f>VLOOKUP(Table_EnergyDemand_raw_data[[#This Row],[Date]],Table_Sheet1[], 3, FALSE)</f>
        <v>N</v>
      </c>
      <c r="H2078" s="5">
        <v>8.8000000000000007</v>
      </c>
      <c r="I2078" s="5">
        <v>22.9</v>
      </c>
      <c r="J2078" s="5">
        <v>17.100000000000001</v>
      </c>
      <c r="K2078" s="5">
        <v>0</v>
      </c>
      <c r="L2078" s="7">
        <v>99778.2</v>
      </c>
      <c r="M2078" s="8">
        <v>18.907524120000001</v>
      </c>
      <c r="N2078" s="8">
        <f>Table_EnergyDemand_raw_data[[#This Row],[Demand]]*Table_EnergyDemand_raw_data[[#This Row],[RRP]]</f>
        <v>1886558.7231501841</v>
      </c>
    </row>
    <row r="2079" spans="1:14" x14ac:dyDescent="0.3">
      <c r="A2079" s="10">
        <v>44082</v>
      </c>
      <c r="B2079" s="5" t="str">
        <f>TEXT(Table_EnergyDemand_raw_data[[#This Row],[Date]], "DDDD")</f>
        <v>Tuesday</v>
      </c>
      <c r="C2079" s="5" t="str">
        <f xml:space="preserve"> TEXT(Table_EnergyDemand_raw_data[[#This Row],[Date]], "MMMM")</f>
        <v>September</v>
      </c>
      <c r="D2079" s="5" t="str">
        <f>TEXT(Table_EnergyDemand_raw_data[[#This Row],[Date]], "YYYY")</f>
        <v>2020</v>
      </c>
      <c r="E2079" s="5">
        <f>_xlfn.ISOWEEKNUM(Table_EnergyDemand_raw_data[[#This Row],[Date]])</f>
        <v>37</v>
      </c>
      <c r="F2079" s="6" t="str">
        <f>VLOOKUP(Table_EnergyDemand_raw_data[[#This Row],[Date]],Table_Sheet1[], 2, FALSE)</f>
        <v>N</v>
      </c>
      <c r="G2079" s="6" t="str">
        <f>VLOOKUP(Table_EnergyDemand_raw_data[[#This Row],[Date]],Table_Sheet1[], 3, FALSE)</f>
        <v>N</v>
      </c>
      <c r="H2079" s="5">
        <v>16.600000000000001</v>
      </c>
      <c r="I2079" s="5">
        <v>19.899999999999999</v>
      </c>
      <c r="J2079" s="5">
        <v>4.8</v>
      </c>
      <c r="K2079" s="5">
        <v>0</v>
      </c>
      <c r="L2079" s="7">
        <v>112421.09</v>
      </c>
      <c r="M2079" s="8">
        <v>35.901955559999998</v>
      </c>
      <c r="N2079" s="8">
        <f>Table_EnergyDemand_raw_data[[#This Row],[Demand]]*Table_EnergyDemand_raw_data[[#This Row],[RRP]]</f>
        <v>4036136.9771867599</v>
      </c>
    </row>
    <row r="2080" spans="1:14" x14ac:dyDescent="0.3">
      <c r="A2080" s="10">
        <v>44083</v>
      </c>
      <c r="B2080" s="5" t="str">
        <f>TEXT(Table_EnergyDemand_raw_data[[#This Row],[Date]], "DDDD")</f>
        <v>Wednesday</v>
      </c>
      <c r="C2080" s="5" t="str">
        <f xml:space="preserve"> TEXT(Table_EnergyDemand_raw_data[[#This Row],[Date]], "MMMM")</f>
        <v>September</v>
      </c>
      <c r="D2080" s="5" t="str">
        <f>TEXT(Table_EnergyDemand_raw_data[[#This Row],[Date]], "YYYY")</f>
        <v>2020</v>
      </c>
      <c r="E2080" s="5">
        <f>_xlfn.ISOWEEKNUM(Table_EnergyDemand_raw_data[[#This Row],[Date]])</f>
        <v>37</v>
      </c>
      <c r="F2080" s="6" t="str">
        <f>VLOOKUP(Table_EnergyDemand_raw_data[[#This Row],[Date]],Table_Sheet1[], 2, FALSE)</f>
        <v>N</v>
      </c>
      <c r="G2080" s="6" t="str">
        <f>VLOOKUP(Table_EnergyDemand_raw_data[[#This Row],[Date]],Table_Sheet1[], 3, FALSE)</f>
        <v>N</v>
      </c>
      <c r="H2080" s="5">
        <v>8.1</v>
      </c>
      <c r="I2080" s="5">
        <v>15.6</v>
      </c>
      <c r="J2080" s="5">
        <v>14.8</v>
      </c>
      <c r="K2080" s="5">
        <v>1</v>
      </c>
      <c r="L2080" s="7">
        <v>112140.47</v>
      </c>
      <c r="M2080" s="8">
        <v>37.015433659999999</v>
      </c>
      <c r="N2080" s="8">
        <f>Table_EnergyDemand_raw_data[[#This Row],[Demand]]*Table_EnergyDemand_raw_data[[#This Row],[RRP]]</f>
        <v>4150928.1278862203</v>
      </c>
    </row>
    <row r="2081" spans="1:14" x14ac:dyDescent="0.3">
      <c r="A2081" s="10">
        <v>44084</v>
      </c>
      <c r="B2081" s="5" t="str">
        <f>TEXT(Table_EnergyDemand_raw_data[[#This Row],[Date]], "DDDD")</f>
        <v>Thursday</v>
      </c>
      <c r="C2081" s="5" t="str">
        <f xml:space="preserve"> TEXT(Table_EnergyDemand_raw_data[[#This Row],[Date]], "MMMM")</f>
        <v>September</v>
      </c>
      <c r="D2081" s="5" t="str">
        <f>TEXT(Table_EnergyDemand_raw_data[[#This Row],[Date]], "YYYY")</f>
        <v>2020</v>
      </c>
      <c r="E2081" s="5">
        <f>_xlfn.ISOWEEKNUM(Table_EnergyDemand_raw_data[[#This Row],[Date]])</f>
        <v>37</v>
      </c>
      <c r="F2081" s="6" t="str">
        <f>VLOOKUP(Table_EnergyDemand_raw_data[[#This Row],[Date]],Table_Sheet1[], 2, FALSE)</f>
        <v>N</v>
      </c>
      <c r="G2081" s="6" t="str">
        <f>VLOOKUP(Table_EnergyDemand_raw_data[[#This Row],[Date]],Table_Sheet1[], 3, FALSE)</f>
        <v>N</v>
      </c>
      <c r="H2081" s="5">
        <v>5.4</v>
      </c>
      <c r="I2081" s="5">
        <v>21.4</v>
      </c>
      <c r="J2081" s="5">
        <v>17.5</v>
      </c>
      <c r="K2081" s="5">
        <v>0</v>
      </c>
      <c r="L2081" s="7">
        <v>109328.33500000001</v>
      </c>
      <c r="M2081" s="8">
        <v>31.152816170000001</v>
      </c>
      <c r="N2081" s="8">
        <f>Table_EnergyDemand_raw_data[[#This Row],[Demand]]*Table_EnergyDemand_raw_data[[#This Row],[RRP]]</f>
        <v>3405885.5224271771</v>
      </c>
    </row>
    <row r="2082" spans="1:14" x14ac:dyDescent="0.3">
      <c r="A2082" s="10">
        <v>44085</v>
      </c>
      <c r="B2082" s="5" t="str">
        <f>TEXT(Table_EnergyDemand_raw_data[[#This Row],[Date]], "DDDD")</f>
        <v>Friday</v>
      </c>
      <c r="C2082" s="5" t="str">
        <f xml:space="preserve"> TEXT(Table_EnergyDemand_raw_data[[#This Row],[Date]], "MMMM")</f>
        <v>September</v>
      </c>
      <c r="D2082" s="5" t="str">
        <f>TEXT(Table_EnergyDemand_raw_data[[#This Row],[Date]], "YYYY")</f>
        <v>2020</v>
      </c>
      <c r="E2082" s="5">
        <f>_xlfn.ISOWEEKNUM(Table_EnergyDemand_raw_data[[#This Row],[Date]])</f>
        <v>37</v>
      </c>
      <c r="F2082" s="6" t="str">
        <f>VLOOKUP(Table_EnergyDemand_raw_data[[#This Row],[Date]],Table_Sheet1[], 2, FALSE)</f>
        <v>N</v>
      </c>
      <c r="G2082" s="6" t="str">
        <f>VLOOKUP(Table_EnergyDemand_raw_data[[#This Row],[Date]],Table_Sheet1[], 3, FALSE)</f>
        <v>N</v>
      </c>
      <c r="H2082" s="5">
        <v>10.4</v>
      </c>
      <c r="I2082" s="5">
        <v>19.399999999999999</v>
      </c>
      <c r="J2082" s="5">
        <v>13.4</v>
      </c>
      <c r="K2082" s="5">
        <v>0</v>
      </c>
      <c r="L2082" s="7">
        <v>106643.05</v>
      </c>
      <c r="M2082" s="8">
        <v>22.38646877</v>
      </c>
      <c r="N2082" s="8">
        <f>Table_EnergyDemand_raw_data[[#This Row],[Demand]]*Table_EnergyDemand_raw_data[[#This Row],[RRP]]</f>
        <v>2387361.3083625487</v>
      </c>
    </row>
    <row r="2083" spans="1:14" x14ac:dyDescent="0.3">
      <c r="A2083" s="10">
        <v>44086</v>
      </c>
      <c r="B2083" s="5" t="str">
        <f>TEXT(Table_EnergyDemand_raw_data[[#This Row],[Date]], "DDDD")</f>
        <v>Saturday</v>
      </c>
      <c r="C2083" s="5" t="str">
        <f xml:space="preserve"> TEXT(Table_EnergyDemand_raw_data[[#This Row],[Date]], "MMMM")</f>
        <v>September</v>
      </c>
      <c r="D2083" s="5" t="str">
        <f>TEXT(Table_EnergyDemand_raw_data[[#This Row],[Date]], "YYYY")</f>
        <v>2020</v>
      </c>
      <c r="E2083" s="5">
        <f>_xlfn.ISOWEEKNUM(Table_EnergyDemand_raw_data[[#This Row],[Date]])</f>
        <v>37</v>
      </c>
      <c r="F2083" s="6" t="str">
        <f>VLOOKUP(Table_EnergyDemand_raw_data[[#This Row],[Date]],Table_Sheet1[], 2, FALSE)</f>
        <v>N</v>
      </c>
      <c r="G2083" s="6" t="str">
        <f>VLOOKUP(Table_EnergyDemand_raw_data[[#This Row],[Date]],Table_Sheet1[], 3, FALSE)</f>
        <v>N</v>
      </c>
      <c r="H2083" s="5">
        <v>13.3</v>
      </c>
      <c r="I2083" s="5">
        <v>16</v>
      </c>
      <c r="J2083" s="5">
        <v>4</v>
      </c>
      <c r="K2083" s="5">
        <v>1.6</v>
      </c>
      <c r="L2083" s="7">
        <v>111644.6</v>
      </c>
      <c r="M2083" s="8">
        <v>34.264167829999998</v>
      </c>
      <c r="N2083" s="8">
        <f>Table_EnergyDemand_raw_data[[#This Row],[Demand]]*Table_EnergyDemand_raw_data[[#This Row],[RRP]]</f>
        <v>3825409.3117132178</v>
      </c>
    </row>
    <row r="2084" spans="1:14" x14ac:dyDescent="0.3">
      <c r="A2084" s="10">
        <v>44087</v>
      </c>
      <c r="B2084" s="5" t="str">
        <f>TEXT(Table_EnergyDemand_raw_data[[#This Row],[Date]], "DDDD")</f>
        <v>Sunday</v>
      </c>
      <c r="C2084" s="5" t="str">
        <f xml:space="preserve"> TEXT(Table_EnergyDemand_raw_data[[#This Row],[Date]], "MMMM")</f>
        <v>September</v>
      </c>
      <c r="D2084" s="5" t="str">
        <f>TEXT(Table_EnergyDemand_raw_data[[#This Row],[Date]], "YYYY")</f>
        <v>2020</v>
      </c>
      <c r="E2084" s="5">
        <f>_xlfn.ISOWEEKNUM(Table_EnergyDemand_raw_data[[#This Row],[Date]])</f>
        <v>37</v>
      </c>
      <c r="F2084" s="6" t="str">
        <f>VLOOKUP(Table_EnergyDemand_raw_data[[#This Row],[Date]],Table_Sheet1[], 2, FALSE)</f>
        <v>N</v>
      </c>
      <c r="G2084" s="6" t="str">
        <f>VLOOKUP(Table_EnergyDemand_raw_data[[#This Row],[Date]],Table_Sheet1[], 3, FALSE)</f>
        <v>N</v>
      </c>
      <c r="H2084" s="5">
        <v>11.9</v>
      </c>
      <c r="I2084" s="5">
        <v>17.2</v>
      </c>
      <c r="J2084" s="5">
        <v>16.5</v>
      </c>
      <c r="K2084" s="5">
        <v>11.8</v>
      </c>
      <c r="L2084" s="7">
        <v>96225.91</v>
      </c>
      <c r="M2084" s="8">
        <v>28.327690329999999</v>
      </c>
      <c r="N2084" s="8">
        <f>Table_EnergyDemand_raw_data[[#This Row],[Demand]]*Table_EnergyDemand_raw_data[[#This Row],[RRP]]</f>
        <v>2725857.7802024502</v>
      </c>
    </row>
    <row r="2085" spans="1:14" x14ac:dyDescent="0.3">
      <c r="A2085" s="10">
        <v>44088</v>
      </c>
      <c r="B2085" s="5" t="str">
        <f>TEXT(Table_EnergyDemand_raw_data[[#This Row],[Date]], "DDDD")</f>
        <v>Monday</v>
      </c>
      <c r="C2085" s="5" t="str">
        <f xml:space="preserve"> TEXT(Table_EnergyDemand_raw_data[[#This Row],[Date]], "MMMM")</f>
        <v>September</v>
      </c>
      <c r="D2085" s="5" t="str">
        <f>TEXT(Table_EnergyDemand_raw_data[[#This Row],[Date]], "YYYY")</f>
        <v>2020</v>
      </c>
      <c r="E2085" s="5">
        <f>_xlfn.ISOWEEKNUM(Table_EnergyDemand_raw_data[[#This Row],[Date]])</f>
        <v>38</v>
      </c>
      <c r="F2085" s="6" t="str">
        <f>VLOOKUP(Table_EnergyDemand_raw_data[[#This Row],[Date]],Table_Sheet1[], 2, FALSE)</f>
        <v>N</v>
      </c>
      <c r="G2085" s="6" t="str">
        <f>VLOOKUP(Table_EnergyDemand_raw_data[[#This Row],[Date]],Table_Sheet1[], 3, FALSE)</f>
        <v>N</v>
      </c>
      <c r="H2085" s="5">
        <v>11.1</v>
      </c>
      <c r="I2085" s="5">
        <v>16.600000000000001</v>
      </c>
      <c r="J2085" s="5">
        <v>18.100000000000001</v>
      </c>
      <c r="K2085" s="5">
        <v>0</v>
      </c>
      <c r="L2085" s="7">
        <v>107196.61</v>
      </c>
      <c r="M2085" s="8">
        <v>41.852128030000003</v>
      </c>
      <c r="N2085" s="8">
        <f>Table_EnergyDemand_raw_data[[#This Row],[Demand]]*Table_EnergyDemand_raw_data[[#This Row],[RRP]]</f>
        <v>4486406.2461019782</v>
      </c>
    </row>
    <row r="2086" spans="1:14" x14ac:dyDescent="0.3">
      <c r="A2086" s="10">
        <v>44089</v>
      </c>
      <c r="B2086" s="5" t="str">
        <f>TEXT(Table_EnergyDemand_raw_data[[#This Row],[Date]], "DDDD")</f>
        <v>Tuesday</v>
      </c>
      <c r="C2086" s="5" t="str">
        <f xml:space="preserve"> TEXT(Table_EnergyDemand_raw_data[[#This Row],[Date]], "MMMM")</f>
        <v>September</v>
      </c>
      <c r="D2086" s="5" t="str">
        <f>TEXT(Table_EnergyDemand_raw_data[[#This Row],[Date]], "YYYY")</f>
        <v>2020</v>
      </c>
      <c r="E2086" s="5">
        <f>_xlfn.ISOWEEKNUM(Table_EnergyDemand_raw_data[[#This Row],[Date]])</f>
        <v>38</v>
      </c>
      <c r="F2086" s="6" t="str">
        <f>VLOOKUP(Table_EnergyDemand_raw_data[[#This Row],[Date]],Table_Sheet1[], 2, FALSE)</f>
        <v>N</v>
      </c>
      <c r="G2086" s="6" t="str">
        <f>VLOOKUP(Table_EnergyDemand_raw_data[[#This Row],[Date]],Table_Sheet1[], 3, FALSE)</f>
        <v>N</v>
      </c>
      <c r="H2086" s="5">
        <v>7.4</v>
      </c>
      <c r="I2086" s="5">
        <v>15.8</v>
      </c>
      <c r="J2086" s="5">
        <v>18.3</v>
      </c>
      <c r="K2086" s="5">
        <v>0</v>
      </c>
      <c r="L2086" s="7">
        <v>113008.77</v>
      </c>
      <c r="M2086" s="8">
        <v>44.305358050000002</v>
      </c>
      <c r="N2086" s="8">
        <f>Table_EnergyDemand_raw_data[[#This Row],[Demand]]*Table_EnergyDemand_raw_data[[#This Row],[RRP]]</f>
        <v>5006894.0176400989</v>
      </c>
    </row>
    <row r="2087" spans="1:14" x14ac:dyDescent="0.3">
      <c r="A2087" s="10">
        <v>44090</v>
      </c>
      <c r="B2087" s="5" t="str">
        <f>TEXT(Table_EnergyDemand_raw_data[[#This Row],[Date]], "DDDD")</f>
        <v>Wednesday</v>
      </c>
      <c r="C2087" s="5" t="str">
        <f xml:space="preserve"> TEXT(Table_EnergyDemand_raw_data[[#This Row],[Date]], "MMMM")</f>
        <v>September</v>
      </c>
      <c r="D2087" s="5" t="str">
        <f>TEXT(Table_EnergyDemand_raw_data[[#This Row],[Date]], "YYYY")</f>
        <v>2020</v>
      </c>
      <c r="E2087" s="5">
        <f>_xlfn.ISOWEEKNUM(Table_EnergyDemand_raw_data[[#This Row],[Date]])</f>
        <v>38</v>
      </c>
      <c r="F2087" s="6" t="str">
        <f>VLOOKUP(Table_EnergyDemand_raw_data[[#This Row],[Date]],Table_Sheet1[], 2, FALSE)</f>
        <v>N</v>
      </c>
      <c r="G2087" s="6" t="str">
        <f>VLOOKUP(Table_EnergyDemand_raw_data[[#This Row],[Date]],Table_Sheet1[], 3, FALSE)</f>
        <v>N</v>
      </c>
      <c r="H2087" s="5">
        <v>7.1</v>
      </c>
      <c r="I2087" s="5">
        <v>22.8</v>
      </c>
      <c r="J2087" s="5">
        <v>17.399999999999999</v>
      </c>
      <c r="K2087" s="5">
        <v>0</v>
      </c>
      <c r="L2087" s="7">
        <v>110807.72</v>
      </c>
      <c r="M2087" s="8">
        <v>34.968412190000002</v>
      </c>
      <c r="N2087" s="8">
        <f>Table_EnergyDemand_raw_data[[#This Row],[Demand]]*Table_EnergyDemand_raw_data[[#This Row],[RRP]]</f>
        <v>3874770.0267941072</v>
      </c>
    </row>
    <row r="2088" spans="1:14" x14ac:dyDescent="0.3">
      <c r="A2088" s="10">
        <v>44091</v>
      </c>
      <c r="B2088" s="5" t="str">
        <f>TEXT(Table_EnergyDemand_raw_data[[#This Row],[Date]], "DDDD")</f>
        <v>Thursday</v>
      </c>
      <c r="C2088" s="5" t="str">
        <f xml:space="preserve"> TEXT(Table_EnergyDemand_raw_data[[#This Row],[Date]], "MMMM")</f>
        <v>September</v>
      </c>
      <c r="D2088" s="5" t="str">
        <f>TEXT(Table_EnergyDemand_raw_data[[#This Row],[Date]], "YYYY")</f>
        <v>2020</v>
      </c>
      <c r="E2088" s="5">
        <f>_xlfn.ISOWEEKNUM(Table_EnergyDemand_raw_data[[#This Row],[Date]])</f>
        <v>38</v>
      </c>
      <c r="F2088" s="6" t="str">
        <f>VLOOKUP(Table_EnergyDemand_raw_data[[#This Row],[Date]],Table_Sheet1[], 2, FALSE)</f>
        <v>N</v>
      </c>
      <c r="G2088" s="6" t="str">
        <f>VLOOKUP(Table_EnergyDemand_raw_data[[#This Row],[Date]],Table_Sheet1[], 3, FALSE)</f>
        <v>N</v>
      </c>
      <c r="H2088" s="5">
        <v>11.8</v>
      </c>
      <c r="I2088" s="5">
        <v>15.5</v>
      </c>
      <c r="J2088" s="5">
        <v>9.4</v>
      </c>
      <c r="K2088" s="5">
        <v>0.8</v>
      </c>
      <c r="L2088" s="7">
        <v>115643.44</v>
      </c>
      <c r="M2088" s="8">
        <v>34.696676500000002</v>
      </c>
      <c r="N2088" s="8">
        <f>Table_EnergyDemand_raw_data[[#This Row],[Demand]]*Table_EnergyDemand_raw_data[[#This Row],[RRP]]</f>
        <v>4012443.0270271604</v>
      </c>
    </row>
    <row r="2089" spans="1:14" x14ac:dyDescent="0.3">
      <c r="A2089" s="10">
        <v>44092</v>
      </c>
      <c r="B2089" s="5" t="str">
        <f>TEXT(Table_EnergyDemand_raw_data[[#This Row],[Date]], "DDDD")</f>
        <v>Friday</v>
      </c>
      <c r="C2089" s="5" t="str">
        <f xml:space="preserve"> TEXT(Table_EnergyDemand_raw_data[[#This Row],[Date]], "MMMM")</f>
        <v>September</v>
      </c>
      <c r="D2089" s="5" t="str">
        <f>TEXT(Table_EnergyDemand_raw_data[[#This Row],[Date]], "YYYY")</f>
        <v>2020</v>
      </c>
      <c r="E2089" s="5">
        <f>_xlfn.ISOWEEKNUM(Table_EnergyDemand_raw_data[[#This Row],[Date]])</f>
        <v>38</v>
      </c>
      <c r="F2089" s="6" t="str">
        <f>VLOOKUP(Table_EnergyDemand_raw_data[[#This Row],[Date]],Table_Sheet1[], 2, FALSE)</f>
        <v>N</v>
      </c>
      <c r="G2089" s="6" t="str">
        <f>VLOOKUP(Table_EnergyDemand_raw_data[[#This Row],[Date]],Table_Sheet1[], 3, FALSE)</f>
        <v>N</v>
      </c>
      <c r="H2089" s="5">
        <v>8.4</v>
      </c>
      <c r="I2089" s="5">
        <v>18.7</v>
      </c>
      <c r="J2089" s="5">
        <v>13.6</v>
      </c>
      <c r="K2089" s="5">
        <v>0</v>
      </c>
      <c r="L2089" s="7">
        <v>112335.7</v>
      </c>
      <c r="M2089" s="8">
        <v>40.837043459999997</v>
      </c>
      <c r="N2089" s="8">
        <f>Table_EnergyDemand_raw_data[[#This Row],[Demand]]*Table_EnergyDemand_raw_data[[#This Row],[RRP]]</f>
        <v>4587457.8630095217</v>
      </c>
    </row>
    <row r="2090" spans="1:14" x14ac:dyDescent="0.3">
      <c r="A2090" s="10">
        <v>44093</v>
      </c>
      <c r="B2090" s="5" t="str">
        <f>TEXT(Table_EnergyDemand_raw_data[[#This Row],[Date]], "DDDD")</f>
        <v>Saturday</v>
      </c>
      <c r="C2090" s="5" t="str">
        <f xml:space="preserve"> TEXT(Table_EnergyDemand_raw_data[[#This Row],[Date]], "MMMM")</f>
        <v>September</v>
      </c>
      <c r="D2090" s="5" t="str">
        <f>TEXT(Table_EnergyDemand_raw_data[[#This Row],[Date]], "YYYY")</f>
        <v>2020</v>
      </c>
      <c r="E2090" s="5">
        <f>_xlfn.ISOWEEKNUM(Table_EnergyDemand_raw_data[[#This Row],[Date]])</f>
        <v>38</v>
      </c>
      <c r="F2090" s="6" t="str">
        <f>VLOOKUP(Table_EnergyDemand_raw_data[[#This Row],[Date]],Table_Sheet1[], 2, FALSE)</f>
        <v>N</v>
      </c>
      <c r="G2090" s="6" t="str">
        <f>VLOOKUP(Table_EnergyDemand_raw_data[[#This Row],[Date]],Table_Sheet1[], 3, FALSE)</f>
        <v>N</v>
      </c>
      <c r="H2090" s="5">
        <v>11.3</v>
      </c>
      <c r="I2090" s="5">
        <v>26.3</v>
      </c>
      <c r="J2090" s="5">
        <v>17.100000000000001</v>
      </c>
      <c r="K2090" s="5">
        <v>0</v>
      </c>
      <c r="L2090" s="7">
        <v>93384</v>
      </c>
      <c r="M2090" s="8">
        <v>24.265307830000001</v>
      </c>
      <c r="N2090" s="8">
        <f>Table_EnergyDemand_raw_data[[#This Row],[Demand]]*Table_EnergyDemand_raw_data[[#This Row],[RRP]]</f>
        <v>2265991.5063967202</v>
      </c>
    </row>
    <row r="2091" spans="1:14" x14ac:dyDescent="0.3">
      <c r="A2091" s="10">
        <v>44094</v>
      </c>
      <c r="B2091" s="5" t="str">
        <f>TEXT(Table_EnergyDemand_raw_data[[#This Row],[Date]], "DDDD")</f>
        <v>Sunday</v>
      </c>
      <c r="C2091" s="5" t="str">
        <f xml:space="preserve"> TEXT(Table_EnergyDemand_raw_data[[#This Row],[Date]], "MMMM")</f>
        <v>September</v>
      </c>
      <c r="D2091" s="5" t="str">
        <f>TEXT(Table_EnergyDemand_raw_data[[#This Row],[Date]], "YYYY")</f>
        <v>2020</v>
      </c>
      <c r="E2091" s="5">
        <f>_xlfn.ISOWEEKNUM(Table_EnergyDemand_raw_data[[#This Row],[Date]])</f>
        <v>38</v>
      </c>
      <c r="F2091" s="6" t="str">
        <f>VLOOKUP(Table_EnergyDemand_raw_data[[#This Row],[Date]],Table_Sheet1[], 2, FALSE)</f>
        <v>N</v>
      </c>
      <c r="G2091" s="6" t="str">
        <f>VLOOKUP(Table_EnergyDemand_raw_data[[#This Row],[Date]],Table_Sheet1[], 3, FALSE)</f>
        <v>N</v>
      </c>
      <c r="H2091" s="5">
        <v>17.100000000000001</v>
      </c>
      <c r="I2091" s="5">
        <v>22</v>
      </c>
      <c r="J2091" s="5">
        <v>16.7</v>
      </c>
      <c r="K2091" s="5">
        <v>0</v>
      </c>
      <c r="L2091" s="7">
        <v>86891.23</v>
      </c>
      <c r="M2091" s="8">
        <v>23.051334789999999</v>
      </c>
      <c r="N2091" s="8">
        <f>Table_EnergyDemand_raw_data[[#This Row],[Demand]]*Table_EnergyDemand_raw_data[[#This Row],[RRP]]</f>
        <v>2002958.8330448915</v>
      </c>
    </row>
    <row r="2092" spans="1:14" x14ac:dyDescent="0.3">
      <c r="A2092" s="10">
        <v>44095</v>
      </c>
      <c r="B2092" s="5" t="str">
        <f>TEXT(Table_EnergyDemand_raw_data[[#This Row],[Date]], "DDDD")</f>
        <v>Monday</v>
      </c>
      <c r="C2092" s="5" t="str">
        <f xml:space="preserve"> TEXT(Table_EnergyDemand_raw_data[[#This Row],[Date]], "MMMM")</f>
        <v>September</v>
      </c>
      <c r="D2092" s="5" t="str">
        <f>TEXT(Table_EnergyDemand_raw_data[[#This Row],[Date]], "YYYY")</f>
        <v>2020</v>
      </c>
      <c r="E2092" s="5">
        <f>_xlfn.ISOWEEKNUM(Table_EnergyDemand_raw_data[[#This Row],[Date]])</f>
        <v>39</v>
      </c>
      <c r="F2092" s="6" t="str">
        <f>VLOOKUP(Table_EnergyDemand_raw_data[[#This Row],[Date]],Table_Sheet1[], 2, FALSE)</f>
        <v>N</v>
      </c>
      <c r="G2092" s="6" t="str">
        <f>VLOOKUP(Table_EnergyDemand_raw_data[[#This Row],[Date]],Table_Sheet1[], 3, FALSE)</f>
        <v>N</v>
      </c>
      <c r="H2092" s="5">
        <v>16.600000000000001</v>
      </c>
      <c r="I2092" s="5">
        <v>19.8</v>
      </c>
      <c r="J2092" s="5">
        <v>13</v>
      </c>
      <c r="K2092" s="5">
        <v>0</v>
      </c>
      <c r="L2092" s="7">
        <v>100977.95</v>
      </c>
      <c r="M2092" s="8">
        <v>34.25364192</v>
      </c>
      <c r="N2092" s="8">
        <f>Table_EnergyDemand_raw_data[[#This Row],[Demand]]*Table_EnergyDemand_raw_data[[#This Row],[RRP]]</f>
        <v>3458862.5411156639</v>
      </c>
    </row>
    <row r="2093" spans="1:14" x14ac:dyDescent="0.3">
      <c r="A2093" s="10">
        <v>44096</v>
      </c>
      <c r="B2093" s="5" t="str">
        <f>TEXT(Table_EnergyDemand_raw_data[[#This Row],[Date]], "DDDD")</f>
        <v>Tuesday</v>
      </c>
      <c r="C2093" s="5" t="str">
        <f xml:space="preserve"> TEXT(Table_EnergyDemand_raw_data[[#This Row],[Date]], "MMMM")</f>
        <v>September</v>
      </c>
      <c r="D2093" s="5" t="str">
        <f>TEXT(Table_EnergyDemand_raw_data[[#This Row],[Date]], "YYYY")</f>
        <v>2020</v>
      </c>
      <c r="E2093" s="5">
        <f>_xlfn.ISOWEEKNUM(Table_EnergyDemand_raw_data[[#This Row],[Date]])</f>
        <v>39</v>
      </c>
      <c r="F2093" s="6" t="str">
        <f>VLOOKUP(Table_EnergyDemand_raw_data[[#This Row],[Date]],Table_Sheet1[], 2, FALSE)</f>
        <v>N</v>
      </c>
      <c r="G2093" s="6" t="str">
        <f>VLOOKUP(Table_EnergyDemand_raw_data[[#This Row],[Date]],Table_Sheet1[], 3, FALSE)</f>
        <v>N</v>
      </c>
      <c r="H2093" s="5">
        <v>12.3</v>
      </c>
      <c r="I2093" s="5">
        <v>18.899999999999999</v>
      </c>
      <c r="J2093" s="5">
        <v>16.8</v>
      </c>
      <c r="K2093" s="5">
        <v>0</v>
      </c>
      <c r="L2093" s="7">
        <v>103200.64</v>
      </c>
      <c r="M2093" s="8">
        <v>25.925322789999999</v>
      </c>
      <c r="N2093" s="8">
        <f>Table_EnergyDemand_raw_data[[#This Row],[Demand]]*Table_EnergyDemand_raw_data[[#This Row],[RRP]]</f>
        <v>2675509.9041345855</v>
      </c>
    </row>
    <row r="2094" spans="1:14" x14ac:dyDescent="0.3">
      <c r="A2094" s="10">
        <v>44097</v>
      </c>
      <c r="B2094" s="5" t="str">
        <f>TEXT(Table_EnergyDemand_raw_data[[#This Row],[Date]], "DDDD")</f>
        <v>Wednesday</v>
      </c>
      <c r="C2094" s="5" t="str">
        <f xml:space="preserve"> TEXT(Table_EnergyDemand_raw_data[[#This Row],[Date]], "MMMM")</f>
        <v>September</v>
      </c>
      <c r="D2094" s="5" t="str">
        <f>TEXT(Table_EnergyDemand_raw_data[[#This Row],[Date]], "YYYY")</f>
        <v>2020</v>
      </c>
      <c r="E2094" s="5">
        <f>_xlfn.ISOWEEKNUM(Table_EnergyDemand_raw_data[[#This Row],[Date]])</f>
        <v>39</v>
      </c>
      <c r="F2094" s="6" t="str">
        <f>VLOOKUP(Table_EnergyDemand_raw_data[[#This Row],[Date]],Table_Sheet1[], 2, FALSE)</f>
        <v>N</v>
      </c>
      <c r="G2094" s="6" t="str">
        <f>VLOOKUP(Table_EnergyDemand_raw_data[[#This Row],[Date]],Table_Sheet1[], 3, FALSE)</f>
        <v>N</v>
      </c>
      <c r="H2094" s="5">
        <v>10.6</v>
      </c>
      <c r="I2094" s="5">
        <v>15.1</v>
      </c>
      <c r="J2094" s="5">
        <v>12.3</v>
      </c>
      <c r="K2094" s="5">
        <v>0.2</v>
      </c>
      <c r="L2094" s="7">
        <v>112412.44500000001</v>
      </c>
      <c r="M2094" s="8">
        <v>34.211794570000002</v>
      </c>
      <c r="N2094" s="8">
        <f>Table_EnergyDemand_raw_data[[#This Row],[Demand]]*Table_EnergyDemand_raw_data[[#This Row],[RRP]]</f>
        <v>3845831.4754514243</v>
      </c>
    </row>
    <row r="2095" spans="1:14" x14ac:dyDescent="0.3">
      <c r="A2095" s="10">
        <v>44098</v>
      </c>
      <c r="B2095" s="5" t="str">
        <f>TEXT(Table_EnergyDemand_raw_data[[#This Row],[Date]], "DDDD")</f>
        <v>Thursday</v>
      </c>
      <c r="C2095" s="5" t="str">
        <f xml:space="preserve"> TEXT(Table_EnergyDemand_raw_data[[#This Row],[Date]], "MMMM")</f>
        <v>September</v>
      </c>
      <c r="D2095" s="5" t="str">
        <f>TEXT(Table_EnergyDemand_raw_data[[#This Row],[Date]], "YYYY")</f>
        <v>2020</v>
      </c>
      <c r="E2095" s="5">
        <f>_xlfn.ISOWEEKNUM(Table_EnergyDemand_raw_data[[#This Row],[Date]])</f>
        <v>39</v>
      </c>
      <c r="F2095" s="6" t="str">
        <f>VLOOKUP(Table_EnergyDemand_raw_data[[#This Row],[Date]],Table_Sheet1[], 2, FALSE)</f>
        <v>N</v>
      </c>
      <c r="G2095" s="6" t="str">
        <f>VLOOKUP(Table_EnergyDemand_raw_data[[#This Row],[Date]],Table_Sheet1[], 3, FALSE)</f>
        <v>N</v>
      </c>
      <c r="H2095" s="5">
        <v>8.1999999999999993</v>
      </c>
      <c r="I2095" s="5">
        <v>15</v>
      </c>
      <c r="J2095" s="5">
        <v>13.9</v>
      </c>
      <c r="K2095" s="5">
        <v>1.6</v>
      </c>
      <c r="L2095" s="7">
        <v>117535.715</v>
      </c>
      <c r="M2095" s="8">
        <v>51.779356100000001</v>
      </c>
      <c r="N2095" s="8">
        <f>Table_EnergyDemand_raw_data[[#This Row],[Demand]]*Table_EnergyDemand_raw_data[[#This Row],[RRP]]</f>
        <v>6085923.6414531115</v>
      </c>
    </row>
    <row r="2096" spans="1:14" x14ac:dyDescent="0.3">
      <c r="A2096" s="10">
        <v>44099</v>
      </c>
      <c r="B2096" s="5" t="str">
        <f>TEXT(Table_EnergyDemand_raw_data[[#This Row],[Date]], "DDDD")</f>
        <v>Friday</v>
      </c>
      <c r="C2096" s="5" t="str">
        <f xml:space="preserve"> TEXT(Table_EnergyDemand_raw_data[[#This Row],[Date]], "MMMM")</f>
        <v>September</v>
      </c>
      <c r="D2096" s="5" t="str">
        <f>TEXT(Table_EnergyDemand_raw_data[[#This Row],[Date]], "YYYY")</f>
        <v>2020</v>
      </c>
      <c r="E2096" s="5">
        <f>_xlfn.ISOWEEKNUM(Table_EnergyDemand_raw_data[[#This Row],[Date]])</f>
        <v>39</v>
      </c>
      <c r="F2096" s="6" t="str">
        <f>VLOOKUP(Table_EnergyDemand_raw_data[[#This Row],[Date]],Table_Sheet1[], 2, FALSE)</f>
        <v>N</v>
      </c>
      <c r="G2096" s="6" t="str">
        <f>VLOOKUP(Table_EnergyDemand_raw_data[[#This Row],[Date]],Table_Sheet1[], 3, FALSE)</f>
        <v>N</v>
      </c>
      <c r="H2096" s="5">
        <v>7.2</v>
      </c>
      <c r="I2096" s="5">
        <v>11.9</v>
      </c>
      <c r="J2096" s="5">
        <v>7.2</v>
      </c>
      <c r="K2096" s="5">
        <v>3.2</v>
      </c>
      <c r="L2096" s="7">
        <v>126354.68</v>
      </c>
      <c r="M2096" s="8">
        <v>53.429209659999998</v>
      </c>
      <c r="N2096" s="8">
        <f>Table_EnergyDemand_raw_data[[#This Row],[Demand]]*Table_EnergyDemand_raw_data[[#This Row],[RRP]]</f>
        <v>6751030.6892422084</v>
      </c>
    </row>
    <row r="2097" spans="1:14" x14ac:dyDescent="0.3">
      <c r="A2097" s="10">
        <v>44100</v>
      </c>
      <c r="B2097" s="5" t="str">
        <f>'EnergyDemand '!B2101</f>
        <v>Wednesday</v>
      </c>
      <c r="C2097" s="5" t="str">
        <f xml:space="preserve"> TEXT(Table_EnergyDemand_raw_data[[#This Row],[Date]], "MMMM")</f>
        <v>September</v>
      </c>
      <c r="D2097" s="5" t="str">
        <f>TEXT(Table_EnergyDemand_raw_data[[#This Row],[Date]], "YYYY")</f>
        <v>2020</v>
      </c>
      <c r="E2097" s="5">
        <f>_xlfn.ISOWEEKNUM(Table_EnergyDemand_raw_data[[#This Row],[Date]])</f>
        <v>39</v>
      </c>
      <c r="F2097" s="6" t="str">
        <f>VLOOKUP(Table_EnergyDemand_raw_data[[#This Row],[Date]],Table_Sheet1[], 2, FALSE)</f>
        <v>N</v>
      </c>
      <c r="G2097" s="6" t="str">
        <f>VLOOKUP(Table_EnergyDemand_raw_data[[#This Row],[Date]],Table_Sheet1[], 3, FALSE)</f>
        <v>N</v>
      </c>
      <c r="H2097" s="5">
        <v>6.2</v>
      </c>
      <c r="I2097" s="5">
        <v>13.4</v>
      </c>
      <c r="J2097" s="5">
        <v>15</v>
      </c>
      <c r="K2097" s="5">
        <v>9.4</v>
      </c>
      <c r="L2097" s="7">
        <v>106694.965</v>
      </c>
      <c r="M2097" s="8">
        <v>33.444710110000003</v>
      </c>
      <c r="N2097" s="8">
        <f>Table_EnergyDemand_raw_data[[#This Row],[Demand]]*Table_EnergyDemand_raw_data[[#This Row],[RRP]]</f>
        <v>3568382.1746215965</v>
      </c>
    </row>
    <row r="2098" spans="1:14" x14ac:dyDescent="0.3">
      <c r="A2098" s="10">
        <v>44101</v>
      </c>
      <c r="B2098" s="5" t="str">
        <f>TEXT(Table_EnergyDemand_raw_data[[#This Row],[Date]], "DDDD")</f>
        <v>Sunday</v>
      </c>
      <c r="C2098" s="5" t="str">
        <f xml:space="preserve"> TEXT(Table_EnergyDemand_raw_data[[#This Row],[Date]], "MMMM")</f>
        <v>September</v>
      </c>
      <c r="D2098" s="5" t="str">
        <f>TEXT(Table_EnergyDemand_raw_data[[#This Row],[Date]], "YYYY")</f>
        <v>2020</v>
      </c>
      <c r="E2098" s="5">
        <f>_xlfn.ISOWEEKNUM(Table_EnergyDemand_raw_data[[#This Row],[Date]])</f>
        <v>39</v>
      </c>
      <c r="F2098" s="6" t="str">
        <f>VLOOKUP(Table_EnergyDemand_raw_data[[#This Row],[Date]],Table_Sheet1[], 2, FALSE)</f>
        <v>N</v>
      </c>
      <c r="G2098" s="6" t="str">
        <f>VLOOKUP(Table_EnergyDemand_raw_data[[#This Row],[Date]],Table_Sheet1[], 3, FALSE)</f>
        <v>N</v>
      </c>
      <c r="H2098" s="5">
        <v>8.8000000000000007</v>
      </c>
      <c r="I2098" s="5">
        <v>13.4</v>
      </c>
      <c r="J2098" s="5">
        <v>20.9</v>
      </c>
      <c r="K2098" s="5">
        <v>3</v>
      </c>
      <c r="L2098" s="7">
        <v>101703.49</v>
      </c>
      <c r="M2098" s="8">
        <v>57.920028760000001</v>
      </c>
      <c r="N2098" s="8">
        <f>Table_EnergyDemand_raw_data[[#This Row],[Demand]]*Table_EnergyDemand_raw_data[[#This Row],[RRP]]</f>
        <v>5890669.0657923725</v>
      </c>
    </row>
    <row r="2099" spans="1:14" x14ac:dyDescent="0.3">
      <c r="A2099" s="10">
        <v>44102</v>
      </c>
      <c r="B2099" s="5" t="str">
        <f>TEXT(Table_EnergyDemand_raw_data[[#This Row],[Date]], "DDDD")</f>
        <v>Monday</v>
      </c>
      <c r="C2099" s="5" t="str">
        <f xml:space="preserve"> TEXT(Table_EnergyDemand_raw_data[[#This Row],[Date]], "MMMM")</f>
        <v>September</v>
      </c>
      <c r="D2099" s="5" t="str">
        <f>TEXT(Table_EnergyDemand_raw_data[[#This Row],[Date]], "YYYY")</f>
        <v>2020</v>
      </c>
      <c r="E2099" s="5">
        <f>_xlfn.ISOWEEKNUM(Table_EnergyDemand_raw_data[[#This Row],[Date]])</f>
        <v>40</v>
      </c>
      <c r="F2099" s="6" t="str">
        <f>VLOOKUP(Table_EnergyDemand_raw_data[[#This Row],[Date]],Table_Sheet1[], 2, FALSE)</f>
        <v>N</v>
      </c>
      <c r="G2099" s="6" t="str">
        <f>VLOOKUP(Table_EnergyDemand_raw_data[[#This Row],[Date]],Table_Sheet1[], 3, FALSE)</f>
        <v>N</v>
      </c>
      <c r="H2099" s="5">
        <v>6.5</v>
      </c>
      <c r="I2099" s="5">
        <v>13.6</v>
      </c>
      <c r="J2099" s="5">
        <v>18.3</v>
      </c>
      <c r="K2099" s="5">
        <v>0</v>
      </c>
      <c r="L2099" s="7">
        <v>114651.14</v>
      </c>
      <c r="M2099" s="8">
        <v>59.74605347</v>
      </c>
      <c r="N2099" s="8">
        <f>Table_EnergyDemand_raw_data[[#This Row],[Demand]]*Table_EnergyDemand_raw_data[[#This Row],[RRP]]</f>
        <v>6849953.1408364559</v>
      </c>
    </row>
    <row r="2100" spans="1:14" x14ac:dyDescent="0.3">
      <c r="A2100" s="10">
        <v>44103</v>
      </c>
      <c r="B2100" s="5" t="str">
        <f>TEXT(Table_EnergyDemand_raw_data[[#This Row],[Date]], "DDDD")</f>
        <v>Tuesday</v>
      </c>
      <c r="C2100" s="5" t="str">
        <f xml:space="preserve"> TEXT(Table_EnergyDemand_raw_data[[#This Row],[Date]], "MMMM")</f>
        <v>September</v>
      </c>
      <c r="D2100" s="5" t="str">
        <f>TEXT(Table_EnergyDemand_raw_data[[#This Row],[Date]], "YYYY")</f>
        <v>2020</v>
      </c>
      <c r="E2100" s="5">
        <f>_xlfn.ISOWEEKNUM(Table_EnergyDemand_raw_data[[#This Row],[Date]])</f>
        <v>40</v>
      </c>
      <c r="F2100" s="6" t="str">
        <f>VLOOKUP(Table_EnergyDemand_raw_data[[#This Row],[Date]],Table_Sheet1[], 2, FALSE)</f>
        <v>N</v>
      </c>
      <c r="G2100" s="6" t="str">
        <f>VLOOKUP(Table_EnergyDemand_raw_data[[#This Row],[Date]],Table_Sheet1[], 3, FALSE)</f>
        <v>N</v>
      </c>
      <c r="H2100" s="5">
        <v>4.3</v>
      </c>
      <c r="I2100" s="5">
        <v>21</v>
      </c>
      <c r="J2100" s="5">
        <v>18.399999999999999</v>
      </c>
      <c r="K2100" s="5">
        <v>0</v>
      </c>
      <c r="L2100" s="7">
        <v>112076.46</v>
      </c>
      <c r="M2100" s="8">
        <v>42.120177509999998</v>
      </c>
      <c r="N2100" s="8">
        <f>Table_EnergyDemand_raw_data[[#This Row],[Demand]]*Table_EnergyDemand_raw_data[[#This Row],[RRP]]</f>
        <v>4720680.3898924142</v>
      </c>
    </row>
    <row r="2101" spans="1:14" x14ac:dyDescent="0.3">
      <c r="A2101" s="10">
        <v>44104</v>
      </c>
      <c r="B2101" s="5" t="str">
        <f>TEXT(Table_EnergyDemand_raw_data[[#This Row],[Date]], "DDDD")</f>
        <v>Wednesday</v>
      </c>
      <c r="C2101" s="5" t="str">
        <f xml:space="preserve"> TEXT(Table_EnergyDemand_raw_data[[#This Row],[Date]], "MMMM")</f>
        <v>September</v>
      </c>
      <c r="D2101" s="5" t="str">
        <f>TEXT(Table_EnergyDemand_raw_data[[#This Row],[Date]], "YYYY")</f>
        <v>2020</v>
      </c>
      <c r="E2101" s="5">
        <f>_xlfn.ISOWEEKNUM(Table_EnergyDemand_raw_data[[#This Row],[Date]])</f>
        <v>40</v>
      </c>
      <c r="F2101" s="6" t="str">
        <f>VLOOKUP(Table_EnergyDemand_raw_data[[#This Row],[Date]],Table_Sheet1[], 2, FALSE)</f>
        <v>N</v>
      </c>
      <c r="G2101" s="6" t="str">
        <f>VLOOKUP(Table_EnergyDemand_raw_data[[#This Row],[Date]],Table_Sheet1[], 3, FALSE)</f>
        <v>N</v>
      </c>
      <c r="H2101" s="5">
        <v>10.7</v>
      </c>
      <c r="I2101" s="5">
        <v>19.399999999999999</v>
      </c>
      <c r="J2101" s="5">
        <v>13</v>
      </c>
      <c r="K2101" s="5">
        <v>0.6</v>
      </c>
      <c r="L2101" s="7">
        <v>113620.21</v>
      </c>
      <c r="M2101" s="8">
        <v>38.05764052</v>
      </c>
      <c r="N2101" s="8">
        <f>Table_EnergyDemand_raw_data[[#This Row],[Demand]]*Table_EnergyDemand_raw_data[[#This Row],[RRP]]</f>
        <v>4324117.1079869093</v>
      </c>
    </row>
    <row r="2102" spans="1:14" x14ac:dyDescent="0.3">
      <c r="A2102" s="10">
        <v>44105</v>
      </c>
      <c r="B2102" s="5" t="str">
        <f>TEXT(Table_EnergyDemand_raw_data[[#This Row],[Date]], "DDDD")</f>
        <v>Thursday</v>
      </c>
      <c r="C2102" s="5" t="str">
        <f xml:space="preserve"> TEXT(Table_EnergyDemand_raw_data[[#This Row],[Date]], "MMMM")</f>
        <v>October</v>
      </c>
      <c r="D2102" s="5" t="str">
        <f>TEXT(Table_EnergyDemand_raw_data[[#This Row],[Date]], "YYYY")</f>
        <v>2020</v>
      </c>
      <c r="E2102" s="5">
        <f>_xlfn.ISOWEEKNUM(Table_EnergyDemand_raw_data[[#This Row],[Date]])</f>
        <v>40</v>
      </c>
      <c r="F2102" s="6" t="str">
        <f>VLOOKUP(Table_EnergyDemand_raw_data[[#This Row],[Date]],Table_Sheet1[], 2, FALSE)</f>
        <v>N</v>
      </c>
      <c r="G2102" s="6" t="str">
        <f>VLOOKUP(Table_EnergyDemand_raw_data[[#This Row],[Date]],Table_Sheet1[], 3, FALSE)</f>
        <v>N</v>
      </c>
      <c r="H2102" s="5">
        <v>9.4</v>
      </c>
      <c r="I2102" s="5">
        <v>19.5</v>
      </c>
      <c r="J2102" s="5">
        <v>21.2</v>
      </c>
      <c r="K2102" s="5">
        <v>1.8</v>
      </c>
      <c r="L2102" s="7">
        <v>106641.79</v>
      </c>
      <c r="M2102" s="8">
        <v>34.65467056</v>
      </c>
      <c r="N2102" s="8">
        <f>Table_EnergyDemand_raw_data[[#This Row],[Demand]]*Table_EnergyDemand_raw_data[[#This Row],[RRP]]</f>
        <v>3695636.1003787019</v>
      </c>
    </row>
    <row r="2103" spans="1:14" x14ac:dyDescent="0.3">
      <c r="A2103" s="10">
        <v>44106</v>
      </c>
      <c r="B2103" s="5" t="str">
        <f>TEXT(Table_EnergyDemand_raw_data[[#This Row],[Date]], "DDDD")</f>
        <v>Friday</v>
      </c>
      <c r="C2103" s="5" t="str">
        <f xml:space="preserve"> TEXT(Table_EnergyDemand_raw_data[[#This Row],[Date]], "MMMM")</f>
        <v>October</v>
      </c>
      <c r="D2103" s="5" t="str">
        <f>TEXT(Table_EnergyDemand_raw_data[[#This Row],[Date]], "YYYY")</f>
        <v>2020</v>
      </c>
      <c r="E2103" s="5">
        <f>_xlfn.ISOWEEKNUM(Table_EnergyDemand_raw_data[[#This Row],[Date]])</f>
        <v>40</v>
      </c>
      <c r="F2103" s="6" t="str">
        <f>VLOOKUP(Table_EnergyDemand_raw_data[[#This Row],[Date]],Table_Sheet1[], 2, FALSE)</f>
        <v>N</v>
      </c>
      <c r="G2103" s="6" t="str">
        <f>VLOOKUP(Table_EnergyDemand_raw_data[[#This Row],[Date]],Table_Sheet1[], 3, FALSE)</f>
        <v>N</v>
      </c>
      <c r="H2103" s="5">
        <v>12.8</v>
      </c>
      <c r="I2103" s="5">
        <v>26</v>
      </c>
      <c r="J2103" s="5">
        <v>22</v>
      </c>
      <c r="K2103" s="5">
        <v>0</v>
      </c>
      <c r="L2103" s="7">
        <v>99585.835000000006</v>
      </c>
      <c r="M2103" s="8">
        <v>-6.0760283690000003</v>
      </c>
      <c r="N2103" s="8">
        <f>Table_EnergyDemand_raw_data[[#This Row],[Demand]]*Table_EnergyDemand_raw_data[[#This Row],[RRP]]</f>
        <v>-605086.3586105532</v>
      </c>
    </row>
    <row r="2104" spans="1:14" x14ac:dyDescent="0.3">
      <c r="A2104" s="10">
        <v>44107</v>
      </c>
      <c r="B2104" s="5" t="str">
        <f>TEXT(Table_EnergyDemand_raw_data[[#This Row],[Date]], "DDDD")</f>
        <v>Saturday</v>
      </c>
      <c r="C2104" s="5" t="str">
        <f xml:space="preserve"> TEXT(Table_EnergyDemand_raw_data[[#This Row],[Date]], "MMMM")</f>
        <v>October</v>
      </c>
      <c r="D2104" s="5" t="str">
        <f>TEXT(Table_EnergyDemand_raw_data[[#This Row],[Date]], "YYYY")</f>
        <v>2020</v>
      </c>
      <c r="E2104" s="5">
        <f>_xlfn.ISOWEEKNUM(Table_EnergyDemand_raw_data[[#This Row],[Date]])</f>
        <v>40</v>
      </c>
      <c r="F2104" s="6" t="str">
        <f>VLOOKUP(Table_EnergyDemand_raw_data[[#This Row],[Date]],Table_Sheet1[], 2, FALSE)</f>
        <v>N</v>
      </c>
      <c r="G2104" s="6" t="str">
        <f>VLOOKUP(Table_EnergyDemand_raw_data[[#This Row],[Date]],Table_Sheet1[], 3, FALSE)</f>
        <v>N</v>
      </c>
      <c r="H2104" s="5">
        <v>17.399999999999999</v>
      </c>
      <c r="I2104" s="5">
        <v>29.4</v>
      </c>
      <c r="J2104" s="5">
        <v>19.8</v>
      </c>
      <c r="K2104" s="5">
        <v>0</v>
      </c>
      <c r="L2104" s="7">
        <v>92277.024999999994</v>
      </c>
      <c r="M2104" s="8">
        <v>-1.983470633</v>
      </c>
      <c r="N2104" s="8">
        <f>Table_EnergyDemand_raw_data[[#This Row],[Demand]]*Table_EnergyDemand_raw_data[[#This Row],[RRP]]</f>
        <v>-183028.76918810682</v>
      </c>
    </row>
    <row r="2105" spans="1:14" x14ac:dyDescent="0.3">
      <c r="A2105" s="10">
        <v>44108</v>
      </c>
      <c r="B2105" s="5" t="str">
        <f>TEXT(Table_EnergyDemand_raw_data[[#This Row],[Date]], "DDDD")</f>
        <v>Sunday</v>
      </c>
      <c r="C2105" s="5" t="str">
        <f xml:space="preserve"> TEXT(Table_EnergyDemand_raw_data[[#This Row],[Date]], "MMMM")</f>
        <v>October</v>
      </c>
      <c r="D2105" s="5" t="str">
        <f>TEXT(Table_EnergyDemand_raw_data[[#This Row],[Date]], "YYYY")</f>
        <v>2020</v>
      </c>
      <c r="E2105" s="5">
        <f>_xlfn.ISOWEEKNUM(Table_EnergyDemand_raw_data[[#This Row],[Date]])</f>
        <v>40</v>
      </c>
      <c r="F2105" s="6" t="str">
        <f>VLOOKUP(Table_EnergyDemand_raw_data[[#This Row],[Date]],Table_Sheet1[], 2, FALSE)</f>
        <v>N</v>
      </c>
      <c r="G2105" s="6" t="str">
        <f>VLOOKUP(Table_EnergyDemand_raw_data[[#This Row],[Date]],Table_Sheet1[], 3, FALSE)</f>
        <v>N</v>
      </c>
      <c r="H2105" s="5">
        <v>13.5</v>
      </c>
      <c r="I2105" s="5">
        <v>29.5</v>
      </c>
      <c r="J2105" s="5">
        <v>8.4</v>
      </c>
      <c r="K2105" s="5">
        <v>0</v>
      </c>
      <c r="L2105" s="7">
        <v>94081.565000000002</v>
      </c>
      <c r="M2105" s="8">
        <v>25.0086136</v>
      </c>
      <c r="N2105" s="8">
        <f>Table_EnergyDemand_raw_data[[#This Row],[Demand]]*Table_EnergyDemand_raw_data[[#This Row],[RRP]]</f>
        <v>2352849.5059682839</v>
      </c>
    </row>
    <row r="2106" spans="1:14" x14ac:dyDescent="0.3">
      <c r="A2106" s="10">
        <v>44109</v>
      </c>
      <c r="B2106" s="5" t="str">
        <f>TEXT(Table_EnergyDemand_raw_data[[#This Row],[Date]], "DDDD")</f>
        <v>Monday</v>
      </c>
      <c r="C2106" s="5" t="str">
        <f xml:space="preserve"> TEXT(Table_EnergyDemand_raw_data[[#This Row],[Date]], "MMMM")</f>
        <v>October</v>
      </c>
      <c r="D2106" s="5" t="str">
        <f>TEXT(Table_EnergyDemand_raw_data[[#This Row],[Date]], "YYYY")</f>
        <v>2020</v>
      </c>
      <c r="E2106" s="5">
        <f>_xlfn.ISOWEEKNUM(Table_EnergyDemand_raw_data[[#This Row],[Date]])</f>
        <v>41</v>
      </c>
      <c r="F2106" s="6" t="str">
        <f>VLOOKUP(Table_EnergyDemand_raw_data[[#This Row],[Date]],Table_Sheet1[], 2, FALSE)</f>
        <v>N</v>
      </c>
      <c r="G2106" s="6" t="str">
        <f>VLOOKUP(Table_EnergyDemand_raw_data[[#This Row],[Date]],Table_Sheet1[], 3, FALSE)</f>
        <v>N</v>
      </c>
      <c r="H2106" s="5">
        <v>9.1</v>
      </c>
      <c r="I2106" s="5">
        <v>12.7</v>
      </c>
      <c r="J2106" s="5">
        <v>7.3</v>
      </c>
      <c r="K2106" s="5">
        <v>12.8</v>
      </c>
      <c r="L2106" s="7">
        <v>113610.03</v>
      </c>
      <c r="M2106" s="8">
        <v>36.764700519999998</v>
      </c>
      <c r="N2106" s="8">
        <f>Table_EnergyDemand_raw_data[[#This Row],[Demand]]*Table_EnergyDemand_raw_data[[#This Row],[RRP]]</f>
        <v>4176838.7290182156</v>
      </c>
    </row>
    <row r="2107" spans="1:14" x14ac:dyDescent="0.3">
      <c r="A2107" s="10">
        <v>44110</v>
      </c>
      <c r="B2107" s="5" t="str">
        <f>TEXT(Table_EnergyDemand_raw_data[[#This Row],[Date]], "DDDD")</f>
        <v>Tuesday</v>
      </c>
      <c r="C2107" s="5" t="str">
        <f xml:space="preserve"> TEXT(Table_EnergyDemand_raw_data[[#This Row],[Date]], "MMMM")</f>
        <v>October</v>
      </c>
      <c r="D2107" s="5" t="str">
        <f>TEXT(Table_EnergyDemand_raw_data[[#This Row],[Date]], "YYYY")</f>
        <v>2020</v>
      </c>
      <c r="E2107" s="5">
        <f>_xlfn.ISOWEEKNUM(Table_EnergyDemand_raw_data[[#This Row],[Date]])</f>
        <v>41</v>
      </c>
      <c r="F2107" s="6" t="str">
        <f>VLOOKUP(Table_EnergyDemand_raw_data[[#This Row],[Date]],Table_Sheet1[], 2, FALSE)</f>
        <v>N</v>
      </c>
      <c r="G2107" s="6" t="str">
        <f>VLOOKUP(Table_EnergyDemand_raw_data[[#This Row],[Date]],Table_Sheet1[], 3, FALSE)</f>
        <v>N</v>
      </c>
      <c r="H2107" s="5">
        <v>8.9</v>
      </c>
      <c r="I2107" s="5">
        <v>12.6</v>
      </c>
      <c r="J2107" s="5">
        <v>5.8</v>
      </c>
      <c r="K2107" s="5">
        <v>1</v>
      </c>
      <c r="L2107" s="7">
        <v>122607.56</v>
      </c>
      <c r="M2107" s="8">
        <v>75.771059010000002</v>
      </c>
      <c r="N2107" s="8">
        <f>Table_EnergyDemand_raw_data[[#This Row],[Demand]]*Table_EnergyDemand_raw_data[[#This Row],[RRP]]</f>
        <v>9290104.663832115</v>
      </c>
    </row>
  </sheetData>
  <phoneticPr fontId="3" type="noConversion"/>
  <conditionalFormatting sqref="H2:H2107">
    <cfRule type="dataBar" priority="26">
      <dataBar>
        <cfvo type="min"/>
        <cfvo type="max"/>
        <color rgb="FF008AEF"/>
      </dataBar>
      <extLst>
        <ext xmlns:x14="http://schemas.microsoft.com/office/spreadsheetml/2009/9/main" uri="{B025F937-C7B1-47D3-B67F-A62EFF666E3E}">
          <x14:id>{A307F0A8-14C8-455A-91A4-D36C954801EA}</x14:id>
        </ext>
      </extLst>
    </cfRule>
  </conditionalFormatting>
  <conditionalFormatting sqref="I2:I2107">
    <cfRule type="dataBar" priority="19">
      <dataBar>
        <cfvo type="min"/>
        <cfvo type="max"/>
        <color rgb="FFFF555A"/>
      </dataBar>
      <extLst>
        <ext xmlns:x14="http://schemas.microsoft.com/office/spreadsheetml/2009/9/main" uri="{B025F937-C7B1-47D3-B67F-A62EFF666E3E}">
          <x14:id>{1C05819C-9595-4244-A584-A576551B0A7F}</x14:id>
        </ext>
      </extLst>
    </cfRule>
  </conditionalFormatting>
  <conditionalFormatting sqref="I2084:I2107">
    <cfRule type="dataBar" priority="25">
      <dataBar>
        <cfvo type="min"/>
        <cfvo type="max"/>
        <color rgb="FFFF555A"/>
      </dataBar>
      <extLst>
        <ext xmlns:x14="http://schemas.microsoft.com/office/spreadsheetml/2009/9/main" uri="{B025F937-C7B1-47D3-B67F-A62EFF666E3E}">
          <x14:id>{6F235FA1-0795-4BAD-B9FF-D4A747EF5613}</x14:id>
        </ext>
      </extLst>
    </cfRule>
  </conditionalFormatting>
  <conditionalFormatting sqref="J2:J2083">
    <cfRule type="dataBar" priority="21">
      <dataBar>
        <cfvo type="min"/>
        <cfvo type="max"/>
        <color rgb="FFFFB628"/>
      </dataBar>
      <extLst>
        <ext xmlns:x14="http://schemas.microsoft.com/office/spreadsheetml/2009/9/main" uri="{B025F937-C7B1-47D3-B67F-A62EFF666E3E}">
          <x14:id>{7088C464-0175-4FBF-8968-8A430CE5E17D}</x14:id>
        </ext>
      </extLst>
    </cfRule>
  </conditionalFormatting>
  <conditionalFormatting sqref="J2084:J2107">
    <cfRule type="dataBar" priority="20">
      <dataBar>
        <cfvo type="min"/>
        <cfvo type="max"/>
        <color rgb="FFFFB628"/>
      </dataBar>
      <extLst>
        <ext xmlns:x14="http://schemas.microsoft.com/office/spreadsheetml/2009/9/main" uri="{B025F937-C7B1-47D3-B67F-A62EFF666E3E}">
          <x14:id>{7FC46310-3B15-467D-A47D-2B83636139FD}</x14:id>
        </ext>
      </extLst>
    </cfRule>
  </conditionalFormatting>
  <conditionalFormatting sqref="K2:K162">
    <cfRule type="dataBar" priority="18">
      <dataBar>
        <cfvo type="min"/>
        <cfvo type="max"/>
        <color rgb="FF638EC6"/>
      </dataBar>
      <extLst>
        <ext xmlns:x14="http://schemas.microsoft.com/office/spreadsheetml/2009/9/main" uri="{B025F937-C7B1-47D3-B67F-A62EFF666E3E}">
          <x14:id>{80E2B5DA-13AC-4041-B183-6BA0A6345078}</x14:id>
        </ext>
      </extLst>
    </cfRule>
  </conditionalFormatting>
  <conditionalFormatting sqref="K163:K2083">
    <cfRule type="dataBar" priority="17">
      <dataBar>
        <cfvo type="min"/>
        <cfvo type="max"/>
        <color rgb="FF638EC6"/>
      </dataBar>
      <extLst>
        <ext xmlns:x14="http://schemas.microsoft.com/office/spreadsheetml/2009/9/main" uri="{B025F937-C7B1-47D3-B67F-A62EFF666E3E}">
          <x14:id>{364BD96F-0C39-4A20-8E16-BDF18DE29B3D}</x14:id>
        </ext>
      </extLst>
    </cfRule>
  </conditionalFormatting>
  <conditionalFormatting sqref="K2084:K2107">
    <cfRule type="dataBar" priority="23">
      <dataBar>
        <cfvo type="min"/>
        <cfvo type="max"/>
        <color rgb="FF638EC6"/>
      </dataBar>
      <extLst>
        <ext xmlns:x14="http://schemas.microsoft.com/office/spreadsheetml/2009/9/main" uri="{B025F937-C7B1-47D3-B67F-A62EFF666E3E}">
          <x14:id>{3DE34F8E-3E71-4056-9735-CA350391EDF4}</x14:id>
        </ext>
      </extLst>
    </cfRule>
  </conditionalFormatting>
  <conditionalFormatting sqref="L2:L2107">
    <cfRule type="colorScale" priority="1">
      <colorScale>
        <cfvo type="min"/>
        <cfvo type="percentile" val="50"/>
        <cfvo type="max"/>
        <color rgb="FF63BE7B"/>
        <color rgb="FFFCFCFF"/>
        <color rgb="FFF8696B"/>
      </colorScale>
    </cfRule>
  </conditionalFormatting>
  <conditionalFormatting sqref="L2084:L2107">
    <cfRule type="colorScale" priority="5">
      <colorScale>
        <cfvo type="min"/>
        <cfvo type="percentile" val="50"/>
        <cfvo type="max"/>
        <color rgb="FF63BE7B"/>
        <color rgb="FFFCFCFF"/>
        <color rgb="FFF8696B"/>
      </colorScale>
    </cfRule>
  </conditionalFormatting>
  <conditionalFormatting sqref="M2:M2107">
    <cfRule type="cellIs" dxfId="14" priority="12" operator="greaterThan">
      <formula>200</formula>
    </cfRule>
    <cfRule type="cellIs" dxfId="13" priority="13" operator="lessThan">
      <formula>20</formula>
    </cfRule>
  </conditionalFormatting>
  <conditionalFormatting sqref="N2:N2107">
    <cfRule type="cellIs" dxfId="12" priority="14" operator="greaterThan">
      <formula>10000000</formula>
    </cfRule>
    <cfRule type="cellIs" dxfId="11" priority="15" operator="lessThan">
      <formula>1000000</formula>
    </cfRule>
    <cfRule type="cellIs" dxfId="10" priority="16" operator="greaterThan">
      <formula>10000000</formula>
    </cfRule>
  </conditionalFormatting>
  <pageMargins left="0.7" right="0.7" top="0.75" bottom="0.75" header="0.3" footer="0.3"/>
  <pageSetup paperSize="9" orientation="portrait" horizontalDpi="4294967293"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307F0A8-14C8-455A-91A4-D36C954801EA}">
            <x14:dataBar minLength="0" maxLength="100" border="1" negativeBarBorderColorSameAsPositive="0">
              <x14:cfvo type="autoMin"/>
              <x14:cfvo type="autoMax"/>
              <x14:borderColor rgb="FF008AEF"/>
              <x14:negativeFillColor rgb="FFFF0000"/>
              <x14:negativeBorderColor rgb="FFFF0000"/>
              <x14:axisColor rgb="FF000000"/>
            </x14:dataBar>
          </x14:cfRule>
          <xm:sqref>H2:H2107</xm:sqref>
        </x14:conditionalFormatting>
        <x14:conditionalFormatting xmlns:xm="http://schemas.microsoft.com/office/excel/2006/main">
          <x14:cfRule type="dataBar" id="{1C05819C-9595-4244-A584-A576551B0A7F}">
            <x14:dataBar minLength="0" maxLength="100" border="1" negativeBarBorderColorSameAsPositive="0">
              <x14:cfvo type="autoMin"/>
              <x14:cfvo type="autoMax"/>
              <x14:borderColor rgb="FFFF555A"/>
              <x14:negativeFillColor rgb="FFFF0000"/>
              <x14:negativeBorderColor rgb="FFFF0000"/>
              <x14:axisColor rgb="FF000000"/>
            </x14:dataBar>
          </x14:cfRule>
          <xm:sqref>I2:I2107</xm:sqref>
        </x14:conditionalFormatting>
        <x14:conditionalFormatting xmlns:xm="http://schemas.microsoft.com/office/excel/2006/main">
          <x14:cfRule type="dataBar" id="{6F235FA1-0795-4BAD-B9FF-D4A747EF5613}">
            <x14:dataBar minLength="0" maxLength="100" border="1" negativeBarBorderColorSameAsPositive="0">
              <x14:cfvo type="autoMin"/>
              <x14:cfvo type="autoMax"/>
              <x14:borderColor rgb="FFFF555A"/>
              <x14:negativeFillColor rgb="FFFF0000"/>
              <x14:negativeBorderColor rgb="FFFF0000"/>
              <x14:axisColor rgb="FF000000"/>
            </x14:dataBar>
          </x14:cfRule>
          <xm:sqref>I2084:I2107</xm:sqref>
        </x14:conditionalFormatting>
        <x14:conditionalFormatting xmlns:xm="http://schemas.microsoft.com/office/excel/2006/main">
          <x14:cfRule type="dataBar" id="{7088C464-0175-4FBF-8968-8A430CE5E17D}">
            <x14:dataBar minLength="0" maxLength="100" border="1" negativeBarBorderColorSameAsPositive="0">
              <x14:cfvo type="autoMin"/>
              <x14:cfvo type="autoMax"/>
              <x14:borderColor rgb="FFFFB628"/>
              <x14:negativeFillColor rgb="FFFF0000"/>
              <x14:negativeBorderColor rgb="FFFF0000"/>
              <x14:axisColor rgb="FF000000"/>
            </x14:dataBar>
          </x14:cfRule>
          <xm:sqref>J2:J2083</xm:sqref>
        </x14:conditionalFormatting>
        <x14:conditionalFormatting xmlns:xm="http://schemas.microsoft.com/office/excel/2006/main">
          <x14:cfRule type="dataBar" id="{7FC46310-3B15-467D-A47D-2B83636139FD}">
            <x14:dataBar minLength="0" maxLength="100" border="1" negativeBarBorderColorSameAsPositive="0">
              <x14:cfvo type="autoMin"/>
              <x14:cfvo type="autoMax"/>
              <x14:borderColor rgb="FFFFB628"/>
              <x14:negativeFillColor rgb="FFFF0000"/>
              <x14:negativeBorderColor rgb="FFFF0000"/>
              <x14:axisColor rgb="FF000000"/>
            </x14:dataBar>
          </x14:cfRule>
          <xm:sqref>J2084:J2107</xm:sqref>
        </x14:conditionalFormatting>
        <x14:conditionalFormatting xmlns:xm="http://schemas.microsoft.com/office/excel/2006/main">
          <x14:cfRule type="dataBar" id="{80E2B5DA-13AC-4041-B183-6BA0A6345078}">
            <x14:dataBar minLength="0" maxLength="100" border="1" negativeBarBorderColorSameAsPositive="0">
              <x14:cfvo type="autoMin"/>
              <x14:cfvo type="autoMax"/>
              <x14:borderColor rgb="FF638EC6"/>
              <x14:negativeFillColor rgb="FFFF0000"/>
              <x14:negativeBorderColor rgb="FFFF0000"/>
              <x14:axisColor rgb="FF000000"/>
            </x14:dataBar>
          </x14:cfRule>
          <xm:sqref>K2:K162</xm:sqref>
        </x14:conditionalFormatting>
        <x14:conditionalFormatting xmlns:xm="http://schemas.microsoft.com/office/excel/2006/main">
          <x14:cfRule type="dataBar" id="{364BD96F-0C39-4A20-8E16-BDF18DE29B3D}">
            <x14:dataBar minLength="0" maxLength="100" border="1" negativeBarBorderColorSameAsPositive="0">
              <x14:cfvo type="autoMin"/>
              <x14:cfvo type="autoMax"/>
              <x14:borderColor rgb="FF638EC6"/>
              <x14:negativeFillColor rgb="FFFF0000"/>
              <x14:negativeBorderColor rgb="FFFF0000"/>
              <x14:axisColor rgb="FF000000"/>
            </x14:dataBar>
          </x14:cfRule>
          <xm:sqref>K163:K2083</xm:sqref>
        </x14:conditionalFormatting>
        <x14:conditionalFormatting xmlns:xm="http://schemas.microsoft.com/office/excel/2006/main">
          <x14:cfRule type="dataBar" id="{3DE34F8E-3E71-4056-9735-CA350391EDF4}">
            <x14:dataBar minLength="0" maxLength="100" border="1" negativeBarBorderColorSameAsPositive="0">
              <x14:cfvo type="autoMin"/>
              <x14:cfvo type="autoMax"/>
              <x14:borderColor rgb="FF638EC6"/>
              <x14:negativeFillColor rgb="FFFF0000"/>
              <x14:negativeBorderColor rgb="FFFF0000"/>
              <x14:axisColor rgb="FF000000"/>
            </x14:dataBar>
          </x14:cfRule>
          <xm:sqref>K2084:K2107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DB77-4791-451D-B536-D5CE191A1151}">
  <dimension ref="A1:C2107"/>
  <sheetViews>
    <sheetView topLeftCell="A2083" workbookViewId="0">
      <selection activeCell="B1" sqref="B1:C1"/>
    </sheetView>
  </sheetViews>
  <sheetFormatPr defaultRowHeight="14.4" x14ac:dyDescent="0.3"/>
  <cols>
    <col min="1" max="1" width="10.5546875" style="1" bestFit="1" customWidth="1"/>
    <col min="2" max="2" width="13" style="3" bestFit="1" customWidth="1"/>
    <col min="3" max="3" width="9.5546875" style="3" bestFit="1" customWidth="1"/>
  </cols>
  <sheetData>
    <row r="1" spans="1:3" x14ac:dyDescent="0.3">
      <c r="A1" s="1" t="s">
        <v>7</v>
      </c>
      <c r="B1" s="3" t="s">
        <v>8</v>
      </c>
      <c r="C1" s="3" t="s">
        <v>9</v>
      </c>
    </row>
    <row r="2" spans="1:3" x14ac:dyDescent="0.3">
      <c r="A2" s="1">
        <v>42005</v>
      </c>
      <c r="B2" s="2" t="s">
        <v>1</v>
      </c>
      <c r="C2" s="2" t="s">
        <v>2</v>
      </c>
    </row>
    <row r="3" spans="1:3" x14ac:dyDescent="0.3">
      <c r="A3" s="1">
        <v>42006</v>
      </c>
      <c r="B3" s="2" t="s">
        <v>1</v>
      </c>
      <c r="C3" s="2" t="s">
        <v>1</v>
      </c>
    </row>
    <row r="4" spans="1:3" x14ac:dyDescent="0.3">
      <c r="A4" s="1">
        <v>42007</v>
      </c>
      <c r="B4" s="2" t="s">
        <v>1</v>
      </c>
      <c r="C4" s="2" t="s">
        <v>1</v>
      </c>
    </row>
    <row r="5" spans="1:3" x14ac:dyDescent="0.3">
      <c r="A5" s="1">
        <v>42008</v>
      </c>
      <c r="B5" s="2" t="s">
        <v>1</v>
      </c>
      <c r="C5" s="2" t="s">
        <v>1</v>
      </c>
    </row>
    <row r="6" spans="1:3" x14ac:dyDescent="0.3">
      <c r="A6" s="1">
        <v>42009</v>
      </c>
      <c r="B6" s="2" t="s">
        <v>1</v>
      </c>
      <c r="C6" s="2" t="s">
        <v>1</v>
      </c>
    </row>
    <row r="7" spans="1:3" x14ac:dyDescent="0.3">
      <c r="A7" s="1">
        <v>42010</v>
      </c>
      <c r="B7" s="2" t="s">
        <v>1</v>
      </c>
      <c r="C7" s="2" t="s">
        <v>1</v>
      </c>
    </row>
    <row r="8" spans="1:3" x14ac:dyDescent="0.3">
      <c r="A8" s="1">
        <v>42011</v>
      </c>
      <c r="B8" s="2" t="s">
        <v>1</v>
      </c>
      <c r="C8" s="2" t="s">
        <v>1</v>
      </c>
    </row>
    <row r="9" spans="1:3" x14ac:dyDescent="0.3">
      <c r="A9" s="1">
        <v>42012</v>
      </c>
      <c r="B9" s="2" t="s">
        <v>1</v>
      </c>
      <c r="C9" s="2" t="s">
        <v>1</v>
      </c>
    </row>
    <row r="10" spans="1:3" x14ac:dyDescent="0.3">
      <c r="A10" s="1">
        <v>42013</v>
      </c>
      <c r="B10" s="2" t="s">
        <v>1</v>
      </c>
      <c r="C10" s="2" t="s">
        <v>1</v>
      </c>
    </row>
    <row r="11" spans="1:3" x14ac:dyDescent="0.3">
      <c r="A11" s="1">
        <v>42014</v>
      </c>
      <c r="B11" s="2" t="s">
        <v>1</v>
      </c>
      <c r="C11" s="2" t="s">
        <v>1</v>
      </c>
    </row>
    <row r="12" spans="1:3" x14ac:dyDescent="0.3">
      <c r="A12" s="1">
        <v>42015</v>
      </c>
      <c r="B12" s="2" t="s">
        <v>1</v>
      </c>
      <c r="C12" s="2" t="s">
        <v>1</v>
      </c>
    </row>
    <row r="13" spans="1:3" x14ac:dyDescent="0.3">
      <c r="A13" s="1">
        <v>42016</v>
      </c>
      <c r="B13" s="2" t="s">
        <v>1</v>
      </c>
      <c r="C13" s="2" t="s">
        <v>1</v>
      </c>
    </row>
    <row r="14" spans="1:3" x14ac:dyDescent="0.3">
      <c r="A14" s="1">
        <v>42017</v>
      </c>
      <c r="B14" s="2" t="s">
        <v>1</v>
      </c>
      <c r="C14" s="2" t="s">
        <v>1</v>
      </c>
    </row>
    <row r="15" spans="1:3" x14ac:dyDescent="0.3">
      <c r="A15" s="1">
        <v>42018</v>
      </c>
      <c r="B15" s="2" t="s">
        <v>1</v>
      </c>
      <c r="C15" s="2" t="s">
        <v>1</v>
      </c>
    </row>
    <row r="16" spans="1:3" x14ac:dyDescent="0.3">
      <c r="A16" s="1">
        <v>42019</v>
      </c>
      <c r="B16" s="2" t="s">
        <v>1</v>
      </c>
      <c r="C16" s="2" t="s">
        <v>1</v>
      </c>
    </row>
    <row r="17" spans="1:3" x14ac:dyDescent="0.3">
      <c r="A17" s="1">
        <v>42020</v>
      </c>
      <c r="B17" s="2" t="s">
        <v>1</v>
      </c>
      <c r="C17" s="2" t="s">
        <v>1</v>
      </c>
    </row>
    <row r="18" spans="1:3" x14ac:dyDescent="0.3">
      <c r="A18" s="1">
        <v>42021</v>
      </c>
      <c r="B18" s="2" t="s">
        <v>1</v>
      </c>
      <c r="C18" s="2" t="s">
        <v>1</v>
      </c>
    </row>
    <row r="19" spans="1:3" x14ac:dyDescent="0.3">
      <c r="A19" s="1">
        <v>42022</v>
      </c>
      <c r="B19" s="2" t="s">
        <v>1</v>
      </c>
      <c r="C19" s="2" t="s">
        <v>1</v>
      </c>
    </row>
    <row r="20" spans="1:3" x14ac:dyDescent="0.3">
      <c r="A20" s="1">
        <v>42023</v>
      </c>
      <c r="B20" s="2" t="s">
        <v>1</v>
      </c>
      <c r="C20" s="2" t="s">
        <v>1</v>
      </c>
    </row>
    <row r="21" spans="1:3" x14ac:dyDescent="0.3">
      <c r="A21" s="1">
        <v>42024</v>
      </c>
      <c r="B21" s="2" t="s">
        <v>1</v>
      </c>
      <c r="C21" s="2" t="s">
        <v>1</v>
      </c>
    </row>
    <row r="22" spans="1:3" x14ac:dyDescent="0.3">
      <c r="A22" s="1">
        <v>42025</v>
      </c>
      <c r="B22" s="2" t="s">
        <v>1</v>
      </c>
      <c r="C22" s="2" t="s">
        <v>1</v>
      </c>
    </row>
    <row r="23" spans="1:3" x14ac:dyDescent="0.3">
      <c r="A23" s="1">
        <v>42026</v>
      </c>
      <c r="B23" s="2" t="s">
        <v>1</v>
      </c>
      <c r="C23" s="2" t="s">
        <v>1</v>
      </c>
    </row>
    <row r="24" spans="1:3" x14ac:dyDescent="0.3">
      <c r="A24" s="1">
        <v>42027</v>
      </c>
      <c r="B24" s="2" t="s">
        <v>1</v>
      </c>
      <c r="C24" s="2" t="s">
        <v>1</v>
      </c>
    </row>
    <row r="25" spans="1:3" x14ac:dyDescent="0.3">
      <c r="A25" s="1">
        <v>42028</v>
      </c>
      <c r="B25" s="2" t="s">
        <v>1</v>
      </c>
      <c r="C25" s="2" t="s">
        <v>1</v>
      </c>
    </row>
    <row r="26" spans="1:3" x14ac:dyDescent="0.3">
      <c r="A26" s="1">
        <v>42029</v>
      </c>
      <c r="B26" s="2" t="s">
        <v>1</v>
      </c>
      <c r="C26" s="2" t="s">
        <v>1</v>
      </c>
    </row>
    <row r="27" spans="1:3" x14ac:dyDescent="0.3">
      <c r="A27" s="1">
        <v>42030</v>
      </c>
      <c r="B27" s="2" t="s">
        <v>1</v>
      </c>
      <c r="C27" s="2" t="s">
        <v>2</v>
      </c>
    </row>
    <row r="28" spans="1:3" x14ac:dyDescent="0.3">
      <c r="A28" s="1">
        <v>42031</v>
      </c>
      <c r="B28" s="2" t="s">
        <v>1</v>
      </c>
      <c r="C28" s="2" t="s">
        <v>1</v>
      </c>
    </row>
    <row r="29" spans="1:3" x14ac:dyDescent="0.3">
      <c r="A29" s="1">
        <v>42032</v>
      </c>
      <c r="B29" s="2" t="s">
        <v>1</v>
      </c>
      <c r="C29" s="2" t="s">
        <v>1</v>
      </c>
    </row>
    <row r="30" spans="1:3" x14ac:dyDescent="0.3">
      <c r="A30" s="1">
        <v>42033</v>
      </c>
      <c r="B30" s="2" t="s">
        <v>2</v>
      </c>
      <c r="C30" s="2" t="s">
        <v>1</v>
      </c>
    </row>
    <row r="31" spans="1:3" x14ac:dyDescent="0.3">
      <c r="A31" s="1">
        <v>42034</v>
      </c>
      <c r="B31" s="2" t="s">
        <v>2</v>
      </c>
      <c r="C31" s="2" t="s">
        <v>1</v>
      </c>
    </row>
    <row r="32" spans="1:3" x14ac:dyDescent="0.3">
      <c r="A32" s="1">
        <v>42035</v>
      </c>
      <c r="B32" s="2" t="s">
        <v>2</v>
      </c>
      <c r="C32" s="2" t="s">
        <v>1</v>
      </c>
    </row>
    <row r="33" spans="1:3" x14ac:dyDescent="0.3">
      <c r="A33" s="1">
        <v>42036</v>
      </c>
      <c r="B33" s="2" t="s">
        <v>2</v>
      </c>
      <c r="C33" s="2" t="s">
        <v>1</v>
      </c>
    </row>
    <row r="34" spans="1:3" x14ac:dyDescent="0.3">
      <c r="A34" s="1">
        <v>42037</v>
      </c>
      <c r="B34" s="2" t="s">
        <v>2</v>
      </c>
      <c r="C34" s="2" t="s">
        <v>1</v>
      </c>
    </row>
    <row r="35" spans="1:3" x14ac:dyDescent="0.3">
      <c r="A35" s="1">
        <v>42038</v>
      </c>
      <c r="B35" s="2" t="s">
        <v>2</v>
      </c>
      <c r="C35" s="2" t="s">
        <v>1</v>
      </c>
    </row>
    <row r="36" spans="1:3" x14ac:dyDescent="0.3">
      <c r="A36" s="1">
        <v>42039</v>
      </c>
      <c r="B36" s="2" t="s">
        <v>2</v>
      </c>
      <c r="C36" s="2" t="s">
        <v>1</v>
      </c>
    </row>
    <row r="37" spans="1:3" x14ac:dyDescent="0.3">
      <c r="A37" s="1">
        <v>42040</v>
      </c>
      <c r="B37" s="2" t="s">
        <v>2</v>
      </c>
      <c r="C37" s="2" t="s">
        <v>1</v>
      </c>
    </row>
    <row r="38" spans="1:3" x14ac:dyDescent="0.3">
      <c r="A38" s="1">
        <v>42041</v>
      </c>
      <c r="B38" s="2" t="s">
        <v>2</v>
      </c>
      <c r="C38" s="2" t="s">
        <v>1</v>
      </c>
    </row>
    <row r="39" spans="1:3" x14ac:dyDescent="0.3">
      <c r="A39" s="1">
        <v>42042</v>
      </c>
      <c r="B39" s="2" t="s">
        <v>2</v>
      </c>
      <c r="C39" s="2" t="s">
        <v>1</v>
      </c>
    </row>
    <row r="40" spans="1:3" x14ac:dyDescent="0.3">
      <c r="A40" s="1">
        <v>42043</v>
      </c>
      <c r="B40" s="2" t="s">
        <v>2</v>
      </c>
      <c r="C40" s="2" t="s">
        <v>1</v>
      </c>
    </row>
    <row r="41" spans="1:3" x14ac:dyDescent="0.3">
      <c r="A41" s="1">
        <v>42044</v>
      </c>
      <c r="B41" s="2" t="s">
        <v>2</v>
      </c>
      <c r="C41" s="2" t="s">
        <v>1</v>
      </c>
    </row>
    <row r="42" spans="1:3" x14ac:dyDescent="0.3">
      <c r="A42" s="1">
        <v>42045</v>
      </c>
      <c r="B42" s="2" t="s">
        <v>2</v>
      </c>
      <c r="C42" s="2" t="s">
        <v>1</v>
      </c>
    </row>
    <row r="43" spans="1:3" x14ac:dyDescent="0.3">
      <c r="A43" s="1">
        <v>42046</v>
      </c>
      <c r="B43" s="2" t="s">
        <v>2</v>
      </c>
      <c r="C43" s="2" t="s">
        <v>1</v>
      </c>
    </row>
    <row r="44" spans="1:3" x14ac:dyDescent="0.3">
      <c r="A44" s="1">
        <v>42047</v>
      </c>
      <c r="B44" s="2" t="s">
        <v>2</v>
      </c>
      <c r="C44" s="2" t="s">
        <v>1</v>
      </c>
    </row>
    <row r="45" spans="1:3" x14ac:dyDescent="0.3">
      <c r="A45" s="1">
        <v>42048</v>
      </c>
      <c r="B45" s="2" t="s">
        <v>2</v>
      </c>
      <c r="C45" s="2" t="s">
        <v>1</v>
      </c>
    </row>
    <row r="46" spans="1:3" x14ac:dyDescent="0.3">
      <c r="A46" s="1">
        <v>42049</v>
      </c>
      <c r="B46" s="2" t="s">
        <v>2</v>
      </c>
      <c r="C46" s="2" t="s">
        <v>1</v>
      </c>
    </row>
    <row r="47" spans="1:3" x14ac:dyDescent="0.3">
      <c r="A47" s="1">
        <v>42050</v>
      </c>
      <c r="B47" s="2" t="s">
        <v>2</v>
      </c>
      <c r="C47" s="2" t="s">
        <v>1</v>
      </c>
    </row>
    <row r="48" spans="1:3" x14ac:dyDescent="0.3">
      <c r="A48" s="1">
        <v>42051</v>
      </c>
      <c r="B48" s="2" t="s">
        <v>2</v>
      </c>
      <c r="C48" s="2" t="s">
        <v>1</v>
      </c>
    </row>
    <row r="49" spans="1:3" x14ac:dyDescent="0.3">
      <c r="A49" s="1">
        <v>42052</v>
      </c>
      <c r="B49" s="2" t="s">
        <v>2</v>
      </c>
      <c r="C49" s="2" t="s">
        <v>1</v>
      </c>
    </row>
    <row r="50" spans="1:3" x14ac:dyDescent="0.3">
      <c r="A50" s="1">
        <v>42053</v>
      </c>
      <c r="B50" s="2" t="s">
        <v>2</v>
      </c>
      <c r="C50" s="2" t="s">
        <v>1</v>
      </c>
    </row>
    <row r="51" spans="1:3" x14ac:dyDescent="0.3">
      <c r="A51" s="1">
        <v>42054</v>
      </c>
      <c r="B51" s="2" t="s">
        <v>2</v>
      </c>
      <c r="C51" s="2" t="s">
        <v>1</v>
      </c>
    </row>
    <row r="52" spans="1:3" x14ac:dyDescent="0.3">
      <c r="A52" s="1">
        <v>42055</v>
      </c>
      <c r="B52" s="2" t="s">
        <v>2</v>
      </c>
      <c r="C52" s="2" t="s">
        <v>1</v>
      </c>
    </row>
    <row r="53" spans="1:3" x14ac:dyDescent="0.3">
      <c r="A53" s="1">
        <v>42056</v>
      </c>
      <c r="B53" s="2" t="s">
        <v>2</v>
      </c>
      <c r="C53" s="2" t="s">
        <v>1</v>
      </c>
    </row>
    <row r="54" spans="1:3" x14ac:dyDescent="0.3">
      <c r="A54" s="1">
        <v>42057</v>
      </c>
      <c r="B54" s="2" t="s">
        <v>2</v>
      </c>
      <c r="C54" s="2" t="s">
        <v>1</v>
      </c>
    </row>
    <row r="55" spans="1:3" x14ac:dyDescent="0.3">
      <c r="A55" s="1">
        <v>42058</v>
      </c>
      <c r="B55" s="2" t="s">
        <v>2</v>
      </c>
      <c r="C55" s="2" t="s">
        <v>1</v>
      </c>
    </row>
    <row r="56" spans="1:3" x14ac:dyDescent="0.3">
      <c r="A56" s="1">
        <v>42059</v>
      </c>
      <c r="B56" s="2" t="s">
        <v>2</v>
      </c>
      <c r="C56" s="2" t="s">
        <v>1</v>
      </c>
    </row>
    <row r="57" spans="1:3" x14ac:dyDescent="0.3">
      <c r="A57" s="1">
        <v>42060</v>
      </c>
      <c r="B57" s="2" t="s">
        <v>2</v>
      </c>
      <c r="C57" s="2" t="s">
        <v>1</v>
      </c>
    </row>
    <row r="58" spans="1:3" x14ac:dyDescent="0.3">
      <c r="A58" s="1">
        <v>42061</v>
      </c>
      <c r="B58" s="2" t="s">
        <v>2</v>
      </c>
      <c r="C58" s="2" t="s">
        <v>1</v>
      </c>
    </row>
    <row r="59" spans="1:3" x14ac:dyDescent="0.3">
      <c r="A59" s="1">
        <v>42062</v>
      </c>
      <c r="B59" s="2" t="s">
        <v>2</v>
      </c>
      <c r="C59" s="2" t="s">
        <v>1</v>
      </c>
    </row>
    <row r="60" spans="1:3" x14ac:dyDescent="0.3">
      <c r="A60" s="1">
        <v>42063</v>
      </c>
      <c r="B60" s="2" t="s">
        <v>2</v>
      </c>
      <c r="C60" s="2" t="s">
        <v>1</v>
      </c>
    </row>
    <row r="61" spans="1:3" x14ac:dyDescent="0.3">
      <c r="A61" s="1">
        <v>42064</v>
      </c>
      <c r="B61" s="2" t="s">
        <v>2</v>
      </c>
      <c r="C61" s="2" t="s">
        <v>1</v>
      </c>
    </row>
    <row r="62" spans="1:3" x14ac:dyDescent="0.3">
      <c r="A62" s="1">
        <v>42065</v>
      </c>
      <c r="B62" s="2" t="s">
        <v>2</v>
      </c>
      <c r="C62" s="2" t="s">
        <v>1</v>
      </c>
    </row>
    <row r="63" spans="1:3" x14ac:dyDescent="0.3">
      <c r="A63" s="1">
        <v>42066</v>
      </c>
      <c r="B63" s="2" t="s">
        <v>2</v>
      </c>
      <c r="C63" s="2" t="s">
        <v>1</v>
      </c>
    </row>
    <row r="64" spans="1:3" x14ac:dyDescent="0.3">
      <c r="A64" s="1">
        <v>42067</v>
      </c>
      <c r="B64" s="2" t="s">
        <v>2</v>
      </c>
      <c r="C64" s="2" t="s">
        <v>1</v>
      </c>
    </row>
    <row r="65" spans="1:3" x14ac:dyDescent="0.3">
      <c r="A65" s="1">
        <v>42068</v>
      </c>
      <c r="B65" s="2" t="s">
        <v>2</v>
      </c>
      <c r="C65" s="2" t="s">
        <v>1</v>
      </c>
    </row>
    <row r="66" spans="1:3" x14ac:dyDescent="0.3">
      <c r="A66" s="1">
        <v>42069</v>
      </c>
      <c r="B66" s="2" t="s">
        <v>2</v>
      </c>
      <c r="C66" s="2" t="s">
        <v>1</v>
      </c>
    </row>
    <row r="67" spans="1:3" x14ac:dyDescent="0.3">
      <c r="A67" s="1">
        <v>42070</v>
      </c>
      <c r="B67" s="2" t="s">
        <v>2</v>
      </c>
      <c r="C67" s="2" t="s">
        <v>1</v>
      </c>
    </row>
    <row r="68" spans="1:3" x14ac:dyDescent="0.3">
      <c r="A68" s="1">
        <v>42071</v>
      </c>
      <c r="B68" s="2" t="s">
        <v>2</v>
      </c>
      <c r="C68" s="2" t="s">
        <v>1</v>
      </c>
    </row>
    <row r="69" spans="1:3" x14ac:dyDescent="0.3">
      <c r="A69" s="1">
        <v>42072</v>
      </c>
      <c r="B69" s="2" t="s">
        <v>2</v>
      </c>
      <c r="C69" s="2" t="s">
        <v>2</v>
      </c>
    </row>
    <row r="70" spans="1:3" x14ac:dyDescent="0.3">
      <c r="A70" s="1">
        <v>42073</v>
      </c>
      <c r="B70" s="2" t="s">
        <v>2</v>
      </c>
      <c r="C70" s="2" t="s">
        <v>1</v>
      </c>
    </row>
    <row r="71" spans="1:3" x14ac:dyDescent="0.3">
      <c r="A71" s="1">
        <v>42074</v>
      </c>
      <c r="B71" s="2" t="s">
        <v>2</v>
      </c>
      <c r="C71" s="2" t="s">
        <v>1</v>
      </c>
    </row>
    <row r="72" spans="1:3" x14ac:dyDescent="0.3">
      <c r="A72" s="1">
        <v>42075</v>
      </c>
      <c r="B72" s="2" t="s">
        <v>2</v>
      </c>
      <c r="C72" s="2" t="s">
        <v>1</v>
      </c>
    </row>
    <row r="73" spans="1:3" x14ac:dyDescent="0.3">
      <c r="A73" s="1">
        <v>42076</v>
      </c>
      <c r="B73" s="2" t="s">
        <v>2</v>
      </c>
      <c r="C73" s="2" t="s">
        <v>1</v>
      </c>
    </row>
    <row r="74" spans="1:3" x14ac:dyDescent="0.3">
      <c r="A74" s="1">
        <v>42077</v>
      </c>
      <c r="B74" s="2" t="s">
        <v>2</v>
      </c>
      <c r="C74" s="2" t="s">
        <v>1</v>
      </c>
    </row>
    <row r="75" spans="1:3" x14ac:dyDescent="0.3">
      <c r="A75" s="1">
        <v>42078</v>
      </c>
      <c r="B75" s="2" t="s">
        <v>2</v>
      </c>
      <c r="C75" s="2" t="s">
        <v>1</v>
      </c>
    </row>
    <row r="76" spans="1:3" x14ac:dyDescent="0.3">
      <c r="A76" s="1">
        <v>42079</v>
      </c>
      <c r="B76" s="2" t="s">
        <v>2</v>
      </c>
      <c r="C76" s="2" t="s">
        <v>1</v>
      </c>
    </row>
    <row r="77" spans="1:3" x14ac:dyDescent="0.3">
      <c r="A77" s="1">
        <v>42080</v>
      </c>
      <c r="B77" s="2" t="s">
        <v>2</v>
      </c>
      <c r="C77" s="2" t="s">
        <v>1</v>
      </c>
    </row>
    <row r="78" spans="1:3" x14ac:dyDescent="0.3">
      <c r="A78" s="1">
        <v>42081</v>
      </c>
      <c r="B78" s="2" t="s">
        <v>2</v>
      </c>
      <c r="C78" s="2" t="s">
        <v>1</v>
      </c>
    </row>
    <row r="79" spans="1:3" x14ac:dyDescent="0.3">
      <c r="A79" s="1">
        <v>42082</v>
      </c>
      <c r="B79" s="2" t="s">
        <v>2</v>
      </c>
      <c r="C79" s="2" t="s">
        <v>1</v>
      </c>
    </row>
    <row r="80" spans="1:3" x14ac:dyDescent="0.3">
      <c r="A80" s="1">
        <v>42083</v>
      </c>
      <c r="B80" s="2" t="s">
        <v>2</v>
      </c>
      <c r="C80" s="2" t="s">
        <v>1</v>
      </c>
    </row>
    <row r="81" spans="1:3" x14ac:dyDescent="0.3">
      <c r="A81" s="1">
        <v>42084</v>
      </c>
      <c r="B81" s="2" t="s">
        <v>2</v>
      </c>
      <c r="C81" s="2" t="s">
        <v>1</v>
      </c>
    </row>
    <row r="82" spans="1:3" x14ac:dyDescent="0.3">
      <c r="A82" s="1">
        <v>42085</v>
      </c>
      <c r="B82" s="2" t="s">
        <v>2</v>
      </c>
      <c r="C82" s="2" t="s">
        <v>1</v>
      </c>
    </row>
    <row r="83" spans="1:3" x14ac:dyDescent="0.3">
      <c r="A83" s="1">
        <v>42086</v>
      </c>
      <c r="B83" s="2" t="s">
        <v>2</v>
      </c>
      <c r="C83" s="2" t="s">
        <v>1</v>
      </c>
    </row>
    <row r="84" spans="1:3" x14ac:dyDescent="0.3">
      <c r="A84" s="1">
        <v>42087</v>
      </c>
      <c r="B84" s="2" t="s">
        <v>2</v>
      </c>
      <c r="C84" s="2" t="s">
        <v>1</v>
      </c>
    </row>
    <row r="85" spans="1:3" x14ac:dyDescent="0.3">
      <c r="A85" s="1">
        <v>42088</v>
      </c>
      <c r="B85" s="2" t="s">
        <v>2</v>
      </c>
      <c r="C85" s="2" t="s">
        <v>1</v>
      </c>
    </row>
    <row r="86" spans="1:3" x14ac:dyDescent="0.3">
      <c r="A86" s="1">
        <v>42089</v>
      </c>
      <c r="B86" s="2" t="s">
        <v>2</v>
      </c>
      <c r="C86" s="2" t="s">
        <v>1</v>
      </c>
    </row>
    <row r="87" spans="1:3" x14ac:dyDescent="0.3">
      <c r="A87" s="1">
        <v>42090</v>
      </c>
      <c r="B87" s="2" t="s">
        <v>1</v>
      </c>
      <c r="C87" s="2" t="s">
        <v>1</v>
      </c>
    </row>
    <row r="88" spans="1:3" x14ac:dyDescent="0.3">
      <c r="A88" s="1">
        <v>42091</v>
      </c>
      <c r="B88" s="2" t="s">
        <v>1</v>
      </c>
      <c r="C88" s="2" t="s">
        <v>1</v>
      </c>
    </row>
    <row r="89" spans="1:3" x14ac:dyDescent="0.3">
      <c r="A89" s="1">
        <v>42092</v>
      </c>
      <c r="B89" s="2" t="s">
        <v>1</v>
      </c>
      <c r="C89" s="2" t="s">
        <v>1</v>
      </c>
    </row>
    <row r="90" spans="1:3" x14ac:dyDescent="0.3">
      <c r="A90" s="1">
        <v>42093</v>
      </c>
      <c r="B90" s="2" t="s">
        <v>1</v>
      </c>
      <c r="C90" s="2" t="s">
        <v>1</v>
      </c>
    </row>
    <row r="91" spans="1:3" x14ac:dyDescent="0.3">
      <c r="A91" s="1">
        <v>42094</v>
      </c>
      <c r="B91" s="2" t="s">
        <v>1</v>
      </c>
      <c r="C91" s="2" t="s">
        <v>1</v>
      </c>
    </row>
    <row r="92" spans="1:3" x14ac:dyDescent="0.3">
      <c r="A92" s="1">
        <v>42095</v>
      </c>
      <c r="B92" s="2" t="s">
        <v>1</v>
      </c>
      <c r="C92" s="2" t="s">
        <v>1</v>
      </c>
    </row>
    <row r="93" spans="1:3" x14ac:dyDescent="0.3">
      <c r="A93" s="1">
        <v>42096</v>
      </c>
      <c r="B93" s="2" t="s">
        <v>1</v>
      </c>
      <c r="C93" s="2" t="s">
        <v>1</v>
      </c>
    </row>
    <row r="94" spans="1:3" x14ac:dyDescent="0.3">
      <c r="A94" s="1">
        <v>42097</v>
      </c>
      <c r="B94" s="2" t="s">
        <v>1</v>
      </c>
      <c r="C94" s="2" t="s">
        <v>2</v>
      </c>
    </row>
    <row r="95" spans="1:3" x14ac:dyDescent="0.3">
      <c r="A95" s="1">
        <v>42098</v>
      </c>
      <c r="B95" s="2" t="s">
        <v>1</v>
      </c>
      <c r="C95" s="2" t="s">
        <v>2</v>
      </c>
    </row>
    <row r="96" spans="1:3" x14ac:dyDescent="0.3">
      <c r="A96" s="1">
        <v>42099</v>
      </c>
      <c r="B96" s="2" t="s">
        <v>1</v>
      </c>
      <c r="C96" s="2" t="s">
        <v>1</v>
      </c>
    </row>
    <row r="97" spans="1:3" x14ac:dyDescent="0.3">
      <c r="A97" s="1">
        <v>42100</v>
      </c>
      <c r="B97" s="2" t="s">
        <v>1</v>
      </c>
      <c r="C97" s="2" t="s">
        <v>2</v>
      </c>
    </row>
    <row r="98" spans="1:3" x14ac:dyDescent="0.3">
      <c r="A98" s="1">
        <v>42101</v>
      </c>
      <c r="B98" s="2" t="s">
        <v>1</v>
      </c>
      <c r="C98" s="2" t="s">
        <v>1</v>
      </c>
    </row>
    <row r="99" spans="1:3" x14ac:dyDescent="0.3">
      <c r="A99" s="1">
        <v>42102</v>
      </c>
      <c r="B99" s="2" t="s">
        <v>1</v>
      </c>
      <c r="C99" s="2" t="s">
        <v>1</v>
      </c>
    </row>
    <row r="100" spans="1:3" x14ac:dyDescent="0.3">
      <c r="A100" s="1">
        <v>42103</v>
      </c>
      <c r="B100" s="2" t="s">
        <v>1</v>
      </c>
      <c r="C100" s="2" t="s">
        <v>1</v>
      </c>
    </row>
    <row r="101" spans="1:3" x14ac:dyDescent="0.3">
      <c r="A101" s="1">
        <v>42104</v>
      </c>
      <c r="B101" s="2" t="s">
        <v>1</v>
      </c>
      <c r="C101" s="2" t="s">
        <v>1</v>
      </c>
    </row>
    <row r="102" spans="1:3" x14ac:dyDescent="0.3">
      <c r="A102" s="1">
        <v>42105</v>
      </c>
      <c r="B102" s="2" t="s">
        <v>1</v>
      </c>
      <c r="C102" s="2" t="s">
        <v>1</v>
      </c>
    </row>
    <row r="103" spans="1:3" x14ac:dyDescent="0.3">
      <c r="A103" s="1">
        <v>42106</v>
      </c>
      <c r="B103" s="2" t="s">
        <v>1</v>
      </c>
      <c r="C103" s="2" t="s">
        <v>1</v>
      </c>
    </row>
    <row r="104" spans="1:3" x14ac:dyDescent="0.3">
      <c r="A104" s="1">
        <v>42107</v>
      </c>
      <c r="B104" s="2" t="s">
        <v>1</v>
      </c>
      <c r="C104" s="2" t="s">
        <v>1</v>
      </c>
    </row>
    <row r="105" spans="1:3" x14ac:dyDescent="0.3">
      <c r="A105" s="1">
        <v>42108</v>
      </c>
      <c r="B105" s="2" t="s">
        <v>2</v>
      </c>
      <c r="C105" s="2" t="s">
        <v>1</v>
      </c>
    </row>
    <row r="106" spans="1:3" x14ac:dyDescent="0.3">
      <c r="A106" s="1">
        <v>42109</v>
      </c>
      <c r="B106" s="2" t="s">
        <v>2</v>
      </c>
      <c r="C106" s="2" t="s">
        <v>1</v>
      </c>
    </row>
    <row r="107" spans="1:3" x14ac:dyDescent="0.3">
      <c r="A107" s="1">
        <v>42110</v>
      </c>
      <c r="B107" s="2" t="s">
        <v>2</v>
      </c>
      <c r="C107" s="2" t="s">
        <v>1</v>
      </c>
    </row>
    <row r="108" spans="1:3" x14ac:dyDescent="0.3">
      <c r="A108" s="1">
        <v>42111</v>
      </c>
      <c r="B108" s="2" t="s">
        <v>2</v>
      </c>
      <c r="C108" s="2" t="s">
        <v>1</v>
      </c>
    </row>
    <row r="109" spans="1:3" x14ac:dyDescent="0.3">
      <c r="A109" s="1">
        <v>42112</v>
      </c>
      <c r="B109" s="2" t="s">
        <v>2</v>
      </c>
      <c r="C109" s="2" t="s">
        <v>1</v>
      </c>
    </row>
    <row r="110" spans="1:3" x14ac:dyDescent="0.3">
      <c r="A110" s="1">
        <v>42113</v>
      </c>
      <c r="B110" s="2" t="s">
        <v>2</v>
      </c>
      <c r="C110" s="2" t="s">
        <v>1</v>
      </c>
    </row>
    <row r="111" spans="1:3" x14ac:dyDescent="0.3">
      <c r="A111" s="1">
        <v>42114</v>
      </c>
      <c r="B111" s="2" t="s">
        <v>2</v>
      </c>
      <c r="C111" s="2" t="s">
        <v>1</v>
      </c>
    </row>
    <row r="112" spans="1:3" x14ac:dyDescent="0.3">
      <c r="A112" s="1">
        <v>42115</v>
      </c>
      <c r="B112" s="2" t="s">
        <v>2</v>
      </c>
      <c r="C112" s="2" t="s">
        <v>1</v>
      </c>
    </row>
    <row r="113" spans="1:3" x14ac:dyDescent="0.3">
      <c r="A113" s="1">
        <v>42116</v>
      </c>
      <c r="B113" s="2" t="s">
        <v>2</v>
      </c>
      <c r="C113" s="2" t="s">
        <v>1</v>
      </c>
    </row>
    <row r="114" spans="1:3" x14ac:dyDescent="0.3">
      <c r="A114" s="1">
        <v>42117</v>
      </c>
      <c r="B114" s="2" t="s">
        <v>2</v>
      </c>
      <c r="C114" s="2" t="s">
        <v>1</v>
      </c>
    </row>
    <row r="115" spans="1:3" x14ac:dyDescent="0.3">
      <c r="A115" s="1">
        <v>42118</v>
      </c>
      <c r="B115" s="2" t="s">
        <v>2</v>
      </c>
      <c r="C115" s="2" t="s">
        <v>1</v>
      </c>
    </row>
    <row r="116" spans="1:3" x14ac:dyDescent="0.3">
      <c r="A116" s="1">
        <v>42119</v>
      </c>
      <c r="B116" s="2" t="s">
        <v>2</v>
      </c>
      <c r="C116" s="2" t="s">
        <v>2</v>
      </c>
    </row>
    <row r="117" spans="1:3" x14ac:dyDescent="0.3">
      <c r="A117" s="1">
        <v>42120</v>
      </c>
      <c r="B117" s="2" t="s">
        <v>2</v>
      </c>
      <c r="C117" s="2" t="s">
        <v>1</v>
      </c>
    </row>
    <row r="118" spans="1:3" x14ac:dyDescent="0.3">
      <c r="A118" s="1">
        <v>42121</v>
      </c>
      <c r="B118" s="2" t="s">
        <v>2</v>
      </c>
      <c r="C118" s="2" t="s">
        <v>1</v>
      </c>
    </row>
    <row r="119" spans="1:3" x14ac:dyDescent="0.3">
      <c r="A119" s="1">
        <v>42122</v>
      </c>
      <c r="B119" s="2" t="s">
        <v>2</v>
      </c>
      <c r="C119" s="2" t="s">
        <v>1</v>
      </c>
    </row>
    <row r="120" spans="1:3" x14ac:dyDescent="0.3">
      <c r="A120" s="1">
        <v>42123</v>
      </c>
      <c r="B120" s="2" t="s">
        <v>2</v>
      </c>
      <c r="C120" s="2" t="s">
        <v>1</v>
      </c>
    </row>
    <row r="121" spans="1:3" x14ac:dyDescent="0.3">
      <c r="A121" s="1">
        <v>42124</v>
      </c>
      <c r="B121" s="2" t="s">
        <v>2</v>
      </c>
      <c r="C121" s="2" t="s">
        <v>1</v>
      </c>
    </row>
    <row r="122" spans="1:3" x14ac:dyDescent="0.3">
      <c r="A122" s="1">
        <v>42125</v>
      </c>
      <c r="B122" s="2" t="s">
        <v>2</v>
      </c>
      <c r="C122" s="2" t="s">
        <v>1</v>
      </c>
    </row>
    <row r="123" spans="1:3" x14ac:dyDescent="0.3">
      <c r="A123" s="1">
        <v>42126</v>
      </c>
      <c r="B123" s="2" t="s">
        <v>2</v>
      </c>
      <c r="C123" s="2" t="s">
        <v>1</v>
      </c>
    </row>
    <row r="124" spans="1:3" x14ac:dyDescent="0.3">
      <c r="A124" s="1">
        <v>42127</v>
      </c>
      <c r="B124" s="2" t="s">
        <v>2</v>
      </c>
      <c r="C124" s="2" t="s">
        <v>1</v>
      </c>
    </row>
    <row r="125" spans="1:3" x14ac:dyDescent="0.3">
      <c r="A125" s="1">
        <v>42128</v>
      </c>
      <c r="B125" s="2" t="s">
        <v>2</v>
      </c>
      <c r="C125" s="2" t="s">
        <v>1</v>
      </c>
    </row>
    <row r="126" spans="1:3" x14ac:dyDescent="0.3">
      <c r="A126" s="1">
        <v>42129</v>
      </c>
      <c r="B126" s="2" t="s">
        <v>2</v>
      </c>
      <c r="C126" s="2" t="s">
        <v>1</v>
      </c>
    </row>
    <row r="127" spans="1:3" x14ac:dyDescent="0.3">
      <c r="A127" s="1">
        <v>42130</v>
      </c>
      <c r="B127" s="2" t="s">
        <v>2</v>
      </c>
      <c r="C127" s="2" t="s">
        <v>1</v>
      </c>
    </row>
    <row r="128" spans="1:3" x14ac:dyDescent="0.3">
      <c r="A128" s="1">
        <v>42131</v>
      </c>
      <c r="B128" s="2" t="s">
        <v>2</v>
      </c>
      <c r="C128" s="2" t="s">
        <v>1</v>
      </c>
    </row>
    <row r="129" spans="1:3" x14ac:dyDescent="0.3">
      <c r="A129" s="1">
        <v>42132</v>
      </c>
      <c r="B129" s="2" t="s">
        <v>2</v>
      </c>
      <c r="C129" s="2" t="s">
        <v>1</v>
      </c>
    </row>
    <row r="130" spans="1:3" x14ac:dyDescent="0.3">
      <c r="A130" s="1">
        <v>42133</v>
      </c>
      <c r="B130" s="2" t="s">
        <v>2</v>
      </c>
      <c r="C130" s="2" t="s">
        <v>1</v>
      </c>
    </row>
    <row r="131" spans="1:3" x14ac:dyDescent="0.3">
      <c r="A131" s="1">
        <v>42134</v>
      </c>
      <c r="B131" s="2" t="s">
        <v>2</v>
      </c>
      <c r="C131" s="2" t="s">
        <v>1</v>
      </c>
    </row>
    <row r="132" spans="1:3" x14ac:dyDescent="0.3">
      <c r="A132" s="1">
        <v>42135</v>
      </c>
      <c r="B132" s="2" t="s">
        <v>2</v>
      </c>
      <c r="C132" s="2" t="s">
        <v>1</v>
      </c>
    </row>
    <row r="133" spans="1:3" x14ac:dyDescent="0.3">
      <c r="A133" s="1">
        <v>42136</v>
      </c>
      <c r="B133" s="2" t="s">
        <v>2</v>
      </c>
      <c r="C133" s="2" t="s">
        <v>1</v>
      </c>
    </row>
    <row r="134" spans="1:3" x14ac:dyDescent="0.3">
      <c r="A134" s="1">
        <v>42137</v>
      </c>
      <c r="B134" s="2" t="s">
        <v>2</v>
      </c>
      <c r="C134" s="2" t="s">
        <v>1</v>
      </c>
    </row>
    <row r="135" spans="1:3" x14ac:dyDescent="0.3">
      <c r="A135" s="1">
        <v>42138</v>
      </c>
      <c r="B135" s="2" t="s">
        <v>2</v>
      </c>
      <c r="C135" s="2" t="s">
        <v>1</v>
      </c>
    </row>
    <row r="136" spans="1:3" x14ac:dyDescent="0.3">
      <c r="A136" s="1">
        <v>42139</v>
      </c>
      <c r="B136" s="2" t="s">
        <v>2</v>
      </c>
      <c r="C136" s="2" t="s">
        <v>1</v>
      </c>
    </row>
    <row r="137" spans="1:3" x14ac:dyDescent="0.3">
      <c r="A137" s="1">
        <v>42140</v>
      </c>
      <c r="B137" s="2" t="s">
        <v>2</v>
      </c>
      <c r="C137" s="2" t="s">
        <v>1</v>
      </c>
    </row>
    <row r="138" spans="1:3" x14ac:dyDescent="0.3">
      <c r="A138" s="1">
        <v>42141</v>
      </c>
      <c r="B138" s="2" t="s">
        <v>2</v>
      </c>
      <c r="C138" s="2" t="s">
        <v>1</v>
      </c>
    </row>
    <row r="139" spans="1:3" x14ac:dyDescent="0.3">
      <c r="A139" s="1">
        <v>42142</v>
      </c>
      <c r="B139" s="2" t="s">
        <v>2</v>
      </c>
      <c r="C139" s="2" t="s">
        <v>1</v>
      </c>
    </row>
    <row r="140" spans="1:3" x14ac:dyDescent="0.3">
      <c r="A140" s="1">
        <v>42143</v>
      </c>
      <c r="B140" s="2" t="s">
        <v>2</v>
      </c>
      <c r="C140" s="2" t="s">
        <v>1</v>
      </c>
    </row>
    <row r="141" spans="1:3" x14ac:dyDescent="0.3">
      <c r="A141" s="1">
        <v>42144</v>
      </c>
      <c r="B141" s="2" t="s">
        <v>2</v>
      </c>
      <c r="C141" s="2" t="s">
        <v>1</v>
      </c>
    </row>
    <row r="142" spans="1:3" x14ac:dyDescent="0.3">
      <c r="A142" s="1">
        <v>42145</v>
      </c>
      <c r="B142" s="2" t="s">
        <v>2</v>
      </c>
      <c r="C142" s="2" t="s">
        <v>1</v>
      </c>
    </row>
    <row r="143" spans="1:3" x14ac:dyDescent="0.3">
      <c r="A143" s="1">
        <v>42146</v>
      </c>
      <c r="B143" s="2" t="s">
        <v>2</v>
      </c>
      <c r="C143" s="2" t="s">
        <v>1</v>
      </c>
    </row>
    <row r="144" spans="1:3" x14ac:dyDescent="0.3">
      <c r="A144" s="1">
        <v>42147</v>
      </c>
      <c r="B144" s="2" t="s">
        <v>2</v>
      </c>
      <c r="C144" s="2" t="s">
        <v>1</v>
      </c>
    </row>
    <row r="145" spans="1:3" x14ac:dyDescent="0.3">
      <c r="A145" s="1">
        <v>42148</v>
      </c>
      <c r="B145" s="2" t="s">
        <v>2</v>
      </c>
      <c r="C145" s="2" t="s">
        <v>1</v>
      </c>
    </row>
    <row r="146" spans="1:3" x14ac:dyDescent="0.3">
      <c r="A146" s="1">
        <v>42149</v>
      </c>
      <c r="B146" s="2" t="s">
        <v>2</v>
      </c>
      <c r="C146" s="2" t="s">
        <v>1</v>
      </c>
    </row>
    <row r="147" spans="1:3" x14ac:dyDescent="0.3">
      <c r="A147" s="1">
        <v>42150</v>
      </c>
      <c r="B147" s="2" t="s">
        <v>2</v>
      </c>
      <c r="C147" s="2" t="s">
        <v>1</v>
      </c>
    </row>
    <row r="148" spans="1:3" x14ac:dyDescent="0.3">
      <c r="A148" s="1">
        <v>42151</v>
      </c>
      <c r="B148" s="2" t="s">
        <v>2</v>
      </c>
      <c r="C148" s="2" t="s">
        <v>1</v>
      </c>
    </row>
    <row r="149" spans="1:3" x14ac:dyDescent="0.3">
      <c r="A149" s="1">
        <v>42152</v>
      </c>
      <c r="B149" s="2" t="s">
        <v>2</v>
      </c>
      <c r="C149" s="2" t="s">
        <v>1</v>
      </c>
    </row>
    <row r="150" spans="1:3" x14ac:dyDescent="0.3">
      <c r="A150" s="1">
        <v>42153</v>
      </c>
      <c r="B150" s="2" t="s">
        <v>2</v>
      </c>
      <c r="C150" s="2" t="s">
        <v>1</v>
      </c>
    </row>
    <row r="151" spans="1:3" x14ac:dyDescent="0.3">
      <c r="A151" s="1">
        <v>42154</v>
      </c>
      <c r="B151" s="2" t="s">
        <v>2</v>
      </c>
      <c r="C151" s="2" t="s">
        <v>1</v>
      </c>
    </row>
    <row r="152" spans="1:3" x14ac:dyDescent="0.3">
      <c r="A152" s="1">
        <v>42155</v>
      </c>
      <c r="B152" s="2" t="s">
        <v>2</v>
      </c>
      <c r="C152" s="2" t="s">
        <v>1</v>
      </c>
    </row>
    <row r="153" spans="1:3" x14ac:dyDescent="0.3">
      <c r="A153" s="1">
        <v>42156</v>
      </c>
      <c r="B153" s="2" t="s">
        <v>2</v>
      </c>
      <c r="C153" s="2" t="s">
        <v>1</v>
      </c>
    </row>
    <row r="154" spans="1:3" x14ac:dyDescent="0.3">
      <c r="A154" s="1">
        <v>42157</v>
      </c>
      <c r="B154" s="2" t="s">
        <v>2</v>
      </c>
      <c r="C154" s="2" t="s">
        <v>1</v>
      </c>
    </row>
    <row r="155" spans="1:3" x14ac:dyDescent="0.3">
      <c r="A155" s="1">
        <v>42158</v>
      </c>
      <c r="B155" s="2" t="s">
        <v>2</v>
      </c>
      <c r="C155" s="2" t="s">
        <v>1</v>
      </c>
    </row>
    <row r="156" spans="1:3" x14ac:dyDescent="0.3">
      <c r="A156" s="1">
        <v>42159</v>
      </c>
      <c r="B156" s="2" t="s">
        <v>2</v>
      </c>
      <c r="C156" s="2" t="s">
        <v>1</v>
      </c>
    </row>
    <row r="157" spans="1:3" x14ac:dyDescent="0.3">
      <c r="A157" s="1">
        <v>42160</v>
      </c>
      <c r="B157" s="2" t="s">
        <v>2</v>
      </c>
      <c r="C157" s="2" t="s">
        <v>1</v>
      </c>
    </row>
    <row r="158" spans="1:3" x14ac:dyDescent="0.3">
      <c r="A158" s="1">
        <v>42161</v>
      </c>
      <c r="B158" s="2" t="s">
        <v>2</v>
      </c>
      <c r="C158" s="2" t="s">
        <v>1</v>
      </c>
    </row>
    <row r="159" spans="1:3" x14ac:dyDescent="0.3">
      <c r="A159" s="1">
        <v>42162</v>
      </c>
      <c r="B159" s="2" t="s">
        <v>2</v>
      </c>
      <c r="C159" s="2" t="s">
        <v>1</v>
      </c>
    </row>
    <row r="160" spans="1:3" x14ac:dyDescent="0.3">
      <c r="A160" s="1">
        <v>42163</v>
      </c>
      <c r="B160" s="2" t="s">
        <v>2</v>
      </c>
      <c r="C160" s="2" t="s">
        <v>2</v>
      </c>
    </row>
    <row r="161" spans="1:3" x14ac:dyDescent="0.3">
      <c r="A161" s="1">
        <v>42164</v>
      </c>
      <c r="B161" s="2" t="s">
        <v>2</v>
      </c>
      <c r="C161" s="2" t="s">
        <v>1</v>
      </c>
    </row>
    <row r="162" spans="1:3" x14ac:dyDescent="0.3">
      <c r="A162" s="1">
        <v>42165</v>
      </c>
      <c r="B162" s="2" t="s">
        <v>2</v>
      </c>
      <c r="C162" s="2" t="s">
        <v>1</v>
      </c>
    </row>
    <row r="163" spans="1:3" x14ac:dyDescent="0.3">
      <c r="A163" s="1">
        <v>42166</v>
      </c>
      <c r="B163" s="2" t="s">
        <v>2</v>
      </c>
      <c r="C163" s="2" t="s">
        <v>1</v>
      </c>
    </row>
    <row r="164" spans="1:3" x14ac:dyDescent="0.3">
      <c r="A164" s="1">
        <v>42167</v>
      </c>
      <c r="B164" s="2" t="s">
        <v>2</v>
      </c>
      <c r="C164" s="2" t="s">
        <v>1</v>
      </c>
    </row>
    <row r="165" spans="1:3" x14ac:dyDescent="0.3">
      <c r="A165" s="1">
        <v>42168</v>
      </c>
      <c r="B165" s="2" t="s">
        <v>2</v>
      </c>
      <c r="C165" s="2" t="s">
        <v>1</v>
      </c>
    </row>
    <row r="166" spans="1:3" x14ac:dyDescent="0.3">
      <c r="A166" s="1">
        <v>42169</v>
      </c>
      <c r="B166" s="2" t="s">
        <v>2</v>
      </c>
      <c r="C166" s="2" t="s">
        <v>1</v>
      </c>
    </row>
    <row r="167" spans="1:3" x14ac:dyDescent="0.3">
      <c r="A167" s="1">
        <v>42170</v>
      </c>
      <c r="B167" s="2" t="s">
        <v>2</v>
      </c>
      <c r="C167" s="2" t="s">
        <v>1</v>
      </c>
    </row>
    <row r="168" spans="1:3" x14ac:dyDescent="0.3">
      <c r="A168" s="1">
        <v>42171</v>
      </c>
      <c r="B168" s="2" t="s">
        <v>2</v>
      </c>
      <c r="C168" s="2" t="s">
        <v>1</v>
      </c>
    </row>
    <row r="169" spans="1:3" x14ac:dyDescent="0.3">
      <c r="A169" s="1">
        <v>42172</v>
      </c>
      <c r="B169" s="2" t="s">
        <v>2</v>
      </c>
      <c r="C169" s="2" t="s">
        <v>1</v>
      </c>
    </row>
    <row r="170" spans="1:3" x14ac:dyDescent="0.3">
      <c r="A170" s="1">
        <v>42173</v>
      </c>
      <c r="B170" s="2" t="s">
        <v>2</v>
      </c>
      <c r="C170" s="2" t="s">
        <v>1</v>
      </c>
    </row>
    <row r="171" spans="1:3" x14ac:dyDescent="0.3">
      <c r="A171" s="1">
        <v>42174</v>
      </c>
      <c r="B171" s="2" t="s">
        <v>2</v>
      </c>
      <c r="C171" s="2" t="s">
        <v>1</v>
      </c>
    </row>
    <row r="172" spans="1:3" x14ac:dyDescent="0.3">
      <c r="A172" s="1">
        <v>42175</v>
      </c>
      <c r="B172" s="2" t="s">
        <v>2</v>
      </c>
      <c r="C172" s="2" t="s">
        <v>1</v>
      </c>
    </row>
    <row r="173" spans="1:3" x14ac:dyDescent="0.3">
      <c r="A173" s="1">
        <v>42176</v>
      </c>
      <c r="B173" s="2" t="s">
        <v>2</v>
      </c>
      <c r="C173" s="2" t="s">
        <v>1</v>
      </c>
    </row>
    <row r="174" spans="1:3" x14ac:dyDescent="0.3">
      <c r="A174" s="1">
        <v>42177</v>
      </c>
      <c r="B174" s="2" t="s">
        <v>2</v>
      </c>
      <c r="C174" s="2" t="s">
        <v>1</v>
      </c>
    </row>
    <row r="175" spans="1:3" x14ac:dyDescent="0.3">
      <c r="A175" s="1">
        <v>42178</v>
      </c>
      <c r="B175" s="2" t="s">
        <v>2</v>
      </c>
      <c r="C175" s="2" t="s">
        <v>1</v>
      </c>
    </row>
    <row r="176" spans="1:3" x14ac:dyDescent="0.3">
      <c r="A176" s="1">
        <v>42179</v>
      </c>
      <c r="B176" s="2" t="s">
        <v>2</v>
      </c>
      <c r="C176" s="2" t="s">
        <v>1</v>
      </c>
    </row>
    <row r="177" spans="1:3" x14ac:dyDescent="0.3">
      <c r="A177" s="1">
        <v>42180</v>
      </c>
      <c r="B177" s="2" t="s">
        <v>2</v>
      </c>
      <c r="C177" s="2" t="s">
        <v>1</v>
      </c>
    </row>
    <row r="178" spans="1:3" x14ac:dyDescent="0.3">
      <c r="A178" s="1">
        <v>42181</v>
      </c>
      <c r="B178" s="2" t="s">
        <v>1</v>
      </c>
      <c r="C178" s="2" t="s">
        <v>1</v>
      </c>
    </row>
    <row r="179" spans="1:3" x14ac:dyDescent="0.3">
      <c r="A179" s="1">
        <v>42182</v>
      </c>
      <c r="B179" s="2" t="s">
        <v>1</v>
      </c>
      <c r="C179" s="2" t="s">
        <v>1</v>
      </c>
    </row>
    <row r="180" spans="1:3" x14ac:dyDescent="0.3">
      <c r="A180" s="1">
        <v>42183</v>
      </c>
      <c r="B180" s="2" t="s">
        <v>1</v>
      </c>
      <c r="C180" s="2" t="s">
        <v>1</v>
      </c>
    </row>
    <row r="181" spans="1:3" x14ac:dyDescent="0.3">
      <c r="A181" s="1">
        <v>42184</v>
      </c>
      <c r="B181" s="2" t="s">
        <v>1</v>
      </c>
      <c r="C181" s="2" t="s">
        <v>1</v>
      </c>
    </row>
    <row r="182" spans="1:3" x14ac:dyDescent="0.3">
      <c r="A182" s="1">
        <v>42185</v>
      </c>
      <c r="B182" s="2" t="s">
        <v>1</v>
      </c>
      <c r="C182" s="2" t="s">
        <v>1</v>
      </c>
    </row>
    <row r="183" spans="1:3" x14ac:dyDescent="0.3">
      <c r="A183" s="1">
        <v>42186</v>
      </c>
      <c r="B183" s="2" t="s">
        <v>1</v>
      </c>
      <c r="C183" s="2" t="s">
        <v>1</v>
      </c>
    </row>
    <row r="184" spans="1:3" x14ac:dyDescent="0.3">
      <c r="A184" s="1">
        <v>42187</v>
      </c>
      <c r="B184" s="2" t="s">
        <v>1</v>
      </c>
      <c r="C184" s="2" t="s">
        <v>1</v>
      </c>
    </row>
    <row r="185" spans="1:3" x14ac:dyDescent="0.3">
      <c r="A185" s="1">
        <v>42188</v>
      </c>
      <c r="B185" s="2" t="s">
        <v>1</v>
      </c>
      <c r="C185" s="2" t="s">
        <v>1</v>
      </c>
    </row>
    <row r="186" spans="1:3" x14ac:dyDescent="0.3">
      <c r="A186" s="1">
        <v>42189</v>
      </c>
      <c r="B186" s="2" t="s">
        <v>1</v>
      </c>
      <c r="C186" s="2" t="s">
        <v>1</v>
      </c>
    </row>
    <row r="187" spans="1:3" x14ac:dyDescent="0.3">
      <c r="A187" s="1">
        <v>42190</v>
      </c>
      <c r="B187" s="2" t="s">
        <v>1</v>
      </c>
      <c r="C187" s="2" t="s">
        <v>1</v>
      </c>
    </row>
    <row r="188" spans="1:3" x14ac:dyDescent="0.3">
      <c r="A188" s="1">
        <v>42191</v>
      </c>
      <c r="B188" s="2" t="s">
        <v>1</v>
      </c>
      <c r="C188" s="2" t="s">
        <v>1</v>
      </c>
    </row>
    <row r="189" spans="1:3" x14ac:dyDescent="0.3">
      <c r="A189" s="1">
        <v>42192</v>
      </c>
      <c r="B189" s="2" t="s">
        <v>1</v>
      </c>
      <c r="C189" s="2" t="s">
        <v>1</v>
      </c>
    </row>
    <row r="190" spans="1:3" x14ac:dyDescent="0.3">
      <c r="A190" s="1">
        <v>42193</v>
      </c>
      <c r="B190" s="2" t="s">
        <v>1</v>
      </c>
      <c r="C190" s="2" t="s">
        <v>1</v>
      </c>
    </row>
    <row r="191" spans="1:3" x14ac:dyDescent="0.3">
      <c r="A191" s="1">
        <v>42194</v>
      </c>
      <c r="B191" s="2" t="s">
        <v>1</v>
      </c>
      <c r="C191" s="2" t="s">
        <v>1</v>
      </c>
    </row>
    <row r="192" spans="1:3" x14ac:dyDescent="0.3">
      <c r="A192" s="1">
        <v>42195</v>
      </c>
      <c r="B192" s="2" t="s">
        <v>1</v>
      </c>
      <c r="C192" s="2" t="s">
        <v>1</v>
      </c>
    </row>
    <row r="193" spans="1:3" x14ac:dyDescent="0.3">
      <c r="A193" s="1">
        <v>42196</v>
      </c>
      <c r="B193" s="2" t="s">
        <v>1</v>
      </c>
      <c r="C193" s="2" t="s">
        <v>1</v>
      </c>
    </row>
    <row r="194" spans="1:3" x14ac:dyDescent="0.3">
      <c r="A194" s="1">
        <v>42197</v>
      </c>
      <c r="B194" s="2" t="s">
        <v>1</v>
      </c>
      <c r="C194" s="2" t="s">
        <v>1</v>
      </c>
    </row>
    <row r="195" spans="1:3" x14ac:dyDescent="0.3">
      <c r="A195" s="1">
        <v>42198</v>
      </c>
      <c r="B195" s="2" t="s">
        <v>1</v>
      </c>
      <c r="C195" s="2" t="s">
        <v>1</v>
      </c>
    </row>
    <row r="196" spans="1:3" x14ac:dyDescent="0.3">
      <c r="A196" s="1">
        <v>42199</v>
      </c>
      <c r="B196" s="2" t="s">
        <v>2</v>
      </c>
      <c r="C196" s="2" t="s">
        <v>1</v>
      </c>
    </row>
    <row r="197" spans="1:3" x14ac:dyDescent="0.3">
      <c r="A197" s="1">
        <v>42200</v>
      </c>
      <c r="B197" s="2" t="s">
        <v>2</v>
      </c>
      <c r="C197" s="2" t="s">
        <v>1</v>
      </c>
    </row>
    <row r="198" spans="1:3" x14ac:dyDescent="0.3">
      <c r="A198" s="1">
        <v>42201</v>
      </c>
      <c r="B198" s="2" t="s">
        <v>2</v>
      </c>
      <c r="C198" s="2" t="s">
        <v>1</v>
      </c>
    </row>
    <row r="199" spans="1:3" x14ac:dyDescent="0.3">
      <c r="A199" s="1">
        <v>42202</v>
      </c>
      <c r="B199" s="2" t="s">
        <v>2</v>
      </c>
      <c r="C199" s="2" t="s">
        <v>1</v>
      </c>
    </row>
    <row r="200" spans="1:3" x14ac:dyDescent="0.3">
      <c r="A200" s="1">
        <v>42203</v>
      </c>
      <c r="B200" s="2" t="s">
        <v>2</v>
      </c>
      <c r="C200" s="2" t="s">
        <v>1</v>
      </c>
    </row>
    <row r="201" spans="1:3" x14ac:dyDescent="0.3">
      <c r="A201" s="1">
        <v>42204</v>
      </c>
      <c r="B201" s="2" t="s">
        <v>2</v>
      </c>
      <c r="C201" s="2" t="s">
        <v>1</v>
      </c>
    </row>
    <row r="202" spans="1:3" x14ac:dyDescent="0.3">
      <c r="A202" s="1">
        <v>42205</v>
      </c>
      <c r="B202" s="2" t="s">
        <v>2</v>
      </c>
      <c r="C202" s="2" t="s">
        <v>1</v>
      </c>
    </row>
    <row r="203" spans="1:3" x14ac:dyDescent="0.3">
      <c r="A203" s="1">
        <v>42206</v>
      </c>
      <c r="B203" s="2" t="s">
        <v>2</v>
      </c>
      <c r="C203" s="2" t="s">
        <v>1</v>
      </c>
    </row>
    <row r="204" spans="1:3" x14ac:dyDescent="0.3">
      <c r="A204" s="1">
        <v>42207</v>
      </c>
      <c r="B204" s="2" t="s">
        <v>2</v>
      </c>
      <c r="C204" s="2" t="s">
        <v>1</v>
      </c>
    </row>
    <row r="205" spans="1:3" x14ac:dyDescent="0.3">
      <c r="A205" s="1">
        <v>42208</v>
      </c>
      <c r="B205" s="2" t="s">
        <v>2</v>
      </c>
      <c r="C205" s="2" t="s">
        <v>1</v>
      </c>
    </row>
    <row r="206" spans="1:3" x14ac:dyDescent="0.3">
      <c r="A206" s="1">
        <v>42209</v>
      </c>
      <c r="B206" s="2" t="s">
        <v>2</v>
      </c>
      <c r="C206" s="2" t="s">
        <v>1</v>
      </c>
    </row>
    <row r="207" spans="1:3" x14ac:dyDescent="0.3">
      <c r="A207" s="1">
        <v>42210</v>
      </c>
      <c r="B207" s="2" t="s">
        <v>2</v>
      </c>
      <c r="C207" s="2" t="s">
        <v>1</v>
      </c>
    </row>
    <row r="208" spans="1:3" x14ac:dyDescent="0.3">
      <c r="A208" s="1">
        <v>42211</v>
      </c>
      <c r="B208" s="2" t="s">
        <v>2</v>
      </c>
      <c r="C208" s="2" t="s">
        <v>1</v>
      </c>
    </row>
    <row r="209" spans="1:3" x14ac:dyDescent="0.3">
      <c r="A209" s="1">
        <v>42212</v>
      </c>
      <c r="B209" s="2" t="s">
        <v>2</v>
      </c>
      <c r="C209" s="2" t="s">
        <v>1</v>
      </c>
    </row>
    <row r="210" spans="1:3" x14ac:dyDescent="0.3">
      <c r="A210" s="1">
        <v>42213</v>
      </c>
      <c r="B210" s="2" t="s">
        <v>2</v>
      </c>
      <c r="C210" s="2" t="s">
        <v>1</v>
      </c>
    </row>
    <row r="211" spans="1:3" x14ac:dyDescent="0.3">
      <c r="A211" s="1">
        <v>42214</v>
      </c>
      <c r="B211" s="2" t="s">
        <v>2</v>
      </c>
      <c r="C211" s="2" t="s">
        <v>1</v>
      </c>
    </row>
    <row r="212" spans="1:3" x14ac:dyDescent="0.3">
      <c r="A212" s="1">
        <v>42215</v>
      </c>
      <c r="B212" s="2" t="s">
        <v>2</v>
      </c>
      <c r="C212" s="2" t="s">
        <v>1</v>
      </c>
    </row>
    <row r="213" spans="1:3" x14ac:dyDescent="0.3">
      <c r="A213" s="1">
        <v>42216</v>
      </c>
      <c r="B213" s="2" t="s">
        <v>2</v>
      </c>
      <c r="C213" s="2" t="s">
        <v>1</v>
      </c>
    </row>
    <row r="214" spans="1:3" x14ac:dyDescent="0.3">
      <c r="A214" s="1">
        <v>42217</v>
      </c>
      <c r="B214" s="2" t="s">
        <v>2</v>
      </c>
      <c r="C214" s="2" t="s">
        <v>1</v>
      </c>
    </row>
    <row r="215" spans="1:3" x14ac:dyDescent="0.3">
      <c r="A215" s="1">
        <v>42218</v>
      </c>
      <c r="B215" s="2" t="s">
        <v>2</v>
      </c>
      <c r="C215" s="2" t="s">
        <v>1</v>
      </c>
    </row>
    <row r="216" spans="1:3" x14ac:dyDescent="0.3">
      <c r="A216" s="1">
        <v>42219</v>
      </c>
      <c r="B216" s="2" t="s">
        <v>2</v>
      </c>
      <c r="C216" s="2" t="s">
        <v>1</v>
      </c>
    </row>
    <row r="217" spans="1:3" x14ac:dyDescent="0.3">
      <c r="A217" s="1">
        <v>42220</v>
      </c>
      <c r="B217" s="2" t="s">
        <v>2</v>
      </c>
      <c r="C217" s="2" t="s">
        <v>1</v>
      </c>
    </row>
    <row r="218" spans="1:3" x14ac:dyDescent="0.3">
      <c r="A218" s="1">
        <v>42221</v>
      </c>
      <c r="B218" s="2" t="s">
        <v>2</v>
      </c>
      <c r="C218" s="2" t="s">
        <v>1</v>
      </c>
    </row>
    <row r="219" spans="1:3" x14ac:dyDescent="0.3">
      <c r="A219" s="1">
        <v>42222</v>
      </c>
      <c r="B219" s="2" t="s">
        <v>2</v>
      </c>
      <c r="C219" s="2" t="s">
        <v>1</v>
      </c>
    </row>
    <row r="220" spans="1:3" x14ac:dyDescent="0.3">
      <c r="A220" s="1">
        <v>42223</v>
      </c>
      <c r="B220" s="2" t="s">
        <v>2</v>
      </c>
      <c r="C220" s="2" t="s">
        <v>1</v>
      </c>
    </row>
    <row r="221" spans="1:3" x14ac:dyDescent="0.3">
      <c r="A221" s="1">
        <v>42224</v>
      </c>
      <c r="B221" s="2" t="s">
        <v>2</v>
      </c>
      <c r="C221" s="2" t="s">
        <v>1</v>
      </c>
    </row>
    <row r="222" spans="1:3" x14ac:dyDescent="0.3">
      <c r="A222" s="1">
        <v>42225</v>
      </c>
      <c r="B222" s="2" t="s">
        <v>2</v>
      </c>
      <c r="C222" s="2" t="s">
        <v>1</v>
      </c>
    </row>
    <row r="223" spans="1:3" x14ac:dyDescent="0.3">
      <c r="A223" s="1">
        <v>42226</v>
      </c>
      <c r="B223" s="2" t="s">
        <v>2</v>
      </c>
      <c r="C223" s="2" t="s">
        <v>1</v>
      </c>
    </row>
    <row r="224" spans="1:3" x14ac:dyDescent="0.3">
      <c r="A224" s="1">
        <v>42227</v>
      </c>
      <c r="B224" s="2" t="s">
        <v>2</v>
      </c>
      <c r="C224" s="2" t="s">
        <v>1</v>
      </c>
    </row>
    <row r="225" spans="1:3" x14ac:dyDescent="0.3">
      <c r="A225" s="1">
        <v>42228</v>
      </c>
      <c r="B225" s="2" t="s">
        <v>2</v>
      </c>
      <c r="C225" s="2" t="s">
        <v>1</v>
      </c>
    </row>
    <row r="226" spans="1:3" x14ac:dyDescent="0.3">
      <c r="A226" s="1">
        <v>42229</v>
      </c>
      <c r="B226" s="2" t="s">
        <v>2</v>
      </c>
      <c r="C226" s="2" t="s">
        <v>1</v>
      </c>
    </row>
    <row r="227" spans="1:3" x14ac:dyDescent="0.3">
      <c r="A227" s="1">
        <v>42230</v>
      </c>
      <c r="B227" s="2" t="s">
        <v>2</v>
      </c>
      <c r="C227" s="2" t="s">
        <v>1</v>
      </c>
    </row>
    <row r="228" spans="1:3" x14ac:dyDescent="0.3">
      <c r="A228" s="1">
        <v>42231</v>
      </c>
      <c r="B228" s="2" t="s">
        <v>2</v>
      </c>
      <c r="C228" s="2" t="s">
        <v>1</v>
      </c>
    </row>
    <row r="229" spans="1:3" x14ac:dyDescent="0.3">
      <c r="A229" s="1">
        <v>42232</v>
      </c>
      <c r="B229" s="2" t="s">
        <v>2</v>
      </c>
      <c r="C229" s="2" t="s">
        <v>1</v>
      </c>
    </row>
    <row r="230" spans="1:3" x14ac:dyDescent="0.3">
      <c r="A230" s="1">
        <v>42233</v>
      </c>
      <c r="B230" s="2" t="s">
        <v>2</v>
      </c>
      <c r="C230" s="2" t="s">
        <v>1</v>
      </c>
    </row>
    <row r="231" spans="1:3" x14ac:dyDescent="0.3">
      <c r="A231" s="1">
        <v>42234</v>
      </c>
      <c r="B231" s="2" t="s">
        <v>2</v>
      </c>
      <c r="C231" s="2" t="s">
        <v>1</v>
      </c>
    </row>
    <row r="232" spans="1:3" x14ac:dyDescent="0.3">
      <c r="A232" s="1">
        <v>42235</v>
      </c>
      <c r="B232" s="2" t="s">
        <v>2</v>
      </c>
      <c r="C232" s="2" t="s">
        <v>1</v>
      </c>
    </row>
    <row r="233" spans="1:3" x14ac:dyDescent="0.3">
      <c r="A233" s="1">
        <v>42236</v>
      </c>
      <c r="B233" s="2" t="s">
        <v>2</v>
      </c>
      <c r="C233" s="2" t="s">
        <v>1</v>
      </c>
    </row>
    <row r="234" spans="1:3" x14ac:dyDescent="0.3">
      <c r="A234" s="1">
        <v>42237</v>
      </c>
      <c r="B234" s="2" t="s">
        <v>2</v>
      </c>
      <c r="C234" s="2" t="s">
        <v>1</v>
      </c>
    </row>
    <row r="235" spans="1:3" x14ac:dyDescent="0.3">
      <c r="A235" s="1">
        <v>42238</v>
      </c>
      <c r="B235" s="2" t="s">
        <v>2</v>
      </c>
      <c r="C235" s="2" t="s">
        <v>1</v>
      </c>
    </row>
    <row r="236" spans="1:3" x14ac:dyDescent="0.3">
      <c r="A236" s="1">
        <v>42239</v>
      </c>
      <c r="B236" s="2" t="s">
        <v>2</v>
      </c>
      <c r="C236" s="2" t="s">
        <v>1</v>
      </c>
    </row>
    <row r="237" spans="1:3" x14ac:dyDescent="0.3">
      <c r="A237" s="1">
        <v>42240</v>
      </c>
      <c r="B237" s="2" t="s">
        <v>2</v>
      </c>
      <c r="C237" s="2" t="s">
        <v>1</v>
      </c>
    </row>
    <row r="238" spans="1:3" x14ac:dyDescent="0.3">
      <c r="A238" s="1">
        <v>42241</v>
      </c>
      <c r="B238" s="2" t="s">
        <v>2</v>
      </c>
      <c r="C238" s="2" t="s">
        <v>1</v>
      </c>
    </row>
    <row r="239" spans="1:3" x14ac:dyDescent="0.3">
      <c r="A239" s="1">
        <v>42242</v>
      </c>
      <c r="B239" s="2" t="s">
        <v>2</v>
      </c>
      <c r="C239" s="2" t="s">
        <v>1</v>
      </c>
    </row>
    <row r="240" spans="1:3" x14ac:dyDescent="0.3">
      <c r="A240" s="1">
        <v>42243</v>
      </c>
      <c r="B240" s="2" t="s">
        <v>2</v>
      </c>
      <c r="C240" s="2" t="s">
        <v>1</v>
      </c>
    </row>
    <row r="241" spans="1:3" x14ac:dyDescent="0.3">
      <c r="A241" s="1">
        <v>42244</v>
      </c>
      <c r="B241" s="2" t="s">
        <v>2</v>
      </c>
      <c r="C241" s="2" t="s">
        <v>1</v>
      </c>
    </row>
    <row r="242" spans="1:3" x14ac:dyDescent="0.3">
      <c r="A242" s="1">
        <v>42245</v>
      </c>
      <c r="B242" s="2" t="s">
        <v>2</v>
      </c>
      <c r="C242" s="2" t="s">
        <v>1</v>
      </c>
    </row>
    <row r="243" spans="1:3" x14ac:dyDescent="0.3">
      <c r="A243" s="1">
        <v>42246</v>
      </c>
      <c r="B243" s="2" t="s">
        <v>2</v>
      </c>
      <c r="C243" s="2" t="s">
        <v>1</v>
      </c>
    </row>
    <row r="244" spans="1:3" x14ac:dyDescent="0.3">
      <c r="A244" s="1">
        <v>42247</v>
      </c>
      <c r="B244" s="2" t="s">
        <v>2</v>
      </c>
      <c r="C244" s="2" t="s">
        <v>1</v>
      </c>
    </row>
    <row r="245" spans="1:3" x14ac:dyDescent="0.3">
      <c r="A245" s="1">
        <v>42248</v>
      </c>
      <c r="B245" s="2" t="s">
        <v>2</v>
      </c>
      <c r="C245" s="2" t="s">
        <v>1</v>
      </c>
    </row>
    <row r="246" spans="1:3" x14ac:dyDescent="0.3">
      <c r="A246" s="1">
        <v>42249</v>
      </c>
      <c r="B246" s="2" t="s">
        <v>2</v>
      </c>
      <c r="C246" s="2" t="s">
        <v>1</v>
      </c>
    </row>
    <row r="247" spans="1:3" x14ac:dyDescent="0.3">
      <c r="A247" s="1">
        <v>42250</v>
      </c>
      <c r="B247" s="2" t="s">
        <v>2</v>
      </c>
      <c r="C247" s="2" t="s">
        <v>1</v>
      </c>
    </row>
    <row r="248" spans="1:3" x14ac:dyDescent="0.3">
      <c r="A248" s="1">
        <v>42251</v>
      </c>
      <c r="B248" s="2" t="s">
        <v>2</v>
      </c>
      <c r="C248" s="2" t="s">
        <v>1</v>
      </c>
    </row>
    <row r="249" spans="1:3" x14ac:dyDescent="0.3">
      <c r="A249" s="1">
        <v>42252</v>
      </c>
      <c r="B249" s="2" t="s">
        <v>2</v>
      </c>
      <c r="C249" s="2" t="s">
        <v>1</v>
      </c>
    </row>
    <row r="250" spans="1:3" x14ac:dyDescent="0.3">
      <c r="A250" s="1">
        <v>42253</v>
      </c>
      <c r="B250" s="2" t="s">
        <v>2</v>
      </c>
      <c r="C250" s="2" t="s">
        <v>1</v>
      </c>
    </row>
    <row r="251" spans="1:3" x14ac:dyDescent="0.3">
      <c r="A251" s="1">
        <v>42254</v>
      </c>
      <c r="B251" s="2" t="s">
        <v>2</v>
      </c>
      <c r="C251" s="2" t="s">
        <v>1</v>
      </c>
    </row>
    <row r="252" spans="1:3" x14ac:dyDescent="0.3">
      <c r="A252" s="1">
        <v>42255</v>
      </c>
      <c r="B252" s="2" t="s">
        <v>2</v>
      </c>
      <c r="C252" s="2" t="s">
        <v>1</v>
      </c>
    </row>
    <row r="253" spans="1:3" x14ac:dyDescent="0.3">
      <c r="A253" s="1">
        <v>42256</v>
      </c>
      <c r="B253" s="2" t="s">
        <v>2</v>
      </c>
      <c r="C253" s="2" t="s">
        <v>1</v>
      </c>
    </row>
    <row r="254" spans="1:3" x14ac:dyDescent="0.3">
      <c r="A254" s="1">
        <v>42257</v>
      </c>
      <c r="B254" s="2" t="s">
        <v>2</v>
      </c>
      <c r="C254" s="2" t="s">
        <v>1</v>
      </c>
    </row>
    <row r="255" spans="1:3" x14ac:dyDescent="0.3">
      <c r="A255" s="1">
        <v>42258</v>
      </c>
      <c r="B255" s="2" t="s">
        <v>2</v>
      </c>
      <c r="C255" s="2" t="s">
        <v>1</v>
      </c>
    </row>
    <row r="256" spans="1:3" x14ac:dyDescent="0.3">
      <c r="A256" s="1">
        <v>42259</v>
      </c>
      <c r="B256" s="2" t="s">
        <v>2</v>
      </c>
      <c r="C256" s="2" t="s">
        <v>1</v>
      </c>
    </row>
    <row r="257" spans="1:3" x14ac:dyDescent="0.3">
      <c r="A257" s="1">
        <v>42260</v>
      </c>
      <c r="B257" s="2" t="s">
        <v>2</v>
      </c>
      <c r="C257" s="2" t="s">
        <v>1</v>
      </c>
    </row>
    <row r="258" spans="1:3" x14ac:dyDescent="0.3">
      <c r="A258" s="1">
        <v>42261</v>
      </c>
      <c r="B258" s="2" t="s">
        <v>2</v>
      </c>
      <c r="C258" s="2" t="s">
        <v>1</v>
      </c>
    </row>
    <row r="259" spans="1:3" x14ac:dyDescent="0.3">
      <c r="A259" s="1">
        <v>42262</v>
      </c>
      <c r="B259" s="2" t="s">
        <v>2</v>
      </c>
      <c r="C259" s="2" t="s">
        <v>1</v>
      </c>
    </row>
    <row r="260" spans="1:3" x14ac:dyDescent="0.3">
      <c r="A260" s="1">
        <v>42263</v>
      </c>
      <c r="B260" s="2" t="s">
        <v>2</v>
      </c>
      <c r="C260" s="2" t="s">
        <v>1</v>
      </c>
    </row>
    <row r="261" spans="1:3" x14ac:dyDescent="0.3">
      <c r="A261" s="1">
        <v>42264</v>
      </c>
      <c r="B261" s="2" t="s">
        <v>2</v>
      </c>
      <c r="C261" s="2" t="s">
        <v>1</v>
      </c>
    </row>
    <row r="262" spans="1:3" x14ac:dyDescent="0.3">
      <c r="A262" s="1">
        <v>42265</v>
      </c>
      <c r="B262" s="2" t="s">
        <v>1</v>
      </c>
      <c r="C262" s="2" t="s">
        <v>1</v>
      </c>
    </row>
    <row r="263" spans="1:3" x14ac:dyDescent="0.3">
      <c r="A263" s="1">
        <v>42266</v>
      </c>
      <c r="B263" s="2" t="s">
        <v>1</v>
      </c>
      <c r="C263" s="2" t="s">
        <v>1</v>
      </c>
    </row>
    <row r="264" spans="1:3" x14ac:dyDescent="0.3">
      <c r="A264" s="1">
        <v>42267</v>
      </c>
      <c r="B264" s="2" t="s">
        <v>1</v>
      </c>
      <c r="C264" s="2" t="s">
        <v>1</v>
      </c>
    </row>
    <row r="265" spans="1:3" x14ac:dyDescent="0.3">
      <c r="A265" s="1">
        <v>42268</v>
      </c>
      <c r="B265" s="2" t="s">
        <v>1</v>
      </c>
      <c r="C265" s="2" t="s">
        <v>1</v>
      </c>
    </row>
    <row r="266" spans="1:3" x14ac:dyDescent="0.3">
      <c r="A266" s="1">
        <v>42269</v>
      </c>
      <c r="B266" s="2" t="s">
        <v>1</v>
      </c>
      <c r="C266" s="2" t="s">
        <v>1</v>
      </c>
    </row>
    <row r="267" spans="1:3" x14ac:dyDescent="0.3">
      <c r="A267" s="1">
        <v>42270</v>
      </c>
      <c r="B267" s="2" t="s">
        <v>1</v>
      </c>
      <c r="C267" s="2" t="s">
        <v>1</v>
      </c>
    </row>
    <row r="268" spans="1:3" x14ac:dyDescent="0.3">
      <c r="A268" s="1">
        <v>42271</v>
      </c>
      <c r="B268" s="2" t="s">
        <v>1</v>
      </c>
      <c r="C268" s="2" t="s">
        <v>1</v>
      </c>
    </row>
    <row r="269" spans="1:3" x14ac:dyDescent="0.3">
      <c r="A269" s="1">
        <v>42272</v>
      </c>
      <c r="B269" s="2" t="s">
        <v>1</v>
      </c>
      <c r="C269" s="2" t="s">
        <v>1</v>
      </c>
    </row>
    <row r="270" spans="1:3" x14ac:dyDescent="0.3">
      <c r="A270" s="1">
        <v>42273</v>
      </c>
      <c r="B270" s="2" t="s">
        <v>1</v>
      </c>
      <c r="C270" s="2" t="s">
        <v>1</v>
      </c>
    </row>
    <row r="271" spans="1:3" x14ac:dyDescent="0.3">
      <c r="A271" s="1">
        <v>42274</v>
      </c>
      <c r="B271" s="2" t="s">
        <v>1</v>
      </c>
      <c r="C271" s="2" t="s">
        <v>1</v>
      </c>
    </row>
    <row r="272" spans="1:3" x14ac:dyDescent="0.3">
      <c r="A272" s="1">
        <v>42275</v>
      </c>
      <c r="B272" s="2" t="s">
        <v>1</v>
      </c>
      <c r="C272" s="2" t="s">
        <v>1</v>
      </c>
    </row>
    <row r="273" spans="1:3" x14ac:dyDescent="0.3">
      <c r="A273" s="1">
        <v>42276</v>
      </c>
      <c r="B273" s="2" t="s">
        <v>1</v>
      </c>
      <c r="C273" s="2" t="s">
        <v>1</v>
      </c>
    </row>
    <row r="274" spans="1:3" x14ac:dyDescent="0.3">
      <c r="A274" s="1">
        <v>42277</v>
      </c>
      <c r="B274" s="2" t="s">
        <v>1</v>
      </c>
      <c r="C274" s="2" t="s">
        <v>1</v>
      </c>
    </row>
    <row r="275" spans="1:3" x14ac:dyDescent="0.3">
      <c r="A275" s="1">
        <v>42278</v>
      </c>
      <c r="B275" s="2" t="s">
        <v>1</v>
      </c>
      <c r="C275" s="2" t="s">
        <v>1</v>
      </c>
    </row>
    <row r="276" spans="1:3" x14ac:dyDescent="0.3">
      <c r="A276" s="1">
        <v>42279</v>
      </c>
      <c r="B276" s="2" t="s">
        <v>1</v>
      </c>
      <c r="C276" s="2" t="s">
        <v>2</v>
      </c>
    </row>
    <row r="277" spans="1:3" x14ac:dyDescent="0.3">
      <c r="A277" s="1">
        <v>42280</v>
      </c>
      <c r="B277" s="2" t="s">
        <v>1</v>
      </c>
      <c r="C277" s="2" t="s">
        <v>1</v>
      </c>
    </row>
    <row r="278" spans="1:3" x14ac:dyDescent="0.3">
      <c r="A278" s="1">
        <v>42281</v>
      </c>
      <c r="B278" s="2" t="s">
        <v>1</v>
      </c>
      <c r="C278" s="2" t="s">
        <v>1</v>
      </c>
    </row>
    <row r="279" spans="1:3" x14ac:dyDescent="0.3">
      <c r="A279" s="1">
        <v>42282</v>
      </c>
      <c r="B279" s="2" t="s">
        <v>1</v>
      </c>
      <c r="C279" s="2" t="s">
        <v>1</v>
      </c>
    </row>
    <row r="280" spans="1:3" x14ac:dyDescent="0.3">
      <c r="A280" s="1">
        <v>42283</v>
      </c>
      <c r="B280" s="2" t="s">
        <v>2</v>
      </c>
      <c r="C280" s="2" t="s">
        <v>1</v>
      </c>
    </row>
    <row r="281" spans="1:3" x14ac:dyDescent="0.3">
      <c r="A281" s="1">
        <v>42284</v>
      </c>
      <c r="B281" s="2" t="s">
        <v>2</v>
      </c>
      <c r="C281" s="2" t="s">
        <v>1</v>
      </c>
    </row>
    <row r="282" spans="1:3" x14ac:dyDescent="0.3">
      <c r="A282" s="1">
        <v>42285</v>
      </c>
      <c r="B282" s="2" t="s">
        <v>2</v>
      </c>
      <c r="C282" s="2" t="s">
        <v>1</v>
      </c>
    </row>
    <row r="283" spans="1:3" x14ac:dyDescent="0.3">
      <c r="A283" s="1">
        <v>42286</v>
      </c>
      <c r="B283" s="2" t="s">
        <v>2</v>
      </c>
      <c r="C283" s="2" t="s">
        <v>1</v>
      </c>
    </row>
    <row r="284" spans="1:3" x14ac:dyDescent="0.3">
      <c r="A284" s="1">
        <v>42287</v>
      </c>
      <c r="B284" s="2" t="s">
        <v>2</v>
      </c>
      <c r="C284" s="2" t="s">
        <v>1</v>
      </c>
    </row>
    <row r="285" spans="1:3" x14ac:dyDescent="0.3">
      <c r="A285" s="1">
        <v>42288</v>
      </c>
      <c r="B285" s="2" t="s">
        <v>2</v>
      </c>
      <c r="C285" s="2" t="s">
        <v>1</v>
      </c>
    </row>
    <row r="286" spans="1:3" x14ac:dyDescent="0.3">
      <c r="A286" s="1">
        <v>42289</v>
      </c>
      <c r="B286" s="2" t="s">
        <v>2</v>
      </c>
      <c r="C286" s="2" t="s">
        <v>1</v>
      </c>
    </row>
    <row r="287" spans="1:3" x14ac:dyDescent="0.3">
      <c r="A287" s="1">
        <v>42290</v>
      </c>
      <c r="B287" s="2" t="s">
        <v>2</v>
      </c>
      <c r="C287" s="2" t="s">
        <v>1</v>
      </c>
    </row>
    <row r="288" spans="1:3" x14ac:dyDescent="0.3">
      <c r="A288" s="1">
        <v>42291</v>
      </c>
      <c r="B288" s="2" t="s">
        <v>2</v>
      </c>
      <c r="C288" s="2" t="s">
        <v>1</v>
      </c>
    </row>
    <row r="289" spans="1:3" x14ac:dyDescent="0.3">
      <c r="A289" s="1">
        <v>42292</v>
      </c>
      <c r="B289" s="2" t="s">
        <v>2</v>
      </c>
      <c r="C289" s="2" t="s">
        <v>1</v>
      </c>
    </row>
    <row r="290" spans="1:3" x14ac:dyDescent="0.3">
      <c r="A290" s="1">
        <v>42293</v>
      </c>
      <c r="B290" s="2" t="s">
        <v>2</v>
      </c>
      <c r="C290" s="2" t="s">
        <v>1</v>
      </c>
    </row>
    <row r="291" spans="1:3" x14ac:dyDescent="0.3">
      <c r="A291" s="1">
        <v>42294</v>
      </c>
      <c r="B291" s="2" t="s">
        <v>2</v>
      </c>
      <c r="C291" s="2" t="s">
        <v>1</v>
      </c>
    </row>
    <row r="292" spans="1:3" x14ac:dyDescent="0.3">
      <c r="A292" s="1">
        <v>42295</v>
      </c>
      <c r="B292" s="2" t="s">
        <v>2</v>
      </c>
      <c r="C292" s="2" t="s">
        <v>1</v>
      </c>
    </row>
    <row r="293" spans="1:3" x14ac:dyDescent="0.3">
      <c r="A293" s="1">
        <v>42296</v>
      </c>
      <c r="B293" s="2" t="s">
        <v>2</v>
      </c>
      <c r="C293" s="2" t="s">
        <v>1</v>
      </c>
    </row>
    <row r="294" spans="1:3" x14ac:dyDescent="0.3">
      <c r="A294" s="1">
        <v>42297</v>
      </c>
      <c r="B294" s="2" t="s">
        <v>2</v>
      </c>
      <c r="C294" s="2" t="s">
        <v>1</v>
      </c>
    </row>
    <row r="295" spans="1:3" x14ac:dyDescent="0.3">
      <c r="A295" s="1">
        <v>42298</v>
      </c>
      <c r="B295" s="2" t="s">
        <v>2</v>
      </c>
      <c r="C295" s="2" t="s">
        <v>1</v>
      </c>
    </row>
    <row r="296" spans="1:3" x14ac:dyDescent="0.3">
      <c r="A296" s="1">
        <v>42299</v>
      </c>
      <c r="B296" s="2" t="s">
        <v>2</v>
      </c>
      <c r="C296" s="2" t="s">
        <v>1</v>
      </c>
    </row>
    <row r="297" spans="1:3" x14ac:dyDescent="0.3">
      <c r="A297" s="1">
        <v>42300</v>
      </c>
      <c r="B297" s="2" t="s">
        <v>2</v>
      </c>
      <c r="C297" s="2" t="s">
        <v>1</v>
      </c>
    </row>
    <row r="298" spans="1:3" x14ac:dyDescent="0.3">
      <c r="A298" s="1">
        <v>42301</v>
      </c>
      <c r="B298" s="2" t="s">
        <v>2</v>
      </c>
      <c r="C298" s="2" t="s">
        <v>1</v>
      </c>
    </row>
    <row r="299" spans="1:3" x14ac:dyDescent="0.3">
      <c r="A299" s="1">
        <v>42302</v>
      </c>
      <c r="B299" s="2" t="s">
        <v>2</v>
      </c>
      <c r="C299" s="2" t="s">
        <v>1</v>
      </c>
    </row>
    <row r="300" spans="1:3" x14ac:dyDescent="0.3">
      <c r="A300" s="1">
        <v>42303</v>
      </c>
      <c r="B300" s="2" t="s">
        <v>2</v>
      </c>
      <c r="C300" s="2" t="s">
        <v>1</v>
      </c>
    </row>
    <row r="301" spans="1:3" x14ac:dyDescent="0.3">
      <c r="A301" s="1">
        <v>42304</v>
      </c>
      <c r="B301" s="2" t="s">
        <v>2</v>
      </c>
      <c r="C301" s="2" t="s">
        <v>1</v>
      </c>
    </row>
    <row r="302" spans="1:3" x14ac:dyDescent="0.3">
      <c r="A302" s="1">
        <v>42305</v>
      </c>
      <c r="B302" s="2" t="s">
        <v>2</v>
      </c>
      <c r="C302" s="2" t="s">
        <v>1</v>
      </c>
    </row>
    <row r="303" spans="1:3" x14ac:dyDescent="0.3">
      <c r="A303" s="1">
        <v>42306</v>
      </c>
      <c r="B303" s="2" t="s">
        <v>2</v>
      </c>
      <c r="C303" s="2" t="s">
        <v>1</v>
      </c>
    </row>
    <row r="304" spans="1:3" x14ac:dyDescent="0.3">
      <c r="A304" s="1">
        <v>42307</v>
      </c>
      <c r="B304" s="2" t="s">
        <v>2</v>
      </c>
      <c r="C304" s="2" t="s">
        <v>1</v>
      </c>
    </row>
    <row r="305" spans="1:3" x14ac:dyDescent="0.3">
      <c r="A305" s="1">
        <v>42308</v>
      </c>
      <c r="B305" s="2" t="s">
        <v>2</v>
      </c>
      <c r="C305" s="2" t="s">
        <v>1</v>
      </c>
    </row>
    <row r="306" spans="1:3" x14ac:dyDescent="0.3">
      <c r="A306" s="1">
        <v>42309</v>
      </c>
      <c r="B306" s="2" t="s">
        <v>2</v>
      </c>
      <c r="C306" s="2" t="s">
        <v>1</v>
      </c>
    </row>
    <row r="307" spans="1:3" x14ac:dyDescent="0.3">
      <c r="A307" s="1">
        <v>42310</v>
      </c>
      <c r="B307" s="2" t="s">
        <v>2</v>
      </c>
      <c r="C307" s="2" t="s">
        <v>1</v>
      </c>
    </row>
    <row r="308" spans="1:3" x14ac:dyDescent="0.3">
      <c r="A308" s="1">
        <v>42311</v>
      </c>
      <c r="B308" s="2" t="s">
        <v>2</v>
      </c>
      <c r="C308" s="2" t="s">
        <v>2</v>
      </c>
    </row>
    <row r="309" spans="1:3" x14ac:dyDescent="0.3">
      <c r="A309" s="1">
        <v>42312</v>
      </c>
      <c r="B309" s="2" t="s">
        <v>2</v>
      </c>
      <c r="C309" s="2" t="s">
        <v>1</v>
      </c>
    </row>
    <row r="310" spans="1:3" x14ac:dyDescent="0.3">
      <c r="A310" s="1">
        <v>42313</v>
      </c>
      <c r="B310" s="2" t="s">
        <v>2</v>
      </c>
      <c r="C310" s="2" t="s">
        <v>1</v>
      </c>
    </row>
    <row r="311" spans="1:3" x14ac:dyDescent="0.3">
      <c r="A311" s="1">
        <v>42314</v>
      </c>
      <c r="B311" s="2" t="s">
        <v>2</v>
      </c>
      <c r="C311" s="2" t="s">
        <v>1</v>
      </c>
    </row>
    <row r="312" spans="1:3" x14ac:dyDescent="0.3">
      <c r="A312" s="1">
        <v>42315</v>
      </c>
      <c r="B312" s="2" t="s">
        <v>2</v>
      </c>
      <c r="C312" s="2" t="s">
        <v>1</v>
      </c>
    </row>
    <row r="313" spans="1:3" x14ac:dyDescent="0.3">
      <c r="A313" s="1">
        <v>42316</v>
      </c>
      <c r="B313" s="2" t="s">
        <v>2</v>
      </c>
      <c r="C313" s="2" t="s">
        <v>1</v>
      </c>
    </row>
    <row r="314" spans="1:3" x14ac:dyDescent="0.3">
      <c r="A314" s="1">
        <v>42317</v>
      </c>
      <c r="B314" s="2" t="s">
        <v>2</v>
      </c>
      <c r="C314" s="2" t="s">
        <v>1</v>
      </c>
    </row>
    <row r="315" spans="1:3" x14ac:dyDescent="0.3">
      <c r="A315" s="1">
        <v>42318</v>
      </c>
      <c r="B315" s="2" t="s">
        <v>2</v>
      </c>
      <c r="C315" s="2" t="s">
        <v>1</v>
      </c>
    </row>
    <row r="316" spans="1:3" x14ac:dyDescent="0.3">
      <c r="A316" s="1">
        <v>42319</v>
      </c>
      <c r="B316" s="2" t="s">
        <v>2</v>
      </c>
      <c r="C316" s="2" t="s">
        <v>1</v>
      </c>
    </row>
    <row r="317" spans="1:3" x14ac:dyDescent="0.3">
      <c r="A317" s="1">
        <v>42320</v>
      </c>
      <c r="B317" s="2" t="s">
        <v>2</v>
      </c>
      <c r="C317" s="2" t="s">
        <v>1</v>
      </c>
    </row>
    <row r="318" spans="1:3" x14ac:dyDescent="0.3">
      <c r="A318" s="1">
        <v>42321</v>
      </c>
      <c r="B318" s="2" t="s">
        <v>2</v>
      </c>
      <c r="C318" s="2" t="s">
        <v>1</v>
      </c>
    </row>
    <row r="319" spans="1:3" x14ac:dyDescent="0.3">
      <c r="A319" s="1">
        <v>42322</v>
      </c>
      <c r="B319" s="2" t="s">
        <v>2</v>
      </c>
      <c r="C319" s="2" t="s">
        <v>1</v>
      </c>
    </row>
    <row r="320" spans="1:3" x14ac:dyDescent="0.3">
      <c r="A320" s="1">
        <v>42323</v>
      </c>
      <c r="B320" s="2" t="s">
        <v>2</v>
      </c>
      <c r="C320" s="2" t="s">
        <v>1</v>
      </c>
    </row>
    <row r="321" spans="1:3" x14ac:dyDescent="0.3">
      <c r="A321" s="1">
        <v>42324</v>
      </c>
      <c r="B321" s="2" t="s">
        <v>2</v>
      </c>
      <c r="C321" s="2" t="s">
        <v>1</v>
      </c>
    </row>
    <row r="322" spans="1:3" x14ac:dyDescent="0.3">
      <c r="A322" s="1">
        <v>42325</v>
      </c>
      <c r="B322" s="2" t="s">
        <v>2</v>
      </c>
      <c r="C322" s="2" t="s">
        <v>1</v>
      </c>
    </row>
    <row r="323" spans="1:3" x14ac:dyDescent="0.3">
      <c r="A323" s="1">
        <v>42326</v>
      </c>
      <c r="B323" s="2" t="s">
        <v>2</v>
      </c>
      <c r="C323" s="2" t="s">
        <v>1</v>
      </c>
    </row>
    <row r="324" spans="1:3" x14ac:dyDescent="0.3">
      <c r="A324" s="1">
        <v>42327</v>
      </c>
      <c r="B324" s="2" t="s">
        <v>2</v>
      </c>
      <c r="C324" s="2" t="s">
        <v>1</v>
      </c>
    </row>
    <row r="325" spans="1:3" x14ac:dyDescent="0.3">
      <c r="A325" s="1">
        <v>42328</v>
      </c>
      <c r="B325" s="2" t="s">
        <v>2</v>
      </c>
      <c r="C325" s="2" t="s">
        <v>1</v>
      </c>
    </row>
    <row r="326" spans="1:3" x14ac:dyDescent="0.3">
      <c r="A326" s="1">
        <v>42329</v>
      </c>
      <c r="B326" s="2" t="s">
        <v>2</v>
      </c>
      <c r="C326" s="2" t="s">
        <v>1</v>
      </c>
    </row>
    <row r="327" spans="1:3" x14ac:dyDescent="0.3">
      <c r="A327" s="1">
        <v>42330</v>
      </c>
      <c r="B327" s="2" t="s">
        <v>2</v>
      </c>
      <c r="C327" s="2" t="s">
        <v>1</v>
      </c>
    </row>
    <row r="328" spans="1:3" x14ac:dyDescent="0.3">
      <c r="A328" s="1">
        <v>42331</v>
      </c>
      <c r="B328" s="2" t="s">
        <v>2</v>
      </c>
      <c r="C328" s="2" t="s">
        <v>1</v>
      </c>
    </row>
    <row r="329" spans="1:3" x14ac:dyDescent="0.3">
      <c r="A329" s="1">
        <v>42332</v>
      </c>
      <c r="B329" s="2" t="s">
        <v>2</v>
      </c>
      <c r="C329" s="2" t="s">
        <v>1</v>
      </c>
    </row>
    <row r="330" spans="1:3" x14ac:dyDescent="0.3">
      <c r="A330" s="1">
        <v>42333</v>
      </c>
      <c r="B330" s="2" t="s">
        <v>2</v>
      </c>
      <c r="C330" s="2" t="s">
        <v>1</v>
      </c>
    </row>
    <row r="331" spans="1:3" x14ac:dyDescent="0.3">
      <c r="A331" s="1">
        <v>42334</v>
      </c>
      <c r="B331" s="2" t="s">
        <v>2</v>
      </c>
      <c r="C331" s="2" t="s">
        <v>1</v>
      </c>
    </row>
    <row r="332" spans="1:3" x14ac:dyDescent="0.3">
      <c r="A332" s="1">
        <v>42335</v>
      </c>
      <c r="B332" s="2" t="s">
        <v>2</v>
      </c>
      <c r="C332" s="2" t="s">
        <v>1</v>
      </c>
    </row>
    <row r="333" spans="1:3" x14ac:dyDescent="0.3">
      <c r="A333" s="1">
        <v>42336</v>
      </c>
      <c r="B333" s="2" t="s">
        <v>2</v>
      </c>
      <c r="C333" s="2" t="s">
        <v>1</v>
      </c>
    </row>
    <row r="334" spans="1:3" x14ac:dyDescent="0.3">
      <c r="A334" s="1">
        <v>42337</v>
      </c>
      <c r="B334" s="2" t="s">
        <v>2</v>
      </c>
      <c r="C334" s="2" t="s">
        <v>1</v>
      </c>
    </row>
    <row r="335" spans="1:3" x14ac:dyDescent="0.3">
      <c r="A335" s="1">
        <v>42338</v>
      </c>
      <c r="B335" s="2" t="s">
        <v>2</v>
      </c>
      <c r="C335" s="2" t="s">
        <v>1</v>
      </c>
    </row>
    <row r="336" spans="1:3" x14ac:dyDescent="0.3">
      <c r="A336" s="1">
        <v>42339</v>
      </c>
      <c r="B336" s="2" t="s">
        <v>2</v>
      </c>
      <c r="C336" s="2" t="s">
        <v>1</v>
      </c>
    </row>
    <row r="337" spans="1:3" x14ac:dyDescent="0.3">
      <c r="A337" s="1">
        <v>42340</v>
      </c>
      <c r="B337" s="2" t="s">
        <v>2</v>
      </c>
      <c r="C337" s="2" t="s">
        <v>1</v>
      </c>
    </row>
    <row r="338" spans="1:3" x14ac:dyDescent="0.3">
      <c r="A338" s="1">
        <v>42341</v>
      </c>
      <c r="B338" s="2" t="s">
        <v>2</v>
      </c>
      <c r="C338" s="2" t="s">
        <v>1</v>
      </c>
    </row>
    <row r="339" spans="1:3" x14ac:dyDescent="0.3">
      <c r="A339" s="1">
        <v>42342</v>
      </c>
      <c r="B339" s="2" t="s">
        <v>2</v>
      </c>
      <c r="C339" s="2" t="s">
        <v>1</v>
      </c>
    </row>
    <row r="340" spans="1:3" x14ac:dyDescent="0.3">
      <c r="A340" s="1">
        <v>42343</v>
      </c>
      <c r="B340" s="2" t="s">
        <v>2</v>
      </c>
      <c r="C340" s="2" t="s">
        <v>1</v>
      </c>
    </row>
    <row r="341" spans="1:3" x14ac:dyDescent="0.3">
      <c r="A341" s="1">
        <v>42344</v>
      </c>
      <c r="B341" s="2" t="s">
        <v>2</v>
      </c>
      <c r="C341" s="2" t="s">
        <v>1</v>
      </c>
    </row>
    <row r="342" spans="1:3" x14ac:dyDescent="0.3">
      <c r="A342" s="1">
        <v>42345</v>
      </c>
      <c r="B342" s="2" t="s">
        <v>2</v>
      </c>
      <c r="C342" s="2" t="s">
        <v>1</v>
      </c>
    </row>
    <row r="343" spans="1:3" x14ac:dyDescent="0.3">
      <c r="A343" s="1">
        <v>42346</v>
      </c>
      <c r="B343" s="2" t="s">
        <v>2</v>
      </c>
      <c r="C343" s="2" t="s">
        <v>1</v>
      </c>
    </row>
    <row r="344" spans="1:3" x14ac:dyDescent="0.3">
      <c r="A344" s="1">
        <v>42347</v>
      </c>
      <c r="B344" s="2" t="s">
        <v>2</v>
      </c>
      <c r="C344" s="2" t="s">
        <v>1</v>
      </c>
    </row>
    <row r="345" spans="1:3" x14ac:dyDescent="0.3">
      <c r="A345" s="1">
        <v>42348</v>
      </c>
      <c r="B345" s="2" t="s">
        <v>2</v>
      </c>
      <c r="C345" s="2" t="s">
        <v>1</v>
      </c>
    </row>
    <row r="346" spans="1:3" x14ac:dyDescent="0.3">
      <c r="A346" s="1">
        <v>42349</v>
      </c>
      <c r="B346" s="2" t="s">
        <v>2</v>
      </c>
      <c r="C346" s="2" t="s">
        <v>1</v>
      </c>
    </row>
    <row r="347" spans="1:3" x14ac:dyDescent="0.3">
      <c r="A347" s="1">
        <v>42350</v>
      </c>
      <c r="B347" s="2" t="s">
        <v>2</v>
      </c>
      <c r="C347" s="2" t="s">
        <v>1</v>
      </c>
    </row>
    <row r="348" spans="1:3" x14ac:dyDescent="0.3">
      <c r="A348" s="1">
        <v>42351</v>
      </c>
      <c r="B348" s="2" t="s">
        <v>2</v>
      </c>
      <c r="C348" s="2" t="s">
        <v>1</v>
      </c>
    </row>
    <row r="349" spans="1:3" x14ac:dyDescent="0.3">
      <c r="A349" s="1">
        <v>42352</v>
      </c>
      <c r="B349" s="2" t="s">
        <v>2</v>
      </c>
      <c r="C349" s="2" t="s">
        <v>1</v>
      </c>
    </row>
    <row r="350" spans="1:3" x14ac:dyDescent="0.3">
      <c r="A350" s="1">
        <v>42353</v>
      </c>
      <c r="B350" s="2" t="s">
        <v>2</v>
      </c>
      <c r="C350" s="2" t="s">
        <v>1</v>
      </c>
    </row>
    <row r="351" spans="1:3" x14ac:dyDescent="0.3">
      <c r="A351" s="1">
        <v>42354</v>
      </c>
      <c r="B351" s="2" t="s">
        <v>2</v>
      </c>
      <c r="C351" s="2" t="s">
        <v>1</v>
      </c>
    </row>
    <row r="352" spans="1:3" x14ac:dyDescent="0.3">
      <c r="A352" s="1">
        <v>42355</v>
      </c>
      <c r="B352" s="2" t="s">
        <v>2</v>
      </c>
      <c r="C352" s="2" t="s">
        <v>1</v>
      </c>
    </row>
    <row r="353" spans="1:3" x14ac:dyDescent="0.3">
      <c r="A353" s="1">
        <v>42356</v>
      </c>
      <c r="B353" s="2" t="s">
        <v>1</v>
      </c>
      <c r="C353" s="2" t="s">
        <v>1</v>
      </c>
    </row>
    <row r="354" spans="1:3" x14ac:dyDescent="0.3">
      <c r="A354" s="1">
        <v>42357</v>
      </c>
      <c r="B354" s="2" t="s">
        <v>1</v>
      </c>
      <c r="C354" s="2" t="s">
        <v>1</v>
      </c>
    </row>
    <row r="355" spans="1:3" x14ac:dyDescent="0.3">
      <c r="A355" s="1">
        <v>42358</v>
      </c>
      <c r="B355" s="2" t="s">
        <v>1</v>
      </c>
      <c r="C355" s="2" t="s">
        <v>1</v>
      </c>
    </row>
    <row r="356" spans="1:3" x14ac:dyDescent="0.3">
      <c r="A356" s="1">
        <v>42359</v>
      </c>
      <c r="B356" s="2" t="s">
        <v>1</v>
      </c>
      <c r="C356" s="2" t="s">
        <v>1</v>
      </c>
    </row>
    <row r="357" spans="1:3" x14ac:dyDescent="0.3">
      <c r="A357" s="1">
        <v>42360</v>
      </c>
      <c r="B357" s="2" t="s">
        <v>1</v>
      </c>
      <c r="C357" s="2" t="s">
        <v>1</v>
      </c>
    </row>
    <row r="358" spans="1:3" x14ac:dyDescent="0.3">
      <c r="A358" s="1">
        <v>42361</v>
      </c>
      <c r="B358" s="2" t="s">
        <v>1</v>
      </c>
      <c r="C358" s="2" t="s">
        <v>1</v>
      </c>
    </row>
    <row r="359" spans="1:3" x14ac:dyDescent="0.3">
      <c r="A359" s="1">
        <v>42362</v>
      </c>
      <c r="B359" s="2" t="s">
        <v>1</v>
      </c>
      <c r="C359" s="2" t="s">
        <v>1</v>
      </c>
    </row>
    <row r="360" spans="1:3" x14ac:dyDescent="0.3">
      <c r="A360" s="1">
        <v>42363</v>
      </c>
      <c r="B360" s="2" t="s">
        <v>1</v>
      </c>
      <c r="C360" s="2" t="s">
        <v>2</v>
      </c>
    </row>
    <row r="361" spans="1:3" x14ac:dyDescent="0.3">
      <c r="A361" s="1">
        <v>42364</v>
      </c>
      <c r="B361" s="2" t="s">
        <v>1</v>
      </c>
      <c r="C361" s="2" t="s">
        <v>2</v>
      </c>
    </row>
    <row r="362" spans="1:3" x14ac:dyDescent="0.3">
      <c r="A362" s="1">
        <v>42365</v>
      </c>
      <c r="B362" s="2" t="s">
        <v>1</v>
      </c>
      <c r="C362" s="2" t="s">
        <v>1</v>
      </c>
    </row>
    <row r="363" spans="1:3" x14ac:dyDescent="0.3">
      <c r="A363" s="1">
        <v>42366</v>
      </c>
      <c r="B363" s="2" t="s">
        <v>1</v>
      </c>
      <c r="C363" s="2" t="s">
        <v>2</v>
      </c>
    </row>
    <row r="364" spans="1:3" x14ac:dyDescent="0.3">
      <c r="A364" s="1">
        <v>42367</v>
      </c>
      <c r="B364" s="2" t="s">
        <v>1</v>
      </c>
      <c r="C364" s="2" t="s">
        <v>1</v>
      </c>
    </row>
    <row r="365" spans="1:3" x14ac:dyDescent="0.3">
      <c r="A365" s="1">
        <v>42368</v>
      </c>
      <c r="B365" s="2" t="s">
        <v>1</v>
      </c>
      <c r="C365" s="2" t="s">
        <v>1</v>
      </c>
    </row>
    <row r="366" spans="1:3" x14ac:dyDescent="0.3">
      <c r="A366" s="1">
        <v>42369</v>
      </c>
      <c r="B366" s="2" t="s">
        <v>1</v>
      </c>
      <c r="C366" s="2" t="s">
        <v>1</v>
      </c>
    </row>
    <row r="367" spans="1:3" x14ac:dyDescent="0.3">
      <c r="A367" s="1">
        <v>42370</v>
      </c>
      <c r="B367" s="2" t="s">
        <v>1</v>
      </c>
      <c r="C367" s="2" t="s">
        <v>2</v>
      </c>
    </row>
    <row r="368" spans="1:3" x14ac:dyDescent="0.3">
      <c r="A368" s="1">
        <v>42371</v>
      </c>
      <c r="B368" s="2" t="s">
        <v>1</v>
      </c>
      <c r="C368" s="2" t="s">
        <v>1</v>
      </c>
    </row>
    <row r="369" spans="1:3" x14ac:dyDescent="0.3">
      <c r="A369" s="1">
        <v>42372</v>
      </c>
      <c r="B369" s="2" t="s">
        <v>1</v>
      </c>
      <c r="C369" s="2" t="s">
        <v>1</v>
      </c>
    </row>
    <row r="370" spans="1:3" x14ac:dyDescent="0.3">
      <c r="A370" s="1">
        <v>42373</v>
      </c>
      <c r="B370" s="2" t="s">
        <v>1</v>
      </c>
      <c r="C370" s="2" t="s">
        <v>1</v>
      </c>
    </row>
    <row r="371" spans="1:3" x14ac:dyDescent="0.3">
      <c r="A371" s="1">
        <v>42374</v>
      </c>
      <c r="B371" s="2" t="s">
        <v>1</v>
      </c>
      <c r="C371" s="2" t="s">
        <v>1</v>
      </c>
    </row>
    <row r="372" spans="1:3" x14ac:dyDescent="0.3">
      <c r="A372" s="1">
        <v>42375</v>
      </c>
      <c r="B372" s="2" t="s">
        <v>1</v>
      </c>
      <c r="C372" s="2" t="s">
        <v>1</v>
      </c>
    </row>
    <row r="373" spans="1:3" x14ac:dyDescent="0.3">
      <c r="A373" s="1">
        <v>42376</v>
      </c>
      <c r="B373" s="2" t="s">
        <v>1</v>
      </c>
      <c r="C373" s="2" t="s">
        <v>1</v>
      </c>
    </row>
    <row r="374" spans="1:3" x14ac:dyDescent="0.3">
      <c r="A374" s="1">
        <v>42377</v>
      </c>
      <c r="B374" s="2" t="s">
        <v>1</v>
      </c>
      <c r="C374" s="2" t="s">
        <v>1</v>
      </c>
    </row>
    <row r="375" spans="1:3" x14ac:dyDescent="0.3">
      <c r="A375" s="1">
        <v>42378</v>
      </c>
      <c r="B375" s="2" t="s">
        <v>1</v>
      </c>
      <c r="C375" s="2" t="s">
        <v>1</v>
      </c>
    </row>
    <row r="376" spans="1:3" x14ac:dyDescent="0.3">
      <c r="A376" s="1">
        <v>42379</v>
      </c>
      <c r="B376" s="2" t="s">
        <v>1</v>
      </c>
      <c r="C376" s="2" t="s">
        <v>1</v>
      </c>
    </row>
    <row r="377" spans="1:3" x14ac:dyDescent="0.3">
      <c r="A377" s="1">
        <v>42380</v>
      </c>
      <c r="B377" s="2" t="s">
        <v>1</v>
      </c>
      <c r="C377" s="2" t="s">
        <v>1</v>
      </c>
    </row>
    <row r="378" spans="1:3" x14ac:dyDescent="0.3">
      <c r="A378" s="1">
        <v>42381</v>
      </c>
      <c r="B378" s="2" t="s">
        <v>1</v>
      </c>
      <c r="C378" s="2" t="s">
        <v>1</v>
      </c>
    </row>
    <row r="379" spans="1:3" x14ac:dyDescent="0.3">
      <c r="A379" s="1">
        <v>42382</v>
      </c>
      <c r="B379" s="2" t="s">
        <v>1</v>
      </c>
      <c r="C379" s="2" t="s">
        <v>1</v>
      </c>
    </row>
    <row r="380" spans="1:3" x14ac:dyDescent="0.3">
      <c r="A380" s="1">
        <v>42383</v>
      </c>
      <c r="B380" s="2" t="s">
        <v>1</v>
      </c>
      <c r="C380" s="2" t="s">
        <v>1</v>
      </c>
    </row>
    <row r="381" spans="1:3" x14ac:dyDescent="0.3">
      <c r="A381" s="1">
        <v>42384</v>
      </c>
      <c r="B381" s="2" t="s">
        <v>1</v>
      </c>
      <c r="C381" s="2" t="s">
        <v>1</v>
      </c>
    </row>
    <row r="382" spans="1:3" x14ac:dyDescent="0.3">
      <c r="A382" s="1">
        <v>42385</v>
      </c>
      <c r="B382" s="2" t="s">
        <v>1</v>
      </c>
      <c r="C382" s="2" t="s">
        <v>1</v>
      </c>
    </row>
    <row r="383" spans="1:3" x14ac:dyDescent="0.3">
      <c r="A383" s="1">
        <v>42386</v>
      </c>
      <c r="B383" s="2" t="s">
        <v>1</v>
      </c>
      <c r="C383" s="2" t="s">
        <v>1</v>
      </c>
    </row>
    <row r="384" spans="1:3" x14ac:dyDescent="0.3">
      <c r="A384" s="1">
        <v>42387</v>
      </c>
      <c r="B384" s="2" t="s">
        <v>1</v>
      </c>
      <c r="C384" s="2" t="s">
        <v>1</v>
      </c>
    </row>
    <row r="385" spans="1:3" x14ac:dyDescent="0.3">
      <c r="A385" s="1">
        <v>42388</v>
      </c>
      <c r="B385" s="2" t="s">
        <v>1</v>
      </c>
      <c r="C385" s="2" t="s">
        <v>1</v>
      </c>
    </row>
    <row r="386" spans="1:3" x14ac:dyDescent="0.3">
      <c r="A386" s="1">
        <v>42389</v>
      </c>
      <c r="B386" s="2" t="s">
        <v>1</v>
      </c>
      <c r="C386" s="2" t="s">
        <v>1</v>
      </c>
    </row>
    <row r="387" spans="1:3" x14ac:dyDescent="0.3">
      <c r="A387" s="1">
        <v>42390</v>
      </c>
      <c r="B387" s="2" t="s">
        <v>1</v>
      </c>
      <c r="C387" s="2" t="s">
        <v>1</v>
      </c>
    </row>
    <row r="388" spans="1:3" x14ac:dyDescent="0.3">
      <c r="A388" s="1">
        <v>42391</v>
      </c>
      <c r="B388" s="2" t="s">
        <v>1</v>
      </c>
      <c r="C388" s="2" t="s">
        <v>1</v>
      </c>
    </row>
    <row r="389" spans="1:3" x14ac:dyDescent="0.3">
      <c r="A389" s="1">
        <v>42392</v>
      </c>
      <c r="B389" s="2" t="s">
        <v>1</v>
      </c>
      <c r="C389" s="2" t="s">
        <v>1</v>
      </c>
    </row>
    <row r="390" spans="1:3" x14ac:dyDescent="0.3">
      <c r="A390" s="1">
        <v>42393</v>
      </c>
      <c r="B390" s="2" t="s">
        <v>1</v>
      </c>
      <c r="C390" s="2" t="s">
        <v>1</v>
      </c>
    </row>
    <row r="391" spans="1:3" x14ac:dyDescent="0.3">
      <c r="A391" s="1">
        <v>42394</v>
      </c>
      <c r="B391" s="2" t="s">
        <v>1</v>
      </c>
      <c r="C391" s="2" t="s">
        <v>1</v>
      </c>
    </row>
    <row r="392" spans="1:3" x14ac:dyDescent="0.3">
      <c r="A392" s="1">
        <v>42395</v>
      </c>
      <c r="B392" s="2" t="s">
        <v>1</v>
      </c>
      <c r="C392" s="2" t="s">
        <v>2</v>
      </c>
    </row>
    <row r="393" spans="1:3" x14ac:dyDescent="0.3">
      <c r="A393" s="1">
        <v>42396</v>
      </c>
      <c r="B393" s="2" t="s">
        <v>1</v>
      </c>
      <c r="C393" s="2" t="s">
        <v>1</v>
      </c>
    </row>
    <row r="394" spans="1:3" x14ac:dyDescent="0.3">
      <c r="A394" s="1">
        <v>42397</v>
      </c>
      <c r="B394" s="2" t="s">
        <v>2</v>
      </c>
      <c r="C394" s="2" t="s">
        <v>1</v>
      </c>
    </row>
    <row r="395" spans="1:3" x14ac:dyDescent="0.3">
      <c r="A395" s="1">
        <v>42398</v>
      </c>
      <c r="B395" s="2" t="s">
        <v>2</v>
      </c>
      <c r="C395" s="2" t="s">
        <v>1</v>
      </c>
    </row>
    <row r="396" spans="1:3" x14ac:dyDescent="0.3">
      <c r="A396" s="1">
        <v>42399</v>
      </c>
      <c r="B396" s="2" t="s">
        <v>2</v>
      </c>
      <c r="C396" s="2" t="s">
        <v>1</v>
      </c>
    </row>
    <row r="397" spans="1:3" x14ac:dyDescent="0.3">
      <c r="A397" s="1">
        <v>42400</v>
      </c>
      <c r="B397" s="2" t="s">
        <v>2</v>
      </c>
      <c r="C397" s="2" t="s">
        <v>1</v>
      </c>
    </row>
    <row r="398" spans="1:3" x14ac:dyDescent="0.3">
      <c r="A398" s="1">
        <v>42401</v>
      </c>
      <c r="B398" s="2" t="s">
        <v>2</v>
      </c>
      <c r="C398" s="2" t="s">
        <v>1</v>
      </c>
    </row>
    <row r="399" spans="1:3" x14ac:dyDescent="0.3">
      <c r="A399" s="1">
        <v>42402</v>
      </c>
      <c r="B399" s="2" t="s">
        <v>2</v>
      </c>
      <c r="C399" s="2" t="s">
        <v>1</v>
      </c>
    </row>
    <row r="400" spans="1:3" x14ac:dyDescent="0.3">
      <c r="A400" s="1">
        <v>42403</v>
      </c>
      <c r="B400" s="2" t="s">
        <v>2</v>
      </c>
      <c r="C400" s="2" t="s">
        <v>1</v>
      </c>
    </row>
    <row r="401" spans="1:3" x14ac:dyDescent="0.3">
      <c r="A401" s="1">
        <v>42404</v>
      </c>
      <c r="B401" s="2" t="s">
        <v>2</v>
      </c>
      <c r="C401" s="2" t="s">
        <v>1</v>
      </c>
    </row>
    <row r="402" spans="1:3" x14ac:dyDescent="0.3">
      <c r="A402" s="1">
        <v>42405</v>
      </c>
      <c r="B402" s="2" t="s">
        <v>2</v>
      </c>
      <c r="C402" s="2" t="s">
        <v>1</v>
      </c>
    </row>
    <row r="403" spans="1:3" x14ac:dyDescent="0.3">
      <c r="A403" s="1">
        <v>42406</v>
      </c>
      <c r="B403" s="2" t="s">
        <v>2</v>
      </c>
      <c r="C403" s="2" t="s">
        <v>1</v>
      </c>
    </row>
    <row r="404" spans="1:3" x14ac:dyDescent="0.3">
      <c r="A404" s="1">
        <v>42407</v>
      </c>
      <c r="B404" s="2" t="s">
        <v>2</v>
      </c>
      <c r="C404" s="2" t="s">
        <v>1</v>
      </c>
    </row>
    <row r="405" spans="1:3" x14ac:dyDescent="0.3">
      <c r="A405" s="1">
        <v>42408</v>
      </c>
      <c r="B405" s="2" t="s">
        <v>2</v>
      </c>
      <c r="C405" s="2" t="s">
        <v>1</v>
      </c>
    </row>
    <row r="406" spans="1:3" x14ac:dyDescent="0.3">
      <c r="A406" s="1">
        <v>42409</v>
      </c>
      <c r="B406" s="2" t="s">
        <v>2</v>
      </c>
      <c r="C406" s="2" t="s">
        <v>1</v>
      </c>
    </row>
    <row r="407" spans="1:3" x14ac:dyDescent="0.3">
      <c r="A407" s="1">
        <v>42410</v>
      </c>
      <c r="B407" s="2" t="s">
        <v>2</v>
      </c>
      <c r="C407" s="2" t="s">
        <v>1</v>
      </c>
    </row>
    <row r="408" spans="1:3" x14ac:dyDescent="0.3">
      <c r="A408" s="1">
        <v>42411</v>
      </c>
      <c r="B408" s="2" t="s">
        <v>2</v>
      </c>
      <c r="C408" s="2" t="s">
        <v>1</v>
      </c>
    </row>
    <row r="409" spans="1:3" x14ac:dyDescent="0.3">
      <c r="A409" s="1">
        <v>42412</v>
      </c>
      <c r="B409" s="2" t="s">
        <v>2</v>
      </c>
      <c r="C409" s="2" t="s">
        <v>1</v>
      </c>
    </row>
    <row r="410" spans="1:3" x14ac:dyDescent="0.3">
      <c r="A410" s="1">
        <v>42413</v>
      </c>
      <c r="B410" s="2" t="s">
        <v>2</v>
      </c>
      <c r="C410" s="2" t="s">
        <v>1</v>
      </c>
    </row>
    <row r="411" spans="1:3" x14ac:dyDescent="0.3">
      <c r="A411" s="1">
        <v>42414</v>
      </c>
      <c r="B411" s="2" t="s">
        <v>2</v>
      </c>
      <c r="C411" s="2" t="s">
        <v>1</v>
      </c>
    </row>
    <row r="412" spans="1:3" x14ac:dyDescent="0.3">
      <c r="A412" s="1">
        <v>42415</v>
      </c>
      <c r="B412" s="2" t="s">
        <v>2</v>
      </c>
      <c r="C412" s="2" t="s">
        <v>1</v>
      </c>
    </row>
    <row r="413" spans="1:3" x14ac:dyDescent="0.3">
      <c r="A413" s="1">
        <v>42416</v>
      </c>
      <c r="B413" s="2" t="s">
        <v>2</v>
      </c>
      <c r="C413" s="2" t="s">
        <v>1</v>
      </c>
    </row>
    <row r="414" spans="1:3" x14ac:dyDescent="0.3">
      <c r="A414" s="1">
        <v>42417</v>
      </c>
      <c r="B414" s="2" t="s">
        <v>2</v>
      </c>
      <c r="C414" s="2" t="s">
        <v>1</v>
      </c>
    </row>
    <row r="415" spans="1:3" x14ac:dyDescent="0.3">
      <c r="A415" s="1">
        <v>42418</v>
      </c>
      <c r="B415" s="2" t="s">
        <v>2</v>
      </c>
      <c r="C415" s="2" t="s">
        <v>1</v>
      </c>
    </row>
    <row r="416" spans="1:3" x14ac:dyDescent="0.3">
      <c r="A416" s="1">
        <v>42419</v>
      </c>
      <c r="B416" s="2" t="s">
        <v>2</v>
      </c>
      <c r="C416" s="2" t="s">
        <v>1</v>
      </c>
    </row>
    <row r="417" spans="1:3" x14ac:dyDescent="0.3">
      <c r="A417" s="1">
        <v>42420</v>
      </c>
      <c r="B417" s="2" t="s">
        <v>2</v>
      </c>
      <c r="C417" s="2" t="s">
        <v>1</v>
      </c>
    </row>
    <row r="418" spans="1:3" x14ac:dyDescent="0.3">
      <c r="A418" s="1">
        <v>42421</v>
      </c>
      <c r="B418" s="2" t="s">
        <v>2</v>
      </c>
      <c r="C418" s="2" t="s">
        <v>1</v>
      </c>
    </row>
    <row r="419" spans="1:3" x14ac:dyDescent="0.3">
      <c r="A419" s="1">
        <v>42422</v>
      </c>
      <c r="B419" s="2" t="s">
        <v>2</v>
      </c>
      <c r="C419" s="2" t="s">
        <v>1</v>
      </c>
    </row>
    <row r="420" spans="1:3" x14ac:dyDescent="0.3">
      <c r="A420" s="1">
        <v>42423</v>
      </c>
      <c r="B420" s="2" t="s">
        <v>2</v>
      </c>
      <c r="C420" s="2" t="s">
        <v>1</v>
      </c>
    </row>
    <row r="421" spans="1:3" x14ac:dyDescent="0.3">
      <c r="A421" s="1">
        <v>42424</v>
      </c>
      <c r="B421" s="2" t="s">
        <v>2</v>
      </c>
      <c r="C421" s="2" t="s">
        <v>1</v>
      </c>
    </row>
    <row r="422" spans="1:3" x14ac:dyDescent="0.3">
      <c r="A422" s="1">
        <v>42425</v>
      </c>
      <c r="B422" s="2" t="s">
        <v>2</v>
      </c>
      <c r="C422" s="2" t="s">
        <v>1</v>
      </c>
    </row>
    <row r="423" spans="1:3" x14ac:dyDescent="0.3">
      <c r="A423" s="1">
        <v>42426</v>
      </c>
      <c r="B423" s="2" t="s">
        <v>2</v>
      </c>
      <c r="C423" s="2" t="s">
        <v>1</v>
      </c>
    </row>
    <row r="424" spans="1:3" x14ac:dyDescent="0.3">
      <c r="A424" s="1">
        <v>42427</v>
      </c>
      <c r="B424" s="2" t="s">
        <v>2</v>
      </c>
      <c r="C424" s="2" t="s">
        <v>1</v>
      </c>
    </row>
    <row r="425" spans="1:3" x14ac:dyDescent="0.3">
      <c r="A425" s="1">
        <v>42428</v>
      </c>
      <c r="B425" s="2" t="s">
        <v>2</v>
      </c>
      <c r="C425" s="2" t="s">
        <v>1</v>
      </c>
    </row>
    <row r="426" spans="1:3" x14ac:dyDescent="0.3">
      <c r="A426" s="1">
        <v>42429</v>
      </c>
      <c r="B426" s="2" t="s">
        <v>2</v>
      </c>
      <c r="C426" s="2" t="s">
        <v>1</v>
      </c>
    </row>
    <row r="427" spans="1:3" x14ac:dyDescent="0.3">
      <c r="A427" s="1">
        <v>42430</v>
      </c>
      <c r="B427" s="2" t="s">
        <v>2</v>
      </c>
      <c r="C427" s="2" t="s">
        <v>1</v>
      </c>
    </row>
    <row r="428" spans="1:3" x14ac:dyDescent="0.3">
      <c r="A428" s="1">
        <v>42431</v>
      </c>
      <c r="B428" s="2" t="s">
        <v>2</v>
      </c>
      <c r="C428" s="2" t="s">
        <v>1</v>
      </c>
    </row>
    <row r="429" spans="1:3" x14ac:dyDescent="0.3">
      <c r="A429" s="1">
        <v>42432</v>
      </c>
      <c r="B429" s="2" t="s">
        <v>2</v>
      </c>
      <c r="C429" s="2" t="s">
        <v>1</v>
      </c>
    </row>
    <row r="430" spans="1:3" x14ac:dyDescent="0.3">
      <c r="A430" s="1">
        <v>42433</v>
      </c>
      <c r="B430" s="2" t="s">
        <v>2</v>
      </c>
      <c r="C430" s="2" t="s">
        <v>1</v>
      </c>
    </row>
    <row r="431" spans="1:3" x14ac:dyDescent="0.3">
      <c r="A431" s="1">
        <v>42434</v>
      </c>
      <c r="B431" s="2" t="s">
        <v>2</v>
      </c>
      <c r="C431" s="2" t="s">
        <v>1</v>
      </c>
    </row>
    <row r="432" spans="1:3" x14ac:dyDescent="0.3">
      <c r="A432" s="1">
        <v>42435</v>
      </c>
      <c r="B432" s="2" t="s">
        <v>2</v>
      </c>
      <c r="C432" s="2" t="s">
        <v>1</v>
      </c>
    </row>
    <row r="433" spans="1:3" x14ac:dyDescent="0.3">
      <c r="A433" s="1">
        <v>42436</v>
      </c>
      <c r="B433" s="2" t="s">
        <v>2</v>
      </c>
      <c r="C433" s="2" t="s">
        <v>1</v>
      </c>
    </row>
    <row r="434" spans="1:3" x14ac:dyDescent="0.3">
      <c r="A434" s="1">
        <v>42437</v>
      </c>
      <c r="B434" s="2" t="s">
        <v>2</v>
      </c>
      <c r="C434" s="2" t="s">
        <v>1</v>
      </c>
    </row>
    <row r="435" spans="1:3" x14ac:dyDescent="0.3">
      <c r="A435" s="1">
        <v>42438</v>
      </c>
      <c r="B435" s="2" t="s">
        <v>2</v>
      </c>
      <c r="C435" s="2" t="s">
        <v>1</v>
      </c>
    </row>
    <row r="436" spans="1:3" x14ac:dyDescent="0.3">
      <c r="A436" s="1">
        <v>42439</v>
      </c>
      <c r="B436" s="2" t="s">
        <v>2</v>
      </c>
      <c r="C436" s="2" t="s">
        <v>1</v>
      </c>
    </row>
    <row r="437" spans="1:3" x14ac:dyDescent="0.3">
      <c r="A437" s="1">
        <v>42440</v>
      </c>
      <c r="B437" s="2" t="s">
        <v>2</v>
      </c>
      <c r="C437" s="2" t="s">
        <v>1</v>
      </c>
    </row>
    <row r="438" spans="1:3" x14ac:dyDescent="0.3">
      <c r="A438" s="1">
        <v>42441</v>
      </c>
      <c r="B438" s="2" t="s">
        <v>2</v>
      </c>
      <c r="C438" s="2" t="s">
        <v>1</v>
      </c>
    </row>
    <row r="439" spans="1:3" x14ac:dyDescent="0.3">
      <c r="A439" s="1">
        <v>42442</v>
      </c>
      <c r="B439" s="2" t="s">
        <v>2</v>
      </c>
      <c r="C439" s="2" t="s">
        <v>1</v>
      </c>
    </row>
    <row r="440" spans="1:3" x14ac:dyDescent="0.3">
      <c r="A440" s="1">
        <v>42443</v>
      </c>
      <c r="B440" s="2" t="s">
        <v>2</v>
      </c>
      <c r="C440" s="2" t="s">
        <v>2</v>
      </c>
    </row>
    <row r="441" spans="1:3" x14ac:dyDescent="0.3">
      <c r="A441" s="1">
        <v>42444</v>
      </c>
      <c r="B441" s="2" t="s">
        <v>2</v>
      </c>
      <c r="C441" s="2" t="s">
        <v>1</v>
      </c>
    </row>
    <row r="442" spans="1:3" x14ac:dyDescent="0.3">
      <c r="A442" s="1">
        <v>42445</v>
      </c>
      <c r="B442" s="2" t="s">
        <v>2</v>
      </c>
      <c r="C442" s="2" t="s">
        <v>1</v>
      </c>
    </row>
    <row r="443" spans="1:3" x14ac:dyDescent="0.3">
      <c r="A443" s="1">
        <v>42446</v>
      </c>
      <c r="B443" s="2" t="s">
        <v>2</v>
      </c>
      <c r="C443" s="2" t="s">
        <v>1</v>
      </c>
    </row>
    <row r="444" spans="1:3" x14ac:dyDescent="0.3">
      <c r="A444" s="1">
        <v>42447</v>
      </c>
      <c r="B444" s="2" t="s">
        <v>2</v>
      </c>
      <c r="C444" s="2" t="s">
        <v>1</v>
      </c>
    </row>
    <row r="445" spans="1:3" x14ac:dyDescent="0.3">
      <c r="A445" s="1">
        <v>42448</v>
      </c>
      <c r="B445" s="2" t="s">
        <v>2</v>
      </c>
      <c r="C445" s="2" t="s">
        <v>1</v>
      </c>
    </row>
    <row r="446" spans="1:3" x14ac:dyDescent="0.3">
      <c r="A446" s="1">
        <v>42449</v>
      </c>
      <c r="B446" s="2" t="s">
        <v>2</v>
      </c>
      <c r="C446" s="2" t="s">
        <v>1</v>
      </c>
    </row>
    <row r="447" spans="1:3" x14ac:dyDescent="0.3">
      <c r="A447" s="1">
        <v>42450</v>
      </c>
      <c r="B447" s="2" t="s">
        <v>2</v>
      </c>
      <c r="C447" s="2" t="s">
        <v>1</v>
      </c>
    </row>
    <row r="448" spans="1:3" x14ac:dyDescent="0.3">
      <c r="A448" s="1">
        <v>42451</v>
      </c>
      <c r="B448" s="2" t="s">
        <v>2</v>
      </c>
      <c r="C448" s="2" t="s">
        <v>1</v>
      </c>
    </row>
    <row r="449" spans="1:3" x14ac:dyDescent="0.3">
      <c r="A449" s="1">
        <v>42452</v>
      </c>
      <c r="B449" s="2" t="s">
        <v>2</v>
      </c>
      <c r="C449" s="2" t="s">
        <v>1</v>
      </c>
    </row>
    <row r="450" spans="1:3" x14ac:dyDescent="0.3">
      <c r="A450" s="1">
        <v>42453</v>
      </c>
      <c r="B450" s="2" t="s">
        <v>1</v>
      </c>
      <c r="C450" s="2" t="s">
        <v>1</v>
      </c>
    </row>
    <row r="451" spans="1:3" x14ac:dyDescent="0.3">
      <c r="A451" s="1">
        <v>42454</v>
      </c>
      <c r="B451" s="2" t="s">
        <v>1</v>
      </c>
      <c r="C451" s="2" t="s">
        <v>2</v>
      </c>
    </row>
    <row r="452" spans="1:3" x14ac:dyDescent="0.3">
      <c r="A452" s="1">
        <v>42455</v>
      </c>
      <c r="B452" s="2" t="s">
        <v>1</v>
      </c>
      <c r="C452" s="2" t="s">
        <v>2</v>
      </c>
    </row>
    <row r="453" spans="1:3" x14ac:dyDescent="0.3">
      <c r="A453" s="1">
        <v>42456</v>
      </c>
      <c r="B453" s="2" t="s">
        <v>1</v>
      </c>
      <c r="C453" s="2" t="s">
        <v>2</v>
      </c>
    </row>
    <row r="454" spans="1:3" x14ac:dyDescent="0.3">
      <c r="A454" s="1">
        <v>42457</v>
      </c>
      <c r="B454" s="2" t="s">
        <v>1</v>
      </c>
      <c r="C454" s="2" t="s">
        <v>2</v>
      </c>
    </row>
    <row r="455" spans="1:3" x14ac:dyDescent="0.3">
      <c r="A455" s="1">
        <v>42458</v>
      </c>
      <c r="B455" s="2" t="s">
        <v>1</v>
      </c>
      <c r="C455" s="2" t="s">
        <v>1</v>
      </c>
    </row>
    <row r="456" spans="1:3" x14ac:dyDescent="0.3">
      <c r="A456" s="1">
        <v>42459</v>
      </c>
      <c r="B456" s="2" t="s">
        <v>1</v>
      </c>
      <c r="C456" s="2" t="s">
        <v>1</v>
      </c>
    </row>
    <row r="457" spans="1:3" x14ac:dyDescent="0.3">
      <c r="A457" s="1">
        <v>42460</v>
      </c>
      <c r="B457" s="2" t="s">
        <v>1</v>
      </c>
      <c r="C457" s="2" t="s">
        <v>1</v>
      </c>
    </row>
    <row r="458" spans="1:3" x14ac:dyDescent="0.3">
      <c r="A458" s="1">
        <v>42461</v>
      </c>
      <c r="B458" s="2" t="s">
        <v>1</v>
      </c>
      <c r="C458" s="2" t="s">
        <v>1</v>
      </c>
    </row>
    <row r="459" spans="1:3" x14ac:dyDescent="0.3">
      <c r="A459" s="1">
        <v>42462</v>
      </c>
      <c r="B459" s="2" t="s">
        <v>1</v>
      </c>
      <c r="C459" s="2" t="s">
        <v>1</v>
      </c>
    </row>
    <row r="460" spans="1:3" x14ac:dyDescent="0.3">
      <c r="A460" s="1">
        <v>42463</v>
      </c>
      <c r="B460" s="2" t="s">
        <v>1</v>
      </c>
      <c r="C460" s="2" t="s">
        <v>1</v>
      </c>
    </row>
    <row r="461" spans="1:3" x14ac:dyDescent="0.3">
      <c r="A461" s="1">
        <v>42464</v>
      </c>
      <c r="B461" s="2" t="s">
        <v>1</v>
      </c>
      <c r="C461" s="2" t="s">
        <v>1</v>
      </c>
    </row>
    <row r="462" spans="1:3" x14ac:dyDescent="0.3">
      <c r="A462" s="1">
        <v>42465</v>
      </c>
      <c r="B462" s="2" t="s">
        <v>1</v>
      </c>
      <c r="C462" s="2" t="s">
        <v>1</v>
      </c>
    </row>
    <row r="463" spans="1:3" x14ac:dyDescent="0.3">
      <c r="A463" s="1">
        <v>42466</v>
      </c>
      <c r="B463" s="2" t="s">
        <v>1</v>
      </c>
      <c r="C463" s="2" t="s">
        <v>1</v>
      </c>
    </row>
    <row r="464" spans="1:3" x14ac:dyDescent="0.3">
      <c r="A464" s="1">
        <v>42467</v>
      </c>
      <c r="B464" s="2" t="s">
        <v>1</v>
      </c>
      <c r="C464" s="2" t="s">
        <v>1</v>
      </c>
    </row>
    <row r="465" spans="1:3" x14ac:dyDescent="0.3">
      <c r="A465" s="1">
        <v>42468</v>
      </c>
      <c r="B465" s="2" t="s">
        <v>1</v>
      </c>
      <c r="C465" s="2" t="s">
        <v>1</v>
      </c>
    </row>
    <row r="466" spans="1:3" x14ac:dyDescent="0.3">
      <c r="A466" s="1">
        <v>42469</v>
      </c>
      <c r="B466" s="2" t="s">
        <v>1</v>
      </c>
      <c r="C466" s="2" t="s">
        <v>1</v>
      </c>
    </row>
    <row r="467" spans="1:3" x14ac:dyDescent="0.3">
      <c r="A467" s="1">
        <v>42470</v>
      </c>
      <c r="B467" s="2" t="s">
        <v>1</v>
      </c>
      <c r="C467" s="2" t="s">
        <v>1</v>
      </c>
    </row>
    <row r="468" spans="1:3" x14ac:dyDescent="0.3">
      <c r="A468" s="1">
        <v>42471</v>
      </c>
      <c r="B468" s="2" t="s">
        <v>1</v>
      </c>
      <c r="C468" s="2" t="s">
        <v>1</v>
      </c>
    </row>
    <row r="469" spans="1:3" x14ac:dyDescent="0.3">
      <c r="A469" s="1">
        <v>42472</v>
      </c>
      <c r="B469" s="2" t="s">
        <v>2</v>
      </c>
      <c r="C469" s="2" t="s">
        <v>1</v>
      </c>
    </row>
    <row r="470" spans="1:3" x14ac:dyDescent="0.3">
      <c r="A470" s="1">
        <v>42473</v>
      </c>
      <c r="B470" s="2" t="s">
        <v>2</v>
      </c>
      <c r="C470" s="2" t="s">
        <v>1</v>
      </c>
    </row>
    <row r="471" spans="1:3" x14ac:dyDescent="0.3">
      <c r="A471" s="1">
        <v>42474</v>
      </c>
      <c r="B471" s="2" t="s">
        <v>2</v>
      </c>
      <c r="C471" s="2" t="s">
        <v>1</v>
      </c>
    </row>
    <row r="472" spans="1:3" x14ac:dyDescent="0.3">
      <c r="A472" s="1">
        <v>42475</v>
      </c>
      <c r="B472" s="2" t="s">
        <v>2</v>
      </c>
      <c r="C472" s="2" t="s">
        <v>1</v>
      </c>
    </row>
    <row r="473" spans="1:3" x14ac:dyDescent="0.3">
      <c r="A473" s="1">
        <v>42476</v>
      </c>
      <c r="B473" s="2" t="s">
        <v>2</v>
      </c>
      <c r="C473" s="2" t="s">
        <v>1</v>
      </c>
    </row>
    <row r="474" spans="1:3" x14ac:dyDescent="0.3">
      <c r="A474" s="1">
        <v>42477</v>
      </c>
      <c r="B474" s="2" t="s">
        <v>2</v>
      </c>
      <c r="C474" s="2" t="s">
        <v>1</v>
      </c>
    </row>
    <row r="475" spans="1:3" x14ac:dyDescent="0.3">
      <c r="A475" s="1">
        <v>42478</v>
      </c>
      <c r="B475" s="2" t="s">
        <v>2</v>
      </c>
      <c r="C475" s="2" t="s">
        <v>1</v>
      </c>
    </row>
    <row r="476" spans="1:3" x14ac:dyDescent="0.3">
      <c r="A476" s="1">
        <v>42479</v>
      </c>
      <c r="B476" s="2" t="s">
        <v>2</v>
      </c>
      <c r="C476" s="2" t="s">
        <v>1</v>
      </c>
    </row>
    <row r="477" spans="1:3" x14ac:dyDescent="0.3">
      <c r="A477" s="1">
        <v>42480</v>
      </c>
      <c r="B477" s="2" t="s">
        <v>2</v>
      </c>
      <c r="C477" s="2" t="s">
        <v>1</v>
      </c>
    </row>
    <row r="478" spans="1:3" x14ac:dyDescent="0.3">
      <c r="A478" s="1">
        <v>42481</v>
      </c>
      <c r="B478" s="2" t="s">
        <v>2</v>
      </c>
      <c r="C478" s="2" t="s">
        <v>1</v>
      </c>
    </row>
    <row r="479" spans="1:3" x14ac:dyDescent="0.3">
      <c r="A479" s="1">
        <v>42482</v>
      </c>
      <c r="B479" s="2" t="s">
        <v>2</v>
      </c>
      <c r="C479" s="2" t="s">
        <v>1</v>
      </c>
    </row>
    <row r="480" spans="1:3" x14ac:dyDescent="0.3">
      <c r="A480" s="1">
        <v>42483</v>
      </c>
      <c r="B480" s="2" t="s">
        <v>2</v>
      </c>
      <c r="C480" s="2" t="s">
        <v>1</v>
      </c>
    </row>
    <row r="481" spans="1:3" x14ac:dyDescent="0.3">
      <c r="A481" s="1">
        <v>42484</v>
      </c>
      <c r="B481" s="2" t="s">
        <v>2</v>
      </c>
      <c r="C481" s="2" t="s">
        <v>1</v>
      </c>
    </row>
    <row r="482" spans="1:3" x14ac:dyDescent="0.3">
      <c r="A482" s="1">
        <v>42485</v>
      </c>
      <c r="B482" s="2" t="s">
        <v>2</v>
      </c>
      <c r="C482" s="2" t="s">
        <v>2</v>
      </c>
    </row>
    <row r="483" spans="1:3" x14ac:dyDescent="0.3">
      <c r="A483" s="1">
        <v>42486</v>
      </c>
      <c r="B483" s="2" t="s">
        <v>2</v>
      </c>
      <c r="C483" s="2" t="s">
        <v>1</v>
      </c>
    </row>
    <row r="484" spans="1:3" x14ac:dyDescent="0.3">
      <c r="A484" s="1">
        <v>42487</v>
      </c>
      <c r="B484" s="2" t="s">
        <v>2</v>
      </c>
      <c r="C484" s="2" t="s">
        <v>1</v>
      </c>
    </row>
    <row r="485" spans="1:3" x14ac:dyDescent="0.3">
      <c r="A485" s="1">
        <v>42488</v>
      </c>
      <c r="B485" s="2" t="s">
        <v>2</v>
      </c>
      <c r="C485" s="2" t="s">
        <v>1</v>
      </c>
    </row>
    <row r="486" spans="1:3" x14ac:dyDescent="0.3">
      <c r="A486" s="1">
        <v>42489</v>
      </c>
      <c r="B486" s="2" t="s">
        <v>2</v>
      </c>
      <c r="C486" s="2" t="s">
        <v>1</v>
      </c>
    </row>
    <row r="487" spans="1:3" x14ac:dyDescent="0.3">
      <c r="A487" s="1">
        <v>42490</v>
      </c>
      <c r="B487" s="2" t="s">
        <v>2</v>
      </c>
      <c r="C487" s="2" t="s">
        <v>1</v>
      </c>
    </row>
    <row r="488" spans="1:3" x14ac:dyDescent="0.3">
      <c r="A488" s="1">
        <v>42491</v>
      </c>
      <c r="B488" s="2" t="s">
        <v>2</v>
      </c>
      <c r="C488" s="2" t="s">
        <v>1</v>
      </c>
    </row>
    <row r="489" spans="1:3" x14ac:dyDescent="0.3">
      <c r="A489" s="1">
        <v>42492</v>
      </c>
      <c r="B489" s="2" t="s">
        <v>2</v>
      </c>
      <c r="C489" s="2" t="s">
        <v>1</v>
      </c>
    </row>
    <row r="490" spans="1:3" x14ac:dyDescent="0.3">
      <c r="A490" s="1">
        <v>42493</v>
      </c>
      <c r="B490" s="2" t="s">
        <v>2</v>
      </c>
      <c r="C490" s="2" t="s">
        <v>1</v>
      </c>
    </row>
    <row r="491" spans="1:3" x14ac:dyDescent="0.3">
      <c r="A491" s="1">
        <v>42494</v>
      </c>
      <c r="B491" s="2" t="s">
        <v>2</v>
      </c>
      <c r="C491" s="2" t="s">
        <v>1</v>
      </c>
    </row>
    <row r="492" spans="1:3" x14ac:dyDescent="0.3">
      <c r="A492" s="1">
        <v>42495</v>
      </c>
      <c r="B492" s="2" t="s">
        <v>2</v>
      </c>
      <c r="C492" s="2" t="s">
        <v>1</v>
      </c>
    </row>
    <row r="493" spans="1:3" x14ac:dyDescent="0.3">
      <c r="A493" s="1">
        <v>42496</v>
      </c>
      <c r="B493" s="2" t="s">
        <v>2</v>
      </c>
      <c r="C493" s="2" t="s">
        <v>1</v>
      </c>
    </row>
    <row r="494" spans="1:3" x14ac:dyDescent="0.3">
      <c r="A494" s="1">
        <v>42497</v>
      </c>
      <c r="B494" s="2" t="s">
        <v>2</v>
      </c>
      <c r="C494" s="2" t="s">
        <v>1</v>
      </c>
    </row>
    <row r="495" spans="1:3" x14ac:dyDescent="0.3">
      <c r="A495" s="1">
        <v>42498</v>
      </c>
      <c r="B495" s="2" t="s">
        <v>2</v>
      </c>
      <c r="C495" s="2" t="s">
        <v>1</v>
      </c>
    </row>
    <row r="496" spans="1:3" x14ac:dyDescent="0.3">
      <c r="A496" s="1">
        <v>42499</v>
      </c>
      <c r="B496" s="2" t="s">
        <v>2</v>
      </c>
      <c r="C496" s="2" t="s">
        <v>1</v>
      </c>
    </row>
    <row r="497" spans="1:3" x14ac:dyDescent="0.3">
      <c r="A497" s="1">
        <v>42500</v>
      </c>
      <c r="B497" s="2" t="s">
        <v>2</v>
      </c>
      <c r="C497" s="2" t="s">
        <v>1</v>
      </c>
    </row>
    <row r="498" spans="1:3" x14ac:dyDescent="0.3">
      <c r="A498" s="1">
        <v>42501</v>
      </c>
      <c r="B498" s="2" t="s">
        <v>2</v>
      </c>
      <c r="C498" s="2" t="s">
        <v>1</v>
      </c>
    </row>
    <row r="499" spans="1:3" x14ac:dyDescent="0.3">
      <c r="A499" s="1">
        <v>42502</v>
      </c>
      <c r="B499" s="2" t="s">
        <v>2</v>
      </c>
      <c r="C499" s="2" t="s">
        <v>1</v>
      </c>
    </row>
    <row r="500" spans="1:3" x14ac:dyDescent="0.3">
      <c r="A500" s="1">
        <v>42503</v>
      </c>
      <c r="B500" s="2" t="s">
        <v>2</v>
      </c>
      <c r="C500" s="2" t="s">
        <v>1</v>
      </c>
    </row>
    <row r="501" spans="1:3" x14ac:dyDescent="0.3">
      <c r="A501" s="1">
        <v>42504</v>
      </c>
      <c r="B501" s="2" t="s">
        <v>2</v>
      </c>
      <c r="C501" s="2" t="s">
        <v>1</v>
      </c>
    </row>
    <row r="502" spans="1:3" x14ac:dyDescent="0.3">
      <c r="A502" s="1">
        <v>42505</v>
      </c>
      <c r="B502" s="2" t="s">
        <v>2</v>
      </c>
      <c r="C502" s="2" t="s">
        <v>1</v>
      </c>
    </row>
    <row r="503" spans="1:3" x14ac:dyDescent="0.3">
      <c r="A503" s="1">
        <v>42506</v>
      </c>
      <c r="B503" s="2" t="s">
        <v>2</v>
      </c>
      <c r="C503" s="2" t="s">
        <v>1</v>
      </c>
    </row>
    <row r="504" spans="1:3" x14ac:dyDescent="0.3">
      <c r="A504" s="1">
        <v>42507</v>
      </c>
      <c r="B504" s="2" t="s">
        <v>2</v>
      </c>
      <c r="C504" s="2" t="s">
        <v>1</v>
      </c>
    </row>
    <row r="505" spans="1:3" x14ac:dyDescent="0.3">
      <c r="A505" s="1">
        <v>42508</v>
      </c>
      <c r="B505" s="2" t="s">
        <v>2</v>
      </c>
      <c r="C505" s="2" t="s">
        <v>1</v>
      </c>
    </row>
    <row r="506" spans="1:3" x14ac:dyDescent="0.3">
      <c r="A506" s="1">
        <v>42509</v>
      </c>
      <c r="B506" s="2" t="s">
        <v>2</v>
      </c>
      <c r="C506" s="2" t="s">
        <v>1</v>
      </c>
    </row>
    <row r="507" spans="1:3" x14ac:dyDescent="0.3">
      <c r="A507" s="1">
        <v>42510</v>
      </c>
      <c r="B507" s="2" t="s">
        <v>2</v>
      </c>
      <c r="C507" s="2" t="s">
        <v>1</v>
      </c>
    </row>
    <row r="508" spans="1:3" x14ac:dyDescent="0.3">
      <c r="A508" s="1">
        <v>42511</v>
      </c>
      <c r="B508" s="2" t="s">
        <v>2</v>
      </c>
      <c r="C508" s="2" t="s">
        <v>1</v>
      </c>
    </row>
    <row r="509" spans="1:3" x14ac:dyDescent="0.3">
      <c r="A509" s="1">
        <v>42512</v>
      </c>
      <c r="B509" s="2" t="s">
        <v>2</v>
      </c>
      <c r="C509" s="2" t="s">
        <v>1</v>
      </c>
    </row>
    <row r="510" spans="1:3" x14ac:dyDescent="0.3">
      <c r="A510" s="1">
        <v>42513</v>
      </c>
      <c r="B510" s="2" t="s">
        <v>2</v>
      </c>
      <c r="C510" s="2" t="s">
        <v>1</v>
      </c>
    </row>
    <row r="511" spans="1:3" x14ac:dyDescent="0.3">
      <c r="A511" s="1">
        <v>42514</v>
      </c>
      <c r="B511" s="2" t="s">
        <v>2</v>
      </c>
      <c r="C511" s="2" t="s">
        <v>1</v>
      </c>
    </row>
    <row r="512" spans="1:3" x14ac:dyDescent="0.3">
      <c r="A512" s="1">
        <v>42515</v>
      </c>
      <c r="B512" s="2" t="s">
        <v>2</v>
      </c>
      <c r="C512" s="2" t="s">
        <v>1</v>
      </c>
    </row>
    <row r="513" spans="1:3" x14ac:dyDescent="0.3">
      <c r="A513" s="1">
        <v>42516</v>
      </c>
      <c r="B513" s="2" t="s">
        <v>2</v>
      </c>
      <c r="C513" s="2" t="s">
        <v>1</v>
      </c>
    </row>
    <row r="514" spans="1:3" x14ac:dyDescent="0.3">
      <c r="A514" s="1">
        <v>42517</v>
      </c>
      <c r="B514" s="2" t="s">
        <v>2</v>
      </c>
      <c r="C514" s="2" t="s">
        <v>1</v>
      </c>
    </row>
    <row r="515" spans="1:3" x14ac:dyDescent="0.3">
      <c r="A515" s="1">
        <v>42518</v>
      </c>
      <c r="B515" s="2" t="s">
        <v>2</v>
      </c>
      <c r="C515" s="2" t="s">
        <v>1</v>
      </c>
    </row>
    <row r="516" spans="1:3" x14ac:dyDescent="0.3">
      <c r="A516" s="1">
        <v>42519</v>
      </c>
      <c r="B516" s="2" t="s">
        <v>2</v>
      </c>
      <c r="C516" s="2" t="s">
        <v>1</v>
      </c>
    </row>
    <row r="517" spans="1:3" x14ac:dyDescent="0.3">
      <c r="A517" s="1">
        <v>42520</v>
      </c>
      <c r="B517" s="2" t="s">
        <v>2</v>
      </c>
      <c r="C517" s="2" t="s">
        <v>1</v>
      </c>
    </row>
    <row r="518" spans="1:3" x14ac:dyDescent="0.3">
      <c r="A518" s="1">
        <v>42521</v>
      </c>
      <c r="B518" s="2" t="s">
        <v>2</v>
      </c>
      <c r="C518" s="2" t="s">
        <v>1</v>
      </c>
    </row>
    <row r="519" spans="1:3" x14ac:dyDescent="0.3">
      <c r="A519" s="1">
        <v>42522</v>
      </c>
      <c r="B519" s="2" t="s">
        <v>2</v>
      </c>
      <c r="C519" s="2" t="s">
        <v>1</v>
      </c>
    </row>
    <row r="520" spans="1:3" x14ac:dyDescent="0.3">
      <c r="A520" s="1">
        <v>42523</v>
      </c>
      <c r="B520" s="2" t="s">
        <v>2</v>
      </c>
      <c r="C520" s="2" t="s">
        <v>1</v>
      </c>
    </row>
    <row r="521" spans="1:3" x14ac:dyDescent="0.3">
      <c r="A521" s="1">
        <v>42524</v>
      </c>
      <c r="B521" s="2" t="s">
        <v>2</v>
      </c>
      <c r="C521" s="2" t="s">
        <v>1</v>
      </c>
    </row>
    <row r="522" spans="1:3" x14ac:dyDescent="0.3">
      <c r="A522" s="1">
        <v>42525</v>
      </c>
      <c r="B522" s="2" t="s">
        <v>2</v>
      </c>
      <c r="C522" s="2" t="s">
        <v>1</v>
      </c>
    </row>
    <row r="523" spans="1:3" x14ac:dyDescent="0.3">
      <c r="A523" s="1">
        <v>42526</v>
      </c>
      <c r="B523" s="2" t="s">
        <v>2</v>
      </c>
      <c r="C523" s="2" t="s">
        <v>1</v>
      </c>
    </row>
    <row r="524" spans="1:3" x14ac:dyDescent="0.3">
      <c r="A524" s="1">
        <v>42527</v>
      </c>
      <c r="B524" s="2" t="s">
        <v>2</v>
      </c>
      <c r="C524" s="2" t="s">
        <v>1</v>
      </c>
    </row>
    <row r="525" spans="1:3" x14ac:dyDescent="0.3">
      <c r="A525" s="1">
        <v>42528</v>
      </c>
      <c r="B525" s="2" t="s">
        <v>2</v>
      </c>
      <c r="C525" s="2" t="s">
        <v>1</v>
      </c>
    </row>
    <row r="526" spans="1:3" x14ac:dyDescent="0.3">
      <c r="A526" s="1">
        <v>42529</v>
      </c>
      <c r="B526" s="2" t="s">
        <v>2</v>
      </c>
      <c r="C526" s="2" t="s">
        <v>1</v>
      </c>
    </row>
    <row r="527" spans="1:3" x14ac:dyDescent="0.3">
      <c r="A527" s="1">
        <v>42530</v>
      </c>
      <c r="B527" s="2" t="s">
        <v>2</v>
      </c>
      <c r="C527" s="2" t="s">
        <v>1</v>
      </c>
    </row>
    <row r="528" spans="1:3" x14ac:dyDescent="0.3">
      <c r="A528" s="1">
        <v>42531</v>
      </c>
      <c r="B528" s="2" t="s">
        <v>2</v>
      </c>
      <c r="C528" s="2" t="s">
        <v>1</v>
      </c>
    </row>
    <row r="529" spans="1:3" x14ac:dyDescent="0.3">
      <c r="A529" s="1">
        <v>42532</v>
      </c>
      <c r="B529" s="2" t="s">
        <v>2</v>
      </c>
      <c r="C529" s="2" t="s">
        <v>1</v>
      </c>
    </row>
    <row r="530" spans="1:3" x14ac:dyDescent="0.3">
      <c r="A530" s="1">
        <v>42533</v>
      </c>
      <c r="B530" s="2" t="s">
        <v>2</v>
      </c>
      <c r="C530" s="2" t="s">
        <v>1</v>
      </c>
    </row>
    <row r="531" spans="1:3" x14ac:dyDescent="0.3">
      <c r="A531" s="1">
        <v>42534</v>
      </c>
      <c r="B531" s="2" t="s">
        <v>2</v>
      </c>
      <c r="C531" s="2" t="s">
        <v>2</v>
      </c>
    </row>
    <row r="532" spans="1:3" x14ac:dyDescent="0.3">
      <c r="A532" s="1">
        <v>42535</v>
      </c>
      <c r="B532" s="2" t="s">
        <v>2</v>
      </c>
      <c r="C532" s="2" t="s">
        <v>1</v>
      </c>
    </row>
    <row r="533" spans="1:3" x14ac:dyDescent="0.3">
      <c r="A533" s="1">
        <v>42536</v>
      </c>
      <c r="B533" s="2" t="s">
        <v>2</v>
      </c>
      <c r="C533" s="2" t="s">
        <v>1</v>
      </c>
    </row>
    <row r="534" spans="1:3" x14ac:dyDescent="0.3">
      <c r="A534" s="1">
        <v>42537</v>
      </c>
      <c r="B534" s="2" t="s">
        <v>2</v>
      </c>
      <c r="C534" s="2" t="s">
        <v>1</v>
      </c>
    </row>
    <row r="535" spans="1:3" x14ac:dyDescent="0.3">
      <c r="A535" s="1">
        <v>42538</v>
      </c>
      <c r="B535" s="2" t="s">
        <v>2</v>
      </c>
      <c r="C535" s="2" t="s">
        <v>1</v>
      </c>
    </row>
    <row r="536" spans="1:3" x14ac:dyDescent="0.3">
      <c r="A536" s="1">
        <v>42539</v>
      </c>
      <c r="B536" s="2" t="s">
        <v>2</v>
      </c>
      <c r="C536" s="2" t="s">
        <v>1</v>
      </c>
    </row>
    <row r="537" spans="1:3" x14ac:dyDescent="0.3">
      <c r="A537" s="1">
        <v>42540</v>
      </c>
      <c r="B537" s="2" t="s">
        <v>2</v>
      </c>
      <c r="C537" s="2" t="s">
        <v>1</v>
      </c>
    </row>
    <row r="538" spans="1:3" x14ac:dyDescent="0.3">
      <c r="A538" s="1">
        <v>42541</v>
      </c>
      <c r="B538" s="2" t="s">
        <v>2</v>
      </c>
      <c r="C538" s="2" t="s">
        <v>1</v>
      </c>
    </row>
    <row r="539" spans="1:3" x14ac:dyDescent="0.3">
      <c r="A539" s="1">
        <v>42542</v>
      </c>
      <c r="B539" s="2" t="s">
        <v>2</v>
      </c>
      <c r="C539" s="2" t="s">
        <v>1</v>
      </c>
    </row>
    <row r="540" spans="1:3" x14ac:dyDescent="0.3">
      <c r="A540" s="1">
        <v>42543</v>
      </c>
      <c r="B540" s="2" t="s">
        <v>2</v>
      </c>
      <c r="C540" s="2" t="s">
        <v>1</v>
      </c>
    </row>
    <row r="541" spans="1:3" x14ac:dyDescent="0.3">
      <c r="A541" s="1">
        <v>42544</v>
      </c>
      <c r="B541" s="2" t="s">
        <v>2</v>
      </c>
      <c r="C541" s="2" t="s">
        <v>1</v>
      </c>
    </row>
    <row r="542" spans="1:3" x14ac:dyDescent="0.3">
      <c r="A542" s="1">
        <v>42545</v>
      </c>
      <c r="B542" s="2" t="s">
        <v>1</v>
      </c>
      <c r="C542" s="2" t="s">
        <v>1</v>
      </c>
    </row>
    <row r="543" spans="1:3" x14ac:dyDescent="0.3">
      <c r="A543" s="1">
        <v>42546</v>
      </c>
      <c r="B543" s="2" t="s">
        <v>1</v>
      </c>
      <c r="C543" s="2" t="s">
        <v>1</v>
      </c>
    </row>
    <row r="544" spans="1:3" x14ac:dyDescent="0.3">
      <c r="A544" s="1">
        <v>42547</v>
      </c>
      <c r="B544" s="2" t="s">
        <v>1</v>
      </c>
      <c r="C544" s="2" t="s">
        <v>1</v>
      </c>
    </row>
    <row r="545" spans="1:3" x14ac:dyDescent="0.3">
      <c r="A545" s="1">
        <v>42548</v>
      </c>
      <c r="B545" s="2" t="s">
        <v>1</v>
      </c>
      <c r="C545" s="2" t="s">
        <v>1</v>
      </c>
    </row>
    <row r="546" spans="1:3" x14ac:dyDescent="0.3">
      <c r="A546" s="1">
        <v>42549</v>
      </c>
      <c r="B546" s="2" t="s">
        <v>1</v>
      </c>
      <c r="C546" s="2" t="s">
        <v>1</v>
      </c>
    </row>
    <row r="547" spans="1:3" x14ac:dyDescent="0.3">
      <c r="A547" s="1">
        <v>42550</v>
      </c>
      <c r="B547" s="2" t="s">
        <v>1</v>
      </c>
      <c r="C547" s="2" t="s">
        <v>1</v>
      </c>
    </row>
    <row r="548" spans="1:3" x14ac:dyDescent="0.3">
      <c r="A548" s="1">
        <v>42551</v>
      </c>
      <c r="B548" s="2" t="s">
        <v>1</v>
      </c>
      <c r="C548" s="2" t="s">
        <v>1</v>
      </c>
    </row>
    <row r="549" spans="1:3" x14ac:dyDescent="0.3">
      <c r="A549" s="1">
        <v>42552</v>
      </c>
      <c r="B549" s="2" t="s">
        <v>1</v>
      </c>
      <c r="C549" s="2" t="s">
        <v>1</v>
      </c>
    </row>
    <row r="550" spans="1:3" x14ac:dyDescent="0.3">
      <c r="A550" s="1">
        <v>42553</v>
      </c>
      <c r="B550" s="2" t="s">
        <v>1</v>
      </c>
      <c r="C550" s="2" t="s">
        <v>1</v>
      </c>
    </row>
    <row r="551" spans="1:3" x14ac:dyDescent="0.3">
      <c r="A551" s="1">
        <v>42554</v>
      </c>
      <c r="B551" s="2" t="s">
        <v>1</v>
      </c>
      <c r="C551" s="2" t="s">
        <v>1</v>
      </c>
    </row>
    <row r="552" spans="1:3" x14ac:dyDescent="0.3">
      <c r="A552" s="1">
        <v>42555</v>
      </c>
      <c r="B552" s="2" t="s">
        <v>1</v>
      </c>
      <c r="C552" s="2" t="s">
        <v>1</v>
      </c>
    </row>
    <row r="553" spans="1:3" x14ac:dyDescent="0.3">
      <c r="A553" s="1">
        <v>42556</v>
      </c>
      <c r="B553" s="2" t="s">
        <v>1</v>
      </c>
      <c r="C553" s="2" t="s">
        <v>1</v>
      </c>
    </row>
    <row r="554" spans="1:3" x14ac:dyDescent="0.3">
      <c r="A554" s="1">
        <v>42557</v>
      </c>
      <c r="B554" s="2" t="s">
        <v>1</v>
      </c>
      <c r="C554" s="2" t="s">
        <v>1</v>
      </c>
    </row>
    <row r="555" spans="1:3" x14ac:dyDescent="0.3">
      <c r="A555" s="1">
        <v>42558</v>
      </c>
      <c r="B555" s="2" t="s">
        <v>1</v>
      </c>
      <c r="C555" s="2" t="s">
        <v>1</v>
      </c>
    </row>
    <row r="556" spans="1:3" x14ac:dyDescent="0.3">
      <c r="A556" s="1">
        <v>42559</v>
      </c>
      <c r="B556" s="2" t="s">
        <v>1</v>
      </c>
      <c r="C556" s="2" t="s">
        <v>1</v>
      </c>
    </row>
    <row r="557" spans="1:3" x14ac:dyDescent="0.3">
      <c r="A557" s="1">
        <v>42560</v>
      </c>
      <c r="B557" s="2" t="s">
        <v>1</v>
      </c>
      <c r="C557" s="2" t="s">
        <v>1</v>
      </c>
    </row>
    <row r="558" spans="1:3" x14ac:dyDescent="0.3">
      <c r="A558" s="1">
        <v>42561</v>
      </c>
      <c r="B558" s="2" t="s">
        <v>1</v>
      </c>
      <c r="C558" s="2" t="s">
        <v>1</v>
      </c>
    </row>
    <row r="559" spans="1:3" x14ac:dyDescent="0.3">
      <c r="A559" s="1">
        <v>42562</v>
      </c>
      <c r="B559" s="2" t="s">
        <v>1</v>
      </c>
      <c r="C559" s="2" t="s">
        <v>1</v>
      </c>
    </row>
    <row r="560" spans="1:3" x14ac:dyDescent="0.3">
      <c r="A560" s="1">
        <v>42563</v>
      </c>
      <c r="B560" s="2" t="s">
        <v>2</v>
      </c>
      <c r="C560" s="2" t="s">
        <v>1</v>
      </c>
    </row>
    <row r="561" spans="1:3" x14ac:dyDescent="0.3">
      <c r="A561" s="1">
        <v>42564</v>
      </c>
      <c r="B561" s="2" t="s">
        <v>2</v>
      </c>
      <c r="C561" s="2" t="s">
        <v>1</v>
      </c>
    </row>
    <row r="562" spans="1:3" x14ac:dyDescent="0.3">
      <c r="A562" s="1">
        <v>42565</v>
      </c>
      <c r="B562" s="2" t="s">
        <v>2</v>
      </c>
      <c r="C562" s="2" t="s">
        <v>1</v>
      </c>
    </row>
    <row r="563" spans="1:3" x14ac:dyDescent="0.3">
      <c r="A563" s="1">
        <v>42566</v>
      </c>
      <c r="B563" s="2" t="s">
        <v>2</v>
      </c>
      <c r="C563" s="2" t="s">
        <v>1</v>
      </c>
    </row>
    <row r="564" spans="1:3" x14ac:dyDescent="0.3">
      <c r="A564" s="1">
        <v>42567</v>
      </c>
      <c r="B564" s="2" t="s">
        <v>2</v>
      </c>
      <c r="C564" s="2" t="s">
        <v>1</v>
      </c>
    </row>
    <row r="565" spans="1:3" x14ac:dyDescent="0.3">
      <c r="A565" s="1">
        <v>42568</v>
      </c>
      <c r="B565" s="2" t="s">
        <v>2</v>
      </c>
      <c r="C565" s="2" t="s">
        <v>1</v>
      </c>
    </row>
    <row r="566" spans="1:3" x14ac:dyDescent="0.3">
      <c r="A566" s="1">
        <v>42569</v>
      </c>
      <c r="B566" s="2" t="s">
        <v>2</v>
      </c>
      <c r="C566" s="2" t="s">
        <v>1</v>
      </c>
    </row>
    <row r="567" spans="1:3" x14ac:dyDescent="0.3">
      <c r="A567" s="1">
        <v>42570</v>
      </c>
      <c r="B567" s="2" t="s">
        <v>2</v>
      </c>
      <c r="C567" s="2" t="s">
        <v>1</v>
      </c>
    </row>
    <row r="568" spans="1:3" x14ac:dyDescent="0.3">
      <c r="A568" s="1">
        <v>42571</v>
      </c>
      <c r="B568" s="2" t="s">
        <v>2</v>
      </c>
      <c r="C568" s="2" t="s">
        <v>1</v>
      </c>
    </row>
    <row r="569" spans="1:3" x14ac:dyDescent="0.3">
      <c r="A569" s="1">
        <v>42572</v>
      </c>
      <c r="B569" s="2" t="s">
        <v>2</v>
      </c>
      <c r="C569" s="2" t="s">
        <v>1</v>
      </c>
    </row>
    <row r="570" spans="1:3" x14ac:dyDescent="0.3">
      <c r="A570" s="1">
        <v>42573</v>
      </c>
      <c r="B570" s="2" t="s">
        <v>2</v>
      </c>
      <c r="C570" s="2" t="s">
        <v>1</v>
      </c>
    </row>
    <row r="571" spans="1:3" x14ac:dyDescent="0.3">
      <c r="A571" s="1">
        <v>42574</v>
      </c>
      <c r="B571" s="2" t="s">
        <v>2</v>
      </c>
      <c r="C571" s="2" t="s">
        <v>1</v>
      </c>
    </row>
    <row r="572" spans="1:3" x14ac:dyDescent="0.3">
      <c r="A572" s="1">
        <v>42575</v>
      </c>
      <c r="B572" s="2" t="s">
        <v>2</v>
      </c>
      <c r="C572" s="2" t="s">
        <v>1</v>
      </c>
    </row>
    <row r="573" spans="1:3" x14ac:dyDescent="0.3">
      <c r="A573" s="1">
        <v>42576</v>
      </c>
      <c r="B573" s="2" t="s">
        <v>2</v>
      </c>
      <c r="C573" s="2" t="s">
        <v>1</v>
      </c>
    </row>
    <row r="574" spans="1:3" x14ac:dyDescent="0.3">
      <c r="A574" s="1">
        <v>42577</v>
      </c>
      <c r="B574" s="2" t="s">
        <v>2</v>
      </c>
      <c r="C574" s="2" t="s">
        <v>1</v>
      </c>
    </row>
    <row r="575" spans="1:3" x14ac:dyDescent="0.3">
      <c r="A575" s="1">
        <v>42578</v>
      </c>
      <c r="B575" s="2" t="s">
        <v>2</v>
      </c>
      <c r="C575" s="2" t="s">
        <v>1</v>
      </c>
    </row>
    <row r="576" spans="1:3" x14ac:dyDescent="0.3">
      <c r="A576" s="1">
        <v>42579</v>
      </c>
      <c r="B576" s="2" t="s">
        <v>2</v>
      </c>
      <c r="C576" s="2" t="s">
        <v>1</v>
      </c>
    </row>
    <row r="577" spans="1:3" x14ac:dyDescent="0.3">
      <c r="A577" s="1">
        <v>42580</v>
      </c>
      <c r="B577" s="2" t="s">
        <v>2</v>
      </c>
      <c r="C577" s="2" t="s">
        <v>1</v>
      </c>
    </row>
    <row r="578" spans="1:3" x14ac:dyDescent="0.3">
      <c r="A578" s="1">
        <v>42581</v>
      </c>
      <c r="B578" s="2" t="s">
        <v>2</v>
      </c>
      <c r="C578" s="2" t="s">
        <v>1</v>
      </c>
    </row>
    <row r="579" spans="1:3" x14ac:dyDescent="0.3">
      <c r="A579" s="1">
        <v>42582</v>
      </c>
      <c r="B579" s="2" t="s">
        <v>2</v>
      </c>
      <c r="C579" s="2" t="s">
        <v>1</v>
      </c>
    </row>
    <row r="580" spans="1:3" x14ac:dyDescent="0.3">
      <c r="A580" s="1">
        <v>42583</v>
      </c>
      <c r="B580" s="2" t="s">
        <v>2</v>
      </c>
      <c r="C580" s="2" t="s">
        <v>1</v>
      </c>
    </row>
    <row r="581" spans="1:3" x14ac:dyDescent="0.3">
      <c r="A581" s="1">
        <v>42584</v>
      </c>
      <c r="B581" s="2" t="s">
        <v>2</v>
      </c>
      <c r="C581" s="2" t="s">
        <v>1</v>
      </c>
    </row>
    <row r="582" spans="1:3" x14ac:dyDescent="0.3">
      <c r="A582" s="1">
        <v>42585</v>
      </c>
      <c r="B582" s="2" t="s">
        <v>2</v>
      </c>
      <c r="C582" s="2" t="s">
        <v>1</v>
      </c>
    </row>
    <row r="583" spans="1:3" x14ac:dyDescent="0.3">
      <c r="A583" s="1">
        <v>42586</v>
      </c>
      <c r="B583" s="2" t="s">
        <v>2</v>
      </c>
      <c r="C583" s="2" t="s">
        <v>1</v>
      </c>
    </row>
    <row r="584" spans="1:3" x14ac:dyDescent="0.3">
      <c r="A584" s="1">
        <v>42587</v>
      </c>
      <c r="B584" s="2" t="s">
        <v>2</v>
      </c>
      <c r="C584" s="2" t="s">
        <v>1</v>
      </c>
    </row>
    <row r="585" spans="1:3" x14ac:dyDescent="0.3">
      <c r="A585" s="1">
        <v>42588</v>
      </c>
      <c r="B585" s="2" t="s">
        <v>2</v>
      </c>
      <c r="C585" s="2" t="s">
        <v>1</v>
      </c>
    </row>
    <row r="586" spans="1:3" x14ac:dyDescent="0.3">
      <c r="A586" s="1">
        <v>42589</v>
      </c>
      <c r="B586" s="2" t="s">
        <v>2</v>
      </c>
      <c r="C586" s="2" t="s">
        <v>1</v>
      </c>
    </row>
    <row r="587" spans="1:3" x14ac:dyDescent="0.3">
      <c r="A587" s="1">
        <v>42590</v>
      </c>
      <c r="B587" s="2" t="s">
        <v>2</v>
      </c>
      <c r="C587" s="2" t="s">
        <v>1</v>
      </c>
    </row>
    <row r="588" spans="1:3" x14ac:dyDescent="0.3">
      <c r="A588" s="1">
        <v>42591</v>
      </c>
      <c r="B588" s="2" t="s">
        <v>2</v>
      </c>
      <c r="C588" s="2" t="s">
        <v>1</v>
      </c>
    </row>
    <row r="589" spans="1:3" x14ac:dyDescent="0.3">
      <c r="A589" s="1">
        <v>42592</v>
      </c>
      <c r="B589" s="2" t="s">
        <v>2</v>
      </c>
      <c r="C589" s="2" t="s">
        <v>1</v>
      </c>
    </row>
    <row r="590" spans="1:3" x14ac:dyDescent="0.3">
      <c r="A590" s="1">
        <v>42593</v>
      </c>
      <c r="B590" s="2" t="s">
        <v>2</v>
      </c>
      <c r="C590" s="2" t="s">
        <v>1</v>
      </c>
    </row>
    <row r="591" spans="1:3" x14ac:dyDescent="0.3">
      <c r="A591" s="1">
        <v>42594</v>
      </c>
      <c r="B591" s="2" t="s">
        <v>2</v>
      </c>
      <c r="C591" s="2" t="s">
        <v>1</v>
      </c>
    </row>
    <row r="592" spans="1:3" x14ac:dyDescent="0.3">
      <c r="A592" s="1">
        <v>42595</v>
      </c>
      <c r="B592" s="2" t="s">
        <v>2</v>
      </c>
      <c r="C592" s="2" t="s">
        <v>1</v>
      </c>
    </row>
    <row r="593" spans="1:3" x14ac:dyDescent="0.3">
      <c r="A593" s="1">
        <v>42596</v>
      </c>
      <c r="B593" s="2" t="s">
        <v>2</v>
      </c>
      <c r="C593" s="2" t="s">
        <v>1</v>
      </c>
    </row>
    <row r="594" spans="1:3" x14ac:dyDescent="0.3">
      <c r="A594" s="1">
        <v>42597</v>
      </c>
      <c r="B594" s="2" t="s">
        <v>2</v>
      </c>
      <c r="C594" s="2" t="s">
        <v>1</v>
      </c>
    </row>
    <row r="595" spans="1:3" x14ac:dyDescent="0.3">
      <c r="A595" s="1">
        <v>42598</v>
      </c>
      <c r="B595" s="2" t="s">
        <v>2</v>
      </c>
      <c r="C595" s="2" t="s">
        <v>1</v>
      </c>
    </row>
    <row r="596" spans="1:3" x14ac:dyDescent="0.3">
      <c r="A596" s="1">
        <v>42599</v>
      </c>
      <c r="B596" s="2" t="s">
        <v>2</v>
      </c>
      <c r="C596" s="2" t="s">
        <v>1</v>
      </c>
    </row>
    <row r="597" spans="1:3" x14ac:dyDescent="0.3">
      <c r="A597" s="1">
        <v>42600</v>
      </c>
      <c r="B597" s="2" t="s">
        <v>2</v>
      </c>
      <c r="C597" s="2" t="s">
        <v>1</v>
      </c>
    </row>
    <row r="598" spans="1:3" x14ac:dyDescent="0.3">
      <c r="A598" s="1">
        <v>42601</v>
      </c>
      <c r="B598" s="2" t="s">
        <v>2</v>
      </c>
      <c r="C598" s="2" t="s">
        <v>1</v>
      </c>
    </row>
    <row r="599" spans="1:3" x14ac:dyDescent="0.3">
      <c r="A599" s="1">
        <v>42602</v>
      </c>
      <c r="B599" s="2" t="s">
        <v>2</v>
      </c>
      <c r="C599" s="2" t="s">
        <v>1</v>
      </c>
    </row>
    <row r="600" spans="1:3" x14ac:dyDescent="0.3">
      <c r="A600" s="1">
        <v>42603</v>
      </c>
      <c r="B600" s="2" t="s">
        <v>2</v>
      </c>
      <c r="C600" s="2" t="s">
        <v>1</v>
      </c>
    </row>
    <row r="601" spans="1:3" x14ac:dyDescent="0.3">
      <c r="A601" s="1">
        <v>42604</v>
      </c>
      <c r="B601" s="2" t="s">
        <v>2</v>
      </c>
      <c r="C601" s="2" t="s">
        <v>1</v>
      </c>
    </row>
    <row r="602" spans="1:3" x14ac:dyDescent="0.3">
      <c r="A602" s="1">
        <v>42605</v>
      </c>
      <c r="B602" s="2" t="s">
        <v>2</v>
      </c>
      <c r="C602" s="2" t="s">
        <v>1</v>
      </c>
    </row>
    <row r="603" spans="1:3" x14ac:dyDescent="0.3">
      <c r="A603" s="1">
        <v>42606</v>
      </c>
      <c r="B603" s="2" t="s">
        <v>2</v>
      </c>
      <c r="C603" s="2" t="s">
        <v>1</v>
      </c>
    </row>
    <row r="604" spans="1:3" x14ac:dyDescent="0.3">
      <c r="A604" s="1">
        <v>42607</v>
      </c>
      <c r="B604" s="2" t="s">
        <v>2</v>
      </c>
      <c r="C604" s="2" t="s">
        <v>1</v>
      </c>
    </row>
    <row r="605" spans="1:3" x14ac:dyDescent="0.3">
      <c r="A605" s="1">
        <v>42608</v>
      </c>
      <c r="B605" s="2" t="s">
        <v>2</v>
      </c>
      <c r="C605" s="2" t="s">
        <v>1</v>
      </c>
    </row>
    <row r="606" spans="1:3" x14ac:dyDescent="0.3">
      <c r="A606" s="1">
        <v>42609</v>
      </c>
      <c r="B606" s="2" t="s">
        <v>2</v>
      </c>
      <c r="C606" s="2" t="s">
        <v>1</v>
      </c>
    </row>
    <row r="607" spans="1:3" x14ac:dyDescent="0.3">
      <c r="A607" s="1">
        <v>42610</v>
      </c>
      <c r="B607" s="2" t="s">
        <v>2</v>
      </c>
      <c r="C607" s="2" t="s">
        <v>1</v>
      </c>
    </row>
    <row r="608" spans="1:3" x14ac:dyDescent="0.3">
      <c r="A608" s="1">
        <v>42611</v>
      </c>
      <c r="B608" s="2" t="s">
        <v>2</v>
      </c>
      <c r="C608" s="2" t="s">
        <v>1</v>
      </c>
    </row>
    <row r="609" spans="1:3" x14ac:dyDescent="0.3">
      <c r="A609" s="1">
        <v>42612</v>
      </c>
      <c r="B609" s="2" t="s">
        <v>2</v>
      </c>
      <c r="C609" s="2" t="s">
        <v>1</v>
      </c>
    </row>
    <row r="610" spans="1:3" x14ac:dyDescent="0.3">
      <c r="A610" s="1">
        <v>42613</v>
      </c>
      <c r="B610" s="2" t="s">
        <v>2</v>
      </c>
      <c r="C610" s="2" t="s">
        <v>1</v>
      </c>
    </row>
    <row r="611" spans="1:3" x14ac:dyDescent="0.3">
      <c r="A611" s="1">
        <v>42614</v>
      </c>
      <c r="B611" s="2" t="s">
        <v>2</v>
      </c>
      <c r="C611" s="2" t="s">
        <v>1</v>
      </c>
    </row>
    <row r="612" spans="1:3" x14ac:dyDescent="0.3">
      <c r="A612" s="1">
        <v>42615</v>
      </c>
      <c r="B612" s="2" t="s">
        <v>2</v>
      </c>
      <c r="C612" s="2" t="s">
        <v>1</v>
      </c>
    </row>
    <row r="613" spans="1:3" x14ac:dyDescent="0.3">
      <c r="A613" s="1">
        <v>42616</v>
      </c>
      <c r="B613" s="2" t="s">
        <v>2</v>
      </c>
      <c r="C613" s="2" t="s">
        <v>1</v>
      </c>
    </row>
    <row r="614" spans="1:3" x14ac:dyDescent="0.3">
      <c r="A614" s="1">
        <v>42617</v>
      </c>
      <c r="B614" s="2" t="s">
        <v>2</v>
      </c>
      <c r="C614" s="2" t="s">
        <v>1</v>
      </c>
    </row>
    <row r="615" spans="1:3" x14ac:dyDescent="0.3">
      <c r="A615" s="1">
        <v>42618</v>
      </c>
      <c r="B615" s="2" t="s">
        <v>2</v>
      </c>
      <c r="C615" s="2" t="s">
        <v>1</v>
      </c>
    </row>
    <row r="616" spans="1:3" x14ac:dyDescent="0.3">
      <c r="A616" s="1">
        <v>42619</v>
      </c>
      <c r="B616" s="2" t="s">
        <v>2</v>
      </c>
      <c r="C616" s="2" t="s">
        <v>1</v>
      </c>
    </row>
    <row r="617" spans="1:3" x14ac:dyDescent="0.3">
      <c r="A617" s="1">
        <v>42620</v>
      </c>
      <c r="B617" s="2" t="s">
        <v>2</v>
      </c>
      <c r="C617" s="2" t="s">
        <v>1</v>
      </c>
    </row>
    <row r="618" spans="1:3" x14ac:dyDescent="0.3">
      <c r="A618" s="1">
        <v>42621</v>
      </c>
      <c r="B618" s="2" t="s">
        <v>2</v>
      </c>
      <c r="C618" s="2" t="s">
        <v>1</v>
      </c>
    </row>
    <row r="619" spans="1:3" x14ac:dyDescent="0.3">
      <c r="A619" s="1">
        <v>42622</v>
      </c>
      <c r="B619" s="2" t="s">
        <v>2</v>
      </c>
      <c r="C619" s="2" t="s">
        <v>1</v>
      </c>
    </row>
    <row r="620" spans="1:3" x14ac:dyDescent="0.3">
      <c r="A620" s="1">
        <v>42623</v>
      </c>
      <c r="B620" s="2" t="s">
        <v>2</v>
      </c>
      <c r="C620" s="2" t="s">
        <v>1</v>
      </c>
    </row>
    <row r="621" spans="1:3" x14ac:dyDescent="0.3">
      <c r="A621" s="1">
        <v>42624</v>
      </c>
      <c r="B621" s="2" t="s">
        <v>2</v>
      </c>
      <c r="C621" s="2" t="s">
        <v>1</v>
      </c>
    </row>
    <row r="622" spans="1:3" x14ac:dyDescent="0.3">
      <c r="A622" s="1">
        <v>42625</v>
      </c>
      <c r="B622" s="2" t="s">
        <v>2</v>
      </c>
      <c r="C622" s="2" t="s">
        <v>1</v>
      </c>
    </row>
    <row r="623" spans="1:3" x14ac:dyDescent="0.3">
      <c r="A623" s="1">
        <v>42626</v>
      </c>
      <c r="B623" s="2" t="s">
        <v>2</v>
      </c>
      <c r="C623" s="2" t="s">
        <v>1</v>
      </c>
    </row>
    <row r="624" spans="1:3" x14ac:dyDescent="0.3">
      <c r="A624" s="1">
        <v>42627</v>
      </c>
      <c r="B624" s="2" t="s">
        <v>2</v>
      </c>
      <c r="C624" s="2" t="s">
        <v>1</v>
      </c>
    </row>
    <row r="625" spans="1:3" x14ac:dyDescent="0.3">
      <c r="A625" s="1">
        <v>42628</v>
      </c>
      <c r="B625" s="2" t="s">
        <v>2</v>
      </c>
      <c r="C625" s="2" t="s">
        <v>1</v>
      </c>
    </row>
    <row r="626" spans="1:3" x14ac:dyDescent="0.3">
      <c r="A626" s="1">
        <v>42629</v>
      </c>
      <c r="B626" s="2" t="s">
        <v>1</v>
      </c>
      <c r="C626" s="2" t="s">
        <v>1</v>
      </c>
    </row>
    <row r="627" spans="1:3" x14ac:dyDescent="0.3">
      <c r="A627" s="1">
        <v>42630</v>
      </c>
      <c r="B627" s="2" t="s">
        <v>1</v>
      </c>
      <c r="C627" s="2" t="s">
        <v>1</v>
      </c>
    </row>
    <row r="628" spans="1:3" x14ac:dyDescent="0.3">
      <c r="A628" s="1">
        <v>42631</v>
      </c>
      <c r="B628" s="2" t="s">
        <v>1</v>
      </c>
      <c r="C628" s="2" t="s">
        <v>1</v>
      </c>
    </row>
    <row r="629" spans="1:3" x14ac:dyDescent="0.3">
      <c r="A629" s="1">
        <v>42632</v>
      </c>
      <c r="B629" s="2" t="s">
        <v>1</v>
      </c>
      <c r="C629" s="2" t="s">
        <v>1</v>
      </c>
    </row>
    <row r="630" spans="1:3" x14ac:dyDescent="0.3">
      <c r="A630" s="1">
        <v>42633</v>
      </c>
      <c r="B630" s="2" t="s">
        <v>1</v>
      </c>
      <c r="C630" s="2" t="s">
        <v>1</v>
      </c>
    </row>
    <row r="631" spans="1:3" x14ac:dyDescent="0.3">
      <c r="A631" s="1">
        <v>42634</v>
      </c>
      <c r="B631" s="2" t="s">
        <v>1</v>
      </c>
      <c r="C631" s="2" t="s">
        <v>1</v>
      </c>
    </row>
    <row r="632" spans="1:3" x14ac:dyDescent="0.3">
      <c r="A632" s="1">
        <v>42635</v>
      </c>
      <c r="B632" s="2" t="s">
        <v>1</v>
      </c>
      <c r="C632" s="2" t="s">
        <v>1</v>
      </c>
    </row>
    <row r="633" spans="1:3" x14ac:dyDescent="0.3">
      <c r="A633" s="1">
        <v>42636</v>
      </c>
      <c r="B633" s="2" t="s">
        <v>1</v>
      </c>
      <c r="C633" s="2" t="s">
        <v>1</v>
      </c>
    </row>
    <row r="634" spans="1:3" x14ac:dyDescent="0.3">
      <c r="A634" s="1">
        <v>42637</v>
      </c>
      <c r="B634" s="2" t="s">
        <v>1</v>
      </c>
      <c r="C634" s="2" t="s">
        <v>1</v>
      </c>
    </row>
    <row r="635" spans="1:3" x14ac:dyDescent="0.3">
      <c r="A635" s="1">
        <v>42638</v>
      </c>
      <c r="B635" s="2" t="s">
        <v>1</v>
      </c>
      <c r="C635" s="2" t="s">
        <v>1</v>
      </c>
    </row>
    <row r="636" spans="1:3" x14ac:dyDescent="0.3">
      <c r="A636" s="1">
        <v>42639</v>
      </c>
      <c r="B636" s="2" t="s">
        <v>1</v>
      </c>
      <c r="C636" s="2" t="s">
        <v>1</v>
      </c>
    </row>
    <row r="637" spans="1:3" x14ac:dyDescent="0.3">
      <c r="A637" s="1">
        <v>42640</v>
      </c>
      <c r="B637" s="2" t="s">
        <v>1</v>
      </c>
      <c r="C637" s="2" t="s">
        <v>1</v>
      </c>
    </row>
    <row r="638" spans="1:3" x14ac:dyDescent="0.3">
      <c r="A638" s="1">
        <v>42641</v>
      </c>
      <c r="B638" s="2" t="s">
        <v>1</v>
      </c>
      <c r="C638" s="2" t="s">
        <v>1</v>
      </c>
    </row>
    <row r="639" spans="1:3" x14ac:dyDescent="0.3">
      <c r="A639" s="1">
        <v>42642</v>
      </c>
      <c r="B639" s="2" t="s">
        <v>1</v>
      </c>
      <c r="C639" s="2" t="s">
        <v>1</v>
      </c>
    </row>
    <row r="640" spans="1:3" x14ac:dyDescent="0.3">
      <c r="A640" s="1">
        <v>42643</v>
      </c>
      <c r="B640" s="2" t="s">
        <v>1</v>
      </c>
      <c r="C640" s="2" t="s">
        <v>2</v>
      </c>
    </row>
    <row r="641" spans="1:3" x14ac:dyDescent="0.3">
      <c r="A641" s="1">
        <v>42644</v>
      </c>
      <c r="B641" s="2" t="s">
        <v>1</v>
      </c>
      <c r="C641" s="2" t="s">
        <v>1</v>
      </c>
    </row>
    <row r="642" spans="1:3" x14ac:dyDescent="0.3">
      <c r="A642" s="1">
        <v>42645</v>
      </c>
      <c r="B642" s="2" t="s">
        <v>1</v>
      </c>
      <c r="C642" s="2" t="s">
        <v>1</v>
      </c>
    </row>
    <row r="643" spans="1:3" x14ac:dyDescent="0.3">
      <c r="A643" s="1">
        <v>42646</v>
      </c>
      <c r="B643" s="2" t="s">
        <v>1</v>
      </c>
      <c r="C643" s="2" t="s">
        <v>1</v>
      </c>
    </row>
    <row r="644" spans="1:3" x14ac:dyDescent="0.3">
      <c r="A644" s="1">
        <v>42647</v>
      </c>
      <c r="B644" s="2" t="s">
        <v>2</v>
      </c>
      <c r="C644" s="2" t="s">
        <v>1</v>
      </c>
    </row>
    <row r="645" spans="1:3" x14ac:dyDescent="0.3">
      <c r="A645" s="1">
        <v>42648</v>
      </c>
      <c r="B645" s="2" t="s">
        <v>2</v>
      </c>
      <c r="C645" s="2" t="s">
        <v>1</v>
      </c>
    </row>
    <row r="646" spans="1:3" x14ac:dyDescent="0.3">
      <c r="A646" s="1">
        <v>42649</v>
      </c>
      <c r="B646" s="2" t="s">
        <v>2</v>
      </c>
      <c r="C646" s="2" t="s">
        <v>1</v>
      </c>
    </row>
    <row r="647" spans="1:3" x14ac:dyDescent="0.3">
      <c r="A647" s="1">
        <v>42650</v>
      </c>
      <c r="B647" s="2" t="s">
        <v>2</v>
      </c>
      <c r="C647" s="2" t="s">
        <v>1</v>
      </c>
    </row>
    <row r="648" spans="1:3" x14ac:dyDescent="0.3">
      <c r="A648" s="1">
        <v>42651</v>
      </c>
      <c r="B648" s="2" t="s">
        <v>2</v>
      </c>
      <c r="C648" s="2" t="s">
        <v>1</v>
      </c>
    </row>
    <row r="649" spans="1:3" x14ac:dyDescent="0.3">
      <c r="A649" s="1">
        <v>42652</v>
      </c>
      <c r="B649" s="2" t="s">
        <v>2</v>
      </c>
      <c r="C649" s="2" t="s">
        <v>1</v>
      </c>
    </row>
    <row r="650" spans="1:3" x14ac:dyDescent="0.3">
      <c r="A650" s="1">
        <v>42653</v>
      </c>
      <c r="B650" s="2" t="s">
        <v>2</v>
      </c>
      <c r="C650" s="2" t="s">
        <v>1</v>
      </c>
    </row>
    <row r="651" spans="1:3" x14ac:dyDescent="0.3">
      <c r="A651" s="1">
        <v>42654</v>
      </c>
      <c r="B651" s="2" t="s">
        <v>2</v>
      </c>
      <c r="C651" s="2" t="s">
        <v>1</v>
      </c>
    </row>
    <row r="652" spans="1:3" x14ac:dyDescent="0.3">
      <c r="A652" s="1">
        <v>42655</v>
      </c>
      <c r="B652" s="2" t="s">
        <v>2</v>
      </c>
      <c r="C652" s="2" t="s">
        <v>1</v>
      </c>
    </row>
    <row r="653" spans="1:3" x14ac:dyDescent="0.3">
      <c r="A653" s="1">
        <v>42656</v>
      </c>
      <c r="B653" s="2" t="s">
        <v>2</v>
      </c>
      <c r="C653" s="2" t="s">
        <v>1</v>
      </c>
    </row>
    <row r="654" spans="1:3" x14ac:dyDescent="0.3">
      <c r="A654" s="1">
        <v>42657</v>
      </c>
      <c r="B654" s="2" t="s">
        <v>2</v>
      </c>
      <c r="C654" s="2" t="s">
        <v>1</v>
      </c>
    </row>
    <row r="655" spans="1:3" x14ac:dyDescent="0.3">
      <c r="A655" s="1">
        <v>42658</v>
      </c>
      <c r="B655" s="2" t="s">
        <v>2</v>
      </c>
      <c r="C655" s="2" t="s">
        <v>1</v>
      </c>
    </row>
    <row r="656" spans="1:3" x14ac:dyDescent="0.3">
      <c r="A656" s="1">
        <v>42659</v>
      </c>
      <c r="B656" s="2" t="s">
        <v>2</v>
      </c>
      <c r="C656" s="2" t="s">
        <v>1</v>
      </c>
    </row>
    <row r="657" spans="1:3" x14ac:dyDescent="0.3">
      <c r="A657" s="1">
        <v>42660</v>
      </c>
      <c r="B657" s="2" t="s">
        <v>2</v>
      </c>
      <c r="C657" s="2" t="s">
        <v>1</v>
      </c>
    </row>
    <row r="658" spans="1:3" x14ac:dyDescent="0.3">
      <c r="A658" s="1">
        <v>42661</v>
      </c>
      <c r="B658" s="2" t="s">
        <v>2</v>
      </c>
      <c r="C658" s="2" t="s">
        <v>1</v>
      </c>
    </row>
    <row r="659" spans="1:3" x14ac:dyDescent="0.3">
      <c r="A659" s="1">
        <v>42662</v>
      </c>
      <c r="B659" s="2" t="s">
        <v>2</v>
      </c>
      <c r="C659" s="2" t="s">
        <v>1</v>
      </c>
    </row>
    <row r="660" spans="1:3" x14ac:dyDescent="0.3">
      <c r="A660" s="1">
        <v>42663</v>
      </c>
      <c r="B660" s="2" t="s">
        <v>2</v>
      </c>
      <c r="C660" s="2" t="s">
        <v>1</v>
      </c>
    </row>
    <row r="661" spans="1:3" x14ac:dyDescent="0.3">
      <c r="A661" s="1">
        <v>42664</v>
      </c>
      <c r="B661" s="2" t="s">
        <v>2</v>
      </c>
      <c r="C661" s="2" t="s">
        <v>1</v>
      </c>
    </row>
    <row r="662" spans="1:3" x14ac:dyDescent="0.3">
      <c r="A662" s="1">
        <v>42665</v>
      </c>
      <c r="B662" s="2" t="s">
        <v>2</v>
      </c>
      <c r="C662" s="2" t="s">
        <v>1</v>
      </c>
    </row>
    <row r="663" spans="1:3" x14ac:dyDescent="0.3">
      <c r="A663" s="1">
        <v>42666</v>
      </c>
      <c r="B663" s="2" t="s">
        <v>2</v>
      </c>
      <c r="C663" s="2" t="s">
        <v>1</v>
      </c>
    </row>
    <row r="664" spans="1:3" x14ac:dyDescent="0.3">
      <c r="A664" s="1">
        <v>42667</v>
      </c>
      <c r="B664" s="2" t="s">
        <v>2</v>
      </c>
      <c r="C664" s="2" t="s">
        <v>1</v>
      </c>
    </row>
    <row r="665" spans="1:3" x14ac:dyDescent="0.3">
      <c r="A665" s="1">
        <v>42668</v>
      </c>
      <c r="B665" s="2" t="s">
        <v>2</v>
      </c>
      <c r="C665" s="2" t="s">
        <v>1</v>
      </c>
    </row>
    <row r="666" spans="1:3" x14ac:dyDescent="0.3">
      <c r="A666" s="1">
        <v>42669</v>
      </c>
      <c r="B666" s="2" t="s">
        <v>2</v>
      </c>
      <c r="C666" s="2" t="s">
        <v>1</v>
      </c>
    </row>
    <row r="667" spans="1:3" x14ac:dyDescent="0.3">
      <c r="A667" s="1">
        <v>42670</v>
      </c>
      <c r="B667" s="2" t="s">
        <v>2</v>
      </c>
      <c r="C667" s="2" t="s">
        <v>1</v>
      </c>
    </row>
    <row r="668" spans="1:3" x14ac:dyDescent="0.3">
      <c r="A668" s="1">
        <v>42671</v>
      </c>
      <c r="B668" s="2" t="s">
        <v>2</v>
      </c>
      <c r="C668" s="2" t="s">
        <v>1</v>
      </c>
    </row>
    <row r="669" spans="1:3" x14ac:dyDescent="0.3">
      <c r="A669" s="1">
        <v>42672</v>
      </c>
      <c r="B669" s="2" t="s">
        <v>2</v>
      </c>
      <c r="C669" s="2" t="s">
        <v>1</v>
      </c>
    </row>
    <row r="670" spans="1:3" x14ac:dyDescent="0.3">
      <c r="A670" s="1">
        <v>42673</v>
      </c>
      <c r="B670" s="2" t="s">
        <v>2</v>
      </c>
      <c r="C670" s="2" t="s">
        <v>1</v>
      </c>
    </row>
    <row r="671" spans="1:3" x14ac:dyDescent="0.3">
      <c r="A671" s="1">
        <v>42674</v>
      </c>
      <c r="B671" s="2" t="s">
        <v>2</v>
      </c>
      <c r="C671" s="2" t="s">
        <v>1</v>
      </c>
    </row>
    <row r="672" spans="1:3" x14ac:dyDescent="0.3">
      <c r="A672" s="1">
        <v>42675</v>
      </c>
      <c r="B672" s="2" t="s">
        <v>2</v>
      </c>
      <c r="C672" s="2" t="s">
        <v>2</v>
      </c>
    </row>
    <row r="673" spans="1:3" x14ac:dyDescent="0.3">
      <c r="A673" s="1">
        <v>42676</v>
      </c>
      <c r="B673" s="2" t="s">
        <v>2</v>
      </c>
      <c r="C673" s="2" t="s">
        <v>1</v>
      </c>
    </row>
    <row r="674" spans="1:3" x14ac:dyDescent="0.3">
      <c r="A674" s="1">
        <v>42677</v>
      </c>
      <c r="B674" s="2" t="s">
        <v>2</v>
      </c>
      <c r="C674" s="2" t="s">
        <v>1</v>
      </c>
    </row>
    <row r="675" spans="1:3" x14ac:dyDescent="0.3">
      <c r="A675" s="1">
        <v>42678</v>
      </c>
      <c r="B675" s="2" t="s">
        <v>2</v>
      </c>
      <c r="C675" s="2" t="s">
        <v>1</v>
      </c>
    </row>
    <row r="676" spans="1:3" x14ac:dyDescent="0.3">
      <c r="A676" s="1">
        <v>42679</v>
      </c>
      <c r="B676" s="2" t="s">
        <v>2</v>
      </c>
      <c r="C676" s="2" t="s">
        <v>1</v>
      </c>
    </row>
    <row r="677" spans="1:3" x14ac:dyDescent="0.3">
      <c r="A677" s="1">
        <v>42680</v>
      </c>
      <c r="B677" s="2" t="s">
        <v>2</v>
      </c>
      <c r="C677" s="2" t="s">
        <v>1</v>
      </c>
    </row>
    <row r="678" spans="1:3" x14ac:dyDescent="0.3">
      <c r="A678" s="1">
        <v>42681</v>
      </c>
      <c r="B678" s="2" t="s">
        <v>2</v>
      </c>
      <c r="C678" s="2" t="s">
        <v>1</v>
      </c>
    </row>
    <row r="679" spans="1:3" x14ac:dyDescent="0.3">
      <c r="A679" s="1">
        <v>42682</v>
      </c>
      <c r="B679" s="2" t="s">
        <v>2</v>
      </c>
      <c r="C679" s="2" t="s">
        <v>1</v>
      </c>
    </row>
    <row r="680" spans="1:3" x14ac:dyDescent="0.3">
      <c r="A680" s="1">
        <v>42683</v>
      </c>
      <c r="B680" s="2" t="s">
        <v>2</v>
      </c>
      <c r="C680" s="2" t="s">
        <v>1</v>
      </c>
    </row>
    <row r="681" spans="1:3" x14ac:dyDescent="0.3">
      <c r="A681" s="1">
        <v>42684</v>
      </c>
      <c r="B681" s="2" t="s">
        <v>2</v>
      </c>
      <c r="C681" s="2" t="s">
        <v>1</v>
      </c>
    </row>
    <row r="682" spans="1:3" x14ac:dyDescent="0.3">
      <c r="A682" s="1">
        <v>42685</v>
      </c>
      <c r="B682" s="2" t="s">
        <v>2</v>
      </c>
      <c r="C682" s="2" t="s">
        <v>1</v>
      </c>
    </row>
    <row r="683" spans="1:3" x14ac:dyDescent="0.3">
      <c r="A683" s="1">
        <v>42686</v>
      </c>
      <c r="B683" s="2" t="s">
        <v>2</v>
      </c>
      <c r="C683" s="2" t="s">
        <v>1</v>
      </c>
    </row>
    <row r="684" spans="1:3" x14ac:dyDescent="0.3">
      <c r="A684" s="1">
        <v>42687</v>
      </c>
      <c r="B684" s="2" t="s">
        <v>2</v>
      </c>
      <c r="C684" s="2" t="s">
        <v>1</v>
      </c>
    </row>
    <row r="685" spans="1:3" x14ac:dyDescent="0.3">
      <c r="A685" s="1">
        <v>42688</v>
      </c>
      <c r="B685" s="2" t="s">
        <v>2</v>
      </c>
      <c r="C685" s="2" t="s">
        <v>1</v>
      </c>
    </row>
    <row r="686" spans="1:3" x14ac:dyDescent="0.3">
      <c r="A686" s="1">
        <v>42689</v>
      </c>
      <c r="B686" s="2" t="s">
        <v>2</v>
      </c>
      <c r="C686" s="2" t="s">
        <v>1</v>
      </c>
    </row>
    <row r="687" spans="1:3" x14ac:dyDescent="0.3">
      <c r="A687" s="1">
        <v>42690</v>
      </c>
      <c r="B687" s="2" t="s">
        <v>2</v>
      </c>
      <c r="C687" s="2" t="s">
        <v>1</v>
      </c>
    </row>
    <row r="688" spans="1:3" x14ac:dyDescent="0.3">
      <c r="A688" s="1">
        <v>42691</v>
      </c>
      <c r="B688" s="2" t="s">
        <v>2</v>
      </c>
      <c r="C688" s="2" t="s">
        <v>1</v>
      </c>
    </row>
    <row r="689" spans="1:3" x14ac:dyDescent="0.3">
      <c r="A689" s="1">
        <v>42692</v>
      </c>
      <c r="B689" s="2" t="s">
        <v>2</v>
      </c>
      <c r="C689" s="2" t="s">
        <v>1</v>
      </c>
    </row>
    <row r="690" spans="1:3" x14ac:dyDescent="0.3">
      <c r="A690" s="1">
        <v>42693</v>
      </c>
      <c r="B690" s="2" t="s">
        <v>2</v>
      </c>
      <c r="C690" s="2" t="s">
        <v>1</v>
      </c>
    </row>
    <row r="691" spans="1:3" x14ac:dyDescent="0.3">
      <c r="A691" s="1">
        <v>42694</v>
      </c>
      <c r="B691" s="2" t="s">
        <v>2</v>
      </c>
      <c r="C691" s="2" t="s">
        <v>1</v>
      </c>
    </row>
    <row r="692" spans="1:3" x14ac:dyDescent="0.3">
      <c r="A692" s="1">
        <v>42695</v>
      </c>
      <c r="B692" s="2" t="s">
        <v>2</v>
      </c>
      <c r="C692" s="2" t="s">
        <v>1</v>
      </c>
    </row>
    <row r="693" spans="1:3" x14ac:dyDescent="0.3">
      <c r="A693" s="1">
        <v>42696</v>
      </c>
      <c r="B693" s="2" t="s">
        <v>2</v>
      </c>
      <c r="C693" s="2" t="s">
        <v>1</v>
      </c>
    </row>
    <row r="694" spans="1:3" x14ac:dyDescent="0.3">
      <c r="A694" s="1">
        <v>42697</v>
      </c>
      <c r="B694" s="2" t="s">
        <v>2</v>
      </c>
      <c r="C694" s="2" t="s">
        <v>1</v>
      </c>
    </row>
    <row r="695" spans="1:3" x14ac:dyDescent="0.3">
      <c r="A695" s="1">
        <v>42698</v>
      </c>
      <c r="B695" s="2" t="s">
        <v>2</v>
      </c>
      <c r="C695" s="2" t="s">
        <v>1</v>
      </c>
    </row>
    <row r="696" spans="1:3" x14ac:dyDescent="0.3">
      <c r="A696" s="1">
        <v>42699</v>
      </c>
      <c r="B696" s="2" t="s">
        <v>2</v>
      </c>
      <c r="C696" s="2" t="s">
        <v>1</v>
      </c>
    </row>
    <row r="697" spans="1:3" x14ac:dyDescent="0.3">
      <c r="A697" s="1">
        <v>42700</v>
      </c>
      <c r="B697" s="2" t="s">
        <v>2</v>
      </c>
      <c r="C697" s="2" t="s">
        <v>1</v>
      </c>
    </row>
    <row r="698" spans="1:3" x14ac:dyDescent="0.3">
      <c r="A698" s="1">
        <v>42701</v>
      </c>
      <c r="B698" s="2" t="s">
        <v>2</v>
      </c>
      <c r="C698" s="2" t="s">
        <v>1</v>
      </c>
    </row>
    <row r="699" spans="1:3" x14ac:dyDescent="0.3">
      <c r="A699" s="1">
        <v>42702</v>
      </c>
      <c r="B699" s="2" t="s">
        <v>2</v>
      </c>
      <c r="C699" s="2" t="s">
        <v>1</v>
      </c>
    </row>
    <row r="700" spans="1:3" x14ac:dyDescent="0.3">
      <c r="A700" s="1">
        <v>42703</v>
      </c>
      <c r="B700" s="2" t="s">
        <v>2</v>
      </c>
      <c r="C700" s="2" t="s">
        <v>1</v>
      </c>
    </row>
    <row r="701" spans="1:3" x14ac:dyDescent="0.3">
      <c r="A701" s="1">
        <v>42704</v>
      </c>
      <c r="B701" s="2" t="s">
        <v>2</v>
      </c>
      <c r="C701" s="2" t="s">
        <v>1</v>
      </c>
    </row>
    <row r="702" spans="1:3" x14ac:dyDescent="0.3">
      <c r="A702" s="1">
        <v>42705</v>
      </c>
      <c r="B702" s="2" t="s">
        <v>2</v>
      </c>
      <c r="C702" s="2" t="s">
        <v>1</v>
      </c>
    </row>
    <row r="703" spans="1:3" x14ac:dyDescent="0.3">
      <c r="A703" s="1">
        <v>42706</v>
      </c>
      <c r="B703" s="2" t="s">
        <v>2</v>
      </c>
      <c r="C703" s="2" t="s">
        <v>1</v>
      </c>
    </row>
    <row r="704" spans="1:3" x14ac:dyDescent="0.3">
      <c r="A704" s="1">
        <v>42707</v>
      </c>
      <c r="B704" s="2" t="s">
        <v>2</v>
      </c>
      <c r="C704" s="2" t="s">
        <v>1</v>
      </c>
    </row>
    <row r="705" spans="1:3" x14ac:dyDescent="0.3">
      <c r="A705" s="1">
        <v>42708</v>
      </c>
      <c r="B705" s="2" t="s">
        <v>2</v>
      </c>
      <c r="C705" s="2" t="s">
        <v>1</v>
      </c>
    </row>
    <row r="706" spans="1:3" x14ac:dyDescent="0.3">
      <c r="A706" s="1">
        <v>42709</v>
      </c>
      <c r="B706" s="2" t="s">
        <v>2</v>
      </c>
      <c r="C706" s="2" t="s">
        <v>1</v>
      </c>
    </row>
    <row r="707" spans="1:3" x14ac:dyDescent="0.3">
      <c r="A707" s="1">
        <v>42710</v>
      </c>
      <c r="B707" s="2" t="s">
        <v>2</v>
      </c>
      <c r="C707" s="2" t="s">
        <v>1</v>
      </c>
    </row>
    <row r="708" spans="1:3" x14ac:dyDescent="0.3">
      <c r="A708" s="1">
        <v>42711</v>
      </c>
      <c r="B708" s="2" t="s">
        <v>2</v>
      </c>
      <c r="C708" s="2" t="s">
        <v>1</v>
      </c>
    </row>
    <row r="709" spans="1:3" x14ac:dyDescent="0.3">
      <c r="A709" s="1">
        <v>42712</v>
      </c>
      <c r="B709" s="2" t="s">
        <v>2</v>
      </c>
      <c r="C709" s="2" t="s">
        <v>1</v>
      </c>
    </row>
    <row r="710" spans="1:3" x14ac:dyDescent="0.3">
      <c r="A710" s="1">
        <v>42713</v>
      </c>
      <c r="B710" s="2" t="s">
        <v>2</v>
      </c>
      <c r="C710" s="2" t="s">
        <v>1</v>
      </c>
    </row>
    <row r="711" spans="1:3" x14ac:dyDescent="0.3">
      <c r="A711" s="1">
        <v>42714</v>
      </c>
      <c r="B711" s="2" t="s">
        <v>2</v>
      </c>
      <c r="C711" s="2" t="s">
        <v>1</v>
      </c>
    </row>
    <row r="712" spans="1:3" x14ac:dyDescent="0.3">
      <c r="A712" s="1">
        <v>42715</v>
      </c>
      <c r="B712" s="2" t="s">
        <v>2</v>
      </c>
      <c r="C712" s="2" t="s">
        <v>1</v>
      </c>
    </row>
    <row r="713" spans="1:3" x14ac:dyDescent="0.3">
      <c r="A713" s="1">
        <v>42716</v>
      </c>
      <c r="B713" s="2" t="s">
        <v>2</v>
      </c>
      <c r="C713" s="2" t="s">
        <v>1</v>
      </c>
    </row>
    <row r="714" spans="1:3" x14ac:dyDescent="0.3">
      <c r="A714" s="1">
        <v>42717</v>
      </c>
      <c r="B714" s="2" t="s">
        <v>2</v>
      </c>
      <c r="C714" s="2" t="s">
        <v>1</v>
      </c>
    </row>
    <row r="715" spans="1:3" x14ac:dyDescent="0.3">
      <c r="A715" s="1">
        <v>42718</v>
      </c>
      <c r="B715" s="2" t="s">
        <v>2</v>
      </c>
      <c r="C715" s="2" t="s">
        <v>1</v>
      </c>
    </row>
    <row r="716" spans="1:3" x14ac:dyDescent="0.3">
      <c r="A716" s="1">
        <v>42719</v>
      </c>
      <c r="B716" s="2" t="s">
        <v>2</v>
      </c>
      <c r="C716" s="2" t="s">
        <v>1</v>
      </c>
    </row>
    <row r="717" spans="1:3" x14ac:dyDescent="0.3">
      <c r="A717" s="1">
        <v>42720</v>
      </c>
      <c r="B717" s="2" t="s">
        <v>2</v>
      </c>
      <c r="C717" s="2" t="s">
        <v>1</v>
      </c>
    </row>
    <row r="718" spans="1:3" x14ac:dyDescent="0.3">
      <c r="A718" s="1">
        <v>42721</v>
      </c>
      <c r="B718" s="2" t="s">
        <v>2</v>
      </c>
      <c r="C718" s="2" t="s">
        <v>1</v>
      </c>
    </row>
    <row r="719" spans="1:3" x14ac:dyDescent="0.3">
      <c r="A719" s="1">
        <v>42722</v>
      </c>
      <c r="B719" s="2" t="s">
        <v>2</v>
      </c>
      <c r="C719" s="2" t="s">
        <v>1</v>
      </c>
    </row>
    <row r="720" spans="1:3" x14ac:dyDescent="0.3">
      <c r="A720" s="1">
        <v>42723</v>
      </c>
      <c r="B720" s="2" t="s">
        <v>2</v>
      </c>
      <c r="C720" s="2" t="s">
        <v>1</v>
      </c>
    </row>
    <row r="721" spans="1:3" x14ac:dyDescent="0.3">
      <c r="A721" s="1">
        <v>42724</v>
      </c>
      <c r="B721" s="2" t="s">
        <v>1</v>
      </c>
      <c r="C721" s="2" t="s">
        <v>1</v>
      </c>
    </row>
    <row r="722" spans="1:3" x14ac:dyDescent="0.3">
      <c r="A722" s="1">
        <v>42725</v>
      </c>
      <c r="B722" s="2" t="s">
        <v>1</v>
      </c>
      <c r="C722" s="2" t="s">
        <v>1</v>
      </c>
    </row>
    <row r="723" spans="1:3" x14ac:dyDescent="0.3">
      <c r="A723" s="1">
        <v>42726</v>
      </c>
      <c r="B723" s="2" t="s">
        <v>1</v>
      </c>
      <c r="C723" s="2" t="s">
        <v>1</v>
      </c>
    </row>
    <row r="724" spans="1:3" x14ac:dyDescent="0.3">
      <c r="A724" s="1">
        <v>42727</v>
      </c>
      <c r="B724" s="2" t="s">
        <v>1</v>
      </c>
      <c r="C724" s="2" t="s">
        <v>1</v>
      </c>
    </row>
    <row r="725" spans="1:3" x14ac:dyDescent="0.3">
      <c r="A725" s="1">
        <v>42728</v>
      </c>
      <c r="B725" s="2" t="s">
        <v>1</v>
      </c>
      <c r="C725" s="2" t="s">
        <v>1</v>
      </c>
    </row>
    <row r="726" spans="1:3" x14ac:dyDescent="0.3">
      <c r="A726" s="1">
        <v>42729</v>
      </c>
      <c r="B726" s="2" t="s">
        <v>1</v>
      </c>
      <c r="C726" s="2" t="s">
        <v>1</v>
      </c>
    </row>
    <row r="727" spans="1:3" x14ac:dyDescent="0.3">
      <c r="A727" s="1">
        <v>42730</v>
      </c>
      <c r="B727" s="2" t="s">
        <v>1</v>
      </c>
      <c r="C727" s="2" t="s">
        <v>2</v>
      </c>
    </row>
    <row r="728" spans="1:3" x14ac:dyDescent="0.3">
      <c r="A728" s="1">
        <v>42731</v>
      </c>
      <c r="B728" s="2" t="s">
        <v>1</v>
      </c>
      <c r="C728" s="2" t="s">
        <v>2</v>
      </c>
    </row>
    <row r="729" spans="1:3" x14ac:dyDescent="0.3">
      <c r="A729" s="1">
        <v>42732</v>
      </c>
      <c r="B729" s="2" t="s">
        <v>1</v>
      </c>
      <c r="C729" s="2" t="s">
        <v>1</v>
      </c>
    </row>
    <row r="730" spans="1:3" x14ac:dyDescent="0.3">
      <c r="A730" s="1">
        <v>42733</v>
      </c>
      <c r="B730" s="2" t="s">
        <v>1</v>
      </c>
      <c r="C730" s="2" t="s">
        <v>1</v>
      </c>
    </row>
    <row r="731" spans="1:3" x14ac:dyDescent="0.3">
      <c r="A731" s="1">
        <v>42734</v>
      </c>
      <c r="B731" s="2" t="s">
        <v>1</v>
      </c>
      <c r="C731" s="2" t="s">
        <v>1</v>
      </c>
    </row>
    <row r="732" spans="1:3" x14ac:dyDescent="0.3">
      <c r="A732" s="1">
        <v>42735</v>
      </c>
      <c r="B732" s="2" t="s">
        <v>1</v>
      </c>
      <c r="C732" s="2" t="s">
        <v>1</v>
      </c>
    </row>
    <row r="733" spans="1:3" x14ac:dyDescent="0.3">
      <c r="A733" s="1">
        <v>42736</v>
      </c>
      <c r="B733" s="2" t="s">
        <v>1</v>
      </c>
      <c r="C733" s="2" t="s">
        <v>2</v>
      </c>
    </row>
    <row r="734" spans="1:3" x14ac:dyDescent="0.3">
      <c r="A734" s="1">
        <v>42737</v>
      </c>
      <c r="B734" s="2" t="s">
        <v>1</v>
      </c>
      <c r="C734" s="2" t="s">
        <v>2</v>
      </c>
    </row>
    <row r="735" spans="1:3" x14ac:dyDescent="0.3">
      <c r="A735" s="1">
        <v>42738</v>
      </c>
      <c r="B735" s="2" t="s">
        <v>1</v>
      </c>
      <c r="C735" s="2" t="s">
        <v>1</v>
      </c>
    </row>
    <row r="736" spans="1:3" x14ac:dyDescent="0.3">
      <c r="A736" s="1">
        <v>42739</v>
      </c>
      <c r="B736" s="2" t="s">
        <v>1</v>
      </c>
      <c r="C736" s="2" t="s">
        <v>1</v>
      </c>
    </row>
    <row r="737" spans="1:3" x14ac:dyDescent="0.3">
      <c r="A737" s="1">
        <v>42740</v>
      </c>
      <c r="B737" s="2" t="s">
        <v>1</v>
      </c>
      <c r="C737" s="2" t="s">
        <v>1</v>
      </c>
    </row>
    <row r="738" spans="1:3" x14ac:dyDescent="0.3">
      <c r="A738" s="1">
        <v>42741</v>
      </c>
      <c r="B738" s="2" t="s">
        <v>1</v>
      </c>
      <c r="C738" s="2" t="s">
        <v>1</v>
      </c>
    </row>
    <row r="739" spans="1:3" x14ac:dyDescent="0.3">
      <c r="A739" s="1">
        <v>42742</v>
      </c>
      <c r="B739" s="2" t="s">
        <v>1</v>
      </c>
      <c r="C739" s="2" t="s">
        <v>1</v>
      </c>
    </row>
    <row r="740" spans="1:3" x14ac:dyDescent="0.3">
      <c r="A740" s="1">
        <v>42743</v>
      </c>
      <c r="B740" s="2" t="s">
        <v>1</v>
      </c>
      <c r="C740" s="2" t="s">
        <v>1</v>
      </c>
    </row>
    <row r="741" spans="1:3" x14ac:dyDescent="0.3">
      <c r="A741" s="1">
        <v>42744</v>
      </c>
      <c r="B741" s="2" t="s">
        <v>1</v>
      </c>
      <c r="C741" s="2" t="s">
        <v>1</v>
      </c>
    </row>
    <row r="742" spans="1:3" x14ac:dyDescent="0.3">
      <c r="A742" s="1">
        <v>42745</v>
      </c>
      <c r="B742" s="2" t="s">
        <v>1</v>
      </c>
      <c r="C742" s="2" t="s">
        <v>1</v>
      </c>
    </row>
    <row r="743" spans="1:3" x14ac:dyDescent="0.3">
      <c r="A743" s="1">
        <v>42746</v>
      </c>
      <c r="B743" s="2" t="s">
        <v>1</v>
      </c>
      <c r="C743" s="2" t="s">
        <v>1</v>
      </c>
    </row>
    <row r="744" spans="1:3" x14ac:dyDescent="0.3">
      <c r="A744" s="1">
        <v>42747</v>
      </c>
      <c r="B744" s="2" t="s">
        <v>1</v>
      </c>
      <c r="C744" s="2" t="s">
        <v>1</v>
      </c>
    </row>
    <row r="745" spans="1:3" x14ac:dyDescent="0.3">
      <c r="A745" s="1">
        <v>42748</v>
      </c>
      <c r="B745" s="2" t="s">
        <v>1</v>
      </c>
      <c r="C745" s="2" t="s">
        <v>1</v>
      </c>
    </row>
    <row r="746" spans="1:3" x14ac:dyDescent="0.3">
      <c r="A746" s="1">
        <v>42749</v>
      </c>
      <c r="B746" s="2" t="s">
        <v>1</v>
      </c>
      <c r="C746" s="2" t="s">
        <v>1</v>
      </c>
    </row>
    <row r="747" spans="1:3" x14ac:dyDescent="0.3">
      <c r="A747" s="1">
        <v>42750</v>
      </c>
      <c r="B747" s="2" t="s">
        <v>1</v>
      </c>
      <c r="C747" s="2" t="s">
        <v>1</v>
      </c>
    </row>
    <row r="748" spans="1:3" x14ac:dyDescent="0.3">
      <c r="A748" s="1">
        <v>42751</v>
      </c>
      <c r="B748" s="2" t="s">
        <v>1</v>
      </c>
      <c r="C748" s="2" t="s">
        <v>1</v>
      </c>
    </row>
    <row r="749" spans="1:3" x14ac:dyDescent="0.3">
      <c r="A749" s="1">
        <v>42752</v>
      </c>
      <c r="B749" s="2" t="s">
        <v>1</v>
      </c>
      <c r="C749" s="2" t="s">
        <v>1</v>
      </c>
    </row>
    <row r="750" spans="1:3" x14ac:dyDescent="0.3">
      <c r="A750" s="1">
        <v>42753</v>
      </c>
      <c r="B750" s="2" t="s">
        <v>1</v>
      </c>
      <c r="C750" s="2" t="s">
        <v>1</v>
      </c>
    </row>
    <row r="751" spans="1:3" x14ac:dyDescent="0.3">
      <c r="A751" s="1">
        <v>42754</v>
      </c>
      <c r="B751" s="2" t="s">
        <v>1</v>
      </c>
      <c r="C751" s="2" t="s">
        <v>1</v>
      </c>
    </row>
    <row r="752" spans="1:3" x14ac:dyDescent="0.3">
      <c r="A752" s="1">
        <v>42755</v>
      </c>
      <c r="B752" s="2" t="s">
        <v>1</v>
      </c>
      <c r="C752" s="2" t="s">
        <v>1</v>
      </c>
    </row>
    <row r="753" spans="1:3" x14ac:dyDescent="0.3">
      <c r="A753" s="1">
        <v>42756</v>
      </c>
      <c r="B753" s="2" t="s">
        <v>1</v>
      </c>
      <c r="C753" s="2" t="s">
        <v>1</v>
      </c>
    </row>
    <row r="754" spans="1:3" x14ac:dyDescent="0.3">
      <c r="A754" s="1">
        <v>42757</v>
      </c>
      <c r="B754" s="2" t="s">
        <v>1</v>
      </c>
      <c r="C754" s="2" t="s">
        <v>1</v>
      </c>
    </row>
    <row r="755" spans="1:3" x14ac:dyDescent="0.3">
      <c r="A755" s="1">
        <v>42758</v>
      </c>
      <c r="B755" s="2" t="s">
        <v>1</v>
      </c>
      <c r="C755" s="2" t="s">
        <v>1</v>
      </c>
    </row>
    <row r="756" spans="1:3" x14ac:dyDescent="0.3">
      <c r="A756" s="1">
        <v>42759</v>
      </c>
      <c r="B756" s="2" t="s">
        <v>1</v>
      </c>
      <c r="C756" s="2" t="s">
        <v>1</v>
      </c>
    </row>
    <row r="757" spans="1:3" x14ac:dyDescent="0.3">
      <c r="A757" s="1">
        <v>42760</v>
      </c>
      <c r="B757" s="2" t="s">
        <v>1</v>
      </c>
      <c r="C757" s="2" t="s">
        <v>1</v>
      </c>
    </row>
    <row r="758" spans="1:3" x14ac:dyDescent="0.3">
      <c r="A758" s="1">
        <v>42761</v>
      </c>
      <c r="B758" s="2" t="s">
        <v>1</v>
      </c>
      <c r="C758" s="2" t="s">
        <v>2</v>
      </c>
    </row>
    <row r="759" spans="1:3" x14ac:dyDescent="0.3">
      <c r="A759" s="1">
        <v>42762</v>
      </c>
      <c r="B759" s="2" t="s">
        <v>1</v>
      </c>
      <c r="C759" s="2" t="s">
        <v>1</v>
      </c>
    </row>
    <row r="760" spans="1:3" x14ac:dyDescent="0.3">
      <c r="A760" s="1">
        <v>42763</v>
      </c>
      <c r="B760" s="2" t="s">
        <v>1</v>
      </c>
      <c r="C760" s="2" t="s">
        <v>1</v>
      </c>
    </row>
    <row r="761" spans="1:3" x14ac:dyDescent="0.3">
      <c r="A761" s="1">
        <v>42764</v>
      </c>
      <c r="B761" s="2" t="s">
        <v>1</v>
      </c>
      <c r="C761" s="2" t="s">
        <v>1</v>
      </c>
    </row>
    <row r="762" spans="1:3" x14ac:dyDescent="0.3">
      <c r="A762" s="1">
        <v>42765</v>
      </c>
      <c r="B762" s="2" t="s">
        <v>1</v>
      </c>
      <c r="C762" s="2" t="s">
        <v>1</v>
      </c>
    </row>
    <row r="763" spans="1:3" x14ac:dyDescent="0.3">
      <c r="A763" s="1">
        <v>42766</v>
      </c>
      <c r="B763" s="2" t="s">
        <v>2</v>
      </c>
      <c r="C763" s="2" t="s">
        <v>1</v>
      </c>
    </row>
    <row r="764" spans="1:3" x14ac:dyDescent="0.3">
      <c r="A764" s="1">
        <v>42767</v>
      </c>
      <c r="B764" s="2" t="s">
        <v>2</v>
      </c>
      <c r="C764" s="2" t="s">
        <v>1</v>
      </c>
    </row>
    <row r="765" spans="1:3" x14ac:dyDescent="0.3">
      <c r="A765" s="1">
        <v>42768</v>
      </c>
      <c r="B765" s="2" t="s">
        <v>2</v>
      </c>
      <c r="C765" s="2" t="s">
        <v>1</v>
      </c>
    </row>
    <row r="766" spans="1:3" x14ac:dyDescent="0.3">
      <c r="A766" s="1">
        <v>42769</v>
      </c>
      <c r="B766" s="2" t="s">
        <v>2</v>
      </c>
      <c r="C766" s="2" t="s">
        <v>1</v>
      </c>
    </row>
    <row r="767" spans="1:3" x14ac:dyDescent="0.3">
      <c r="A767" s="1">
        <v>42770</v>
      </c>
      <c r="B767" s="2" t="s">
        <v>2</v>
      </c>
      <c r="C767" s="2" t="s">
        <v>1</v>
      </c>
    </row>
    <row r="768" spans="1:3" x14ac:dyDescent="0.3">
      <c r="A768" s="1">
        <v>42771</v>
      </c>
      <c r="B768" s="2" t="s">
        <v>2</v>
      </c>
      <c r="C768" s="2" t="s">
        <v>1</v>
      </c>
    </row>
    <row r="769" spans="1:3" x14ac:dyDescent="0.3">
      <c r="A769" s="1">
        <v>42772</v>
      </c>
      <c r="B769" s="2" t="s">
        <v>2</v>
      </c>
      <c r="C769" s="2" t="s">
        <v>1</v>
      </c>
    </row>
    <row r="770" spans="1:3" x14ac:dyDescent="0.3">
      <c r="A770" s="1">
        <v>42773</v>
      </c>
      <c r="B770" s="2" t="s">
        <v>2</v>
      </c>
      <c r="C770" s="2" t="s">
        <v>1</v>
      </c>
    </row>
    <row r="771" spans="1:3" x14ac:dyDescent="0.3">
      <c r="A771" s="1">
        <v>42774</v>
      </c>
      <c r="B771" s="2" t="s">
        <v>2</v>
      </c>
      <c r="C771" s="2" t="s">
        <v>1</v>
      </c>
    </row>
    <row r="772" spans="1:3" x14ac:dyDescent="0.3">
      <c r="A772" s="1">
        <v>42775</v>
      </c>
      <c r="B772" s="2" t="s">
        <v>2</v>
      </c>
      <c r="C772" s="2" t="s">
        <v>1</v>
      </c>
    </row>
    <row r="773" spans="1:3" x14ac:dyDescent="0.3">
      <c r="A773" s="1">
        <v>42776</v>
      </c>
      <c r="B773" s="2" t="s">
        <v>2</v>
      </c>
      <c r="C773" s="2" t="s">
        <v>1</v>
      </c>
    </row>
    <row r="774" spans="1:3" x14ac:dyDescent="0.3">
      <c r="A774" s="1">
        <v>42777</v>
      </c>
      <c r="B774" s="2" t="s">
        <v>2</v>
      </c>
      <c r="C774" s="2" t="s">
        <v>1</v>
      </c>
    </row>
    <row r="775" spans="1:3" x14ac:dyDescent="0.3">
      <c r="A775" s="1">
        <v>42778</v>
      </c>
      <c r="B775" s="2" t="s">
        <v>2</v>
      </c>
      <c r="C775" s="2" t="s">
        <v>1</v>
      </c>
    </row>
    <row r="776" spans="1:3" x14ac:dyDescent="0.3">
      <c r="A776" s="1">
        <v>42779</v>
      </c>
      <c r="B776" s="2" t="s">
        <v>2</v>
      </c>
      <c r="C776" s="2" t="s">
        <v>1</v>
      </c>
    </row>
    <row r="777" spans="1:3" x14ac:dyDescent="0.3">
      <c r="A777" s="1">
        <v>42780</v>
      </c>
      <c r="B777" s="2" t="s">
        <v>2</v>
      </c>
      <c r="C777" s="2" t="s">
        <v>1</v>
      </c>
    </row>
    <row r="778" spans="1:3" x14ac:dyDescent="0.3">
      <c r="A778" s="1">
        <v>42781</v>
      </c>
      <c r="B778" s="2" t="s">
        <v>2</v>
      </c>
      <c r="C778" s="2" t="s">
        <v>1</v>
      </c>
    </row>
    <row r="779" spans="1:3" x14ac:dyDescent="0.3">
      <c r="A779" s="1">
        <v>42782</v>
      </c>
      <c r="B779" s="2" t="s">
        <v>2</v>
      </c>
      <c r="C779" s="2" t="s">
        <v>1</v>
      </c>
    </row>
    <row r="780" spans="1:3" x14ac:dyDescent="0.3">
      <c r="A780" s="1">
        <v>42783</v>
      </c>
      <c r="B780" s="2" t="s">
        <v>2</v>
      </c>
      <c r="C780" s="2" t="s">
        <v>1</v>
      </c>
    </row>
    <row r="781" spans="1:3" x14ac:dyDescent="0.3">
      <c r="A781" s="1">
        <v>42784</v>
      </c>
      <c r="B781" s="2" t="s">
        <v>2</v>
      </c>
      <c r="C781" s="2" t="s">
        <v>1</v>
      </c>
    </row>
    <row r="782" spans="1:3" x14ac:dyDescent="0.3">
      <c r="A782" s="1">
        <v>42785</v>
      </c>
      <c r="B782" s="2" t="s">
        <v>2</v>
      </c>
      <c r="C782" s="2" t="s">
        <v>1</v>
      </c>
    </row>
    <row r="783" spans="1:3" x14ac:dyDescent="0.3">
      <c r="A783" s="1">
        <v>42786</v>
      </c>
      <c r="B783" s="2" t="s">
        <v>2</v>
      </c>
      <c r="C783" s="2" t="s">
        <v>1</v>
      </c>
    </row>
    <row r="784" spans="1:3" x14ac:dyDescent="0.3">
      <c r="A784" s="1">
        <v>42787</v>
      </c>
      <c r="B784" s="2" t="s">
        <v>2</v>
      </c>
      <c r="C784" s="2" t="s">
        <v>1</v>
      </c>
    </row>
    <row r="785" spans="1:3" x14ac:dyDescent="0.3">
      <c r="A785" s="1">
        <v>42788</v>
      </c>
      <c r="B785" s="2" t="s">
        <v>2</v>
      </c>
      <c r="C785" s="2" t="s">
        <v>1</v>
      </c>
    </row>
    <row r="786" spans="1:3" x14ac:dyDescent="0.3">
      <c r="A786" s="1">
        <v>42789</v>
      </c>
      <c r="B786" s="2" t="s">
        <v>2</v>
      </c>
      <c r="C786" s="2" t="s">
        <v>1</v>
      </c>
    </row>
    <row r="787" spans="1:3" x14ac:dyDescent="0.3">
      <c r="A787" s="1">
        <v>42790</v>
      </c>
      <c r="B787" s="2" t="s">
        <v>2</v>
      </c>
      <c r="C787" s="2" t="s">
        <v>1</v>
      </c>
    </row>
    <row r="788" spans="1:3" x14ac:dyDescent="0.3">
      <c r="A788" s="1">
        <v>42791</v>
      </c>
      <c r="B788" s="2" t="s">
        <v>2</v>
      </c>
      <c r="C788" s="2" t="s">
        <v>1</v>
      </c>
    </row>
    <row r="789" spans="1:3" x14ac:dyDescent="0.3">
      <c r="A789" s="1">
        <v>42792</v>
      </c>
      <c r="B789" s="2" t="s">
        <v>2</v>
      </c>
      <c r="C789" s="2" t="s">
        <v>1</v>
      </c>
    </row>
    <row r="790" spans="1:3" x14ac:dyDescent="0.3">
      <c r="A790" s="1">
        <v>42793</v>
      </c>
      <c r="B790" s="2" t="s">
        <v>2</v>
      </c>
      <c r="C790" s="2" t="s">
        <v>1</v>
      </c>
    </row>
    <row r="791" spans="1:3" x14ac:dyDescent="0.3">
      <c r="A791" s="1">
        <v>42794</v>
      </c>
      <c r="B791" s="2" t="s">
        <v>2</v>
      </c>
      <c r="C791" s="2" t="s">
        <v>1</v>
      </c>
    </row>
    <row r="792" spans="1:3" x14ac:dyDescent="0.3">
      <c r="A792" s="1">
        <v>42795</v>
      </c>
      <c r="B792" s="2" t="s">
        <v>2</v>
      </c>
      <c r="C792" s="2" t="s">
        <v>1</v>
      </c>
    </row>
    <row r="793" spans="1:3" x14ac:dyDescent="0.3">
      <c r="A793" s="1">
        <v>42796</v>
      </c>
      <c r="B793" s="2" t="s">
        <v>2</v>
      </c>
      <c r="C793" s="2" t="s">
        <v>1</v>
      </c>
    </row>
    <row r="794" spans="1:3" x14ac:dyDescent="0.3">
      <c r="A794" s="1">
        <v>42797</v>
      </c>
      <c r="B794" s="2" t="s">
        <v>2</v>
      </c>
      <c r="C794" s="2" t="s">
        <v>1</v>
      </c>
    </row>
    <row r="795" spans="1:3" x14ac:dyDescent="0.3">
      <c r="A795" s="1">
        <v>42798</v>
      </c>
      <c r="B795" s="2" t="s">
        <v>2</v>
      </c>
      <c r="C795" s="2" t="s">
        <v>1</v>
      </c>
    </row>
    <row r="796" spans="1:3" x14ac:dyDescent="0.3">
      <c r="A796" s="1">
        <v>42799</v>
      </c>
      <c r="B796" s="2" t="s">
        <v>2</v>
      </c>
      <c r="C796" s="2" t="s">
        <v>1</v>
      </c>
    </row>
    <row r="797" spans="1:3" x14ac:dyDescent="0.3">
      <c r="A797" s="1">
        <v>42800</v>
      </c>
      <c r="B797" s="2" t="s">
        <v>2</v>
      </c>
      <c r="C797" s="2" t="s">
        <v>1</v>
      </c>
    </row>
    <row r="798" spans="1:3" x14ac:dyDescent="0.3">
      <c r="A798" s="1">
        <v>42801</v>
      </c>
      <c r="B798" s="2" t="s">
        <v>2</v>
      </c>
      <c r="C798" s="2" t="s">
        <v>1</v>
      </c>
    </row>
    <row r="799" spans="1:3" x14ac:dyDescent="0.3">
      <c r="A799" s="1">
        <v>42802</v>
      </c>
      <c r="B799" s="2" t="s">
        <v>2</v>
      </c>
      <c r="C799" s="2" t="s">
        <v>1</v>
      </c>
    </row>
    <row r="800" spans="1:3" x14ac:dyDescent="0.3">
      <c r="A800" s="1">
        <v>42803</v>
      </c>
      <c r="B800" s="2" t="s">
        <v>2</v>
      </c>
      <c r="C800" s="2" t="s">
        <v>1</v>
      </c>
    </row>
    <row r="801" spans="1:3" x14ac:dyDescent="0.3">
      <c r="A801" s="1">
        <v>42804</v>
      </c>
      <c r="B801" s="2" t="s">
        <v>2</v>
      </c>
      <c r="C801" s="2" t="s">
        <v>1</v>
      </c>
    </row>
    <row r="802" spans="1:3" x14ac:dyDescent="0.3">
      <c r="A802" s="1">
        <v>42805</v>
      </c>
      <c r="B802" s="2" t="s">
        <v>2</v>
      </c>
      <c r="C802" s="2" t="s">
        <v>1</v>
      </c>
    </row>
    <row r="803" spans="1:3" x14ac:dyDescent="0.3">
      <c r="A803" s="1">
        <v>42806</v>
      </c>
      <c r="B803" s="2" t="s">
        <v>2</v>
      </c>
      <c r="C803" s="2" t="s">
        <v>1</v>
      </c>
    </row>
    <row r="804" spans="1:3" x14ac:dyDescent="0.3">
      <c r="A804" s="1">
        <v>42807</v>
      </c>
      <c r="B804" s="2" t="s">
        <v>2</v>
      </c>
      <c r="C804" s="2" t="s">
        <v>2</v>
      </c>
    </row>
    <row r="805" spans="1:3" x14ac:dyDescent="0.3">
      <c r="A805" s="1">
        <v>42808</v>
      </c>
      <c r="B805" s="2" t="s">
        <v>2</v>
      </c>
      <c r="C805" s="2" t="s">
        <v>1</v>
      </c>
    </row>
    <row r="806" spans="1:3" x14ac:dyDescent="0.3">
      <c r="A806" s="1">
        <v>42809</v>
      </c>
      <c r="B806" s="2" t="s">
        <v>2</v>
      </c>
      <c r="C806" s="2" t="s">
        <v>1</v>
      </c>
    </row>
    <row r="807" spans="1:3" x14ac:dyDescent="0.3">
      <c r="A807" s="1">
        <v>42810</v>
      </c>
      <c r="B807" s="2" t="s">
        <v>2</v>
      </c>
      <c r="C807" s="2" t="s">
        <v>1</v>
      </c>
    </row>
    <row r="808" spans="1:3" x14ac:dyDescent="0.3">
      <c r="A808" s="1">
        <v>42811</v>
      </c>
      <c r="B808" s="2" t="s">
        <v>2</v>
      </c>
      <c r="C808" s="2" t="s">
        <v>1</v>
      </c>
    </row>
    <row r="809" spans="1:3" x14ac:dyDescent="0.3">
      <c r="A809" s="1">
        <v>42812</v>
      </c>
      <c r="B809" s="2" t="s">
        <v>2</v>
      </c>
      <c r="C809" s="2" t="s">
        <v>1</v>
      </c>
    </row>
    <row r="810" spans="1:3" x14ac:dyDescent="0.3">
      <c r="A810" s="1">
        <v>42813</v>
      </c>
      <c r="B810" s="2" t="s">
        <v>2</v>
      </c>
      <c r="C810" s="2" t="s">
        <v>1</v>
      </c>
    </row>
    <row r="811" spans="1:3" x14ac:dyDescent="0.3">
      <c r="A811" s="1">
        <v>42814</v>
      </c>
      <c r="B811" s="2" t="s">
        <v>2</v>
      </c>
      <c r="C811" s="2" t="s">
        <v>1</v>
      </c>
    </row>
    <row r="812" spans="1:3" x14ac:dyDescent="0.3">
      <c r="A812" s="1">
        <v>42815</v>
      </c>
      <c r="B812" s="2" t="s">
        <v>2</v>
      </c>
      <c r="C812" s="2" t="s">
        <v>1</v>
      </c>
    </row>
    <row r="813" spans="1:3" x14ac:dyDescent="0.3">
      <c r="A813" s="1">
        <v>42816</v>
      </c>
      <c r="B813" s="2" t="s">
        <v>2</v>
      </c>
      <c r="C813" s="2" t="s">
        <v>1</v>
      </c>
    </row>
    <row r="814" spans="1:3" x14ac:dyDescent="0.3">
      <c r="A814" s="1">
        <v>42817</v>
      </c>
      <c r="B814" s="2" t="s">
        <v>2</v>
      </c>
      <c r="C814" s="2" t="s">
        <v>1</v>
      </c>
    </row>
    <row r="815" spans="1:3" x14ac:dyDescent="0.3">
      <c r="A815" s="1">
        <v>42818</v>
      </c>
      <c r="B815" s="2" t="s">
        <v>2</v>
      </c>
      <c r="C815" s="2" t="s">
        <v>1</v>
      </c>
    </row>
    <row r="816" spans="1:3" x14ac:dyDescent="0.3">
      <c r="A816" s="1">
        <v>42819</v>
      </c>
      <c r="B816" s="2" t="s">
        <v>2</v>
      </c>
      <c r="C816" s="2" t="s">
        <v>1</v>
      </c>
    </row>
    <row r="817" spans="1:3" x14ac:dyDescent="0.3">
      <c r="A817" s="1">
        <v>42820</v>
      </c>
      <c r="B817" s="2" t="s">
        <v>2</v>
      </c>
      <c r="C817" s="2" t="s">
        <v>1</v>
      </c>
    </row>
    <row r="818" spans="1:3" x14ac:dyDescent="0.3">
      <c r="A818" s="1">
        <v>42821</v>
      </c>
      <c r="B818" s="2" t="s">
        <v>2</v>
      </c>
      <c r="C818" s="2" t="s">
        <v>1</v>
      </c>
    </row>
    <row r="819" spans="1:3" x14ac:dyDescent="0.3">
      <c r="A819" s="1">
        <v>42822</v>
      </c>
      <c r="B819" s="2" t="s">
        <v>2</v>
      </c>
      <c r="C819" s="2" t="s">
        <v>1</v>
      </c>
    </row>
    <row r="820" spans="1:3" x14ac:dyDescent="0.3">
      <c r="A820" s="1">
        <v>42823</v>
      </c>
      <c r="B820" s="2" t="s">
        <v>2</v>
      </c>
      <c r="C820" s="2" t="s">
        <v>1</v>
      </c>
    </row>
    <row r="821" spans="1:3" x14ac:dyDescent="0.3">
      <c r="A821" s="1">
        <v>42824</v>
      </c>
      <c r="B821" s="2" t="s">
        <v>2</v>
      </c>
      <c r="C821" s="2" t="s">
        <v>1</v>
      </c>
    </row>
    <row r="822" spans="1:3" x14ac:dyDescent="0.3">
      <c r="A822" s="1">
        <v>42825</v>
      </c>
      <c r="B822" s="2" t="s">
        <v>1</v>
      </c>
      <c r="C822" s="2" t="s">
        <v>1</v>
      </c>
    </row>
    <row r="823" spans="1:3" x14ac:dyDescent="0.3">
      <c r="A823" s="1">
        <v>42826</v>
      </c>
      <c r="B823" s="2" t="s">
        <v>1</v>
      </c>
      <c r="C823" s="2" t="s">
        <v>1</v>
      </c>
    </row>
    <row r="824" spans="1:3" x14ac:dyDescent="0.3">
      <c r="A824" s="1">
        <v>42827</v>
      </c>
      <c r="B824" s="2" t="s">
        <v>1</v>
      </c>
      <c r="C824" s="2" t="s">
        <v>1</v>
      </c>
    </row>
    <row r="825" spans="1:3" x14ac:dyDescent="0.3">
      <c r="A825" s="1">
        <v>42828</v>
      </c>
      <c r="B825" s="2" t="s">
        <v>1</v>
      </c>
      <c r="C825" s="2" t="s">
        <v>1</v>
      </c>
    </row>
    <row r="826" spans="1:3" x14ac:dyDescent="0.3">
      <c r="A826" s="1">
        <v>42829</v>
      </c>
      <c r="B826" s="2" t="s">
        <v>1</v>
      </c>
      <c r="C826" s="2" t="s">
        <v>1</v>
      </c>
    </row>
    <row r="827" spans="1:3" x14ac:dyDescent="0.3">
      <c r="A827" s="1">
        <v>42830</v>
      </c>
      <c r="B827" s="2" t="s">
        <v>1</v>
      </c>
      <c r="C827" s="2" t="s">
        <v>1</v>
      </c>
    </row>
    <row r="828" spans="1:3" x14ac:dyDescent="0.3">
      <c r="A828" s="1">
        <v>42831</v>
      </c>
      <c r="B828" s="2" t="s">
        <v>1</v>
      </c>
      <c r="C828" s="2" t="s">
        <v>1</v>
      </c>
    </row>
    <row r="829" spans="1:3" x14ac:dyDescent="0.3">
      <c r="A829" s="1">
        <v>42832</v>
      </c>
      <c r="B829" s="2" t="s">
        <v>1</v>
      </c>
      <c r="C829" s="2" t="s">
        <v>1</v>
      </c>
    </row>
    <row r="830" spans="1:3" x14ac:dyDescent="0.3">
      <c r="A830" s="1">
        <v>42833</v>
      </c>
      <c r="B830" s="2" t="s">
        <v>1</v>
      </c>
      <c r="C830" s="2" t="s">
        <v>1</v>
      </c>
    </row>
    <row r="831" spans="1:3" x14ac:dyDescent="0.3">
      <c r="A831" s="1">
        <v>42834</v>
      </c>
      <c r="B831" s="2" t="s">
        <v>1</v>
      </c>
      <c r="C831" s="2" t="s">
        <v>1</v>
      </c>
    </row>
    <row r="832" spans="1:3" x14ac:dyDescent="0.3">
      <c r="A832" s="1">
        <v>42835</v>
      </c>
      <c r="B832" s="2" t="s">
        <v>1</v>
      </c>
      <c r="C832" s="2" t="s">
        <v>1</v>
      </c>
    </row>
    <row r="833" spans="1:3" x14ac:dyDescent="0.3">
      <c r="A833" s="1">
        <v>42836</v>
      </c>
      <c r="B833" s="2" t="s">
        <v>1</v>
      </c>
      <c r="C833" s="2" t="s">
        <v>1</v>
      </c>
    </row>
    <row r="834" spans="1:3" x14ac:dyDescent="0.3">
      <c r="A834" s="1">
        <v>42837</v>
      </c>
      <c r="B834" s="2" t="s">
        <v>1</v>
      </c>
      <c r="C834" s="2" t="s">
        <v>1</v>
      </c>
    </row>
    <row r="835" spans="1:3" x14ac:dyDescent="0.3">
      <c r="A835" s="1">
        <v>42838</v>
      </c>
      <c r="B835" s="2" t="s">
        <v>1</v>
      </c>
      <c r="C835" s="2" t="s">
        <v>1</v>
      </c>
    </row>
    <row r="836" spans="1:3" x14ac:dyDescent="0.3">
      <c r="A836" s="1">
        <v>42839</v>
      </c>
      <c r="B836" s="2" t="s">
        <v>1</v>
      </c>
      <c r="C836" s="2" t="s">
        <v>2</v>
      </c>
    </row>
    <row r="837" spans="1:3" x14ac:dyDescent="0.3">
      <c r="A837" s="1">
        <v>42840</v>
      </c>
      <c r="B837" s="2" t="s">
        <v>1</v>
      </c>
      <c r="C837" s="2" t="s">
        <v>2</v>
      </c>
    </row>
    <row r="838" spans="1:3" x14ac:dyDescent="0.3">
      <c r="A838" s="1">
        <v>42841</v>
      </c>
      <c r="B838" s="2" t="s">
        <v>1</v>
      </c>
      <c r="C838" s="2" t="s">
        <v>2</v>
      </c>
    </row>
    <row r="839" spans="1:3" x14ac:dyDescent="0.3">
      <c r="A839" s="1">
        <v>42842</v>
      </c>
      <c r="B839" s="2" t="s">
        <v>1</v>
      </c>
      <c r="C839" s="2" t="s">
        <v>2</v>
      </c>
    </row>
    <row r="840" spans="1:3" x14ac:dyDescent="0.3">
      <c r="A840" s="1">
        <v>42843</v>
      </c>
      <c r="B840" s="2" t="s">
        <v>1</v>
      </c>
      <c r="C840" s="2" t="s">
        <v>1</v>
      </c>
    </row>
    <row r="841" spans="1:3" x14ac:dyDescent="0.3">
      <c r="A841" s="1">
        <v>42844</v>
      </c>
      <c r="B841" s="2" t="s">
        <v>2</v>
      </c>
      <c r="C841" s="2" t="s">
        <v>1</v>
      </c>
    </row>
    <row r="842" spans="1:3" x14ac:dyDescent="0.3">
      <c r="A842" s="1">
        <v>42845</v>
      </c>
      <c r="B842" s="2" t="s">
        <v>2</v>
      </c>
      <c r="C842" s="2" t="s">
        <v>1</v>
      </c>
    </row>
    <row r="843" spans="1:3" x14ac:dyDescent="0.3">
      <c r="A843" s="1">
        <v>42846</v>
      </c>
      <c r="B843" s="2" t="s">
        <v>2</v>
      </c>
      <c r="C843" s="2" t="s">
        <v>1</v>
      </c>
    </row>
    <row r="844" spans="1:3" x14ac:dyDescent="0.3">
      <c r="A844" s="1">
        <v>42847</v>
      </c>
      <c r="B844" s="2" t="s">
        <v>2</v>
      </c>
      <c r="C844" s="2" t="s">
        <v>1</v>
      </c>
    </row>
    <row r="845" spans="1:3" x14ac:dyDescent="0.3">
      <c r="A845" s="1">
        <v>42848</v>
      </c>
      <c r="B845" s="2" t="s">
        <v>2</v>
      </c>
      <c r="C845" s="2" t="s">
        <v>1</v>
      </c>
    </row>
    <row r="846" spans="1:3" x14ac:dyDescent="0.3">
      <c r="A846" s="1">
        <v>42849</v>
      </c>
      <c r="B846" s="2" t="s">
        <v>2</v>
      </c>
      <c r="C846" s="2" t="s">
        <v>1</v>
      </c>
    </row>
    <row r="847" spans="1:3" x14ac:dyDescent="0.3">
      <c r="A847" s="1">
        <v>42850</v>
      </c>
      <c r="B847" s="2" t="s">
        <v>2</v>
      </c>
      <c r="C847" s="2" t="s">
        <v>2</v>
      </c>
    </row>
    <row r="848" spans="1:3" x14ac:dyDescent="0.3">
      <c r="A848" s="1">
        <v>42851</v>
      </c>
      <c r="B848" s="2" t="s">
        <v>2</v>
      </c>
      <c r="C848" s="2" t="s">
        <v>1</v>
      </c>
    </row>
    <row r="849" spans="1:3" x14ac:dyDescent="0.3">
      <c r="A849" s="1">
        <v>42852</v>
      </c>
      <c r="B849" s="2" t="s">
        <v>2</v>
      </c>
      <c r="C849" s="2" t="s">
        <v>1</v>
      </c>
    </row>
    <row r="850" spans="1:3" x14ac:dyDescent="0.3">
      <c r="A850" s="1">
        <v>42853</v>
      </c>
      <c r="B850" s="2" t="s">
        <v>2</v>
      </c>
      <c r="C850" s="2" t="s">
        <v>1</v>
      </c>
    </row>
    <row r="851" spans="1:3" x14ac:dyDescent="0.3">
      <c r="A851" s="1">
        <v>42854</v>
      </c>
      <c r="B851" s="2" t="s">
        <v>2</v>
      </c>
      <c r="C851" s="2" t="s">
        <v>1</v>
      </c>
    </row>
    <row r="852" spans="1:3" x14ac:dyDescent="0.3">
      <c r="A852" s="1">
        <v>42855</v>
      </c>
      <c r="B852" s="2" t="s">
        <v>2</v>
      </c>
      <c r="C852" s="2" t="s">
        <v>1</v>
      </c>
    </row>
    <row r="853" spans="1:3" x14ac:dyDescent="0.3">
      <c r="A853" s="1">
        <v>42856</v>
      </c>
      <c r="B853" s="2" t="s">
        <v>2</v>
      </c>
      <c r="C853" s="2" t="s">
        <v>1</v>
      </c>
    </row>
    <row r="854" spans="1:3" x14ac:dyDescent="0.3">
      <c r="A854" s="1">
        <v>42857</v>
      </c>
      <c r="B854" s="2" t="s">
        <v>2</v>
      </c>
      <c r="C854" s="2" t="s">
        <v>1</v>
      </c>
    </row>
    <row r="855" spans="1:3" x14ac:dyDescent="0.3">
      <c r="A855" s="1">
        <v>42858</v>
      </c>
      <c r="B855" s="2" t="s">
        <v>2</v>
      </c>
      <c r="C855" s="2" t="s">
        <v>1</v>
      </c>
    </row>
    <row r="856" spans="1:3" x14ac:dyDescent="0.3">
      <c r="A856" s="1">
        <v>42859</v>
      </c>
      <c r="B856" s="2" t="s">
        <v>2</v>
      </c>
      <c r="C856" s="2" t="s">
        <v>1</v>
      </c>
    </row>
    <row r="857" spans="1:3" x14ac:dyDescent="0.3">
      <c r="A857" s="1">
        <v>42860</v>
      </c>
      <c r="B857" s="2" t="s">
        <v>2</v>
      </c>
      <c r="C857" s="2" t="s">
        <v>1</v>
      </c>
    </row>
    <row r="858" spans="1:3" x14ac:dyDescent="0.3">
      <c r="A858" s="1">
        <v>42861</v>
      </c>
      <c r="B858" s="2" t="s">
        <v>2</v>
      </c>
      <c r="C858" s="2" t="s">
        <v>1</v>
      </c>
    </row>
    <row r="859" spans="1:3" x14ac:dyDescent="0.3">
      <c r="A859" s="1">
        <v>42862</v>
      </c>
      <c r="B859" s="2" t="s">
        <v>2</v>
      </c>
      <c r="C859" s="2" t="s">
        <v>1</v>
      </c>
    </row>
    <row r="860" spans="1:3" x14ac:dyDescent="0.3">
      <c r="A860" s="1">
        <v>42863</v>
      </c>
      <c r="B860" s="2" t="s">
        <v>2</v>
      </c>
      <c r="C860" s="2" t="s">
        <v>1</v>
      </c>
    </row>
    <row r="861" spans="1:3" x14ac:dyDescent="0.3">
      <c r="A861" s="1">
        <v>42864</v>
      </c>
      <c r="B861" s="2" t="s">
        <v>2</v>
      </c>
      <c r="C861" s="2" t="s">
        <v>1</v>
      </c>
    </row>
    <row r="862" spans="1:3" x14ac:dyDescent="0.3">
      <c r="A862" s="1">
        <v>42865</v>
      </c>
      <c r="B862" s="2" t="s">
        <v>2</v>
      </c>
      <c r="C862" s="2" t="s">
        <v>1</v>
      </c>
    </row>
    <row r="863" spans="1:3" x14ac:dyDescent="0.3">
      <c r="A863" s="1">
        <v>42866</v>
      </c>
      <c r="B863" s="2" t="s">
        <v>2</v>
      </c>
      <c r="C863" s="2" t="s">
        <v>1</v>
      </c>
    </row>
    <row r="864" spans="1:3" x14ac:dyDescent="0.3">
      <c r="A864" s="1">
        <v>42867</v>
      </c>
      <c r="B864" s="2" t="s">
        <v>2</v>
      </c>
      <c r="C864" s="2" t="s">
        <v>1</v>
      </c>
    </row>
    <row r="865" spans="1:3" x14ac:dyDescent="0.3">
      <c r="A865" s="1">
        <v>42868</v>
      </c>
      <c r="B865" s="2" t="s">
        <v>2</v>
      </c>
      <c r="C865" s="2" t="s">
        <v>1</v>
      </c>
    </row>
    <row r="866" spans="1:3" x14ac:dyDescent="0.3">
      <c r="A866" s="1">
        <v>42869</v>
      </c>
      <c r="B866" s="2" t="s">
        <v>2</v>
      </c>
      <c r="C866" s="2" t="s">
        <v>1</v>
      </c>
    </row>
    <row r="867" spans="1:3" x14ac:dyDescent="0.3">
      <c r="A867" s="1">
        <v>42870</v>
      </c>
      <c r="B867" s="2" t="s">
        <v>2</v>
      </c>
      <c r="C867" s="2" t="s">
        <v>1</v>
      </c>
    </row>
    <row r="868" spans="1:3" x14ac:dyDescent="0.3">
      <c r="A868" s="1">
        <v>42871</v>
      </c>
      <c r="B868" s="2" t="s">
        <v>2</v>
      </c>
      <c r="C868" s="2" t="s">
        <v>1</v>
      </c>
    </row>
    <row r="869" spans="1:3" x14ac:dyDescent="0.3">
      <c r="A869" s="1">
        <v>42872</v>
      </c>
      <c r="B869" s="2" t="s">
        <v>2</v>
      </c>
      <c r="C869" s="2" t="s">
        <v>1</v>
      </c>
    </row>
    <row r="870" spans="1:3" x14ac:dyDescent="0.3">
      <c r="A870" s="1">
        <v>42873</v>
      </c>
      <c r="B870" s="2" t="s">
        <v>2</v>
      </c>
      <c r="C870" s="2" t="s">
        <v>1</v>
      </c>
    </row>
    <row r="871" spans="1:3" x14ac:dyDescent="0.3">
      <c r="A871" s="1">
        <v>42874</v>
      </c>
      <c r="B871" s="2" t="s">
        <v>2</v>
      </c>
      <c r="C871" s="2" t="s">
        <v>1</v>
      </c>
    </row>
    <row r="872" spans="1:3" x14ac:dyDescent="0.3">
      <c r="A872" s="1">
        <v>42875</v>
      </c>
      <c r="B872" s="2" t="s">
        <v>2</v>
      </c>
      <c r="C872" s="2" t="s">
        <v>1</v>
      </c>
    </row>
    <row r="873" spans="1:3" x14ac:dyDescent="0.3">
      <c r="A873" s="1">
        <v>42876</v>
      </c>
      <c r="B873" s="2" t="s">
        <v>2</v>
      </c>
      <c r="C873" s="2" t="s">
        <v>1</v>
      </c>
    </row>
    <row r="874" spans="1:3" x14ac:dyDescent="0.3">
      <c r="A874" s="1">
        <v>42877</v>
      </c>
      <c r="B874" s="2" t="s">
        <v>2</v>
      </c>
      <c r="C874" s="2" t="s">
        <v>1</v>
      </c>
    </row>
    <row r="875" spans="1:3" x14ac:dyDescent="0.3">
      <c r="A875" s="1">
        <v>42878</v>
      </c>
      <c r="B875" s="2" t="s">
        <v>2</v>
      </c>
      <c r="C875" s="2" t="s">
        <v>1</v>
      </c>
    </row>
    <row r="876" spans="1:3" x14ac:dyDescent="0.3">
      <c r="A876" s="1">
        <v>42879</v>
      </c>
      <c r="B876" s="2" t="s">
        <v>2</v>
      </c>
      <c r="C876" s="2" t="s">
        <v>1</v>
      </c>
    </row>
    <row r="877" spans="1:3" x14ac:dyDescent="0.3">
      <c r="A877" s="1">
        <v>42880</v>
      </c>
      <c r="B877" s="2" t="s">
        <v>2</v>
      </c>
      <c r="C877" s="2" t="s">
        <v>1</v>
      </c>
    </row>
    <row r="878" spans="1:3" x14ac:dyDescent="0.3">
      <c r="A878" s="1">
        <v>42881</v>
      </c>
      <c r="B878" s="2" t="s">
        <v>2</v>
      </c>
      <c r="C878" s="2" t="s">
        <v>1</v>
      </c>
    </row>
    <row r="879" spans="1:3" x14ac:dyDescent="0.3">
      <c r="A879" s="1">
        <v>42882</v>
      </c>
      <c r="B879" s="2" t="s">
        <v>2</v>
      </c>
      <c r="C879" s="2" t="s">
        <v>1</v>
      </c>
    </row>
    <row r="880" spans="1:3" x14ac:dyDescent="0.3">
      <c r="A880" s="1">
        <v>42883</v>
      </c>
      <c r="B880" s="2" t="s">
        <v>2</v>
      </c>
      <c r="C880" s="2" t="s">
        <v>1</v>
      </c>
    </row>
    <row r="881" spans="1:3" x14ac:dyDescent="0.3">
      <c r="A881" s="1">
        <v>42884</v>
      </c>
      <c r="B881" s="2" t="s">
        <v>2</v>
      </c>
      <c r="C881" s="2" t="s">
        <v>1</v>
      </c>
    </row>
    <row r="882" spans="1:3" x14ac:dyDescent="0.3">
      <c r="A882" s="1">
        <v>42885</v>
      </c>
      <c r="B882" s="2" t="s">
        <v>2</v>
      </c>
      <c r="C882" s="2" t="s">
        <v>1</v>
      </c>
    </row>
    <row r="883" spans="1:3" x14ac:dyDescent="0.3">
      <c r="A883" s="1">
        <v>42886</v>
      </c>
      <c r="B883" s="2" t="s">
        <v>2</v>
      </c>
      <c r="C883" s="2" t="s">
        <v>1</v>
      </c>
    </row>
    <row r="884" spans="1:3" x14ac:dyDescent="0.3">
      <c r="A884" s="1">
        <v>42887</v>
      </c>
      <c r="B884" s="2" t="s">
        <v>2</v>
      </c>
      <c r="C884" s="2" t="s">
        <v>1</v>
      </c>
    </row>
    <row r="885" spans="1:3" x14ac:dyDescent="0.3">
      <c r="A885" s="1">
        <v>42888</v>
      </c>
      <c r="B885" s="2" t="s">
        <v>2</v>
      </c>
      <c r="C885" s="2" t="s">
        <v>1</v>
      </c>
    </row>
    <row r="886" spans="1:3" x14ac:dyDescent="0.3">
      <c r="A886" s="1">
        <v>42889</v>
      </c>
      <c r="B886" s="2" t="s">
        <v>2</v>
      </c>
      <c r="C886" s="2" t="s">
        <v>1</v>
      </c>
    </row>
    <row r="887" spans="1:3" x14ac:dyDescent="0.3">
      <c r="A887" s="1">
        <v>42890</v>
      </c>
      <c r="B887" s="2" t="s">
        <v>2</v>
      </c>
      <c r="C887" s="2" t="s">
        <v>1</v>
      </c>
    </row>
    <row r="888" spans="1:3" x14ac:dyDescent="0.3">
      <c r="A888" s="1">
        <v>42891</v>
      </c>
      <c r="B888" s="2" t="s">
        <v>2</v>
      </c>
      <c r="C888" s="2" t="s">
        <v>1</v>
      </c>
    </row>
    <row r="889" spans="1:3" x14ac:dyDescent="0.3">
      <c r="A889" s="1">
        <v>42892</v>
      </c>
      <c r="B889" s="2" t="s">
        <v>2</v>
      </c>
      <c r="C889" s="2" t="s">
        <v>1</v>
      </c>
    </row>
    <row r="890" spans="1:3" x14ac:dyDescent="0.3">
      <c r="A890" s="1">
        <v>42893</v>
      </c>
      <c r="B890" s="2" t="s">
        <v>2</v>
      </c>
      <c r="C890" s="2" t="s">
        <v>1</v>
      </c>
    </row>
    <row r="891" spans="1:3" x14ac:dyDescent="0.3">
      <c r="A891" s="1">
        <v>42894</v>
      </c>
      <c r="B891" s="2" t="s">
        <v>2</v>
      </c>
      <c r="C891" s="2" t="s">
        <v>1</v>
      </c>
    </row>
    <row r="892" spans="1:3" x14ac:dyDescent="0.3">
      <c r="A892" s="1">
        <v>42895</v>
      </c>
      <c r="B892" s="2" t="s">
        <v>2</v>
      </c>
      <c r="C892" s="2" t="s">
        <v>1</v>
      </c>
    </row>
    <row r="893" spans="1:3" x14ac:dyDescent="0.3">
      <c r="A893" s="1">
        <v>42896</v>
      </c>
      <c r="B893" s="2" t="s">
        <v>2</v>
      </c>
      <c r="C893" s="2" t="s">
        <v>1</v>
      </c>
    </row>
    <row r="894" spans="1:3" x14ac:dyDescent="0.3">
      <c r="A894" s="1">
        <v>42897</v>
      </c>
      <c r="B894" s="2" t="s">
        <v>2</v>
      </c>
      <c r="C894" s="2" t="s">
        <v>1</v>
      </c>
    </row>
    <row r="895" spans="1:3" x14ac:dyDescent="0.3">
      <c r="A895" s="1">
        <v>42898</v>
      </c>
      <c r="B895" s="2" t="s">
        <v>2</v>
      </c>
      <c r="C895" s="2" t="s">
        <v>2</v>
      </c>
    </row>
    <row r="896" spans="1:3" x14ac:dyDescent="0.3">
      <c r="A896" s="1">
        <v>42899</v>
      </c>
      <c r="B896" s="2" t="s">
        <v>2</v>
      </c>
      <c r="C896" s="2" t="s">
        <v>1</v>
      </c>
    </row>
    <row r="897" spans="1:3" x14ac:dyDescent="0.3">
      <c r="A897" s="1">
        <v>42900</v>
      </c>
      <c r="B897" s="2" t="s">
        <v>2</v>
      </c>
      <c r="C897" s="2" t="s">
        <v>1</v>
      </c>
    </row>
    <row r="898" spans="1:3" x14ac:dyDescent="0.3">
      <c r="A898" s="1">
        <v>42901</v>
      </c>
      <c r="B898" s="2" t="s">
        <v>2</v>
      </c>
      <c r="C898" s="2" t="s">
        <v>1</v>
      </c>
    </row>
    <row r="899" spans="1:3" x14ac:dyDescent="0.3">
      <c r="A899" s="1">
        <v>42902</v>
      </c>
      <c r="B899" s="2" t="s">
        <v>2</v>
      </c>
      <c r="C899" s="2" t="s">
        <v>1</v>
      </c>
    </row>
    <row r="900" spans="1:3" x14ac:dyDescent="0.3">
      <c r="A900" s="1">
        <v>42903</v>
      </c>
      <c r="B900" s="2" t="s">
        <v>2</v>
      </c>
      <c r="C900" s="2" t="s">
        <v>1</v>
      </c>
    </row>
    <row r="901" spans="1:3" x14ac:dyDescent="0.3">
      <c r="A901" s="1">
        <v>42904</v>
      </c>
      <c r="B901" s="2" t="s">
        <v>2</v>
      </c>
      <c r="C901" s="2" t="s">
        <v>1</v>
      </c>
    </row>
    <row r="902" spans="1:3" x14ac:dyDescent="0.3">
      <c r="A902" s="1">
        <v>42905</v>
      </c>
      <c r="B902" s="2" t="s">
        <v>2</v>
      </c>
      <c r="C902" s="2" t="s">
        <v>1</v>
      </c>
    </row>
    <row r="903" spans="1:3" x14ac:dyDescent="0.3">
      <c r="A903" s="1">
        <v>42906</v>
      </c>
      <c r="B903" s="2" t="s">
        <v>2</v>
      </c>
      <c r="C903" s="2" t="s">
        <v>1</v>
      </c>
    </row>
    <row r="904" spans="1:3" x14ac:dyDescent="0.3">
      <c r="A904" s="1">
        <v>42907</v>
      </c>
      <c r="B904" s="2" t="s">
        <v>2</v>
      </c>
      <c r="C904" s="2" t="s">
        <v>1</v>
      </c>
    </row>
    <row r="905" spans="1:3" x14ac:dyDescent="0.3">
      <c r="A905" s="1">
        <v>42908</v>
      </c>
      <c r="B905" s="2" t="s">
        <v>2</v>
      </c>
      <c r="C905" s="2" t="s">
        <v>1</v>
      </c>
    </row>
    <row r="906" spans="1:3" x14ac:dyDescent="0.3">
      <c r="A906" s="1">
        <v>42909</v>
      </c>
      <c r="B906" s="2" t="s">
        <v>2</v>
      </c>
      <c r="C906" s="2" t="s">
        <v>1</v>
      </c>
    </row>
    <row r="907" spans="1:3" x14ac:dyDescent="0.3">
      <c r="A907" s="1">
        <v>42910</v>
      </c>
      <c r="B907" s="2" t="s">
        <v>2</v>
      </c>
      <c r="C907" s="2" t="s">
        <v>1</v>
      </c>
    </row>
    <row r="908" spans="1:3" x14ac:dyDescent="0.3">
      <c r="A908" s="1">
        <v>42911</v>
      </c>
      <c r="B908" s="2" t="s">
        <v>2</v>
      </c>
      <c r="C908" s="2" t="s">
        <v>1</v>
      </c>
    </row>
    <row r="909" spans="1:3" x14ac:dyDescent="0.3">
      <c r="A909" s="1">
        <v>42912</v>
      </c>
      <c r="B909" s="2" t="s">
        <v>2</v>
      </c>
      <c r="C909" s="2" t="s">
        <v>1</v>
      </c>
    </row>
    <row r="910" spans="1:3" x14ac:dyDescent="0.3">
      <c r="A910" s="1">
        <v>42913</v>
      </c>
      <c r="B910" s="2" t="s">
        <v>2</v>
      </c>
      <c r="C910" s="2" t="s">
        <v>1</v>
      </c>
    </row>
    <row r="911" spans="1:3" x14ac:dyDescent="0.3">
      <c r="A911" s="1">
        <v>42914</v>
      </c>
      <c r="B911" s="2" t="s">
        <v>2</v>
      </c>
      <c r="C911" s="2" t="s">
        <v>1</v>
      </c>
    </row>
    <row r="912" spans="1:3" x14ac:dyDescent="0.3">
      <c r="A912" s="1">
        <v>42915</v>
      </c>
      <c r="B912" s="2" t="s">
        <v>2</v>
      </c>
      <c r="C912" s="2" t="s">
        <v>1</v>
      </c>
    </row>
    <row r="913" spans="1:3" x14ac:dyDescent="0.3">
      <c r="A913" s="1">
        <v>42916</v>
      </c>
      <c r="B913" s="2" t="s">
        <v>1</v>
      </c>
      <c r="C913" s="2" t="s">
        <v>1</v>
      </c>
    </row>
    <row r="914" spans="1:3" x14ac:dyDescent="0.3">
      <c r="A914" s="1">
        <v>42917</v>
      </c>
      <c r="B914" s="2" t="s">
        <v>1</v>
      </c>
      <c r="C914" s="2" t="s">
        <v>1</v>
      </c>
    </row>
    <row r="915" spans="1:3" x14ac:dyDescent="0.3">
      <c r="A915" s="1">
        <v>42918</v>
      </c>
      <c r="B915" s="2" t="s">
        <v>1</v>
      </c>
      <c r="C915" s="2" t="s">
        <v>1</v>
      </c>
    </row>
    <row r="916" spans="1:3" x14ac:dyDescent="0.3">
      <c r="A916" s="1">
        <v>42919</v>
      </c>
      <c r="B916" s="2" t="s">
        <v>1</v>
      </c>
      <c r="C916" s="2" t="s">
        <v>1</v>
      </c>
    </row>
    <row r="917" spans="1:3" x14ac:dyDescent="0.3">
      <c r="A917" s="1">
        <v>42920</v>
      </c>
      <c r="B917" s="2" t="s">
        <v>1</v>
      </c>
      <c r="C917" s="2" t="s">
        <v>1</v>
      </c>
    </row>
    <row r="918" spans="1:3" x14ac:dyDescent="0.3">
      <c r="A918" s="1">
        <v>42921</v>
      </c>
      <c r="B918" s="2" t="s">
        <v>1</v>
      </c>
      <c r="C918" s="2" t="s">
        <v>1</v>
      </c>
    </row>
    <row r="919" spans="1:3" x14ac:dyDescent="0.3">
      <c r="A919" s="1">
        <v>42922</v>
      </c>
      <c r="B919" s="2" t="s">
        <v>1</v>
      </c>
      <c r="C919" s="2" t="s">
        <v>1</v>
      </c>
    </row>
    <row r="920" spans="1:3" x14ac:dyDescent="0.3">
      <c r="A920" s="1">
        <v>42923</v>
      </c>
      <c r="B920" s="2" t="s">
        <v>1</v>
      </c>
      <c r="C920" s="2" t="s">
        <v>1</v>
      </c>
    </row>
    <row r="921" spans="1:3" x14ac:dyDescent="0.3">
      <c r="A921" s="1">
        <v>42924</v>
      </c>
      <c r="B921" s="2" t="s">
        <v>1</v>
      </c>
      <c r="C921" s="2" t="s">
        <v>1</v>
      </c>
    </row>
    <row r="922" spans="1:3" x14ac:dyDescent="0.3">
      <c r="A922" s="1">
        <v>42925</v>
      </c>
      <c r="B922" s="2" t="s">
        <v>1</v>
      </c>
      <c r="C922" s="2" t="s">
        <v>1</v>
      </c>
    </row>
    <row r="923" spans="1:3" x14ac:dyDescent="0.3">
      <c r="A923" s="1">
        <v>42926</v>
      </c>
      <c r="B923" s="2" t="s">
        <v>1</v>
      </c>
      <c r="C923" s="2" t="s">
        <v>1</v>
      </c>
    </row>
    <row r="924" spans="1:3" x14ac:dyDescent="0.3">
      <c r="A924" s="1">
        <v>42927</v>
      </c>
      <c r="B924" s="2" t="s">
        <v>1</v>
      </c>
      <c r="C924" s="2" t="s">
        <v>1</v>
      </c>
    </row>
    <row r="925" spans="1:3" x14ac:dyDescent="0.3">
      <c r="A925" s="1">
        <v>42928</v>
      </c>
      <c r="B925" s="2" t="s">
        <v>1</v>
      </c>
      <c r="C925" s="2" t="s">
        <v>1</v>
      </c>
    </row>
    <row r="926" spans="1:3" x14ac:dyDescent="0.3">
      <c r="A926" s="1">
        <v>42929</v>
      </c>
      <c r="B926" s="2" t="s">
        <v>1</v>
      </c>
      <c r="C926" s="2" t="s">
        <v>1</v>
      </c>
    </row>
    <row r="927" spans="1:3" x14ac:dyDescent="0.3">
      <c r="A927" s="1">
        <v>42930</v>
      </c>
      <c r="B927" s="2" t="s">
        <v>1</v>
      </c>
      <c r="C927" s="2" t="s">
        <v>1</v>
      </c>
    </row>
    <row r="928" spans="1:3" x14ac:dyDescent="0.3">
      <c r="A928" s="1">
        <v>42931</v>
      </c>
      <c r="B928" s="2" t="s">
        <v>1</v>
      </c>
      <c r="C928" s="2" t="s">
        <v>1</v>
      </c>
    </row>
    <row r="929" spans="1:3" x14ac:dyDescent="0.3">
      <c r="A929" s="1">
        <v>42932</v>
      </c>
      <c r="B929" s="2" t="s">
        <v>1</v>
      </c>
      <c r="C929" s="2" t="s">
        <v>1</v>
      </c>
    </row>
    <row r="930" spans="1:3" x14ac:dyDescent="0.3">
      <c r="A930" s="1">
        <v>42933</v>
      </c>
      <c r="B930" s="2" t="s">
        <v>1</v>
      </c>
      <c r="C930" s="2" t="s">
        <v>1</v>
      </c>
    </row>
    <row r="931" spans="1:3" x14ac:dyDescent="0.3">
      <c r="A931" s="1">
        <v>42934</v>
      </c>
      <c r="B931" s="2" t="s">
        <v>2</v>
      </c>
      <c r="C931" s="2" t="s">
        <v>1</v>
      </c>
    </row>
    <row r="932" spans="1:3" x14ac:dyDescent="0.3">
      <c r="A932" s="1">
        <v>42935</v>
      </c>
      <c r="B932" s="2" t="s">
        <v>2</v>
      </c>
      <c r="C932" s="2" t="s">
        <v>1</v>
      </c>
    </row>
    <row r="933" spans="1:3" x14ac:dyDescent="0.3">
      <c r="A933" s="1">
        <v>42936</v>
      </c>
      <c r="B933" s="2" t="s">
        <v>2</v>
      </c>
      <c r="C933" s="2" t="s">
        <v>1</v>
      </c>
    </row>
    <row r="934" spans="1:3" x14ac:dyDescent="0.3">
      <c r="A934" s="1">
        <v>42937</v>
      </c>
      <c r="B934" s="2" t="s">
        <v>2</v>
      </c>
      <c r="C934" s="2" t="s">
        <v>1</v>
      </c>
    </row>
    <row r="935" spans="1:3" x14ac:dyDescent="0.3">
      <c r="A935" s="1">
        <v>42938</v>
      </c>
      <c r="B935" s="2" t="s">
        <v>2</v>
      </c>
      <c r="C935" s="2" t="s">
        <v>1</v>
      </c>
    </row>
    <row r="936" spans="1:3" x14ac:dyDescent="0.3">
      <c r="A936" s="1">
        <v>42939</v>
      </c>
      <c r="B936" s="2" t="s">
        <v>2</v>
      </c>
      <c r="C936" s="2" t="s">
        <v>1</v>
      </c>
    </row>
    <row r="937" spans="1:3" x14ac:dyDescent="0.3">
      <c r="A937" s="1">
        <v>42940</v>
      </c>
      <c r="B937" s="2" t="s">
        <v>2</v>
      </c>
      <c r="C937" s="2" t="s">
        <v>1</v>
      </c>
    </row>
    <row r="938" spans="1:3" x14ac:dyDescent="0.3">
      <c r="A938" s="1">
        <v>42941</v>
      </c>
      <c r="B938" s="2" t="s">
        <v>2</v>
      </c>
      <c r="C938" s="2" t="s">
        <v>1</v>
      </c>
    </row>
    <row r="939" spans="1:3" x14ac:dyDescent="0.3">
      <c r="A939" s="1">
        <v>42942</v>
      </c>
      <c r="B939" s="2" t="s">
        <v>2</v>
      </c>
      <c r="C939" s="2" t="s">
        <v>1</v>
      </c>
    </row>
    <row r="940" spans="1:3" x14ac:dyDescent="0.3">
      <c r="A940" s="1">
        <v>42943</v>
      </c>
      <c r="B940" s="2" t="s">
        <v>2</v>
      </c>
      <c r="C940" s="2" t="s">
        <v>1</v>
      </c>
    </row>
    <row r="941" spans="1:3" x14ac:dyDescent="0.3">
      <c r="A941" s="1">
        <v>42944</v>
      </c>
      <c r="B941" s="2" t="s">
        <v>2</v>
      </c>
      <c r="C941" s="2" t="s">
        <v>1</v>
      </c>
    </row>
    <row r="942" spans="1:3" x14ac:dyDescent="0.3">
      <c r="A942" s="1">
        <v>42945</v>
      </c>
      <c r="B942" s="2" t="s">
        <v>2</v>
      </c>
      <c r="C942" s="2" t="s">
        <v>1</v>
      </c>
    </row>
    <row r="943" spans="1:3" x14ac:dyDescent="0.3">
      <c r="A943" s="1">
        <v>42946</v>
      </c>
      <c r="B943" s="2" t="s">
        <v>2</v>
      </c>
      <c r="C943" s="2" t="s">
        <v>1</v>
      </c>
    </row>
    <row r="944" spans="1:3" x14ac:dyDescent="0.3">
      <c r="A944" s="1">
        <v>42947</v>
      </c>
      <c r="B944" s="2" t="s">
        <v>2</v>
      </c>
      <c r="C944" s="2" t="s">
        <v>1</v>
      </c>
    </row>
    <row r="945" spans="1:3" x14ac:dyDescent="0.3">
      <c r="A945" s="1">
        <v>42948</v>
      </c>
      <c r="B945" s="2" t="s">
        <v>2</v>
      </c>
      <c r="C945" s="2" t="s">
        <v>1</v>
      </c>
    </row>
    <row r="946" spans="1:3" x14ac:dyDescent="0.3">
      <c r="A946" s="1">
        <v>42949</v>
      </c>
      <c r="B946" s="2" t="s">
        <v>2</v>
      </c>
      <c r="C946" s="2" t="s">
        <v>1</v>
      </c>
    </row>
    <row r="947" spans="1:3" x14ac:dyDescent="0.3">
      <c r="A947" s="1">
        <v>42950</v>
      </c>
      <c r="B947" s="2" t="s">
        <v>2</v>
      </c>
      <c r="C947" s="2" t="s">
        <v>1</v>
      </c>
    </row>
    <row r="948" spans="1:3" x14ac:dyDescent="0.3">
      <c r="A948" s="1">
        <v>42951</v>
      </c>
      <c r="B948" s="2" t="s">
        <v>2</v>
      </c>
      <c r="C948" s="2" t="s">
        <v>1</v>
      </c>
    </row>
    <row r="949" spans="1:3" x14ac:dyDescent="0.3">
      <c r="A949" s="1">
        <v>42952</v>
      </c>
      <c r="B949" s="2" t="s">
        <v>2</v>
      </c>
      <c r="C949" s="2" t="s">
        <v>1</v>
      </c>
    </row>
    <row r="950" spans="1:3" x14ac:dyDescent="0.3">
      <c r="A950" s="1">
        <v>42953</v>
      </c>
      <c r="B950" s="2" t="s">
        <v>2</v>
      </c>
      <c r="C950" s="2" t="s">
        <v>1</v>
      </c>
    </row>
    <row r="951" spans="1:3" x14ac:dyDescent="0.3">
      <c r="A951" s="1">
        <v>42954</v>
      </c>
      <c r="B951" s="2" t="s">
        <v>2</v>
      </c>
      <c r="C951" s="2" t="s">
        <v>1</v>
      </c>
    </row>
    <row r="952" spans="1:3" x14ac:dyDescent="0.3">
      <c r="A952" s="1">
        <v>42955</v>
      </c>
      <c r="B952" s="2" t="s">
        <v>2</v>
      </c>
      <c r="C952" s="2" t="s">
        <v>1</v>
      </c>
    </row>
    <row r="953" spans="1:3" x14ac:dyDescent="0.3">
      <c r="A953" s="1">
        <v>42956</v>
      </c>
      <c r="B953" s="2" t="s">
        <v>2</v>
      </c>
      <c r="C953" s="2" t="s">
        <v>1</v>
      </c>
    </row>
    <row r="954" spans="1:3" x14ac:dyDescent="0.3">
      <c r="A954" s="1">
        <v>42957</v>
      </c>
      <c r="B954" s="2" t="s">
        <v>2</v>
      </c>
      <c r="C954" s="2" t="s">
        <v>1</v>
      </c>
    </row>
    <row r="955" spans="1:3" x14ac:dyDescent="0.3">
      <c r="A955" s="1">
        <v>42958</v>
      </c>
      <c r="B955" s="2" t="s">
        <v>2</v>
      </c>
      <c r="C955" s="2" t="s">
        <v>1</v>
      </c>
    </row>
    <row r="956" spans="1:3" x14ac:dyDescent="0.3">
      <c r="A956" s="1">
        <v>42959</v>
      </c>
      <c r="B956" s="2" t="s">
        <v>2</v>
      </c>
      <c r="C956" s="2" t="s">
        <v>1</v>
      </c>
    </row>
    <row r="957" spans="1:3" x14ac:dyDescent="0.3">
      <c r="A957" s="1">
        <v>42960</v>
      </c>
      <c r="B957" s="2" t="s">
        <v>2</v>
      </c>
      <c r="C957" s="2" t="s">
        <v>1</v>
      </c>
    </row>
    <row r="958" spans="1:3" x14ac:dyDescent="0.3">
      <c r="A958" s="1">
        <v>42961</v>
      </c>
      <c r="B958" s="2" t="s">
        <v>2</v>
      </c>
      <c r="C958" s="2" t="s">
        <v>1</v>
      </c>
    </row>
    <row r="959" spans="1:3" x14ac:dyDescent="0.3">
      <c r="A959" s="1">
        <v>42962</v>
      </c>
      <c r="B959" s="2" t="s">
        <v>2</v>
      </c>
      <c r="C959" s="2" t="s">
        <v>1</v>
      </c>
    </row>
    <row r="960" spans="1:3" x14ac:dyDescent="0.3">
      <c r="A960" s="1">
        <v>42963</v>
      </c>
      <c r="B960" s="2" t="s">
        <v>2</v>
      </c>
      <c r="C960" s="2" t="s">
        <v>1</v>
      </c>
    </row>
    <row r="961" spans="1:3" x14ac:dyDescent="0.3">
      <c r="A961" s="1">
        <v>42964</v>
      </c>
      <c r="B961" s="2" t="s">
        <v>2</v>
      </c>
      <c r="C961" s="2" t="s">
        <v>1</v>
      </c>
    </row>
    <row r="962" spans="1:3" x14ac:dyDescent="0.3">
      <c r="A962" s="1">
        <v>42965</v>
      </c>
      <c r="B962" s="2" t="s">
        <v>2</v>
      </c>
      <c r="C962" s="2" t="s">
        <v>1</v>
      </c>
    </row>
    <row r="963" spans="1:3" x14ac:dyDescent="0.3">
      <c r="A963" s="1">
        <v>42966</v>
      </c>
      <c r="B963" s="2" t="s">
        <v>2</v>
      </c>
      <c r="C963" s="2" t="s">
        <v>1</v>
      </c>
    </row>
    <row r="964" spans="1:3" x14ac:dyDescent="0.3">
      <c r="A964" s="1">
        <v>42967</v>
      </c>
      <c r="B964" s="2" t="s">
        <v>2</v>
      </c>
      <c r="C964" s="2" t="s">
        <v>1</v>
      </c>
    </row>
    <row r="965" spans="1:3" x14ac:dyDescent="0.3">
      <c r="A965" s="1">
        <v>42968</v>
      </c>
      <c r="B965" s="2" t="s">
        <v>2</v>
      </c>
      <c r="C965" s="2" t="s">
        <v>1</v>
      </c>
    </row>
    <row r="966" spans="1:3" x14ac:dyDescent="0.3">
      <c r="A966" s="1">
        <v>42969</v>
      </c>
      <c r="B966" s="2" t="s">
        <v>2</v>
      </c>
      <c r="C966" s="2" t="s">
        <v>1</v>
      </c>
    </row>
    <row r="967" spans="1:3" x14ac:dyDescent="0.3">
      <c r="A967" s="1">
        <v>42970</v>
      </c>
      <c r="B967" s="2" t="s">
        <v>2</v>
      </c>
      <c r="C967" s="2" t="s">
        <v>1</v>
      </c>
    </row>
    <row r="968" spans="1:3" x14ac:dyDescent="0.3">
      <c r="A968" s="1">
        <v>42971</v>
      </c>
      <c r="B968" s="2" t="s">
        <v>2</v>
      </c>
      <c r="C968" s="2" t="s">
        <v>1</v>
      </c>
    </row>
    <row r="969" spans="1:3" x14ac:dyDescent="0.3">
      <c r="A969" s="1">
        <v>42972</v>
      </c>
      <c r="B969" s="2" t="s">
        <v>2</v>
      </c>
      <c r="C969" s="2" t="s">
        <v>1</v>
      </c>
    </row>
    <row r="970" spans="1:3" x14ac:dyDescent="0.3">
      <c r="A970" s="1">
        <v>42973</v>
      </c>
      <c r="B970" s="2" t="s">
        <v>2</v>
      </c>
      <c r="C970" s="2" t="s">
        <v>1</v>
      </c>
    </row>
    <row r="971" spans="1:3" x14ac:dyDescent="0.3">
      <c r="A971" s="1">
        <v>42974</v>
      </c>
      <c r="B971" s="2" t="s">
        <v>2</v>
      </c>
      <c r="C971" s="2" t="s">
        <v>1</v>
      </c>
    </row>
    <row r="972" spans="1:3" x14ac:dyDescent="0.3">
      <c r="A972" s="1">
        <v>42975</v>
      </c>
      <c r="B972" s="2" t="s">
        <v>2</v>
      </c>
      <c r="C972" s="2" t="s">
        <v>1</v>
      </c>
    </row>
    <row r="973" spans="1:3" x14ac:dyDescent="0.3">
      <c r="A973" s="1">
        <v>42976</v>
      </c>
      <c r="B973" s="2" t="s">
        <v>2</v>
      </c>
      <c r="C973" s="2" t="s">
        <v>1</v>
      </c>
    </row>
    <row r="974" spans="1:3" x14ac:dyDescent="0.3">
      <c r="A974" s="1">
        <v>42977</v>
      </c>
      <c r="B974" s="2" t="s">
        <v>2</v>
      </c>
      <c r="C974" s="2" t="s">
        <v>1</v>
      </c>
    </row>
    <row r="975" spans="1:3" x14ac:dyDescent="0.3">
      <c r="A975" s="1">
        <v>42978</v>
      </c>
      <c r="B975" s="2" t="s">
        <v>2</v>
      </c>
      <c r="C975" s="2" t="s">
        <v>1</v>
      </c>
    </row>
    <row r="976" spans="1:3" x14ac:dyDescent="0.3">
      <c r="A976" s="1">
        <v>42979</v>
      </c>
      <c r="B976" s="2" t="s">
        <v>2</v>
      </c>
      <c r="C976" s="2" t="s">
        <v>1</v>
      </c>
    </row>
    <row r="977" spans="1:3" x14ac:dyDescent="0.3">
      <c r="A977" s="1">
        <v>42980</v>
      </c>
      <c r="B977" s="2" t="s">
        <v>2</v>
      </c>
      <c r="C977" s="2" t="s">
        <v>1</v>
      </c>
    </row>
    <row r="978" spans="1:3" x14ac:dyDescent="0.3">
      <c r="A978" s="1">
        <v>42981</v>
      </c>
      <c r="B978" s="2" t="s">
        <v>2</v>
      </c>
      <c r="C978" s="2" t="s">
        <v>1</v>
      </c>
    </row>
    <row r="979" spans="1:3" x14ac:dyDescent="0.3">
      <c r="A979" s="1">
        <v>42982</v>
      </c>
      <c r="B979" s="2" t="s">
        <v>2</v>
      </c>
      <c r="C979" s="2" t="s">
        <v>1</v>
      </c>
    </row>
    <row r="980" spans="1:3" x14ac:dyDescent="0.3">
      <c r="A980" s="1">
        <v>42983</v>
      </c>
      <c r="B980" s="2" t="s">
        <v>2</v>
      </c>
      <c r="C980" s="2" t="s">
        <v>1</v>
      </c>
    </row>
    <row r="981" spans="1:3" x14ac:dyDescent="0.3">
      <c r="A981" s="1">
        <v>42984</v>
      </c>
      <c r="B981" s="2" t="s">
        <v>2</v>
      </c>
      <c r="C981" s="2" t="s">
        <v>1</v>
      </c>
    </row>
    <row r="982" spans="1:3" x14ac:dyDescent="0.3">
      <c r="A982" s="1">
        <v>42985</v>
      </c>
      <c r="B982" s="2" t="s">
        <v>2</v>
      </c>
      <c r="C982" s="2" t="s">
        <v>1</v>
      </c>
    </row>
    <row r="983" spans="1:3" x14ac:dyDescent="0.3">
      <c r="A983" s="1">
        <v>42986</v>
      </c>
      <c r="B983" s="2" t="s">
        <v>2</v>
      </c>
      <c r="C983" s="2" t="s">
        <v>1</v>
      </c>
    </row>
    <row r="984" spans="1:3" x14ac:dyDescent="0.3">
      <c r="A984" s="1">
        <v>42987</v>
      </c>
      <c r="B984" s="2" t="s">
        <v>2</v>
      </c>
      <c r="C984" s="2" t="s">
        <v>1</v>
      </c>
    </row>
    <row r="985" spans="1:3" x14ac:dyDescent="0.3">
      <c r="A985" s="1">
        <v>42988</v>
      </c>
      <c r="B985" s="2" t="s">
        <v>2</v>
      </c>
      <c r="C985" s="2" t="s">
        <v>1</v>
      </c>
    </row>
    <row r="986" spans="1:3" x14ac:dyDescent="0.3">
      <c r="A986" s="1">
        <v>42989</v>
      </c>
      <c r="B986" s="2" t="s">
        <v>2</v>
      </c>
      <c r="C986" s="2" t="s">
        <v>1</v>
      </c>
    </row>
    <row r="987" spans="1:3" x14ac:dyDescent="0.3">
      <c r="A987" s="1">
        <v>42990</v>
      </c>
      <c r="B987" s="2" t="s">
        <v>2</v>
      </c>
      <c r="C987" s="2" t="s">
        <v>1</v>
      </c>
    </row>
    <row r="988" spans="1:3" x14ac:dyDescent="0.3">
      <c r="A988" s="1">
        <v>42991</v>
      </c>
      <c r="B988" s="2" t="s">
        <v>2</v>
      </c>
      <c r="C988" s="2" t="s">
        <v>1</v>
      </c>
    </row>
    <row r="989" spans="1:3" x14ac:dyDescent="0.3">
      <c r="A989" s="1">
        <v>42992</v>
      </c>
      <c r="B989" s="2" t="s">
        <v>2</v>
      </c>
      <c r="C989" s="2" t="s">
        <v>1</v>
      </c>
    </row>
    <row r="990" spans="1:3" x14ac:dyDescent="0.3">
      <c r="A990" s="1">
        <v>42993</v>
      </c>
      <c r="B990" s="2" t="s">
        <v>2</v>
      </c>
      <c r="C990" s="2" t="s">
        <v>1</v>
      </c>
    </row>
    <row r="991" spans="1:3" x14ac:dyDescent="0.3">
      <c r="A991" s="1">
        <v>42994</v>
      </c>
      <c r="B991" s="2" t="s">
        <v>2</v>
      </c>
      <c r="C991" s="2" t="s">
        <v>1</v>
      </c>
    </row>
    <row r="992" spans="1:3" x14ac:dyDescent="0.3">
      <c r="A992" s="1">
        <v>42995</v>
      </c>
      <c r="B992" s="2" t="s">
        <v>2</v>
      </c>
      <c r="C992" s="2" t="s">
        <v>1</v>
      </c>
    </row>
    <row r="993" spans="1:3" x14ac:dyDescent="0.3">
      <c r="A993" s="1">
        <v>42996</v>
      </c>
      <c r="B993" s="2" t="s">
        <v>2</v>
      </c>
      <c r="C993" s="2" t="s">
        <v>1</v>
      </c>
    </row>
    <row r="994" spans="1:3" x14ac:dyDescent="0.3">
      <c r="A994" s="1">
        <v>42997</v>
      </c>
      <c r="B994" s="2" t="s">
        <v>2</v>
      </c>
      <c r="C994" s="2" t="s">
        <v>1</v>
      </c>
    </row>
    <row r="995" spans="1:3" x14ac:dyDescent="0.3">
      <c r="A995" s="1">
        <v>42998</v>
      </c>
      <c r="B995" s="2" t="s">
        <v>2</v>
      </c>
      <c r="C995" s="2" t="s">
        <v>1</v>
      </c>
    </row>
    <row r="996" spans="1:3" x14ac:dyDescent="0.3">
      <c r="A996" s="1">
        <v>42999</v>
      </c>
      <c r="B996" s="2" t="s">
        <v>2</v>
      </c>
      <c r="C996" s="2" t="s">
        <v>1</v>
      </c>
    </row>
    <row r="997" spans="1:3" x14ac:dyDescent="0.3">
      <c r="A997" s="1">
        <v>43000</v>
      </c>
      <c r="B997" s="2" t="s">
        <v>1</v>
      </c>
      <c r="C997" s="2" t="s">
        <v>1</v>
      </c>
    </row>
    <row r="998" spans="1:3" x14ac:dyDescent="0.3">
      <c r="A998" s="1">
        <v>43001</v>
      </c>
      <c r="B998" s="2" t="s">
        <v>1</v>
      </c>
      <c r="C998" s="2" t="s">
        <v>1</v>
      </c>
    </row>
    <row r="999" spans="1:3" x14ac:dyDescent="0.3">
      <c r="A999" s="1">
        <v>43002</v>
      </c>
      <c r="B999" s="2" t="s">
        <v>1</v>
      </c>
      <c r="C999" s="2" t="s">
        <v>1</v>
      </c>
    </row>
    <row r="1000" spans="1:3" x14ac:dyDescent="0.3">
      <c r="A1000" s="1">
        <v>43003</v>
      </c>
      <c r="B1000" s="2" t="s">
        <v>1</v>
      </c>
      <c r="C1000" s="2" t="s">
        <v>1</v>
      </c>
    </row>
    <row r="1001" spans="1:3" x14ac:dyDescent="0.3">
      <c r="A1001" s="1">
        <v>43004</v>
      </c>
      <c r="B1001" s="2" t="s">
        <v>1</v>
      </c>
      <c r="C1001" s="2" t="s">
        <v>1</v>
      </c>
    </row>
    <row r="1002" spans="1:3" x14ac:dyDescent="0.3">
      <c r="A1002" s="1">
        <v>43005</v>
      </c>
      <c r="B1002" s="2" t="s">
        <v>1</v>
      </c>
      <c r="C1002" s="2" t="s">
        <v>1</v>
      </c>
    </row>
    <row r="1003" spans="1:3" x14ac:dyDescent="0.3">
      <c r="A1003" s="1">
        <v>43006</v>
      </c>
      <c r="B1003" s="2" t="s">
        <v>1</v>
      </c>
      <c r="C1003" s="2" t="s">
        <v>1</v>
      </c>
    </row>
    <row r="1004" spans="1:3" x14ac:dyDescent="0.3">
      <c r="A1004" s="1">
        <v>43007</v>
      </c>
      <c r="B1004" s="2" t="s">
        <v>1</v>
      </c>
      <c r="C1004" s="2" t="s">
        <v>2</v>
      </c>
    </row>
    <row r="1005" spans="1:3" x14ac:dyDescent="0.3">
      <c r="A1005" s="1">
        <v>43008</v>
      </c>
      <c r="B1005" s="2" t="s">
        <v>1</v>
      </c>
      <c r="C1005" s="2" t="s">
        <v>1</v>
      </c>
    </row>
    <row r="1006" spans="1:3" x14ac:dyDescent="0.3">
      <c r="A1006" s="1">
        <v>43009</v>
      </c>
      <c r="B1006" s="2" t="s">
        <v>1</v>
      </c>
      <c r="C1006" s="2" t="s">
        <v>1</v>
      </c>
    </row>
    <row r="1007" spans="1:3" x14ac:dyDescent="0.3">
      <c r="A1007" s="1">
        <v>43010</v>
      </c>
      <c r="B1007" s="2" t="s">
        <v>1</v>
      </c>
      <c r="C1007" s="2" t="s">
        <v>1</v>
      </c>
    </row>
    <row r="1008" spans="1:3" x14ac:dyDescent="0.3">
      <c r="A1008" s="1">
        <v>43011</v>
      </c>
      <c r="B1008" s="2" t="s">
        <v>1</v>
      </c>
      <c r="C1008" s="2" t="s">
        <v>1</v>
      </c>
    </row>
    <row r="1009" spans="1:3" x14ac:dyDescent="0.3">
      <c r="A1009" s="1">
        <v>43012</v>
      </c>
      <c r="B1009" s="2" t="s">
        <v>1</v>
      </c>
      <c r="C1009" s="2" t="s">
        <v>1</v>
      </c>
    </row>
    <row r="1010" spans="1:3" x14ac:dyDescent="0.3">
      <c r="A1010" s="1">
        <v>43013</v>
      </c>
      <c r="B1010" s="2" t="s">
        <v>1</v>
      </c>
      <c r="C1010" s="2" t="s">
        <v>1</v>
      </c>
    </row>
    <row r="1011" spans="1:3" x14ac:dyDescent="0.3">
      <c r="A1011" s="1">
        <v>43014</v>
      </c>
      <c r="B1011" s="2" t="s">
        <v>1</v>
      </c>
      <c r="C1011" s="2" t="s">
        <v>1</v>
      </c>
    </row>
    <row r="1012" spans="1:3" x14ac:dyDescent="0.3">
      <c r="A1012" s="1">
        <v>43015</v>
      </c>
      <c r="B1012" s="2" t="s">
        <v>1</v>
      </c>
      <c r="C1012" s="2" t="s">
        <v>1</v>
      </c>
    </row>
    <row r="1013" spans="1:3" x14ac:dyDescent="0.3">
      <c r="A1013" s="1">
        <v>43016</v>
      </c>
      <c r="B1013" s="2" t="s">
        <v>1</v>
      </c>
      <c r="C1013" s="2" t="s">
        <v>1</v>
      </c>
    </row>
    <row r="1014" spans="1:3" x14ac:dyDescent="0.3">
      <c r="A1014" s="1">
        <v>43017</v>
      </c>
      <c r="B1014" s="2" t="s">
        <v>1</v>
      </c>
      <c r="C1014" s="2" t="s">
        <v>1</v>
      </c>
    </row>
    <row r="1015" spans="1:3" x14ac:dyDescent="0.3">
      <c r="A1015" s="1">
        <v>43018</v>
      </c>
      <c r="B1015" s="2" t="s">
        <v>2</v>
      </c>
      <c r="C1015" s="2" t="s">
        <v>1</v>
      </c>
    </row>
    <row r="1016" spans="1:3" x14ac:dyDescent="0.3">
      <c r="A1016" s="1">
        <v>43019</v>
      </c>
      <c r="B1016" s="2" t="s">
        <v>2</v>
      </c>
      <c r="C1016" s="2" t="s">
        <v>1</v>
      </c>
    </row>
    <row r="1017" spans="1:3" x14ac:dyDescent="0.3">
      <c r="A1017" s="1">
        <v>43020</v>
      </c>
      <c r="B1017" s="2" t="s">
        <v>2</v>
      </c>
      <c r="C1017" s="2" t="s">
        <v>1</v>
      </c>
    </row>
    <row r="1018" spans="1:3" x14ac:dyDescent="0.3">
      <c r="A1018" s="1">
        <v>43021</v>
      </c>
      <c r="B1018" s="2" t="s">
        <v>2</v>
      </c>
      <c r="C1018" s="2" t="s">
        <v>1</v>
      </c>
    </row>
    <row r="1019" spans="1:3" x14ac:dyDescent="0.3">
      <c r="A1019" s="1">
        <v>43022</v>
      </c>
      <c r="B1019" s="2" t="s">
        <v>2</v>
      </c>
      <c r="C1019" s="2" t="s">
        <v>1</v>
      </c>
    </row>
    <row r="1020" spans="1:3" x14ac:dyDescent="0.3">
      <c r="A1020" s="1">
        <v>43023</v>
      </c>
      <c r="B1020" s="2" t="s">
        <v>2</v>
      </c>
      <c r="C1020" s="2" t="s">
        <v>1</v>
      </c>
    </row>
    <row r="1021" spans="1:3" x14ac:dyDescent="0.3">
      <c r="A1021" s="1">
        <v>43024</v>
      </c>
      <c r="B1021" s="2" t="s">
        <v>2</v>
      </c>
      <c r="C1021" s="2" t="s">
        <v>1</v>
      </c>
    </row>
    <row r="1022" spans="1:3" x14ac:dyDescent="0.3">
      <c r="A1022" s="1">
        <v>43025</v>
      </c>
      <c r="B1022" s="2" t="s">
        <v>2</v>
      </c>
      <c r="C1022" s="2" t="s">
        <v>1</v>
      </c>
    </row>
    <row r="1023" spans="1:3" x14ac:dyDescent="0.3">
      <c r="A1023" s="1">
        <v>43026</v>
      </c>
      <c r="B1023" s="2" t="s">
        <v>2</v>
      </c>
      <c r="C1023" s="2" t="s">
        <v>1</v>
      </c>
    </row>
    <row r="1024" spans="1:3" x14ac:dyDescent="0.3">
      <c r="A1024" s="1">
        <v>43027</v>
      </c>
      <c r="B1024" s="2" t="s">
        <v>2</v>
      </c>
      <c r="C1024" s="2" t="s">
        <v>1</v>
      </c>
    </row>
    <row r="1025" spans="1:3" x14ac:dyDescent="0.3">
      <c r="A1025" s="1">
        <v>43028</v>
      </c>
      <c r="B1025" s="2" t="s">
        <v>2</v>
      </c>
      <c r="C1025" s="2" t="s">
        <v>1</v>
      </c>
    </row>
    <row r="1026" spans="1:3" x14ac:dyDescent="0.3">
      <c r="A1026" s="1">
        <v>43029</v>
      </c>
      <c r="B1026" s="2" t="s">
        <v>2</v>
      </c>
      <c r="C1026" s="2" t="s">
        <v>1</v>
      </c>
    </row>
    <row r="1027" spans="1:3" x14ac:dyDescent="0.3">
      <c r="A1027" s="1">
        <v>43030</v>
      </c>
      <c r="B1027" s="2" t="s">
        <v>2</v>
      </c>
      <c r="C1027" s="2" t="s">
        <v>1</v>
      </c>
    </row>
    <row r="1028" spans="1:3" x14ac:dyDescent="0.3">
      <c r="A1028" s="1">
        <v>43031</v>
      </c>
      <c r="B1028" s="2" t="s">
        <v>2</v>
      </c>
      <c r="C1028" s="2" t="s">
        <v>1</v>
      </c>
    </row>
    <row r="1029" spans="1:3" x14ac:dyDescent="0.3">
      <c r="A1029" s="1">
        <v>43032</v>
      </c>
      <c r="B1029" s="2" t="s">
        <v>2</v>
      </c>
      <c r="C1029" s="2" t="s">
        <v>1</v>
      </c>
    </row>
    <row r="1030" spans="1:3" x14ac:dyDescent="0.3">
      <c r="A1030" s="1">
        <v>43033</v>
      </c>
      <c r="B1030" s="2" t="s">
        <v>2</v>
      </c>
      <c r="C1030" s="2" t="s">
        <v>1</v>
      </c>
    </row>
    <row r="1031" spans="1:3" x14ac:dyDescent="0.3">
      <c r="A1031" s="1">
        <v>43034</v>
      </c>
      <c r="B1031" s="2" t="s">
        <v>2</v>
      </c>
      <c r="C1031" s="2" t="s">
        <v>1</v>
      </c>
    </row>
    <row r="1032" spans="1:3" x14ac:dyDescent="0.3">
      <c r="A1032" s="1">
        <v>43035</v>
      </c>
      <c r="B1032" s="2" t="s">
        <v>2</v>
      </c>
      <c r="C1032" s="2" t="s">
        <v>1</v>
      </c>
    </row>
    <row r="1033" spans="1:3" x14ac:dyDescent="0.3">
      <c r="A1033" s="1">
        <v>43036</v>
      </c>
      <c r="B1033" s="2" t="s">
        <v>2</v>
      </c>
      <c r="C1033" s="2" t="s">
        <v>1</v>
      </c>
    </row>
    <row r="1034" spans="1:3" x14ac:dyDescent="0.3">
      <c r="A1034" s="1">
        <v>43037</v>
      </c>
      <c r="B1034" s="2" t="s">
        <v>2</v>
      </c>
      <c r="C1034" s="2" t="s">
        <v>1</v>
      </c>
    </row>
    <row r="1035" spans="1:3" x14ac:dyDescent="0.3">
      <c r="A1035" s="1">
        <v>43038</v>
      </c>
      <c r="B1035" s="2" t="s">
        <v>2</v>
      </c>
      <c r="C1035" s="2" t="s">
        <v>1</v>
      </c>
    </row>
    <row r="1036" spans="1:3" x14ac:dyDescent="0.3">
      <c r="A1036" s="1">
        <v>43039</v>
      </c>
      <c r="B1036" s="2" t="s">
        <v>2</v>
      </c>
      <c r="C1036" s="2" t="s">
        <v>1</v>
      </c>
    </row>
    <row r="1037" spans="1:3" x14ac:dyDescent="0.3">
      <c r="A1037" s="1">
        <v>43040</v>
      </c>
      <c r="B1037" s="2" t="s">
        <v>2</v>
      </c>
      <c r="C1037" s="2" t="s">
        <v>1</v>
      </c>
    </row>
    <row r="1038" spans="1:3" x14ac:dyDescent="0.3">
      <c r="A1038" s="1">
        <v>43041</v>
      </c>
      <c r="B1038" s="2" t="s">
        <v>2</v>
      </c>
      <c r="C1038" s="2" t="s">
        <v>1</v>
      </c>
    </row>
    <row r="1039" spans="1:3" x14ac:dyDescent="0.3">
      <c r="A1039" s="1">
        <v>43042</v>
      </c>
      <c r="B1039" s="2" t="s">
        <v>2</v>
      </c>
      <c r="C1039" s="2" t="s">
        <v>1</v>
      </c>
    </row>
    <row r="1040" spans="1:3" x14ac:dyDescent="0.3">
      <c r="A1040" s="1">
        <v>43043</v>
      </c>
      <c r="B1040" s="2" t="s">
        <v>2</v>
      </c>
      <c r="C1040" s="2" t="s">
        <v>1</v>
      </c>
    </row>
    <row r="1041" spans="1:3" x14ac:dyDescent="0.3">
      <c r="A1041" s="1">
        <v>43044</v>
      </c>
      <c r="B1041" s="2" t="s">
        <v>2</v>
      </c>
      <c r="C1041" s="2" t="s">
        <v>1</v>
      </c>
    </row>
    <row r="1042" spans="1:3" x14ac:dyDescent="0.3">
      <c r="A1042" s="1">
        <v>43045</v>
      </c>
      <c r="B1042" s="2" t="s">
        <v>2</v>
      </c>
      <c r="C1042" s="2" t="s">
        <v>1</v>
      </c>
    </row>
    <row r="1043" spans="1:3" x14ac:dyDescent="0.3">
      <c r="A1043" s="1">
        <v>43046</v>
      </c>
      <c r="B1043" s="2" t="s">
        <v>2</v>
      </c>
      <c r="C1043" s="2" t="s">
        <v>2</v>
      </c>
    </row>
    <row r="1044" spans="1:3" x14ac:dyDescent="0.3">
      <c r="A1044" s="1">
        <v>43047</v>
      </c>
      <c r="B1044" s="2" t="s">
        <v>2</v>
      </c>
      <c r="C1044" s="2" t="s">
        <v>1</v>
      </c>
    </row>
    <row r="1045" spans="1:3" x14ac:dyDescent="0.3">
      <c r="A1045" s="1">
        <v>43048</v>
      </c>
      <c r="B1045" s="2" t="s">
        <v>2</v>
      </c>
      <c r="C1045" s="2" t="s">
        <v>1</v>
      </c>
    </row>
    <row r="1046" spans="1:3" x14ac:dyDescent="0.3">
      <c r="A1046" s="1">
        <v>43049</v>
      </c>
      <c r="B1046" s="2" t="s">
        <v>2</v>
      </c>
      <c r="C1046" s="2" t="s">
        <v>1</v>
      </c>
    </row>
    <row r="1047" spans="1:3" x14ac:dyDescent="0.3">
      <c r="A1047" s="1">
        <v>43050</v>
      </c>
      <c r="B1047" s="2" t="s">
        <v>2</v>
      </c>
      <c r="C1047" s="2" t="s">
        <v>1</v>
      </c>
    </row>
    <row r="1048" spans="1:3" x14ac:dyDescent="0.3">
      <c r="A1048" s="1">
        <v>43051</v>
      </c>
      <c r="B1048" s="2" t="s">
        <v>2</v>
      </c>
      <c r="C1048" s="2" t="s">
        <v>1</v>
      </c>
    </row>
    <row r="1049" spans="1:3" x14ac:dyDescent="0.3">
      <c r="A1049" s="1">
        <v>43052</v>
      </c>
      <c r="B1049" s="2" t="s">
        <v>2</v>
      </c>
      <c r="C1049" s="2" t="s">
        <v>1</v>
      </c>
    </row>
    <row r="1050" spans="1:3" x14ac:dyDescent="0.3">
      <c r="A1050" s="1">
        <v>43053</v>
      </c>
      <c r="B1050" s="2" t="s">
        <v>2</v>
      </c>
      <c r="C1050" s="2" t="s">
        <v>1</v>
      </c>
    </row>
    <row r="1051" spans="1:3" x14ac:dyDescent="0.3">
      <c r="A1051" s="1">
        <v>43054</v>
      </c>
      <c r="B1051" s="2" t="s">
        <v>2</v>
      </c>
      <c r="C1051" s="2" t="s">
        <v>1</v>
      </c>
    </row>
    <row r="1052" spans="1:3" x14ac:dyDescent="0.3">
      <c r="A1052" s="1">
        <v>43055</v>
      </c>
      <c r="B1052" s="2" t="s">
        <v>2</v>
      </c>
      <c r="C1052" s="2" t="s">
        <v>1</v>
      </c>
    </row>
    <row r="1053" spans="1:3" x14ac:dyDescent="0.3">
      <c r="A1053" s="1">
        <v>43056</v>
      </c>
      <c r="B1053" s="2" t="s">
        <v>2</v>
      </c>
      <c r="C1053" s="2" t="s">
        <v>1</v>
      </c>
    </row>
    <row r="1054" spans="1:3" x14ac:dyDescent="0.3">
      <c r="A1054" s="1">
        <v>43057</v>
      </c>
      <c r="B1054" s="2" t="s">
        <v>2</v>
      </c>
      <c r="C1054" s="2" t="s">
        <v>1</v>
      </c>
    </row>
    <row r="1055" spans="1:3" x14ac:dyDescent="0.3">
      <c r="A1055" s="1">
        <v>43058</v>
      </c>
      <c r="B1055" s="2" t="s">
        <v>2</v>
      </c>
      <c r="C1055" s="2" t="s">
        <v>1</v>
      </c>
    </row>
    <row r="1056" spans="1:3" x14ac:dyDescent="0.3">
      <c r="A1056" s="1">
        <v>43059</v>
      </c>
      <c r="B1056" s="2" t="s">
        <v>2</v>
      </c>
      <c r="C1056" s="2" t="s">
        <v>1</v>
      </c>
    </row>
    <row r="1057" spans="1:3" x14ac:dyDescent="0.3">
      <c r="A1057" s="1">
        <v>43060</v>
      </c>
      <c r="B1057" s="2" t="s">
        <v>2</v>
      </c>
      <c r="C1057" s="2" t="s">
        <v>1</v>
      </c>
    </row>
    <row r="1058" spans="1:3" x14ac:dyDescent="0.3">
      <c r="A1058" s="1">
        <v>43061</v>
      </c>
      <c r="B1058" s="2" t="s">
        <v>2</v>
      </c>
      <c r="C1058" s="2" t="s">
        <v>1</v>
      </c>
    </row>
    <row r="1059" spans="1:3" x14ac:dyDescent="0.3">
      <c r="A1059" s="1">
        <v>43062</v>
      </c>
      <c r="B1059" s="2" t="s">
        <v>2</v>
      </c>
      <c r="C1059" s="2" t="s">
        <v>1</v>
      </c>
    </row>
    <row r="1060" spans="1:3" x14ac:dyDescent="0.3">
      <c r="A1060" s="1">
        <v>43063</v>
      </c>
      <c r="B1060" s="2" t="s">
        <v>2</v>
      </c>
      <c r="C1060" s="2" t="s">
        <v>1</v>
      </c>
    </row>
    <row r="1061" spans="1:3" x14ac:dyDescent="0.3">
      <c r="A1061" s="1">
        <v>43064</v>
      </c>
      <c r="B1061" s="2" t="s">
        <v>2</v>
      </c>
      <c r="C1061" s="2" t="s">
        <v>1</v>
      </c>
    </row>
    <row r="1062" spans="1:3" x14ac:dyDescent="0.3">
      <c r="A1062" s="1">
        <v>43065</v>
      </c>
      <c r="B1062" s="2" t="s">
        <v>2</v>
      </c>
      <c r="C1062" s="2" t="s">
        <v>1</v>
      </c>
    </row>
    <row r="1063" spans="1:3" x14ac:dyDescent="0.3">
      <c r="A1063" s="1">
        <v>43066</v>
      </c>
      <c r="B1063" s="2" t="s">
        <v>2</v>
      </c>
      <c r="C1063" s="2" t="s">
        <v>1</v>
      </c>
    </row>
    <row r="1064" spans="1:3" x14ac:dyDescent="0.3">
      <c r="A1064" s="1">
        <v>43067</v>
      </c>
      <c r="B1064" s="2" t="s">
        <v>2</v>
      </c>
      <c r="C1064" s="2" t="s">
        <v>1</v>
      </c>
    </row>
    <row r="1065" spans="1:3" x14ac:dyDescent="0.3">
      <c r="A1065" s="1">
        <v>43068</v>
      </c>
      <c r="B1065" s="2" t="s">
        <v>2</v>
      </c>
      <c r="C1065" s="2" t="s">
        <v>1</v>
      </c>
    </row>
    <row r="1066" spans="1:3" x14ac:dyDescent="0.3">
      <c r="A1066" s="1">
        <v>43069</v>
      </c>
      <c r="B1066" s="2" t="s">
        <v>2</v>
      </c>
      <c r="C1066" s="2" t="s">
        <v>1</v>
      </c>
    </row>
    <row r="1067" spans="1:3" x14ac:dyDescent="0.3">
      <c r="A1067" s="1">
        <v>43070</v>
      </c>
      <c r="B1067" s="2" t="s">
        <v>2</v>
      </c>
      <c r="C1067" s="2" t="s">
        <v>1</v>
      </c>
    </row>
    <row r="1068" spans="1:3" x14ac:dyDescent="0.3">
      <c r="A1068" s="1">
        <v>43071</v>
      </c>
      <c r="B1068" s="2" t="s">
        <v>2</v>
      </c>
      <c r="C1068" s="2" t="s">
        <v>1</v>
      </c>
    </row>
    <row r="1069" spans="1:3" x14ac:dyDescent="0.3">
      <c r="A1069" s="1">
        <v>43072</v>
      </c>
      <c r="B1069" s="2" t="s">
        <v>2</v>
      </c>
      <c r="C1069" s="2" t="s">
        <v>1</v>
      </c>
    </row>
    <row r="1070" spans="1:3" x14ac:dyDescent="0.3">
      <c r="A1070" s="1">
        <v>43073</v>
      </c>
      <c r="B1070" s="2" t="s">
        <v>2</v>
      </c>
      <c r="C1070" s="2" t="s">
        <v>1</v>
      </c>
    </row>
    <row r="1071" spans="1:3" x14ac:dyDescent="0.3">
      <c r="A1071" s="1">
        <v>43074</v>
      </c>
      <c r="B1071" s="2" t="s">
        <v>2</v>
      </c>
      <c r="C1071" s="2" t="s">
        <v>1</v>
      </c>
    </row>
    <row r="1072" spans="1:3" x14ac:dyDescent="0.3">
      <c r="A1072" s="1">
        <v>43075</v>
      </c>
      <c r="B1072" s="2" t="s">
        <v>2</v>
      </c>
      <c r="C1072" s="2" t="s">
        <v>1</v>
      </c>
    </row>
    <row r="1073" spans="1:3" x14ac:dyDescent="0.3">
      <c r="A1073" s="1">
        <v>43076</v>
      </c>
      <c r="B1073" s="2" t="s">
        <v>2</v>
      </c>
      <c r="C1073" s="2" t="s">
        <v>1</v>
      </c>
    </row>
    <row r="1074" spans="1:3" x14ac:dyDescent="0.3">
      <c r="A1074" s="1">
        <v>43077</v>
      </c>
      <c r="B1074" s="2" t="s">
        <v>2</v>
      </c>
      <c r="C1074" s="2" t="s">
        <v>1</v>
      </c>
    </row>
    <row r="1075" spans="1:3" x14ac:dyDescent="0.3">
      <c r="A1075" s="1">
        <v>43078</v>
      </c>
      <c r="B1075" s="2" t="s">
        <v>2</v>
      </c>
      <c r="C1075" s="2" t="s">
        <v>1</v>
      </c>
    </row>
    <row r="1076" spans="1:3" x14ac:dyDescent="0.3">
      <c r="A1076" s="1">
        <v>43079</v>
      </c>
      <c r="B1076" s="2" t="s">
        <v>2</v>
      </c>
      <c r="C1076" s="2" t="s">
        <v>1</v>
      </c>
    </row>
    <row r="1077" spans="1:3" x14ac:dyDescent="0.3">
      <c r="A1077" s="1">
        <v>43080</v>
      </c>
      <c r="B1077" s="2" t="s">
        <v>2</v>
      </c>
      <c r="C1077" s="2" t="s">
        <v>1</v>
      </c>
    </row>
    <row r="1078" spans="1:3" x14ac:dyDescent="0.3">
      <c r="A1078" s="1">
        <v>43081</v>
      </c>
      <c r="B1078" s="2" t="s">
        <v>2</v>
      </c>
      <c r="C1078" s="2" t="s">
        <v>1</v>
      </c>
    </row>
    <row r="1079" spans="1:3" x14ac:dyDescent="0.3">
      <c r="A1079" s="1">
        <v>43082</v>
      </c>
      <c r="B1079" s="2" t="s">
        <v>2</v>
      </c>
      <c r="C1079" s="2" t="s">
        <v>1</v>
      </c>
    </row>
    <row r="1080" spans="1:3" x14ac:dyDescent="0.3">
      <c r="A1080" s="1">
        <v>43083</v>
      </c>
      <c r="B1080" s="2" t="s">
        <v>2</v>
      </c>
      <c r="C1080" s="2" t="s">
        <v>1</v>
      </c>
    </row>
    <row r="1081" spans="1:3" x14ac:dyDescent="0.3">
      <c r="A1081" s="1">
        <v>43084</v>
      </c>
      <c r="B1081" s="2" t="s">
        <v>2</v>
      </c>
      <c r="C1081" s="2" t="s">
        <v>1</v>
      </c>
    </row>
    <row r="1082" spans="1:3" x14ac:dyDescent="0.3">
      <c r="A1082" s="1">
        <v>43085</v>
      </c>
      <c r="B1082" s="2" t="s">
        <v>2</v>
      </c>
      <c r="C1082" s="2" t="s">
        <v>1</v>
      </c>
    </row>
    <row r="1083" spans="1:3" x14ac:dyDescent="0.3">
      <c r="A1083" s="1">
        <v>43086</v>
      </c>
      <c r="B1083" s="2" t="s">
        <v>2</v>
      </c>
      <c r="C1083" s="2" t="s">
        <v>1</v>
      </c>
    </row>
    <row r="1084" spans="1:3" x14ac:dyDescent="0.3">
      <c r="A1084" s="1">
        <v>43087</v>
      </c>
      <c r="B1084" s="2" t="s">
        <v>2</v>
      </c>
      <c r="C1084" s="2" t="s">
        <v>1</v>
      </c>
    </row>
    <row r="1085" spans="1:3" x14ac:dyDescent="0.3">
      <c r="A1085" s="1">
        <v>43088</v>
      </c>
      <c r="B1085" s="2" t="s">
        <v>2</v>
      </c>
      <c r="C1085" s="2" t="s">
        <v>1</v>
      </c>
    </row>
    <row r="1086" spans="1:3" x14ac:dyDescent="0.3">
      <c r="A1086" s="1">
        <v>43089</v>
      </c>
      <c r="B1086" s="2" t="s">
        <v>2</v>
      </c>
      <c r="C1086" s="2" t="s">
        <v>1</v>
      </c>
    </row>
    <row r="1087" spans="1:3" x14ac:dyDescent="0.3">
      <c r="A1087" s="1">
        <v>43090</v>
      </c>
      <c r="B1087" s="2" t="s">
        <v>2</v>
      </c>
      <c r="C1087" s="2" t="s">
        <v>1</v>
      </c>
    </row>
    <row r="1088" spans="1:3" x14ac:dyDescent="0.3">
      <c r="A1088" s="1">
        <v>43091</v>
      </c>
      <c r="B1088" s="2" t="s">
        <v>1</v>
      </c>
      <c r="C1088" s="2" t="s">
        <v>1</v>
      </c>
    </row>
    <row r="1089" spans="1:3" x14ac:dyDescent="0.3">
      <c r="A1089" s="1">
        <v>43092</v>
      </c>
      <c r="B1089" s="2" t="s">
        <v>1</v>
      </c>
      <c r="C1089" s="2" t="s">
        <v>1</v>
      </c>
    </row>
    <row r="1090" spans="1:3" x14ac:dyDescent="0.3">
      <c r="A1090" s="1">
        <v>43093</v>
      </c>
      <c r="B1090" s="2" t="s">
        <v>1</v>
      </c>
      <c r="C1090" s="2" t="s">
        <v>1</v>
      </c>
    </row>
    <row r="1091" spans="1:3" x14ac:dyDescent="0.3">
      <c r="A1091" s="1">
        <v>43094</v>
      </c>
      <c r="B1091" s="2" t="s">
        <v>1</v>
      </c>
      <c r="C1091" s="2" t="s">
        <v>2</v>
      </c>
    </row>
    <row r="1092" spans="1:3" x14ac:dyDescent="0.3">
      <c r="A1092" s="1">
        <v>43095</v>
      </c>
      <c r="B1092" s="2" t="s">
        <v>1</v>
      </c>
      <c r="C1092" s="2" t="s">
        <v>2</v>
      </c>
    </row>
    <row r="1093" spans="1:3" x14ac:dyDescent="0.3">
      <c r="A1093" s="1">
        <v>43096</v>
      </c>
      <c r="B1093" s="2" t="s">
        <v>1</v>
      </c>
      <c r="C1093" s="2" t="s">
        <v>1</v>
      </c>
    </row>
    <row r="1094" spans="1:3" x14ac:dyDescent="0.3">
      <c r="A1094" s="1">
        <v>43097</v>
      </c>
      <c r="B1094" s="2" t="s">
        <v>1</v>
      </c>
      <c r="C1094" s="2" t="s">
        <v>1</v>
      </c>
    </row>
    <row r="1095" spans="1:3" x14ac:dyDescent="0.3">
      <c r="A1095" s="1">
        <v>43098</v>
      </c>
      <c r="B1095" s="2" t="s">
        <v>1</v>
      </c>
      <c r="C1095" s="2" t="s">
        <v>1</v>
      </c>
    </row>
    <row r="1096" spans="1:3" x14ac:dyDescent="0.3">
      <c r="A1096" s="1">
        <v>43099</v>
      </c>
      <c r="B1096" s="2" t="s">
        <v>1</v>
      </c>
      <c r="C1096" s="2" t="s">
        <v>1</v>
      </c>
    </row>
    <row r="1097" spans="1:3" x14ac:dyDescent="0.3">
      <c r="A1097" s="1">
        <v>43100</v>
      </c>
      <c r="B1097" s="2" t="s">
        <v>1</v>
      </c>
      <c r="C1097" s="2" t="s">
        <v>1</v>
      </c>
    </row>
    <row r="1098" spans="1:3" x14ac:dyDescent="0.3">
      <c r="A1098" s="1">
        <v>43101</v>
      </c>
      <c r="B1098" s="2" t="s">
        <v>1</v>
      </c>
      <c r="C1098" s="2" t="s">
        <v>2</v>
      </c>
    </row>
    <row r="1099" spans="1:3" x14ac:dyDescent="0.3">
      <c r="A1099" s="1">
        <v>43102</v>
      </c>
      <c r="B1099" s="2" t="s">
        <v>1</v>
      </c>
      <c r="C1099" s="2" t="s">
        <v>1</v>
      </c>
    </row>
    <row r="1100" spans="1:3" x14ac:dyDescent="0.3">
      <c r="A1100" s="1">
        <v>43103</v>
      </c>
      <c r="B1100" s="2" t="s">
        <v>1</v>
      </c>
      <c r="C1100" s="2" t="s">
        <v>1</v>
      </c>
    </row>
    <row r="1101" spans="1:3" x14ac:dyDescent="0.3">
      <c r="A1101" s="1">
        <v>43104</v>
      </c>
      <c r="B1101" s="2" t="s">
        <v>1</v>
      </c>
      <c r="C1101" s="2" t="s">
        <v>1</v>
      </c>
    </row>
    <row r="1102" spans="1:3" x14ac:dyDescent="0.3">
      <c r="A1102" s="1">
        <v>43105</v>
      </c>
      <c r="B1102" s="2" t="s">
        <v>1</v>
      </c>
      <c r="C1102" s="2" t="s">
        <v>1</v>
      </c>
    </row>
    <row r="1103" spans="1:3" x14ac:dyDescent="0.3">
      <c r="A1103" s="1">
        <v>43106</v>
      </c>
      <c r="B1103" s="2" t="s">
        <v>1</v>
      </c>
      <c r="C1103" s="2" t="s">
        <v>1</v>
      </c>
    </row>
    <row r="1104" spans="1:3" x14ac:dyDescent="0.3">
      <c r="A1104" s="1">
        <v>43107</v>
      </c>
      <c r="B1104" s="2" t="s">
        <v>1</v>
      </c>
      <c r="C1104" s="2" t="s">
        <v>1</v>
      </c>
    </row>
    <row r="1105" spans="1:3" x14ac:dyDescent="0.3">
      <c r="A1105" s="1">
        <v>43108</v>
      </c>
      <c r="B1105" s="2" t="s">
        <v>1</v>
      </c>
      <c r="C1105" s="2" t="s">
        <v>1</v>
      </c>
    </row>
    <row r="1106" spans="1:3" x14ac:dyDescent="0.3">
      <c r="A1106" s="1">
        <v>43109</v>
      </c>
      <c r="B1106" s="2" t="s">
        <v>1</v>
      </c>
      <c r="C1106" s="2" t="s">
        <v>1</v>
      </c>
    </row>
    <row r="1107" spans="1:3" x14ac:dyDescent="0.3">
      <c r="A1107" s="1">
        <v>43110</v>
      </c>
      <c r="B1107" s="2" t="s">
        <v>1</v>
      </c>
      <c r="C1107" s="2" t="s">
        <v>1</v>
      </c>
    </row>
    <row r="1108" spans="1:3" x14ac:dyDescent="0.3">
      <c r="A1108" s="1">
        <v>43111</v>
      </c>
      <c r="B1108" s="2" t="s">
        <v>1</v>
      </c>
      <c r="C1108" s="2" t="s">
        <v>1</v>
      </c>
    </row>
    <row r="1109" spans="1:3" x14ac:dyDescent="0.3">
      <c r="A1109" s="1">
        <v>43112</v>
      </c>
      <c r="B1109" s="2" t="s">
        <v>1</v>
      </c>
      <c r="C1109" s="2" t="s">
        <v>1</v>
      </c>
    </row>
    <row r="1110" spans="1:3" x14ac:dyDescent="0.3">
      <c r="A1110" s="1">
        <v>43113</v>
      </c>
      <c r="B1110" s="2" t="s">
        <v>1</v>
      </c>
      <c r="C1110" s="2" t="s">
        <v>1</v>
      </c>
    </row>
    <row r="1111" spans="1:3" x14ac:dyDescent="0.3">
      <c r="A1111" s="1">
        <v>43114</v>
      </c>
      <c r="B1111" s="2" t="s">
        <v>1</v>
      </c>
      <c r="C1111" s="2" t="s">
        <v>1</v>
      </c>
    </row>
    <row r="1112" spans="1:3" x14ac:dyDescent="0.3">
      <c r="A1112" s="1">
        <v>43115</v>
      </c>
      <c r="B1112" s="2" t="s">
        <v>1</v>
      </c>
      <c r="C1112" s="2" t="s">
        <v>1</v>
      </c>
    </row>
    <row r="1113" spans="1:3" x14ac:dyDescent="0.3">
      <c r="A1113" s="1">
        <v>43116</v>
      </c>
      <c r="B1113" s="2" t="s">
        <v>1</v>
      </c>
      <c r="C1113" s="2" t="s">
        <v>1</v>
      </c>
    </row>
    <row r="1114" spans="1:3" x14ac:dyDescent="0.3">
      <c r="A1114" s="1">
        <v>43117</v>
      </c>
      <c r="B1114" s="2" t="s">
        <v>1</v>
      </c>
      <c r="C1114" s="2" t="s">
        <v>1</v>
      </c>
    </row>
    <row r="1115" spans="1:3" x14ac:dyDescent="0.3">
      <c r="A1115" s="1">
        <v>43118</v>
      </c>
      <c r="B1115" s="2" t="s">
        <v>1</v>
      </c>
      <c r="C1115" s="2" t="s">
        <v>1</v>
      </c>
    </row>
    <row r="1116" spans="1:3" x14ac:dyDescent="0.3">
      <c r="A1116" s="1">
        <v>43119</v>
      </c>
      <c r="B1116" s="2" t="s">
        <v>1</v>
      </c>
      <c r="C1116" s="2" t="s">
        <v>1</v>
      </c>
    </row>
    <row r="1117" spans="1:3" x14ac:dyDescent="0.3">
      <c r="A1117" s="1">
        <v>43120</v>
      </c>
      <c r="B1117" s="2" t="s">
        <v>1</v>
      </c>
      <c r="C1117" s="2" t="s">
        <v>1</v>
      </c>
    </row>
    <row r="1118" spans="1:3" x14ac:dyDescent="0.3">
      <c r="A1118" s="1">
        <v>43121</v>
      </c>
      <c r="B1118" s="2" t="s">
        <v>1</v>
      </c>
      <c r="C1118" s="2" t="s">
        <v>1</v>
      </c>
    </row>
    <row r="1119" spans="1:3" x14ac:dyDescent="0.3">
      <c r="A1119" s="1">
        <v>43122</v>
      </c>
      <c r="B1119" s="2" t="s">
        <v>1</v>
      </c>
      <c r="C1119" s="2" t="s">
        <v>1</v>
      </c>
    </row>
    <row r="1120" spans="1:3" x14ac:dyDescent="0.3">
      <c r="A1120" s="1">
        <v>43123</v>
      </c>
      <c r="B1120" s="2" t="s">
        <v>1</v>
      </c>
      <c r="C1120" s="2" t="s">
        <v>1</v>
      </c>
    </row>
    <row r="1121" spans="1:3" x14ac:dyDescent="0.3">
      <c r="A1121" s="1">
        <v>43124</v>
      </c>
      <c r="B1121" s="2" t="s">
        <v>1</v>
      </c>
      <c r="C1121" s="2" t="s">
        <v>1</v>
      </c>
    </row>
    <row r="1122" spans="1:3" x14ac:dyDescent="0.3">
      <c r="A1122" s="1">
        <v>43125</v>
      </c>
      <c r="B1122" s="2" t="s">
        <v>1</v>
      </c>
      <c r="C1122" s="2" t="s">
        <v>1</v>
      </c>
    </row>
    <row r="1123" spans="1:3" x14ac:dyDescent="0.3">
      <c r="A1123" s="1">
        <v>43126</v>
      </c>
      <c r="B1123" s="2" t="s">
        <v>1</v>
      </c>
      <c r="C1123" s="2" t="s">
        <v>2</v>
      </c>
    </row>
    <row r="1124" spans="1:3" x14ac:dyDescent="0.3">
      <c r="A1124" s="1">
        <v>43127</v>
      </c>
      <c r="B1124" s="2" t="s">
        <v>1</v>
      </c>
      <c r="C1124" s="2" t="s">
        <v>1</v>
      </c>
    </row>
    <row r="1125" spans="1:3" x14ac:dyDescent="0.3">
      <c r="A1125" s="1">
        <v>43128</v>
      </c>
      <c r="B1125" s="2" t="s">
        <v>1</v>
      </c>
      <c r="C1125" s="2" t="s">
        <v>1</v>
      </c>
    </row>
    <row r="1126" spans="1:3" x14ac:dyDescent="0.3">
      <c r="A1126" s="1">
        <v>43129</v>
      </c>
      <c r="B1126" s="2" t="s">
        <v>1</v>
      </c>
      <c r="C1126" s="2" t="s">
        <v>1</v>
      </c>
    </row>
    <row r="1127" spans="1:3" x14ac:dyDescent="0.3">
      <c r="A1127" s="1">
        <v>43130</v>
      </c>
      <c r="B1127" s="2" t="s">
        <v>1</v>
      </c>
      <c r="C1127" s="2" t="s">
        <v>1</v>
      </c>
    </row>
    <row r="1128" spans="1:3" x14ac:dyDescent="0.3">
      <c r="A1128" s="1">
        <v>43131</v>
      </c>
      <c r="B1128" s="2" t="s">
        <v>2</v>
      </c>
      <c r="C1128" s="2" t="s">
        <v>1</v>
      </c>
    </row>
    <row r="1129" spans="1:3" x14ac:dyDescent="0.3">
      <c r="A1129" s="1">
        <v>43132</v>
      </c>
      <c r="B1129" s="2" t="s">
        <v>2</v>
      </c>
      <c r="C1129" s="2" t="s">
        <v>1</v>
      </c>
    </row>
    <row r="1130" spans="1:3" x14ac:dyDescent="0.3">
      <c r="A1130" s="1">
        <v>43133</v>
      </c>
      <c r="B1130" s="2" t="s">
        <v>2</v>
      </c>
      <c r="C1130" s="2" t="s">
        <v>1</v>
      </c>
    </row>
    <row r="1131" spans="1:3" x14ac:dyDescent="0.3">
      <c r="A1131" s="1">
        <v>43134</v>
      </c>
      <c r="B1131" s="2" t="s">
        <v>2</v>
      </c>
      <c r="C1131" s="2" t="s">
        <v>1</v>
      </c>
    </row>
    <row r="1132" spans="1:3" x14ac:dyDescent="0.3">
      <c r="A1132" s="1">
        <v>43135</v>
      </c>
      <c r="B1132" s="2" t="s">
        <v>2</v>
      </c>
      <c r="C1132" s="2" t="s">
        <v>1</v>
      </c>
    </row>
    <row r="1133" spans="1:3" x14ac:dyDescent="0.3">
      <c r="A1133" s="1">
        <v>43136</v>
      </c>
      <c r="B1133" s="2" t="s">
        <v>2</v>
      </c>
      <c r="C1133" s="2" t="s">
        <v>1</v>
      </c>
    </row>
    <row r="1134" spans="1:3" x14ac:dyDescent="0.3">
      <c r="A1134" s="1">
        <v>43137</v>
      </c>
      <c r="B1134" s="2" t="s">
        <v>2</v>
      </c>
      <c r="C1134" s="2" t="s">
        <v>1</v>
      </c>
    </row>
    <row r="1135" spans="1:3" x14ac:dyDescent="0.3">
      <c r="A1135" s="1">
        <v>43138</v>
      </c>
      <c r="B1135" s="2" t="s">
        <v>2</v>
      </c>
      <c r="C1135" s="2" t="s">
        <v>1</v>
      </c>
    </row>
    <row r="1136" spans="1:3" x14ac:dyDescent="0.3">
      <c r="A1136" s="1">
        <v>43139</v>
      </c>
      <c r="B1136" s="2" t="s">
        <v>2</v>
      </c>
      <c r="C1136" s="2" t="s">
        <v>1</v>
      </c>
    </row>
    <row r="1137" spans="1:3" x14ac:dyDescent="0.3">
      <c r="A1137" s="1">
        <v>43140</v>
      </c>
      <c r="B1137" s="2" t="s">
        <v>2</v>
      </c>
      <c r="C1137" s="2" t="s">
        <v>1</v>
      </c>
    </row>
    <row r="1138" spans="1:3" x14ac:dyDescent="0.3">
      <c r="A1138" s="1">
        <v>43141</v>
      </c>
      <c r="B1138" s="2" t="s">
        <v>2</v>
      </c>
      <c r="C1138" s="2" t="s">
        <v>1</v>
      </c>
    </row>
    <row r="1139" spans="1:3" x14ac:dyDescent="0.3">
      <c r="A1139" s="1">
        <v>43142</v>
      </c>
      <c r="B1139" s="2" t="s">
        <v>2</v>
      </c>
      <c r="C1139" s="2" t="s">
        <v>1</v>
      </c>
    </row>
    <row r="1140" spans="1:3" x14ac:dyDescent="0.3">
      <c r="A1140" s="1">
        <v>43143</v>
      </c>
      <c r="B1140" s="2" t="s">
        <v>2</v>
      </c>
      <c r="C1140" s="2" t="s">
        <v>1</v>
      </c>
    </row>
    <row r="1141" spans="1:3" x14ac:dyDescent="0.3">
      <c r="A1141" s="1">
        <v>43144</v>
      </c>
      <c r="B1141" s="2" t="s">
        <v>2</v>
      </c>
      <c r="C1141" s="2" t="s">
        <v>1</v>
      </c>
    </row>
    <row r="1142" spans="1:3" x14ac:dyDescent="0.3">
      <c r="A1142" s="1">
        <v>43145</v>
      </c>
      <c r="B1142" s="2" t="s">
        <v>2</v>
      </c>
      <c r="C1142" s="2" t="s">
        <v>1</v>
      </c>
    </row>
    <row r="1143" spans="1:3" x14ac:dyDescent="0.3">
      <c r="A1143" s="1">
        <v>43146</v>
      </c>
      <c r="B1143" s="2" t="s">
        <v>2</v>
      </c>
      <c r="C1143" s="2" t="s">
        <v>1</v>
      </c>
    </row>
    <row r="1144" spans="1:3" x14ac:dyDescent="0.3">
      <c r="A1144" s="1">
        <v>43147</v>
      </c>
      <c r="B1144" s="2" t="s">
        <v>2</v>
      </c>
      <c r="C1144" s="2" t="s">
        <v>1</v>
      </c>
    </row>
    <row r="1145" spans="1:3" x14ac:dyDescent="0.3">
      <c r="A1145" s="1">
        <v>43148</v>
      </c>
      <c r="B1145" s="2" t="s">
        <v>2</v>
      </c>
      <c r="C1145" s="2" t="s">
        <v>1</v>
      </c>
    </row>
    <row r="1146" spans="1:3" x14ac:dyDescent="0.3">
      <c r="A1146" s="1">
        <v>43149</v>
      </c>
      <c r="B1146" s="2" t="s">
        <v>2</v>
      </c>
      <c r="C1146" s="2" t="s">
        <v>1</v>
      </c>
    </row>
    <row r="1147" spans="1:3" x14ac:dyDescent="0.3">
      <c r="A1147" s="1">
        <v>43150</v>
      </c>
      <c r="B1147" s="2" t="s">
        <v>2</v>
      </c>
      <c r="C1147" s="2" t="s">
        <v>1</v>
      </c>
    </row>
    <row r="1148" spans="1:3" x14ac:dyDescent="0.3">
      <c r="A1148" s="1">
        <v>43151</v>
      </c>
      <c r="B1148" s="2" t="s">
        <v>2</v>
      </c>
      <c r="C1148" s="2" t="s">
        <v>1</v>
      </c>
    </row>
    <row r="1149" spans="1:3" x14ac:dyDescent="0.3">
      <c r="A1149" s="1">
        <v>43152</v>
      </c>
      <c r="B1149" s="2" t="s">
        <v>2</v>
      </c>
      <c r="C1149" s="2" t="s">
        <v>1</v>
      </c>
    </row>
    <row r="1150" spans="1:3" x14ac:dyDescent="0.3">
      <c r="A1150" s="1">
        <v>43153</v>
      </c>
      <c r="B1150" s="2" t="s">
        <v>2</v>
      </c>
      <c r="C1150" s="2" t="s">
        <v>1</v>
      </c>
    </row>
    <row r="1151" spans="1:3" x14ac:dyDescent="0.3">
      <c r="A1151" s="1">
        <v>43154</v>
      </c>
      <c r="B1151" s="2" t="s">
        <v>2</v>
      </c>
      <c r="C1151" s="2" t="s">
        <v>1</v>
      </c>
    </row>
    <row r="1152" spans="1:3" x14ac:dyDescent="0.3">
      <c r="A1152" s="1">
        <v>43155</v>
      </c>
      <c r="B1152" s="2" t="s">
        <v>2</v>
      </c>
      <c r="C1152" s="2" t="s">
        <v>1</v>
      </c>
    </row>
    <row r="1153" spans="1:3" x14ac:dyDescent="0.3">
      <c r="A1153" s="1">
        <v>43156</v>
      </c>
      <c r="B1153" s="2" t="s">
        <v>2</v>
      </c>
      <c r="C1153" s="2" t="s">
        <v>1</v>
      </c>
    </row>
    <row r="1154" spans="1:3" x14ac:dyDescent="0.3">
      <c r="A1154" s="1">
        <v>43157</v>
      </c>
      <c r="B1154" s="2" t="s">
        <v>2</v>
      </c>
      <c r="C1154" s="2" t="s">
        <v>1</v>
      </c>
    </row>
    <row r="1155" spans="1:3" x14ac:dyDescent="0.3">
      <c r="A1155" s="1">
        <v>43158</v>
      </c>
      <c r="B1155" s="2" t="s">
        <v>2</v>
      </c>
      <c r="C1155" s="2" t="s">
        <v>1</v>
      </c>
    </row>
    <row r="1156" spans="1:3" x14ac:dyDescent="0.3">
      <c r="A1156" s="1">
        <v>43159</v>
      </c>
      <c r="B1156" s="2" t="s">
        <v>2</v>
      </c>
      <c r="C1156" s="2" t="s">
        <v>1</v>
      </c>
    </row>
    <row r="1157" spans="1:3" x14ac:dyDescent="0.3">
      <c r="A1157" s="1">
        <v>43160</v>
      </c>
      <c r="B1157" s="2" t="s">
        <v>2</v>
      </c>
      <c r="C1157" s="2" t="s">
        <v>1</v>
      </c>
    </row>
    <row r="1158" spans="1:3" x14ac:dyDescent="0.3">
      <c r="A1158" s="1">
        <v>43161</v>
      </c>
      <c r="B1158" s="2" t="s">
        <v>2</v>
      </c>
      <c r="C1158" s="2" t="s">
        <v>1</v>
      </c>
    </row>
    <row r="1159" spans="1:3" x14ac:dyDescent="0.3">
      <c r="A1159" s="1">
        <v>43162</v>
      </c>
      <c r="B1159" s="2" t="s">
        <v>2</v>
      </c>
      <c r="C1159" s="2" t="s">
        <v>1</v>
      </c>
    </row>
    <row r="1160" spans="1:3" x14ac:dyDescent="0.3">
      <c r="A1160" s="1">
        <v>43163</v>
      </c>
      <c r="B1160" s="2" t="s">
        <v>2</v>
      </c>
      <c r="C1160" s="2" t="s">
        <v>1</v>
      </c>
    </row>
    <row r="1161" spans="1:3" x14ac:dyDescent="0.3">
      <c r="A1161" s="1">
        <v>43164</v>
      </c>
      <c r="B1161" s="2" t="s">
        <v>2</v>
      </c>
      <c r="C1161" s="2" t="s">
        <v>1</v>
      </c>
    </row>
    <row r="1162" spans="1:3" x14ac:dyDescent="0.3">
      <c r="A1162" s="1">
        <v>43165</v>
      </c>
      <c r="B1162" s="2" t="s">
        <v>2</v>
      </c>
      <c r="C1162" s="2" t="s">
        <v>1</v>
      </c>
    </row>
    <row r="1163" spans="1:3" x14ac:dyDescent="0.3">
      <c r="A1163" s="1">
        <v>43166</v>
      </c>
      <c r="B1163" s="2" t="s">
        <v>2</v>
      </c>
      <c r="C1163" s="2" t="s">
        <v>1</v>
      </c>
    </row>
    <row r="1164" spans="1:3" x14ac:dyDescent="0.3">
      <c r="A1164" s="1">
        <v>43167</v>
      </c>
      <c r="B1164" s="2" t="s">
        <v>2</v>
      </c>
      <c r="C1164" s="2" t="s">
        <v>1</v>
      </c>
    </row>
    <row r="1165" spans="1:3" x14ac:dyDescent="0.3">
      <c r="A1165" s="1">
        <v>43168</v>
      </c>
      <c r="B1165" s="2" t="s">
        <v>2</v>
      </c>
      <c r="C1165" s="2" t="s">
        <v>1</v>
      </c>
    </row>
    <row r="1166" spans="1:3" x14ac:dyDescent="0.3">
      <c r="A1166" s="1">
        <v>43169</v>
      </c>
      <c r="B1166" s="2" t="s">
        <v>2</v>
      </c>
      <c r="C1166" s="2" t="s">
        <v>1</v>
      </c>
    </row>
    <row r="1167" spans="1:3" x14ac:dyDescent="0.3">
      <c r="A1167" s="1">
        <v>43170</v>
      </c>
      <c r="B1167" s="2" t="s">
        <v>2</v>
      </c>
      <c r="C1167" s="2" t="s">
        <v>1</v>
      </c>
    </row>
    <row r="1168" spans="1:3" x14ac:dyDescent="0.3">
      <c r="A1168" s="1">
        <v>43171</v>
      </c>
      <c r="B1168" s="2" t="s">
        <v>2</v>
      </c>
      <c r="C1168" s="2" t="s">
        <v>2</v>
      </c>
    </row>
    <row r="1169" spans="1:3" x14ac:dyDescent="0.3">
      <c r="A1169" s="1">
        <v>43172</v>
      </c>
      <c r="B1169" s="2" t="s">
        <v>2</v>
      </c>
      <c r="C1169" s="2" t="s">
        <v>1</v>
      </c>
    </row>
    <row r="1170" spans="1:3" x14ac:dyDescent="0.3">
      <c r="A1170" s="1">
        <v>43173</v>
      </c>
      <c r="B1170" s="2" t="s">
        <v>2</v>
      </c>
      <c r="C1170" s="2" t="s">
        <v>1</v>
      </c>
    </row>
    <row r="1171" spans="1:3" x14ac:dyDescent="0.3">
      <c r="A1171" s="1">
        <v>43174</v>
      </c>
      <c r="B1171" s="2" t="s">
        <v>2</v>
      </c>
      <c r="C1171" s="2" t="s">
        <v>1</v>
      </c>
    </row>
    <row r="1172" spans="1:3" x14ac:dyDescent="0.3">
      <c r="A1172" s="1">
        <v>43175</v>
      </c>
      <c r="B1172" s="2" t="s">
        <v>2</v>
      </c>
      <c r="C1172" s="2" t="s">
        <v>1</v>
      </c>
    </row>
    <row r="1173" spans="1:3" x14ac:dyDescent="0.3">
      <c r="A1173" s="1">
        <v>43176</v>
      </c>
      <c r="B1173" s="2" t="s">
        <v>2</v>
      </c>
      <c r="C1173" s="2" t="s">
        <v>1</v>
      </c>
    </row>
    <row r="1174" spans="1:3" x14ac:dyDescent="0.3">
      <c r="A1174" s="1">
        <v>43177</v>
      </c>
      <c r="B1174" s="2" t="s">
        <v>2</v>
      </c>
      <c r="C1174" s="2" t="s">
        <v>1</v>
      </c>
    </row>
    <row r="1175" spans="1:3" x14ac:dyDescent="0.3">
      <c r="A1175" s="1">
        <v>43178</v>
      </c>
      <c r="B1175" s="2" t="s">
        <v>2</v>
      </c>
      <c r="C1175" s="2" t="s">
        <v>1</v>
      </c>
    </row>
    <row r="1176" spans="1:3" x14ac:dyDescent="0.3">
      <c r="A1176" s="1">
        <v>43179</v>
      </c>
      <c r="B1176" s="2" t="s">
        <v>2</v>
      </c>
      <c r="C1176" s="2" t="s">
        <v>1</v>
      </c>
    </row>
    <row r="1177" spans="1:3" x14ac:dyDescent="0.3">
      <c r="A1177" s="1">
        <v>43180</v>
      </c>
      <c r="B1177" s="2" t="s">
        <v>2</v>
      </c>
      <c r="C1177" s="2" t="s">
        <v>1</v>
      </c>
    </row>
    <row r="1178" spans="1:3" x14ac:dyDescent="0.3">
      <c r="A1178" s="1">
        <v>43181</v>
      </c>
      <c r="B1178" s="2" t="s">
        <v>2</v>
      </c>
      <c r="C1178" s="2" t="s">
        <v>1</v>
      </c>
    </row>
    <row r="1179" spans="1:3" x14ac:dyDescent="0.3">
      <c r="A1179" s="1">
        <v>43182</v>
      </c>
      <c r="B1179" s="2" t="s">
        <v>2</v>
      </c>
      <c r="C1179" s="2" t="s">
        <v>1</v>
      </c>
    </row>
    <row r="1180" spans="1:3" x14ac:dyDescent="0.3">
      <c r="A1180" s="1">
        <v>43183</v>
      </c>
      <c r="B1180" s="2" t="s">
        <v>2</v>
      </c>
      <c r="C1180" s="2" t="s">
        <v>1</v>
      </c>
    </row>
    <row r="1181" spans="1:3" x14ac:dyDescent="0.3">
      <c r="A1181" s="1">
        <v>43184</v>
      </c>
      <c r="B1181" s="2" t="s">
        <v>2</v>
      </c>
      <c r="C1181" s="2" t="s">
        <v>1</v>
      </c>
    </row>
    <row r="1182" spans="1:3" x14ac:dyDescent="0.3">
      <c r="A1182" s="1">
        <v>43185</v>
      </c>
      <c r="B1182" s="2" t="s">
        <v>2</v>
      </c>
      <c r="C1182" s="2" t="s">
        <v>1</v>
      </c>
    </row>
    <row r="1183" spans="1:3" x14ac:dyDescent="0.3">
      <c r="A1183" s="1">
        <v>43186</v>
      </c>
      <c r="B1183" s="2" t="s">
        <v>2</v>
      </c>
      <c r="C1183" s="2" t="s">
        <v>1</v>
      </c>
    </row>
    <row r="1184" spans="1:3" x14ac:dyDescent="0.3">
      <c r="A1184" s="1">
        <v>43187</v>
      </c>
      <c r="B1184" s="2" t="s">
        <v>2</v>
      </c>
      <c r="C1184" s="2" t="s">
        <v>1</v>
      </c>
    </row>
    <row r="1185" spans="1:3" x14ac:dyDescent="0.3">
      <c r="A1185" s="1">
        <v>43188</v>
      </c>
      <c r="B1185" s="2" t="s">
        <v>1</v>
      </c>
      <c r="C1185" s="2" t="s">
        <v>1</v>
      </c>
    </row>
    <row r="1186" spans="1:3" x14ac:dyDescent="0.3">
      <c r="A1186" s="1">
        <v>43189</v>
      </c>
      <c r="B1186" s="2" t="s">
        <v>1</v>
      </c>
      <c r="C1186" s="2" t="s">
        <v>2</v>
      </c>
    </row>
    <row r="1187" spans="1:3" x14ac:dyDescent="0.3">
      <c r="A1187" s="1">
        <v>43190</v>
      </c>
      <c r="B1187" s="2" t="s">
        <v>1</v>
      </c>
      <c r="C1187" s="2" t="s">
        <v>2</v>
      </c>
    </row>
    <row r="1188" spans="1:3" x14ac:dyDescent="0.3">
      <c r="A1188" s="1">
        <v>43191</v>
      </c>
      <c r="B1188" s="2" t="s">
        <v>1</v>
      </c>
      <c r="C1188" s="2" t="s">
        <v>2</v>
      </c>
    </row>
    <row r="1189" spans="1:3" x14ac:dyDescent="0.3">
      <c r="A1189" s="1">
        <v>43192</v>
      </c>
      <c r="B1189" s="2" t="s">
        <v>1</v>
      </c>
      <c r="C1189" s="2" t="s">
        <v>2</v>
      </c>
    </row>
    <row r="1190" spans="1:3" x14ac:dyDescent="0.3">
      <c r="A1190" s="1">
        <v>43193</v>
      </c>
      <c r="B1190" s="2" t="s">
        <v>1</v>
      </c>
      <c r="C1190" s="2" t="s">
        <v>1</v>
      </c>
    </row>
    <row r="1191" spans="1:3" x14ac:dyDescent="0.3">
      <c r="A1191" s="1">
        <v>43194</v>
      </c>
      <c r="B1191" s="2" t="s">
        <v>1</v>
      </c>
      <c r="C1191" s="2" t="s">
        <v>1</v>
      </c>
    </row>
    <row r="1192" spans="1:3" x14ac:dyDescent="0.3">
      <c r="A1192" s="1">
        <v>43195</v>
      </c>
      <c r="B1192" s="2" t="s">
        <v>1</v>
      </c>
      <c r="C1192" s="2" t="s">
        <v>1</v>
      </c>
    </row>
    <row r="1193" spans="1:3" x14ac:dyDescent="0.3">
      <c r="A1193" s="1">
        <v>43196</v>
      </c>
      <c r="B1193" s="2" t="s">
        <v>1</v>
      </c>
      <c r="C1193" s="2" t="s">
        <v>1</v>
      </c>
    </row>
    <row r="1194" spans="1:3" x14ac:dyDescent="0.3">
      <c r="A1194" s="1">
        <v>43197</v>
      </c>
      <c r="B1194" s="2" t="s">
        <v>1</v>
      </c>
      <c r="C1194" s="2" t="s">
        <v>1</v>
      </c>
    </row>
    <row r="1195" spans="1:3" x14ac:dyDescent="0.3">
      <c r="A1195" s="1">
        <v>43198</v>
      </c>
      <c r="B1195" s="2" t="s">
        <v>1</v>
      </c>
      <c r="C1195" s="2" t="s">
        <v>1</v>
      </c>
    </row>
    <row r="1196" spans="1:3" x14ac:dyDescent="0.3">
      <c r="A1196" s="1">
        <v>43199</v>
      </c>
      <c r="B1196" s="2" t="s">
        <v>1</v>
      </c>
      <c r="C1196" s="2" t="s">
        <v>1</v>
      </c>
    </row>
    <row r="1197" spans="1:3" x14ac:dyDescent="0.3">
      <c r="A1197" s="1">
        <v>43200</v>
      </c>
      <c r="B1197" s="2" t="s">
        <v>1</v>
      </c>
      <c r="C1197" s="2" t="s">
        <v>1</v>
      </c>
    </row>
    <row r="1198" spans="1:3" x14ac:dyDescent="0.3">
      <c r="A1198" s="1">
        <v>43201</v>
      </c>
      <c r="B1198" s="2" t="s">
        <v>1</v>
      </c>
      <c r="C1198" s="2" t="s">
        <v>1</v>
      </c>
    </row>
    <row r="1199" spans="1:3" x14ac:dyDescent="0.3">
      <c r="A1199" s="1">
        <v>43202</v>
      </c>
      <c r="B1199" s="2" t="s">
        <v>1</v>
      </c>
      <c r="C1199" s="2" t="s">
        <v>1</v>
      </c>
    </row>
    <row r="1200" spans="1:3" x14ac:dyDescent="0.3">
      <c r="A1200" s="1">
        <v>43203</v>
      </c>
      <c r="B1200" s="2" t="s">
        <v>1</v>
      </c>
      <c r="C1200" s="2" t="s">
        <v>1</v>
      </c>
    </row>
    <row r="1201" spans="1:3" x14ac:dyDescent="0.3">
      <c r="A1201" s="1">
        <v>43204</v>
      </c>
      <c r="B1201" s="2" t="s">
        <v>1</v>
      </c>
      <c r="C1201" s="2" t="s">
        <v>1</v>
      </c>
    </row>
    <row r="1202" spans="1:3" x14ac:dyDescent="0.3">
      <c r="A1202" s="1">
        <v>43205</v>
      </c>
      <c r="B1202" s="2" t="s">
        <v>1</v>
      </c>
      <c r="C1202" s="2" t="s">
        <v>1</v>
      </c>
    </row>
    <row r="1203" spans="1:3" x14ac:dyDescent="0.3">
      <c r="A1203" s="1">
        <v>43206</v>
      </c>
      <c r="B1203" s="2" t="s">
        <v>1</v>
      </c>
      <c r="C1203" s="2" t="s">
        <v>1</v>
      </c>
    </row>
    <row r="1204" spans="1:3" x14ac:dyDescent="0.3">
      <c r="A1204" s="1">
        <v>43207</v>
      </c>
      <c r="B1204" s="2" t="s">
        <v>2</v>
      </c>
      <c r="C1204" s="2" t="s">
        <v>1</v>
      </c>
    </row>
    <row r="1205" spans="1:3" x14ac:dyDescent="0.3">
      <c r="A1205" s="1">
        <v>43208</v>
      </c>
      <c r="B1205" s="2" t="s">
        <v>2</v>
      </c>
      <c r="C1205" s="2" t="s">
        <v>1</v>
      </c>
    </row>
    <row r="1206" spans="1:3" x14ac:dyDescent="0.3">
      <c r="A1206" s="1">
        <v>43209</v>
      </c>
      <c r="B1206" s="2" t="s">
        <v>2</v>
      </c>
      <c r="C1206" s="2" t="s">
        <v>1</v>
      </c>
    </row>
    <row r="1207" spans="1:3" x14ac:dyDescent="0.3">
      <c r="A1207" s="1">
        <v>43210</v>
      </c>
      <c r="B1207" s="2" t="s">
        <v>2</v>
      </c>
      <c r="C1207" s="2" t="s">
        <v>1</v>
      </c>
    </row>
    <row r="1208" spans="1:3" x14ac:dyDescent="0.3">
      <c r="A1208" s="1">
        <v>43211</v>
      </c>
      <c r="B1208" s="2" t="s">
        <v>2</v>
      </c>
      <c r="C1208" s="2" t="s">
        <v>1</v>
      </c>
    </row>
    <row r="1209" spans="1:3" x14ac:dyDescent="0.3">
      <c r="A1209" s="1">
        <v>43212</v>
      </c>
      <c r="B1209" s="2" t="s">
        <v>2</v>
      </c>
      <c r="C1209" s="2" t="s">
        <v>1</v>
      </c>
    </row>
    <row r="1210" spans="1:3" x14ac:dyDescent="0.3">
      <c r="A1210" s="1">
        <v>43213</v>
      </c>
      <c r="B1210" s="2" t="s">
        <v>2</v>
      </c>
      <c r="C1210" s="2" t="s">
        <v>1</v>
      </c>
    </row>
    <row r="1211" spans="1:3" x14ac:dyDescent="0.3">
      <c r="A1211" s="1">
        <v>43214</v>
      </c>
      <c r="B1211" s="2" t="s">
        <v>2</v>
      </c>
      <c r="C1211" s="2" t="s">
        <v>1</v>
      </c>
    </row>
    <row r="1212" spans="1:3" x14ac:dyDescent="0.3">
      <c r="A1212" s="1">
        <v>43215</v>
      </c>
      <c r="B1212" s="2" t="s">
        <v>2</v>
      </c>
      <c r="C1212" s="2" t="s">
        <v>2</v>
      </c>
    </row>
    <row r="1213" spans="1:3" x14ac:dyDescent="0.3">
      <c r="A1213" s="1">
        <v>43216</v>
      </c>
      <c r="B1213" s="2" t="s">
        <v>2</v>
      </c>
      <c r="C1213" s="2" t="s">
        <v>1</v>
      </c>
    </row>
    <row r="1214" spans="1:3" x14ac:dyDescent="0.3">
      <c r="A1214" s="1">
        <v>43217</v>
      </c>
      <c r="B1214" s="2" t="s">
        <v>2</v>
      </c>
      <c r="C1214" s="2" t="s">
        <v>1</v>
      </c>
    </row>
    <row r="1215" spans="1:3" x14ac:dyDescent="0.3">
      <c r="A1215" s="1">
        <v>43218</v>
      </c>
      <c r="B1215" s="2" t="s">
        <v>2</v>
      </c>
      <c r="C1215" s="2" t="s">
        <v>1</v>
      </c>
    </row>
    <row r="1216" spans="1:3" x14ac:dyDescent="0.3">
      <c r="A1216" s="1">
        <v>43219</v>
      </c>
      <c r="B1216" s="2" t="s">
        <v>2</v>
      </c>
      <c r="C1216" s="2" t="s">
        <v>1</v>
      </c>
    </row>
    <row r="1217" spans="1:3" x14ac:dyDescent="0.3">
      <c r="A1217" s="1">
        <v>43220</v>
      </c>
      <c r="B1217" s="2" t="s">
        <v>2</v>
      </c>
      <c r="C1217" s="2" t="s">
        <v>1</v>
      </c>
    </row>
    <row r="1218" spans="1:3" x14ac:dyDescent="0.3">
      <c r="A1218" s="1">
        <v>43221</v>
      </c>
      <c r="B1218" s="2" t="s">
        <v>2</v>
      </c>
      <c r="C1218" s="2" t="s">
        <v>1</v>
      </c>
    </row>
    <row r="1219" spans="1:3" x14ac:dyDescent="0.3">
      <c r="A1219" s="1">
        <v>43222</v>
      </c>
      <c r="B1219" s="2" t="s">
        <v>2</v>
      </c>
      <c r="C1219" s="2" t="s">
        <v>1</v>
      </c>
    </row>
    <row r="1220" spans="1:3" x14ac:dyDescent="0.3">
      <c r="A1220" s="1">
        <v>43223</v>
      </c>
      <c r="B1220" s="2" t="s">
        <v>2</v>
      </c>
      <c r="C1220" s="2" t="s">
        <v>1</v>
      </c>
    </row>
    <row r="1221" spans="1:3" x14ac:dyDescent="0.3">
      <c r="A1221" s="1">
        <v>43224</v>
      </c>
      <c r="B1221" s="2" t="s">
        <v>2</v>
      </c>
      <c r="C1221" s="2" t="s">
        <v>1</v>
      </c>
    </row>
    <row r="1222" spans="1:3" x14ac:dyDescent="0.3">
      <c r="A1222" s="1">
        <v>43225</v>
      </c>
      <c r="B1222" s="2" t="s">
        <v>2</v>
      </c>
      <c r="C1222" s="2" t="s">
        <v>1</v>
      </c>
    </row>
    <row r="1223" spans="1:3" x14ac:dyDescent="0.3">
      <c r="A1223" s="1">
        <v>43226</v>
      </c>
      <c r="B1223" s="2" t="s">
        <v>2</v>
      </c>
      <c r="C1223" s="2" t="s">
        <v>1</v>
      </c>
    </row>
    <row r="1224" spans="1:3" x14ac:dyDescent="0.3">
      <c r="A1224" s="1">
        <v>43227</v>
      </c>
      <c r="B1224" s="2" t="s">
        <v>2</v>
      </c>
      <c r="C1224" s="2" t="s">
        <v>1</v>
      </c>
    </row>
    <row r="1225" spans="1:3" x14ac:dyDescent="0.3">
      <c r="A1225" s="1">
        <v>43228</v>
      </c>
      <c r="B1225" s="2" t="s">
        <v>2</v>
      </c>
      <c r="C1225" s="2" t="s">
        <v>1</v>
      </c>
    </row>
    <row r="1226" spans="1:3" x14ac:dyDescent="0.3">
      <c r="A1226" s="1">
        <v>43229</v>
      </c>
      <c r="B1226" s="2" t="s">
        <v>2</v>
      </c>
      <c r="C1226" s="2" t="s">
        <v>1</v>
      </c>
    </row>
    <row r="1227" spans="1:3" x14ac:dyDescent="0.3">
      <c r="A1227" s="1">
        <v>43230</v>
      </c>
      <c r="B1227" s="2" t="s">
        <v>2</v>
      </c>
      <c r="C1227" s="2" t="s">
        <v>1</v>
      </c>
    </row>
    <row r="1228" spans="1:3" x14ac:dyDescent="0.3">
      <c r="A1228" s="1">
        <v>43231</v>
      </c>
      <c r="B1228" s="2" t="s">
        <v>2</v>
      </c>
      <c r="C1228" s="2" t="s">
        <v>1</v>
      </c>
    </row>
    <row r="1229" spans="1:3" x14ac:dyDescent="0.3">
      <c r="A1229" s="1">
        <v>43232</v>
      </c>
      <c r="B1229" s="2" t="s">
        <v>2</v>
      </c>
      <c r="C1229" s="2" t="s">
        <v>1</v>
      </c>
    </row>
    <row r="1230" spans="1:3" x14ac:dyDescent="0.3">
      <c r="A1230" s="1">
        <v>43233</v>
      </c>
      <c r="B1230" s="2" t="s">
        <v>2</v>
      </c>
      <c r="C1230" s="2" t="s">
        <v>1</v>
      </c>
    </row>
    <row r="1231" spans="1:3" x14ac:dyDescent="0.3">
      <c r="A1231" s="1">
        <v>43234</v>
      </c>
      <c r="B1231" s="2" t="s">
        <v>2</v>
      </c>
      <c r="C1231" s="2" t="s">
        <v>1</v>
      </c>
    </row>
    <row r="1232" spans="1:3" x14ac:dyDescent="0.3">
      <c r="A1232" s="1">
        <v>43235</v>
      </c>
      <c r="B1232" s="2" t="s">
        <v>2</v>
      </c>
      <c r="C1232" s="2" t="s">
        <v>1</v>
      </c>
    </row>
    <row r="1233" spans="1:3" x14ac:dyDescent="0.3">
      <c r="A1233" s="1">
        <v>43236</v>
      </c>
      <c r="B1233" s="2" t="s">
        <v>2</v>
      </c>
      <c r="C1233" s="2" t="s">
        <v>1</v>
      </c>
    </row>
    <row r="1234" spans="1:3" x14ac:dyDescent="0.3">
      <c r="A1234" s="1">
        <v>43237</v>
      </c>
      <c r="B1234" s="2" t="s">
        <v>2</v>
      </c>
      <c r="C1234" s="2" t="s">
        <v>1</v>
      </c>
    </row>
    <row r="1235" spans="1:3" x14ac:dyDescent="0.3">
      <c r="A1235" s="1">
        <v>43238</v>
      </c>
      <c r="B1235" s="2" t="s">
        <v>2</v>
      </c>
      <c r="C1235" s="2" t="s">
        <v>1</v>
      </c>
    </row>
    <row r="1236" spans="1:3" x14ac:dyDescent="0.3">
      <c r="A1236" s="1">
        <v>43239</v>
      </c>
      <c r="B1236" s="2" t="s">
        <v>2</v>
      </c>
      <c r="C1236" s="2" t="s">
        <v>1</v>
      </c>
    </row>
    <row r="1237" spans="1:3" x14ac:dyDescent="0.3">
      <c r="A1237" s="1">
        <v>43240</v>
      </c>
      <c r="B1237" s="2" t="s">
        <v>2</v>
      </c>
      <c r="C1237" s="2" t="s">
        <v>1</v>
      </c>
    </row>
    <row r="1238" spans="1:3" x14ac:dyDescent="0.3">
      <c r="A1238" s="1">
        <v>43241</v>
      </c>
      <c r="B1238" s="2" t="s">
        <v>2</v>
      </c>
      <c r="C1238" s="2" t="s">
        <v>1</v>
      </c>
    </row>
    <row r="1239" spans="1:3" x14ac:dyDescent="0.3">
      <c r="A1239" s="1">
        <v>43242</v>
      </c>
      <c r="B1239" s="2" t="s">
        <v>2</v>
      </c>
      <c r="C1239" s="2" t="s">
        <v>1</v>
      </c>
    </row>
    <row r="1240" spans="1:3" x14ac:dyDescent="0.3">
      <c r="A1240" s="1">
        <v>43243</v>
      </c>
      <c r="B1240" s="2" t="s">
        <v>2</v>
      </c>
      <c r="C1240" s="2" t="s">
        <v>1</v>
      </c>
    </row>
    <row r="1241" spans="1:3" x14ac:dyDescent="0.3">
      <c r="A1241" s="1">
        <v>43244</v>
      </c>
      <c r="B1241" s="2" t="s">
        <v>2</v>
      </c>
      <c r="C1241" s="2" t="s">
        <v>1</v>
      </c>
    </row>
    <row r="1242" spans="1:3" x14ac:dyDescent="0.3">
      <c r="A1242" s="1">
        <v>43245</v>
      </c>
      <c r="B1242" s="2" t="s">
        <v>2</v>
      </c>
      <c r="C1242" s="2" t="s">
        <v>1</v>
      </c>
    </row>
    <row r="1243" spans="1:3" x14ac:dyDescent="0.3">
      <c r="A1243" s="1">
        <v>43246</v>
      </c>
      <c r="B1243" s="2" t="s">
        <v>2</v>
      </c>
      <c r="C1243" s="2" t="s">
        <v>1</v>
      </c>
    </row>
    <row r="1244" spans="1:3" x14ac:dyDescent="0.3">
      <c r="A1244" s="1">
        <v>43247</v>
      </c>
      <c r="B1244" s="2" t="s">
        <v>2</v>
      </c>
      <c r="C1244" s="2" t="s">
        <v>1</v>
      </c>
    </row>
    <row r="1245" spans="1:3" x14ac:dyDescent="0.3">
      <c r="A1245" s="1">
        <v>43248</v>
      </c>
      <c r="B1245" s="2" t="s">
        <v>2</v>
      </c>
      <c r="C1245" s="2" t="s">
        <v>1</v>
      </c>
    </row>
    <row r="1246" spans="1:3" x14ac:dyDescent="0.3">
      <c r="A1246" s="1">
        <v>43249</v>
      </c>
      <c r="B1246" s="2" t="s">
        <v>2</v>
      </c>
      <c r="C1246" s="2" t="s">
        <v>1</v>
      </c>
    </row>
    <row r="1247" spans="1:3" x14ac:dyDescent="0.3">
      <c r="A1247" s="1">
        <v>43250</v>
      </c>
      <c r="B1247" s="2" t="s">
        <v>2</v>
      </c>
      <c r="C1247" s="2" t="s">
        <v>1</v>
      </c>
    </row>
    <row r="1248" spans="1:3" x14ac:dyDescent="0.3">
      <c r="A1248" s="1">
        <v>43251</v>
      </c>
      <c r="B1248" s="2" t="s">
        <v>2</v>
      </c>
      <c r="C1248" s="2" t="s">
        <v>1</v>
      </c>
    </row>
    <row r="1249" spans="1:3" x14ac:dyDescent="0.3">
      <c r="A1249" s="1">
        <v>43252</v>
      </c>
      <c r="B1249" s="2" t="s">
        <v>2</v>
      </c>
      <c r="C1249" s="2" t="s">
        <v>1</v>
      </c>
    </row>
    <row r="1250" spans="1:3" x14ac:dyDescent="0.3">
      <c r="A1250" s="1">
        <v>43253</v>
      </c>
      <c r="B1250" s="2" t="s">
        <v>2</v>
      </c>
      <c r="C1250" s="2" t="s">
        <v>1</v>
      </c>
    </row>
    <row r="1251" spans="1:3" x14ac:dyDescent="0.3">
      <c r="A1251" s="1">
        <v>43254</v>
      </c>
      <c r="B1251" s="2" t="s">
        <v>2</v>
      </c>
      <c r="C1251" s="2" t="s">
        <v>1</v>
      </c>
    </row>
    <row r="1252" spans="1:3" x14ac:dyDescent="0.3">
      <c r="A1252" s="1">
        <v>43255</v>
      </c>
      <c r="B1252" s="2" t="s">
        <v>2</v>
      </c>
      <c r="C1252" s="2" t="s">
        <v>1</v>
      </c>
    </row>
    <row r="1253" spans="1:3" x14ac:dyDescent="0.3">
      <c r="A1253" s="1">
        <v>43256</v>
      </c>
      <c r="B1253" s="2" t="s">
        <v>2</v>
      </c>
      <c r="C1253" s="2" t="s">
        <v>1</v>
      </c>
    </row>
    <row r="1254" spans="1:3" x14ac:dyDescent="0.3">
      <c r="A1254" s="1">
        <v>43257</v>
      </c>
      <c r="B1254" s="2" t="s">
        <v>2</v>
      </c>
      <c r="C1254" s="2" t="s">
        <v>1</v>
      </c>
    </row>
    <row r="1255" spans="1:3" x14ac:dyDescent="0.3">
      <c r="A1255" s="1">
        <v>43258</v>
      </c>
      <c r="B1255" s="2" t="s">
        <v>2</v>
      </c>
      <c r="C1255" s="2" t="s">
        <v>1</v>
      </c>
    </row>
    <row r="1256" spans="1:3" x14ac:dyDescent="0.3">
      <c r="A1256" s="1">
        <v>43259</v>
      </c>
      <c r="B1256" s="2" t="s">
        <v>2</v>
      </c>
      <c r="C1256" s="2" t="s">
        <v>1</v>
      </c>
    </row>
    <row r="1257" spans="1:3" x14ac:dyDescent="0.3">
      <c r="A1257" s="1">
        <v>43260</v>
      </c>
      <c r="B1257" s="2" t="s">
        <v>2</v>
      </c>
      <c r="C1257" s="2" t="s">
        <v>1</v>
      </c>
    </row>
    <row r="1258" spans="1:3" x14ac:dyDescent="0.3">
      <c r="A1258" s="1">
        <v>43261</v>
      </c>
      <c r="B1258" s="2" t="s">
        <v>2</v>
      </c>
      <c r="C1258" s="2" t="s">
        <v>1</v>
      </c>
    </row>
    <row r="1259" spans="1:3" x14ac:dyDescent="0.3">
      <c r="A1259" s="1">
        <v>43262</v>
      </c>
      <c r="B1259" s="2" t="s">
        <v>2</v>
      </c>
      <c r="C1259" s="2" t="s">
        <v>2</v>
      </c>
    </row>
    <row r="1260" spans="1:3" x14ac:dyDescent="0.3">
      <c r="A1260" s="1">
        <v>43263</v>
      </c>
      <c r="B1260" s="2" t="s">
        <v>2</v>
      </c>
      <c r="C1260" s="2" t="s">
        <v>1</v>
      </c>
    </row>
    <row r="1261" spans="1:3" x14ac:dyDescent="0.3">
      <c r="A1261" s="1">
        <v>43264</v>
      </c>
      <c r="B1261" s="2" t="s">
        <v>2</v>
      </c>
      <c r="C1261" s="2" t="s">
        <v>1</v>
      </c>
    </row>
    <row r="1262" spans="1:3" x14ac:dyDescent="0.3">
      <c r="A1262" s="1">
        <v>43265</v>
      </c>
      <c r="B1262" s="2" t="s">
        <v>2</v>
      </c>
      <c r="C1262" s="2" t="s">
        <v>1</v>
      </c>
    </row>
    <row r="1263" spans="1:3" x14ac:dyDescent="0.3">
      <c r="A1263" s="1">
        <v>43266</v>
      </c>
      <c r="B1263" s="2" t="s">
        <v>2</v>
      </c>
      <c r="C1263" s="2" t="s">
        <v>1</v>
      </c>
    </row>
    <row r="1264" spans="1:3" x14ac:dyDescent="0.3">
      <c r="A1264" s="1">
        <v>43267</v>
      </c>
      <c r="B1264" s="2" t="s">
        <v>2</v>
      </c>
      <c r="C1264" s="2" t="s">
        <v>1</v>
      </c>
    </row>
    <row r="1265" spans="1:3" x14ac:dyDescent="0.3">
      <c r="A1265" s="1">
        <v>43268</v>
      </c>
      <c r="B1265" s="2" t="s">
        <v>2</v>
      </c>
      <c r="C1265" s="2" t="s">
        <v>1</v>
      </c>
    </row>
    <row r="1266" spans="1:3" x14ac:dyDescent="0.3">
      <c r="A1266" s="1">
        <v>43269</v>
      </c>
      <c r="B1266" s="2" t="s">
        <v>2</v>
      </c>
      <c r="C1266" s="2" t="s">
        <v>1</v>
      </c>
    </row>
    <row r="1267" spans="1:3" x14ac:dyDescent="0.3">
      <c r="A1267" s="1">
        <v>43270</v>
      </c>
      <c r="B1267" s="2" t="s">
        <v>2</v>
      </c>
      <c r="C1267" s="2" t="s">
        <v>1</v>
      </c>
    </row>
    <row r="1268" spans="1:3" x14ac:dyDescent="0.3">
      <c r="A1268" s="1">
        <v>43271</v>
      </c>
      <c r="B1268" s="2" t="s">
        <v>2</v>
      </c>
      <c r="C1268" s="2" t="s">
        <v>1</v>
      </c>
    </row>
    <row r="1269" spans="1:3" x14ac:dyDescent="0.3">
      <c r="A1269" s="1">
        <v>43272</v>
      </c>
      <c r="B1269" s="2" t="s">
        <v>2</v>
      </c>
      <c r="C1269" s="2" t="s">
        <v>1</v>
      </c>
    </row>
    <row r="1270" spans="1:3" x14ac:dyDescent="0.3">
      <c r="A1270" s="1">
        <v>43273</v>
      </c>
      <c r="B1270" s="2" t="s">
        <v>2</v>
      </c>
      <c r="C1270" s="2" t="s">
        <v>1</v>
      </c>
    </row>
    <row r="1271" spans="1:3" x14ac:dyDescent="0.3">
      <c r="A1271" s="1">
        <v>43274</v>
      </c>
      <c r="B1271" s="2" t="s">
        <v>2</v>
      </c>
      <c r="C1271" s="2" t="s">
        <v>1</v>
      </c>
    </row>
    <row r="1272" spans="1:3" x14ac:dyDescent="0.3">
      <c r="A1272" s="1">
        <v>43275</v>
      </c>
      <c r="B1272" s="2" t="s">
        <v>2</v>
      </c>
      <c r="C1272" s="2" t="s">
        <v>1</v>
      </c>
    </row>
    <row r="1273" spans="1:3" x14ac:dyDescent="0.3">
      <c r="A1273" s="1">
        <v>43276</v>
      </c>
      <c r="B1273" s="2" t="s">
        <v>2</v>
      </c>
      <c r="C1273" s="2" t="s">
        <v>1</v>
      </c>
    </row>
    <row r="1274" spans="1:3" x14ac:dyDescent="0.3">
      <c r="A1274" s="1">
        <v>43277</v>
      </c>
      <c r="B1274" s="2" t="s">
        <v>2</v>
      </c>
      <c r="C1274" s="2" t="s">
        <v>1</v>
      </c>
    </row>
    <row r="1275" spans="1:3" x14ac:dyDescent="0.3">
      <c r="A1275" s="1">
        <v>43278</v>
      </c>
      <c r="B1275" s="2" t="s">
        <v>2</v>
      </c>
      <c r="C1275" s="2" t="s">
        <v>1</v>
      </c>
    </row>
    <row r="1276" spans="1:3" x14ac:dyDescent="0.3">
      <c r="A1276" s="1">
        <v>43279</v>
      </c>
      <c r="B1276" s="2" t="s">
        <v>2</v>
      </c>
      <c r="C1276" s="2" t="s">
        <v>1</v>
      </c>
    </row>
    <row r="1277" spans="1:3" x14ac:dyDescent="0.3">
      <c r="A1277" s="1">
        <v>43280</v>
      </c>
      <c r="B1277" s="2" t="s">
        <v>1</v>
      </c>
      <c r="C1277" s="2" t="s">
        <v>1</v>
      </c>
    </row>
    <row r="1278" spans="1:3" x14ac:dyDescent="0.3">
      <c r="A1278" s="1">
        <v>43281</v>
      </c>
      <c r="B1278" s="2" t="s">
        <v>1</v>
      </c>
      <c r="C1278" s="2" t="s">
        <v>1</v>
      </c>
    </row>
    <row r="1279" spans="1:3" x14ac:dyDescent="0.3">
      <c r="A1279" s="1">
        <v>43282</v>
      </c>
      <c r="B1279" s="2" t="s">
        <v>1</v>
      </c>
      <c r="C1279" s="2" t="s">
        <v>1</v>
      </c>
    </row>
    <row r="1280" spans="1:3" x14ac:dyDescent="0.3">
      <c r="A1280" s="1">
        <v>43283</v>
      </c>
      <c r="B1280" s="2" t="s">
        <v>1</v>
      </c>
      <c r="C1280" s="2" t="s">
        <v>1</v>
      </c>
    </row>
    <row r="1281" spans="1:3" x14ac:dyDescent="0.3">
      <c r="A1281" s="1">
        <v>43284</v>
      </c>
      <c r="B1281" s="2" t="s">
        <v>1</v>
      </c>
      <c r="C1281" s="2" t="s">
        <v>1</v>
      </c>
    </row>
    <row r="1282" spans="1:3" x14ac:dyDescent="0.3">
      <c r="A1282" s="1">
        <v>43285</v>
      </c>
      <c r="B1282" s="2" t="s">
        <v>1</v>
      </c>
      <c r="C1282" s="2" t="s">
        <v>1</v>
      </c>
    </row>
    <row r="1283" spans="1:3" x14ac:dyDescent="0.3">
      <c r="A1283" s="1">
        <v>43286</v>
      </c>
      <c r="B1283" s="2" t="s">
        <v>1</v>
      </c>
      <c r="C1283" s="2" t="s">
        <v>1</v>
      </c>
    </row>
    <row r="1284" spans="1:3" x14ac:dyDescent="0.3">
      <c r="A1284" s="1">
        <v>43287</v>
      </c>
      <c r="B1284" s="2" t="s">
        <v>1</v>
      </c>
      <c r="C1284" s="2" t="s">
        <v>1</v>
      </c>
    </row>
    <row r="1285" spans="1:3" x14ac:dyDescent="0.3">
      <c r="A1285" s="1">
        <v>43288</v>
      </c>
      <c r="B1285" s="2" t="s">
        <v>1</v>
      </c>
      <c r="C1285" s="2" t="s">
        <v>1</v>
      </c>
    </row>
    <row r="1286" spans="1:3" x14ac:dyDescent="0.3">
      <c r="A1286" s="1">
        <v>43289</v>
      </c>
      <c r="B1286" s="2" t="s">
        <v>1</v>
      </c>
      <c r="C1286" s="2" t="s">
        <v>1</v>
      </c>
    </row>
    <row r="1287" spans="1:3" x14ac:dyDescent="0.3">
      <c r="A1287" s="1">
        <v>43290</v>
      </c>
      <c r="B1287" s="2" t="s">
        <v>1</v>
      </c>
      <c r="C1287" s="2" t="s">
        <v>1</v>
      </c>
    </row>
    <row r="1288" spans="1:3" x14ac:dyDescent="0.3">
      <c r="A1288" s="1">
        <v>43291</v>
      </c>
      <c r="B1288" s="2" t="s">
        <v>1</v>
      </c>
      <c r="C1288" s="2" t="s">
        <v>1</v>
      </c>
    </row>
    <row r="1289" spans="1:3" x14ac:dyDescent="0.3">
      <c r="A1289" s="1">
        <v>43292</v>
      </c>
      <c r="B1289" s="2" t="s">
        <v>1</v>
      </c>
      <c r="C1289" s="2" t="s">
        <v>1</v>
      </c>
    </row>
    <row r="1290" spans="1:3" x14ac:dyDescent="0.3">
      <c r="A1290" s="1">
        <v>43293</v>
      </c>
      <c r="B1290" s="2" t="s">
        <v>1</v>
      </c>
      <c r="C1290" s="2" t="s">
        <v>1</v>
      </c>
    </row>
    <row r="1291" spans="1:3" x14ac:dyDescent="0.3">
      <c r="A1291" s="1">
        <v>43294</v>
      </c>
      <c r="B1291" s="2" t="s">
        <v>1</v>
      </c>
      <c r="C1291" s="2" t="s">
        <v>1</v>
      </c>
    </row>
    <row r="1292" spans="1:3" x14ac:dyDescent="0.3">
      <c r="A1292" s="1">
        <v>43295</v>
      </c>
      <c r="B1292" s="2" t="s">
        <v>1</v>
      </c>
      <c r="C1292" s="2" t="s">
        <v>1</v>
      </c>
    </row>
    <row r="1293" spans="1:3" x14ac:dyDescent="0.3">
      <c r="A1293" s="1">
        <v>43296</v>
      </c>
      <c r="B1293" s="2" t="s">
        <v>1</v>
      </c>
      <c r="C1293" s="2" t="s">
        <v>1</v>
      </c>
    </row>
    <row r="1294" spans="1:3" x14ac:dyDescent="0.3">
      <c r="A1294" s="1">
        <v>43297</v>
      </c>
      <c r="B1294" s="2" t="s">
        <v>1</v>
      </c>
      <c r="C1294" s="2" t="s">
        <v>1</v>
      </c>
    </row>
    <row r="1295" spans="1:3" x14ac:dyDescent="0.3">
      <c r="A1295" s="1">
        <v>43298</v>
      </c>
      <c r="B1295" s="2" t="s">
        <v>2</v>
      </c>
      <c r="C1295" s="2" t="s">
        <v>1</v>
      </c>
    </row>
    <row r="1296" spans="1:3" x14ac:dyDescent="0.3">
      <c r="A1296" s="1">
        <v>43299</v>
      </c>
      <c r="B1296" s="2" t="s">
        <v>2</v>
      </c>
      <c r="C1296" s="2" t="s">
        <v>1</v>
      </c>
    </row>
    <row r="1297" spans="1:3" x14ac:dyDescent="0.3">
      <c r="A1297" s="1">
        <v>43300</v>
      </c>
      <c r="B1297" s="2" t="s">
        <v>2</v>
      </c>
      <c r="C1297" s="2" t="s">
        <v>1</v>
      </c>
    </row>
    <row r="1298" spans="1:3" x14ac:dyDescent="0.3">
      <c r="A1298" s="1">
        <v>43301</v>
      </c>
      <c r="B1298" s="2" t="s">
        <v>2</v>
      </c>
      <c r="C1298" s="2" t="s">
        <v>1</v>
      </c>
    </row>
    <row r="1299" spans="1:3" x14ac:dyDescent="0.3">
      <c r="A1299" s="1">
        <v>43302</v>
      </c>
      <c r="B1299" s="2" t="s">
        <v>2</v>
      </c>
      <c r="C1299" s="2" t="s">
        <v>1</v>
      </c>
    </row>
    <row r="1300" spans="1:3" x14ac:dyDescent="0.3">
      <c r="A1300" s="1">
        <v>43303</v>
      </c>
      <c r="B1300" s="2" t="s">
        <v>2</v>
      </c>
      <c r="C1300" s="2" t="s">
        <v>1</v>
      </c>
    </row>
    <row r="1301" spans="1:3" x14ac:dyDescent="0.3">
      <c r="A1301" s="1">
        <v>43304</v>
      </c>
      <c r="B1301" s="2" t="s">
        <v>2</v>
      </c>
      <c r="C1301" s="2" t="s">
        <v>1</v>
      </c>
    </row>
    <row r="1302" spans="1:3" x14ac:dyDescent="0.3">
      <c r="A1302" s="1">
        <v>43305</v>
      </c>
      <c r="B1302" s="2" t="s">
        <v>2</v>
      </c>
      <c r="C1302" s="2" t="s">
        <v>1</v>
      </c>
    </row>
    <row r="1303" spans="1:3" x14ac:dyDescent="0.3">
      <c r="A1303" s="1">
        <v>43306</v>
      </c>
      <c r="B1303" s="2" t="s">
        <v>2</v>
      </c>
      <c r="C1303" s="2" t="s">
        <v>1</v>
      </c>
    </row>
    <row r="1304" spans="1:3" x14ac:dyDescent="0.3">
      <c r="A1304" s="1">
        <v>43307</v>
      </c>
      <c r="B1304" s="2" t="s">
        <v>2</v>
      </c>
      <c r="C1304" s="2" t="s">
        <v>1</v>
      </c>
    </row>
    <row r="1305" spans="1:3" x14ac:dyDescent="0.3">
      <c r="A1305" s="1">
        <v>43308</v>
      </c>
      <c r="B1305" s="2" t="s">
        <v>2</v>
      </c>
      <c r="C1305" s="2" t="s">
        <v>1</v>
      </c>
    </row>
    <row r="1306" spans="1:3" x14ac:dyDescent="0.3">
      <c r="A1306" s="1">
        <v>43309</v>
      </c>
      <c r="B1306" s="2" t="s">
        <v>2</v>
      </c>
      <c r="C1306" s="2" t="s">
        <v>1</v>
      </c>
    </row>
    <row r="1307" spans="1:3" x14ac:dyDescent="0.3">
      <c r="A1307" s="1">
        <v>43310</v>
      </c>
      <c r="B1307" s="2" t="s">
        <v>2</v>
      </c>
      <c r="C1307" s="2" t="s">
        <v>1</v>
      </c>
    </row>
    <row r="1308" spans="1:3" x14ac:dyDescent="0.3">
      <c r="A1308" s="1">
        <v>43311</v>
      </c>
      <c r="B1308" s="2" t="s">
        <v>2</v>
      </c>
      <c r="C1308" s="2" t="s">
        <v>1</v>
      </c>
    </row>
    <row r="1309" spans="1:3" x14ac:dyDescent="0.3">
      <c r="A1309" s="1">
        <v>43312</v>
      </c>
      <c r="B1309" s="2" t="s">
        <v>2</v>
      </c>
      <c r="C1309" s="2" t="s">
        <v>1</v>
      </c>
    </row>
    <row r="1310" spans="1:3" x14ac:dyDescent="0.3">
      <c r="A1310" s="1">
        <v>43313</v>
      </c>
      <c r="B1310" s="2" t="s">
        <v>2</v>
      </c>
      <c r="C1310" s="2" t="s">
        <v>1</v>
      </c>
    </row>
    <row r="1311" spans="1:3" x14ac:dyDescent="0.3">
      <c r="A1311" s="1">
        <v>43314</v>
      </c>
      <c r="B1311" s="2" t="s">
        <v>2</v>
      </c>
      <c r="C1311" s="2" t="s">
        <v>1</v>
      </c>
    </row>
    <row r="1312" spans="1:3" x14ac:dyDescent="0.3">
      <c r="A1312" s="1">
        <v>43315</v>
      </c>
      <c r="B1312" s="2" t="s">
        <v>2</v>
      </c>
      <c r="C1312" s="2" t="s">
        <v>1</v>
      </c>
    </row>
    <row r="1313" spans="1:3" x14ac:dyDescent="0.3">
      <c r="A1313" s="1">
        <v>43316</v>
      </c>
      <c r="B1313" s="2" t="s">
        <v>2</v>
      </c>
      <c r="C1313" s="2" t="s">
        <v>1</v>
      </c>
    </row>
    <row r="1314" spans="1:3" x14ac:dyDescent="0.3">
      <c r="A1314" s="1">
        <v>43317</v>
      </c>
      <c r="B1314" s="2" t="s">
        <v>2</v>
      </c>
      <c r="C1314" s="2" t="s">
        <v>1</v>
      </c>
    </row>
    <row r="1315" spans="1:3" x14ac:dyDescent="0.3">
      <c r="A1315" s="1">
        <v>43318</v>
      </c>
      <c r="B1315" s="2" t="s">
        <v>2</v>
      </c>
      <c r="C1315" s="2" t="s">
        <v>1</v>
      </c>
    </row>
    <row r="1316" spans="1:3" x14ac:dyDescent="0.3">
      <c r="A1316" s="1">
        <v>43319</v>
      </c>
      <c r="B1316" s="2" t="s">
        <v>2</v>
      </c>
      <c r="C1316" s="2" t="s">
        <v>1</v>
      </c>
    </row>
    <row r="1317" spans="1:3" x14ac:dyDescent="0.3">
      <c r="A1317" s="1">
        <v>43320</v>
      </c>
      <c r="B1317" s="2" t="s">
        <v>2</v>
      </c>
      <c r="C1317" s="2" t="s">
        <v>1</v>
      </c>
    </row>
    <row r="1318" spans="1:3" x14ac:dyDescent="0.3">
      <c r="A1318" s="1">
        <v>43321</v>
      </c>
      <c r="B1318" s="2" t="s">
        <v>2</v>
      </c>
      <c r="C1318" s="2" t="s">
        <v>1</v>
      </c>
    </row>
    <row r="1319" spans="1:3" x14ac:dyDescent="0.3">
      <c r="A1319" s="1">
        <v>43322</v>
      </c>
      <c r="B1319" s="2" t="s">
        <v>2</v>
      </c>
      <c r="C1319" s="2" t="s">
        <v>1</v>
      </c>
    </row>
    <row r="1320" spans="1:3" x14ac:dyDescent="0.3">
      <c r="A1320" s="1">
        <v>43323</v>
      </c>
      <c r="B1320" s="2" t="s">
        <v>2</v>
      </c>
      <c r="C1320" s="2" t="s">
        <v>1</v>
      </c>
    </row>
    <row r="1321" spans="1:3" x14ac:dyDescent="0.3">
      <c r="A1321" s="1">
        <v>43324</v>
      </c>
      <c r="B1321" s="2" t="s">
        <v>2</v>
      </c>
      <c r="C1321" s="2" t="s">
        <v>1</v>
      </c>
    </row>
    <row r="1322" spans="1:3" x14ac:dyDescent="0.3">
      <c r="A1322" s="1">
        <v>43325</v>
      </c>
      <c r="B1322" s="2" t="s">
        <v>2</v>
      </c>
      <c r="C1322" s="2" t="s">
        <v>1</v>
      </c>
    </row>
    <row r="1323" spans="1:3" x14ac:dyDescent="0.3">
      <c r="A1323" s="1">
        <v>43326</v>
      </c>
      <c r="B1323" s="2" t="s">
        <v>2</v>
      </c>
      <c r="C1323" s="2" t="s">
        <v>1</v>
      </c>
    </row>
    <row r="1324" spans="1:3" x14ac:dyDescent="0.3">
      <c r="A1324" s="1">
        <v>43327</v>
      </c>
      <c r="B1324" s="2" t="s">
        <v>2</v>
      </c>
      <c r="C1324" s="2" t="s">
        <v>1</v>
      </c>
    </row>
    <row r="1325" spans="1:3" x14ac:dyDescent="0.3">
      <c r="A1325" s="1">
        <v>43328</v>
      </c>
      <c r="B1325" s="2" t="s">
        <v>2</v>
      </c>
      <c r="C1325" s="2" t="s">
        <v>1</v>
      </c>
    </row>
    <row r="1326" spans="1:3" x14ac:dyDescent="0.3">
      <c r="A1326" s="1">
        <v>43329</v>
      </c>
      <c r="B1326" s="2" t="s">
        <v>2</v>
      </c>
      <c r="C1326" s="2" t="s">
        <v>1</v>
      </c>
    </row>
    <row r="1327" spans="1:3" x14ac:dyDescent="0.3">
      <c r="A1327" s="1">
        <v>43330</v>
      </c>
      <c r="B1327" s="2" t="s">
        <v>2</v>
      </c>
      <c r="C1327" s="2" t="s">
        <v>1</v>
      </c>
    </row>
    <row r="1328" spans="1:3" x14ac:dyDescent="0.3">
      <c r="A1328" s="1">
        <v>43331</v>
      </c>
      <c r="B1328" s="2" t="s">
        <v>2</v>
      </c>
      <c r="C1328" s="2" t="s">
        <v>1</v>
      </c>
    </row>
    <row r="1329" spans="1:3" x14ac:dyDescent="0.3">
      <c r="A1329" s="1">
        <v>43332</v>
      </c>
      <c r="B1329" s="2" t="s">
        <v>2</v>
      </c>
      <c r="C1329" s="2" t="s">
        <v>1</v>
      </c>
    </row>
    <row r="1330" spans="1:3" x14ac:dyDescent="0.3">
      <c r="A1330" s="1">
        <v>43333</v>
      </c>
      <c r="B1330" s="2" t="s">
        <v>2</v>
      </c>
      <c r="C1330" s="2" t="s">
        <v>1</v>
      </c>
    </row>
    <row r="1331" spans="1:3" x14ac:dyDescent="0.3">
      <c r="A1331" s="1">
        <v>43334</v>
      </c>
      <c r="B1331" s="2" t="s">
        <v>2</v>
      </c>
      <c r="C1331" s="2" t="s">
        <v>1</v>
      </c>
    </row>
    <row r="1332" spans="1:3" x14ac:dyDescent="0.3">
      <c r="A1332" s="1">
        <v>43335</v>
      </c>
      <c r="B1332" s="2" t="s">
        <v>2</v>
      </c>
      <c r="C1332" s="2" t="s">
        <v>1</v>
      </c>
    </row>
    <row r="1333" spans="1:3" x14ac:dyDescent="0.3">
      <c r="A1333" s="1">
        <v>43336</v>
      </c>
      <c r="B1333" s="2" t="s">
        <v>2</v>
      </c>
      <c r="C1333" s="2" t="s">
        <v>1</v>
      </c>
    </row>
    <row r="1334" spans="1:3" x14ac:dyDescent="0.3">
      <c r="A1334" s="1">
        <v>43337</v>
      </c>
      <c r="B1334" s="2" t="s">
        <v>2</v>
      </c>
      <c r="C1334" s="2" t="s">
        <v>1</v>
      </c>
    </row>
    <row r="1335" spans="1:3" x14ac:dyDescent="0.3">
      <c r="A1335" s="1">
        <v>43338</v>
      </c>
      <c r="B1335" s="2" t="s">
        <v>2</v>
      </c>
      <c r="C1335" s="2" t="s">
        <v>1</v>
      </c>
    </row>
    <row r="1336" spans="1:3" x14ac:dyDescent="0.3">
      <c r="A1336" s="1">
        <v>43339</v>
      </c>
      <c r="B1336" s="2" t="s">
        <v>2</v>
      </c>
      <c r="C1336" s="2" t="s">
        <v>1</v>
      </c>
    </row>
    <row r="1337" spans="1:3" x14ac:dyDescent="0.3">
      <c r="A1337" s="1">
        <v>43340</v>
      </c>
      <c r="B1337" s="2" t="s">
        <v>2</v>
      </c>
      <c r="C1337" s="2" t="s">
        <v>1</v>
      </c>
    </row>
    <row r="1338" spans="1:3" x14ac:dyDescent="0.3">
      <c r="A1338" s="1">
        <v>43341</v>
      </c>
      <c r="B1338" s="2" t="s">
        <v>2</v>
      </c>
      <c r="C1338" s="2" t="s">
        <v>1</v>
      </c>
    </row>
    <row r="1339" spans="1:3" x14ac:dyDescent="0.3">
      <c r="A1339" s="1">
        <v>43342</v>
      </c>
      <c r="B1339" s="2" t="s">
        <v>2</v>
      </c>
      <c r="C1339" s="2" t="s">
        <v>1</v>
      </c>
    </row>
    <row r="1340" spans="1:3" x14ac:dyDescent="0.3">
      <c r="A1340" s="1">
        <v>43343</v>
      </c>
      <c r="B1340" s="2" t="s">
        <v>2</v>
      </c>
      <c r="C1340" s="2" t="s">
        <v>1</v>
      </c>
    </row>
    <row r="1341" spans="1:3" x14ac:dyDescent="0.3">
      <c r="A1341" s="1">
        <v>43344</v>
      </c>
      <c r="B1341" s="2" t="s">
        <v>2</v>
      </c>
      <c r="C1341" s="2" t="s">
        <v>1</v>
      </c>
    </row>
    <row r="1342" spans="1:3" x14ac:dyDescent="0.3">
      <c r="A1342" s="1">
        <v>43345</v>
      </c>
      <c r="B1342" s="2" t="s">
        <v>2</v>
      </c>
      <c r="C1342" s="2" t="s">
        <v>1</v>
      </c>
    </row>
    <row r="1343" spans="1:3" x14ac:dyDescent="0.3">
      <c r="A1343" s="1">
        <v>43346</v>
      </c>
      <c r="B1343" s="2" t="s">
        <v>2</v>
      </c>
      <c r="C1343" s="2" t="s">
        <v>1</v>
      </c>
    </row>
    <row r="1344" spans="1:3" x14ac:dyDescent="0.3">
      <c r="A1344" s="1">
        <v>43347</v>
      </c>
      <c r="B1344" s="2" t="s">
        <v>2</v>
      </c>
      <c r="C1344" s="2" t="s">
        <v>1</v>
      </c>
    </row>
    <row r="1345" spans="1:3" x14ac:dyDescent="0.3">
      <c r="A1345" s="1">
        <v>43348</v>
      </c>
      <c r="B1345" s="2" t="s">
        <v>2</v>
      </c>
      <c r="C1345" s="2" t="s">
        <v>1</v>
      </c>
    </row>
    <row r="1346" spans="1:3" x14ac:dyDescent="0.3">
      <c r="A1346" s="1">
        <v>43349</v>
      </c>
      <c r="B1346" s="2" t="s">
        <v>2</v>
      </c>
      <c r="C1346" s="2" t="s">
        <v>1</v>
      </c>
    </row>
    <row r="1347" spans="1:3" x14ac:dyDescent="0.3">
      <c r="A1347" s="1">
        <v>43350</v>
      </c>
      <c r="B1347" s="2" t="s">
        <v>2</v>
      </c>
      <c r="C1347" s="2" t="s">
        <v>1</v>
      </c>
    </row>
    <row r="1348" spans="1:3" x14ac:dyDescent="0.3">
      <c r="A1348" s="1">
        <v>43351</v>
      </c>
      <c r="B1348" s="2" t="s">
        <v>2</v>
      </c>
      <c r="C1348" s="2" t="s">
        <v>1</v>
      </c>
    </row>
    <row r="1349" spans="1:3" x14ac:dyDescent="0.3">
      <c r="A1349" s="1">
        <v>43352</v>
      </c>
      <c r="B1349" s="2" t="s">
        <v>2</v>
      </c>
      <c r="C1349" s="2" t="s">
        <v>1</v>
      </c>
    </row>
    <row r="1350" spans="1:3" x14ac:dyDescent="0.3">
      <c r="A1350" s="1">
        <v>43353</v>
      </c>
      <c r="B1350" s="2" t="s">
        <v>2</v>
      </c>
      <c r="C1350" s="2" t="s">
        <v>1</v>
      </c>
    </row>
    <row r="1351" spans="1:3" x14ac:dyDescent="0.3">
      <c r="A1351" s="1">
        <v>43354</v>
      </c>
      <c r="B1351" s="2" t="s">
        <v>2</v>
      </c>
      <c r="C1351" s="2" t="s">
        <v>1</v>
      </c>
    </row>
    <row r="1352" spans="1:3" x14ac:dyDescent="0.3">
      <c r="A1352" s="1">
        <v>43355</v>
      </c>
      <c r="B1352" s="2" t="s">
        <v>2</v>
      </c>
      <c r="C1352" s="2" t="s">
        <v>1</v>
      </c>
    </row>
    <row r="1353" spans="1:3" x14ac:dyDescent="0.3">
      <c r="A1353" s="1">
        <v>43356</v>
      </c>
      <c r="B1353" s="2" t="s">
        <v>2</v>
      </c>
      <c r="C1353" s="2" t="s">
        <v>1</v>
      </c>
    </row>
    <row r="1354" spans="1:3" x14ac:dyDescent="0.3">
      <c r="A1354" s="1">
        <v>43357</v>
      </c>
      <c r="B1354" s="2" t="s">
        <v>2</v>
      </c>
      <c r="C1354" s="2" t="s">
        <v>1</v>
      </c>
    </row>
    <row r="1355" spans="1:3" x14ac:dyDescent="0.3">
      <c r="A1355" s="1">
        <v>43358</v>
      </c>
      <c r="B1355" s="2" t="s">
        <v>2</v>
      </c>
      <c r="C1355" s="2" t="s">
        <v>1</v>
      </c>
    </row>
    <row r="1356" spans="1:3" x14ac:dyDescent="0.3">
      <c r="A1356" s="1">
        <v>43359</v>
      </c>
      <c r="B1356" s="2" t="s">
        <v>2</v>
      </c>
      <c r="C1356" s="2" t="s">
        <v>1</v>
      </c>
    </row>
    <row r="1357" spans="1:3" x14ac:dyDescent="0.3">
      <c r="A1357" s="1">
        <v>43360</v>
      </c>
      <c r="B1357" s="2" t="s">
        <v>2</v>
      </c>
      <c r="C1357" s="2" t="s">
        <v>1</v>
      </c>
    </row>
    <row r="1358" spans="1:3" x14ac:dyDescent="0.3">
      <c r="A1358" s="1">
        <v>43361</v>
      </c>
      <c r="B1358" s="2" t="s">
        <v>2</v>
      </c>
      <c r="C1358" s="2" t="s">
        <v>1</v>
      </c>
    </row>
    <row r="1359" spans="1:3" x14ac:dyDescent="0.3">
      <c r="A1359" s="1">
        <v>43362</v>
      </c>
      <c r="B1359" s="2" t="s">
        <v>2</v>
      </c>
      <c r="C1359" s="2" t="s">
        <v>1</v>
      </c>
    </row>
    <row r="1360" spans="1:3" x14ac:dyDescent="0.3">
      <c r="A1360" s="1">
        <v>43363</v>
      </c>
      <c r="B1360" s="2" t="s">
        <v>2</v>
      </c>
      <c r="C1360" s="2" t="s">
        <v>1</v>
      </c>
    </row>
    <row r="1361" spans="1:3" x14ac:dyDescent="0.3">
      <c r="A1361" s="1">
        <v>43364</v>
      </c>
      <c r="B1361" s="2" t="s">
        <v>1</v>
      </c>
      <c r="C1361" s="2" t="s">
        <v>1</v>
      </c>
    </row>
    <row r="1362" spans="1:3" x14ac:dyDescent="0.3">
      <c r="A1362" s="1">
        <v>43365</v>
      </c>
      <c r="B1362" s="2" t="s">
        <v>1</v>
      </c>
      <c r="C1362" s="2" t="s">
        <v>1</v>
      </c>
    </row>
    <row r="1363" spans="1:3" x14ac:dyDescent="0.3">
      <c r="A1363" s="1">
        <v>43366</v>
      </c>
      <c r="B1363" s="2" t="s">
        <v>1</v>
      </c>
      <c r="C1363" s="2" t="s">
        <v>1</v>
      </c>
    </row>
    <row r="1364" spans="1:3" x14ac:dyDescent="0.3">
      <c r="A1364" s="1">
        <v>43367</v>
      </c>
      <c r="B1364" s="2" t="s">
        <v>1</v>
      </c>
      <c r="C1364" s="2" t="s">
        <v>1</v>
      </c>
    </row>
    <row r="1365" spans="1:3" x14ac:dyDescent="0.3">
      <c r="A1365" s="1">
        <v>43368</v>
      </c>
      <c r="B1365" s="2" t="s">
        <v>1</v>
      </c>
      <c r="C1365" s="2" t="s">
        <v>1</v>
      </c>
    </row>
    <row r="1366" spans="1:3" x14ac:dyDescent="0.3">
      <c r="A1366" s="1">
        <v>43369</v>
      </c>
      <c r="B1366" s="2" t="s">
        <v>1</v>
      </c>
      <c r="C1366" s="2" t="s">
        <v>1</v>
      </c>
    </row>
    <row r="1367" spans="1:3" x14ac:dyDescent="0.3">
      <c r="A1367" s="1">
        <v>43370</v>
      </c>
      <c r="B1367" s="2" t="s">
        <v>1</v>
      </c>
      <c r="C1367" s="2" t="s">
        <v>1</v>
      </c>
    </row>
    <row r="1368" spans="1:3" x14ac:dyDescent="0.3">
      <c r="A1368" s="1">
        <v>43371</v>
      </c>
      <c r="B1368" s="2" t="s">
        <v>1</v>
      </c>
      <c r="C1368" s="2" t="s">
        <v>2</v>
      </c>
    </row>
    <row r="1369" spans="1:3" x14ac:dyDescent="0.3">
      <c r="A1369" s="1">
        <v>43372</v>
      </c>
      <c r="B1369" s="2" t="s">
        <v>1</v>
      </c>
      <c r="C1369" s="2" t="s">
        <v>1</v>
      </c>
    </row>
    <row r="1370" spans="1:3" x14ac:dyDescent="0.3">
      <c r="A1370" s="1">
        <v>43373</v>
      </c>
      <c r="B1370" s="2" t="s">
        <v>1</v>
      </c>
      <c r="C1370" s="2" t="s">
        <v>1</v>
      </c>
    </row>
    <row r="1371" spans="1:3" x14ac:dyDescent="0.3">
      <c r="A1371" s="1">
        <v>43374</v>
      </c>
      <c r="B1371" s="2" t="s">
        <v>1</v>
      </c>
      <c r="C1371" s="2" t="s">
        <v>1</v>
      </c>
    </row>
    <row r="1372" spans="1:3" x14ac:dyDescent="0.3">
      <c r="A1372" s="1">
        <v>43375</v>
      </c>
      <c r="B1372" s="2" t="s">
        <v>1</v>
      </c>
      <c r="C1372" s="2" t="s">
        <v>1</v>
      </c>
    </row>
    <row r="1373" spans="1:3" x14ac:dyDescent="0.3">
      <c r="A1373" s="1">
        <v>43376</v>
      </c>
      <c r="B1373" s="2" t="s">
        <v>1</v>
      </c>
      <c r="C1373" s="2" t="s">
        <v>1</v>
      </c>
    </row>
    <row r="1374" spans="1:3" x14ac:dyDescent="0.3">
      <c r="A1374" s="1">
        <v>43377</v>
      </c>
      <c r="B1374" s="2" t="s">
        <v>1</v>
      </c>
      <c r="C1374" s="2" t="s">
        <v>1</v>
      </c>
    </row>
    <row r="1375" spans="1:3" x14ac:dyDescent="0.3">
      <c r="A1375" s="1">
        <v>43378</v>
      </c>
      <c r="B1375" s="2" t="s">
        <v>1</v>
      </c>
      <c r="C1375" s="2" t="s">
        <v>1</v>
      </c>
    </row>
    <row r="1376" spans="1:3" x14ac:dyDescent="0.3">
      <c r="A1376" s="1">
        <v>43379</v>
      </c>
      <c r="B1376" s="2" t="s">
        <v>1</v>
      </c>
      <c r="C1376" s="2" t="s">
        <v>1</v>
      </c>
    </row>
    <row r="1377" spans="1:3" x14ac:dyDescent="0.3">
      <c r="A1377" s="1">
        <v>43380</v>
      </c>
      <c r="B1377" s="2" t="s">
        <v>1</v>
      </c>
      <c r="C1377" s="2" t="s">
        <v>1</v>
      </c>
    </row>
    <row r="1378" spans="1:3" x14ac:dyDescent="0.3">
      <c r="A1378" s="1">
        <v>43381</v>
      </c>
      <c r="B1378" s="2" t="s">
        <v>1</v>
      </c>
      <c r="C1378" s="2" t="s">
        <v>1</v>
      </c>
    </row>
    <row r="1379" spans="1:3" x14ac:dyDescent="0.3">
      <c r="A1379" s="1">
        <v>43382</v>
      </c>
      <c r="B1379" s="2" t="s">
        <v>2</v>
      </c>
      <c r="C1379" s="2" t="s">
        <v>1</v>
      </c>
    </row>
    <row r="1380" spans="1:3" x14ac:dyDescent="0.3">
      <c r="A1380" s="1">
        <v>43383</v>
      </c>
      <c r="B1380" s="2" t="s">
        <v>2</v>
      </c>
      <c r="C1380" s="2" t="s">
        <v>1</v>
      </c>
    </row>
    <row r="1381" spans="1:3" x14ac:dyDescent="0.3">
      <c r="A1381" s="1">
        <v>43384</v>
      </c>
      <c r="B1381" s="2" t="s">
        <v>2</v>
      </c>
      <c r="C1381" s="2" t="s">
        <v>1</v>
      </c>
    </row>
    <row r="1382" spans="1:3" x14ac:dyDescent="0.3">
      <c r="A1382" s="1">
        <v>43385</v>
      </c>
      <c r="B1382" s="2" t="s">
        <v>2</v>
      </c>
      <c r="C1382" s="2" t="s">
        <v>1</v>
      </c>
    </row>
    <row r="1383" spans="1:3" x14ac:dyDescent="0.3">
      <c r="A1383" s="1">
        <v>43386</v>
      </c>
      <c r="B1383" s="2" t="s">
        <v>2</v>
      </c>
      <c r="C1383" s="2" t="s">
        <v>1</v>
      </c>
    </row>
    <row r="1384" spans="1:3" x14ac:dyDescent="0.3">
      <c r="A1384" s="1">
        <v>43387</v>
      </c>
      <c r="B1384" s="2" t="s">
        <v>2</v>
      </c>
      <c r="C1384" s="2" t="s">
        <v>1</v>
      </c>
    </row>
    <row r="1385" spans="1:3" x14ac:dyDescent="0.3">
      <c r="A1385" s="1">
        <v>43388</v>
      </c>
      <c r="B1385" s="2" t="s">
        <v>2</v>
      </c>
      <c r="C1385" s="2" t="s">
        <v>1</v>
      </c>
    </row>
    <row r="1386" spans="1:3" x14ac:dyDescent="0.3">
      <c r="A1386" s="1">
        <v>43389</v>
      </c>
      <c r="B1386" s="2" t="s">
        <v>2</v>
      </c>
      <c r="C1386" s="2" t="s">
        <v>1</v>
      </c>
    </row>
    <row r="1387" spans="1:3" x14ac:dyDescent="0.3">
      <c r="A1387" s="1">
        <v>43390</v>
      </c>
      <c r="B1387" s="2" t="s">
        <v>2</v>
      </c>
      <c r="C1387" s="2" t="s">
        <v>1</v>
      </c>
    </row>
    <row r="1388" spans="1:3" x14ac:dyDescent="0.3">
      <c r="A1388" s="1">
        <v>43391</v>
      </c>
      <c r="B1388" s="2" t="s">
        <v>2</v>
      </c>
      <c r="C1388" s="2" t="s">
        <v>1</v>
      </c>
    </row>
    <row r="1389" spans="1:3" x14ac:dyDescent="0.3">
      <c r="A1389" s="1">
        <v>43392</v>
      </c>
      <c r="B1389" s="2" t="s">
        <v>2</v>
      </c>
      <c r="C1389" s="2" t="s">
        <v>1</v>
      </c>
    </row>
    <row r="1390" spans="1:3" x14ac:dyDescent="0.3">
      <c r="A1390" s="1">
        <v>43393</v>
      </c>
      <c r="B1390" s="2" t="s">
        <v>2</v>
      </c>
      <c r="C1390" s="2" t="s">
        <v>1</v>
      </c>
    </row>
    <row r="1391" spans="1:3" x14ac:dyDescent="0.3">
      <c r="A1391" s="1">
        <v>43394</v>
      </c>
      <c r="B1391" s="2" t="s">
        <v>2</v>
      </c>
      <c r="C1391" s="2" t="s">
        <v>1</v>
      </c>
    </row>
    <row r="1392" spans="1:3" x14ac:dyDescent="0.3">
      <c r="A1392" s="1">
        <v>43395</v>
      </c>
      <c r="B1392" s="2" t="s">
        <v>2</v>
      </c>
      <c r="C1392" s="2" t="s">
        <v>1</v>
      </c>
    </row>
    <row r="1393" spans="1:3" x14ac:dyDescent="0.3">
      <c r="A1393" s="1">
        <v>43396</v>
      </c>
      <c r="B1393" s="2" t="s">
        <v>2</v>
      </c>
      <c r="C1393" s="2" t="s">
        <v>1</v>
      </c>
    </row>
    <row r="1394" spans="1:3" x14ac:dyDescent="0.3">
      <c r="A1394" s="1">
        <v>43397</v>
      </c>
      <c r="B1394" s="2" t="s">
        <v>2</v>
      </c>
      <c r="C1394" s="2" t="s">
        <v>1</v>
      </c>
    </row>
    <row r="1395" spans="1:3" x14ac:dyDescent="0.3">
      <c r="A1395" s="1">
        <v>43398</v>
      </c>
      <c r="B1395" s="2" t="s">
        <v>2</v>
      </c>
      <c r="C1395" s="2" t="s">
        <v>1</v>
      </c>
    </row>
    <row r="1396" spans="1:3" x14ac:dyDescent="0.3">
      <c r="A1396" s="1">
        <v>43399</v>
      </c>
      <c r="B1396" s="2" t="s">
        <v>2</v>
      </c>
      <c r="C1396" s="2" t="s">
        <v>1</v>
      </c>
    </row>
    <row r="1397" spans="1:3" x14ac:dyDescent="0.3">
      <c r="A1397" s="1">
        <v>43400</v>
      </c>
      <c r="B1397" s="2" t="s">
        <v>2</v>
      </c>
      <c r="C1397" s="2" t="s">
        <v>1</v>
      </c>
    </row>
    <row r="1398" spans="1:3" x14ac:dyDescent="0.3">
      <c r="A1398" s="1">
        <v>43401</v>
      </c>
      <c r="B1398" s="2" t="s">
        <v>2</v>
      </c>
      <c r="C1398" s="2" t="s">
        <v>1</v>
      </c>
    </row>
    <row r="1399" spans="1:3" x14ac:dyDescent="0.3">
      <c r="A1399" s="1">
        <v>43402</v>
      </c>
      <c r="B1399" s="2" t="s">
        <v>2</v>
      </c>
      <c r="C1399" s="2" t="s">
        <v>1</v>
      </c>
    </row>
    <row r="1400" spans="1:3" x14ac:dyDescent="0.3">
      <c r="A1400" s="1">
        <v>43403</v>
      </c>
      <c r="B1400" s="2" t="s">
        <v>2</v>
      </c>
      <c r="C1400" s="2" t="s">
        <v>1</v>
      </c>
    </row>
    <row r="1401" spans="1:3" x14ac:dyDescent="0.3">
      <c r="A1401" s="1">
        <v>43404</v>
      </c>
      <c r="B1401" s="2" t="s">
        <v>2</v>
      </c>
      <c r="C1401" s="2" t="s">
        <v>1</v>
      </c>
    </row>
    <row r="1402" spans="1:3" x14ac:dyDescent="0.3">
      <c r="A1402" s="1">
        <v>43405</v>
      </c>
      <c r="B1402" s="2" t="s">
        <v>2</v>
      </c>
      <c r="C1402" s="2" t="s">
        <v>1</v>
      </c>
    </row>
    <row r="1403" spans="1:3" x14ac:dyDescent="0.3">
      <c r="A1403" s="1">
        <v>43406</v>
      </c>
      <c r="B1403" s="2" t="s">
        <v>2</v>
      </c>
      <c r="C1403" s="2" t="s">
        <v>1</v>
      </c>
    </row>
    <row r="1404" spans="1:3" x14ac:dyDescent="0.3">
      <c r="A1404" s="1">
        <v>43407</v>
      </c>
      <c r="B1404" s="2" t="s">
        <v>2</v>
      </c>
      <c r="C1404" s="2" t="s">
        <v>1</v>
      </c>
    </row>
    <row r="1405" spans="1:3" x14ac:dyDescent="0.3">
      <c r="A1405" s="1">
        <v>43408</v>
      </c>
      <c r="B1405" s="2" t="s">
        <v>2</v>
      </c>
      <c r="C1405" s="2" t="s">
        <v>1</v>
      </c>
    </row>
    <row r="1406" spans="1:3" x14ac:dyDescent="0.3">
      <c r="A1406" s="1">
        <v>43409</v>
      </c>
      <c r="B1406" s="2" t="s">
        <v>2</v>
      </c>
      <c r="C1406" s="2" t="s">
        <v>1</v>
      </c>
    </row>
    <row r="1407" spans="1:3" x14ac:dyDescent="0.3">
      <c r="A1407" s="1">
        <v>43410</v>
      </c>
      <c r="B1407" s="2" t="s">
        <v>2</v>
      </c>
      <c r="C1407" s="2" t="s">
        <v>2</v>
      </c>
    </row>
    <row r="1408" spans="1:3" x14ac:dyDescent="0.3">
      <c r="A1408" s="1">
        <v>43411</v>
      </c>
      <c r="B1408" s="2" t="s">
        <v>2</v>
      </c>
      <c r="C1408" s="2" t="s">
        <v>1</v>
      </c>
    </row>
    <row r="1409" spans="1:3" x14ac:dyDescent="0.3">
      <c r="A1409" s="1">
        <v>43412</v>
      </c>
      <c r="B1409" s="2" t="s">
        <v>2</v>
      </c>
      <c r="C1409" s="2" t="s">
        <v>1</v>
      </c>
    </row>
    <row r="1410" spans="1:3" x14ac:dyDescent="0.3">
      <c r="A1410" s="1">
        <v>43413</v>
      </c>
      <c r="B1410" s="2" t="s">
        <v>2</v>
      </c>
      <c r="C1410" s="2" t="s">
        <v>1</v>
      </c>
    </row>
    <row r="1411" spans="1:3" x14ac:dyDescent="0.3">
      <c r="A1411" s="1">
        <v>43414</v>
      </c>
      <c r="B1411" s="2" t="s">
        <v>2</v>
      </c>
      <c r="C1411" s="2" t="s">
        <v>1</v>
      </c>
    </row>
    <row r="1412" spans="1:3" x14ac:dyDescent="0.3">
      <c r="A1412" s="1">
        <v>43415</v>
      </c>
      <c r="B1412" s="2" t="s">
        <v>2</v>
      </c>
      <c r="C1412" s="2" t="s">
        <v>1</v>
      </c>
    </row>
    <row r="1413" spans="1:3" x14ac:dyDescent="0.3">
      <c r="A1413" s="1">
        <v>43416</v>
      </c>
      <c r="B1413" s="2" t="s">
        <v>2</v>
      </c>
      <c r="C1413" s="2" t="s">
        <v>1</v>
      </c>
    </row>
    <row r="1414" spans="1:3" x14ac:dyDescent="0.3">
      <c r="A1414" s="1">
        <v>43417</v>
      </c>
      <c r="B1414" s="2" t="s">
        <v>2</v>
      </c>
      <c r="C1414" s="2" t="s">
        <v>1</v>
      </c>
    </row>
    <row r="1415" spans="1:3" x14ac:dyDescent="0.3">
      <c r="A1415" s="1">
        <v>43418</v>
      </c>
      <c r="B1415" s="2" t="s">
        <v>2</v>
      </c>
      <c r="C1415" s="2" t="s">
        <v>1</v>
      </c>
    </row>
    <row r="1416" spans="1:3" x14ac:dyDescent="0.3">
      <c r="A1416" s="1">
        <v>43419</v>
      </c>
      <c r="B1416" s="2" t="s">
        <v>2</v>
      </c>
      <c r="C1416" s="2" t="s">
        <v>1</v>
      </c>
    </row>
    <row r="1417" spans="1:3" x14ac:dyDescent="0.3">
      <c r="A1417" s="1">
        <v>43420</v>
      </c>
      <c r="B1417" s="2" t="s">
        <v>2</v>
      </c>
      <c r="C1417" s="2" t="s">
        <v>1</v>
      </c>
    </row>
    <row r="1418" spans="1:3" x14ac:dyDescent="0.3">
      <c r="A1418" s="1">
        <v>43421</v>
      </c>
      <c r="B1418" s="2" t="s">
        <v>2</v>
      </c>
      <c r="C1418" s="2" t="s">
        <v>1</v>
      </c>
    </row>
    <row r="1419" spans="1:3" x14ac:dyDescent="0.3">
      <c r="A1419" s="1">
        <v>43422</v>
      </c>
      <c r="B1419" s="2" t="s">
        <v>2</v>
      </c>
      <c r="C1419" s="2" t="s">
        <v>1</v>
      </c>
    </row>
    <row r="1420" spans="1:3" x14ac:dyDescent="0.3">
      <c r="A1420" s="1">
        <v>43423</v>
      </c>
      <c r="B1420" s="2" t="s">
        <v>2</v>
      </c>
      <c r="C1420" s="2" t="s">
        <v>1</v>
      </c>
    </row>
    <row r="1421" spans="1:3" x14ac:dyDescent="0.3">
      <c r="A1421" s="1">
        <v>43424</v>
      </c>
      <c r="B1421" s="2" t="s">
        <v>2</v>
      </c>
      <c r="C1421" s="2" t="s">
        <v>1</v>
      </c>
    </row>
    <row r="1422" spans="1:3" x14ac:dyDescent="0.3">
      <c r="A1422" s="1">
        <v>43425</v>
      </c>
      <c r="B1422" s="2" t="s">
        <v>2</v>
      </c>
      <c r="C1422" s="2" t="s">
        <v>1</v>
      </c>
    </row>
    <row r="1423" spans="1:3" x14ac:dyDescent="0.3">
      <c r="A1423" s="1">
        <v>43426</v>
      </c>
      <c r="B1423" s="2" t="s">
        <v>2</v>
      </c>
      <c r="C1423" s="2" t="s">
        <v>1</v>
      </c>
    </row>
    <row r="1424" spans="1:3" x14ac:dyDescent="0.3">
      <c r="A1424" s="1">
        <v>43427</v>
      </c>
      <c r="B1424" s="2" t="s">
        <v>2</v>
      </c>
      <c r="C1424" s="2" t="s">
        <v>1</v>
      </c>
    </row>
    <row r="1425" spans="1:3" x14ac:dyDescent="0.3">
      <c r="A1425" s="1">
        <v>43428</v>
      </c>
      <c r="B1425" s="2" t="s">
        <v>2</v>
      </c>
      <c r="C1425" s="2" t="s">
        <v>1</v>
      </c>
    </row>
    <row r="1426" spans="1:3" x14ac:dyDescent="0.3">
      <c r="A1426" s="1">
        <v>43429</v>
      </c>
      <c r="B1426" s="2" t="s">
        <v>2</v>
      </c>
      <c r="C1426" s="2" t="s">
        <v>1</v>
      </c>
    </row>
    <row r="1427" spans="1:3" x14ac:dyDescent="0.3">
      <c r="A1427" s="1">
        <v>43430</v>
      </c>
      <c r="B1427" s="2" t="s">
        <v>2</v>
      </c>
      <c r="C1427" s="2" t="s">
        <v>1</v>
      </c>
    </row>
    <row r="1428" spans="1:3" x14ac:dyDescent="0.3">
      <c r="A1428" s="1">
        <v>43431</v>
      </c>
      <c r="B1428" s="2" t="s">
        <v>2</v>
      </c>
      <c r="C1428" s="2" t="s">
        <v>1</v>
      </c>
    </row>
    <row r="1429" spans="1:3" x14ac:dyDescent="0.3">
      <c r="A1429" s="1">
        <v>43432</v>
      </c>
      <c r="B1429" s="2" t="s">
        <v>2</v>
      </c>
      <c r="C1429" s="2" t="s">
        <v>1</v>
      </c>
    </row>
    <row r="1430" spans="1:3" x14ac:dyDescent="0.3">
      <c r="A1430" s="1">
        <v>43433</v>
      </c>
      <c r="B1430" s="2" t="s">
        <v>2</v>
      </c>
      <c r="C1430" s="2" t="s">
        <v>1</v>
      </c>
    </row>
    <row r="1431" spans="1:3" x14ac:dyDescent="0.3">
      <c r="A1431" s="1">
        <v>43434</v>
      </c>
      <c r="B1431" s="2" t="s">
        <v>2</v>
      </c>
      <c r="C1431" s="2" t="s">
        <v>1</v>
      </c>
    </row>
    <row r="1432" spans="1:3" x14ac:dyDescent="0.3">
      <c r="A1432" s="1">
        <v>43435</v>
      </c>
      <c r="B1432" s="2" t="s">
        <v>2</v>
      </c>
      <c r="C1432" s="2" t="s">
        <v>1</v>
      </c>
    </row>
    <row r="1433" spans="1:3" x14ac:dyDescent="0.3">
      <c r="A1433" s="1">
        <v>43436</v>
      </c>
      <c r="B1433" s="2" t="s">
        <v>2</v>
      </c>
      <c r="C1433" s="2" t="s">
        <v>1</v>
      </c>
    </row>
    <row r="1434" spans="1:3" x14ac:dyDescent="0.3">
      <c r="A1434" s="1">
        <v>43437</v>
      </c>
      <c r="B1434" s="2" t="s">
        <v>2</v>
      </c>
      <c r="C1434" s="2" t="s">
        <v>1</v>
      </c>
    </row>
    <row r="1435" spans="1:3" x14ac:dyDescent="0.3">
      <c r="A1435" s="1">
        <v>43438</v>
      </c>
      <c r="B1435" s="2" t="s">
        <v>2</v>
      </c>
      <c r="C1435" s="2" t="s">
        <v>1</v>
      </c>
    </row>
    <row r="1436" spans="1:3" x14ac:dyDescent="0.3">
      <c r="A1436" s="1">
        <v>43439</v>
      </c>
      <c r="B1436" s="2" t="s">
        <v>2</v>
      </c>
      <c r="C1436" s="2" t="s">
        <v>1</v>
      </c>
    </row>
    <row r="1437" spans="1:3" x14ac:dyDescent="0.3">
      <c r="A1437" s="1">
        <v>43440</v>
      </c>
      <c r="B1437" s="2" t="s">
        <v>2</v>
      </c>
      <c r="C1437" s="2" t="s">
        <v>1</v>
      </c>
    </row>
    <row r="1438" spans="1:3" x14ac:dyDescent="0.3">
      <c r="A1438" s="1">
        <v>43441</v>
      </c>
      <c r="B1438" s="2" t="s">
        <v>2</v>
      </c>
      <c r="C1438" s="2" t="s">
        <v>1</v>
      </c>
    </row>
    <row r="1439" spans="1:3" x14ac:dyDescent="0.3">
      <c r="A1439" s="1">
        <v>43442</v>
      </c>
      <c r="B1439" s="2" t="s">
        <v>2</v>
      </c>
      <c r="C1439" s="2" t="s">
        <v>1</v>
      </c>
    </row>
    <row r="1440" spans="1:3" x14ac:dyDescent="0.3">
      <c r="A1440" s="1">
        <v>43443</v>
      </c>
      <c r="B1440" s="2" t="s">
        <v>2</v>
      </c>
      <c r="C1440" s="2" t="s">
        <v>1</v>
      </c>
    </row>
    <row r="1441" spans="1:3" x14ac:dyDescent="0.3">
      <c r="A1441" s="1">
        <v>43444</v>
      </c>
      <c r="B1441" s="2" t="s">
        <v>2</v>
      </c>
      <c r="C1441" s="2" t="s">
        <v>1</v>
      </c>
    </row>
    <row r="1442" spans="1:3" x14ac:dyDescent="0.3">
      <c r="A1442" s="1">
        <v>43445</v>
      </c>
      <c r="B1442" s="2" t="s">
        <v>2</v>
      </c>
      <c r="C1442" s="2" t="s">
        <v>1</v>
      </c>
    </row>
    <row r="1443" spans="1:3" x14ac:dyDescent="0.3">
      <c r="A1443" s="1">
        <v>43446</v>
      </c>
      <c r="B1443" s="2" t="s">
        <v>2</v>
      </c>
      <c r="C1443" s="2" t="s">
        <v>1</v>
      </c>
    </row>
    <row r="1444" spans="1:3" x14ac:dyDescent="0.3">
      <c r="A1444" s="1">
        <v>43447</v>
      </c>
      <c r="B1444" s="2" t="s">
        <v>2</v>
      </c>
      <c r="C1444" s="2" t="s">
        <v>1</v>
      </c>
    </row>
    <row r="1445" spans="1:3" x14ac:dyDescent="0.3">
      <c r="A1445" s="1">
        <v>43448</v>
      </c>
      <c r="B1445" s="2" t="s">
        <v>2</v>
      </c>
      <c r="C1445" s="2" t="s">
        <v>1</v>
      </c>
    </row>
    <row r="1446" spans="1:3" x14ac:dyDescent="0.3">
      <c r="A1446" s="1">
        <v>43449</v>
      </c>
      <c r="B1446" s="2" t="s">
        <v>2</v>
      </c>
      <c r="C1446" s="2" t="s">
        <v>1</v>
      </c>
    </row>
    <row r="1447" spans="1:3" x14ac:dyDescent="0.3">
      <c r="A1447" s="1">
        <v>43450</v>
      </c>
      <c r="B1447" s="2" t="s">
        <v>2</v>
      </c>
      <c r="C1447" s="2" t="s">
        <v>1</v>
      </c>
    </row>
    <row r="1448" spans="1:3" x14ac:dyDescent="0.3">
      <c r="A1448" s="1">
        <v>43451</v>
      </c>
      <c r="B1448" s="2" t="s">
        <v>2</v>
      </c>
      <c r="C1448" s="2" t="s">
        <v>1</v>
      </c>
    </row>
    <row r="1449" spans="1:3" x14ac:dyDescent="0.3">
      <c r="A1449" s="1">
        <v>43452</v>
      </c>
      <c r="B1449" s="2" t="s">
        <v>2</v>
      </c>
      <c r="C1449" s="2" t="s">
        <v>1</v>
      </c>
    </row>
    <row r="1450" spans="1:3" x14ac:dyDescent="0.3">
      <c r="A1450" s="1">
        <v>43453</v>
      </c>
      <c r="B1450" s="2" t="s">
        <v>2</v>
      </c>
      <c r="C1450" s="2" t="s">
        <v>1</v>
      </c>
    </row>
    <row r="1451" spans="1:3" x14ac:dyDescent="0.3">
      <c r="A1451" s="1">
        <v>43454</v>
      </c>
      <c r="B1451" s="2" t="s">
        <v>2</v>
      </c>
      <c r="C1451" s="2" t="s">
        <v>1</v>
      </c>
    </row>
    <row r="1452" spans="1:3" x14ac:dyDescent="0.3">
      <c r="A1452" s="1">
        <v>43455</v>
      </c>
      <c r="B1452" s="2" t="s">
        <v>1</v>
      </c>
      <c r="C1452" s="2" t="s">
        <v>1</v>
      </c>
    </row>
    <row r="1453" spans="1:3" x14ac:dyDescent="0.3">
      <c r="A1453" s="1">
        <v>43456</v>
      </c>
      <c r="B1453" s="2" t="s">
        <v>1</v>
      </c>
      <c r="C1453" s="2" t="s">
        <v>1</v>
      </c>
    </row>
    <row r="1454" spans="1:3" x14ac:dyDescent="0.3">
      <c r="A1454" s="1">
        <v>43457</v>
      </c>
      <c r="B1454" s="2" t="s">
        <v>1</v>
      </c>
      <c r="C1454" s="2" t="s">
        <v>1</v>
      </c>
    </row>
    <row r="1455" spans="1:3" x14ac:dyDescent="0.3">
      <c r="A1455" s="1">
        <v>43458</v>
      </c>
      <c r="B1455" s="2" t="s">
        <v>1</v>
      </c>
      <c r="C1455" s="2" t="s">
        <v>1</v>
      </c>
    </row>
    <row r="1456" spans="1:3" x14ac:dyDescent="0.3">
      <c r="A1456" s="1">
        <v>43459</v>
      </c>
      <c r="B1456" s="2" t="s">
        <v>1</v>
      </c>
      <c r="C1456" s="2" t="s">
        <v>2</v>
      </c>
    </row>
    <row r="1457" spans="1:3" x14ac:dyDescent="0.3">
      <c r="A1457" s="1">
        <v>43460</v>
      </c>
      <c r="B1457" s="2" t="s">
        <v>1</v>
      </c>
      <c r="C1457" s="2" t="s">
        <v>2</v>
      </c>
    </row>
    <row r="1458" spans="1:3" x14ac:dyDescent="0.3">
      <c r="A1458" s="1">
        <v>43461</v>
      </c>
      <c r="B1458" s="2" t="s">
        <v>1</v>
      </c>
      <c r="C1458" s="2" t="s">
        <v>1</v>
      </c>
    </row>
    <row r="1459" spans="1:3" x14ac:dyDescent="0.3">
      <c r="A1459" s="1">
        <v>43462</v>
      </c>
      <c r="B1459" s="2" t="s">
        <v>1</v>
      </c>
      <c r="C1459" s="2" t="s">
        <v>1</v>
      </c>
    </row>
    <row r="1460" spans="1:3" x14ac:dyDescent="0.3">
      <c r="A1460" s="1">
        <v>43463</v>
      </c>
      <c r="B1460" s="2" t="s">
        <v>1</v>
      </c>
      <c r="C1460" s="2" t="s">
        <v>1</v>
      </c>
    </row>
    <row r="1461" spans="1:3" x14ac:dyDescent="0.3">
      <c r="A1461" s="1">
        <v>43464</v>
      </c>
      <c r="B1461" s="2" t="s">
        <v>1</v>
      </c>
      <c r="C1461" s="2" t="s">
        <v>1</v>
      </c>
    </row>
    <row r="1462" spans="1:3" x14ac:dyDescent="0.3">
      <c r="A1462" s="1">
        <v>43465</v>
      </c>
      <c r="B1462" s="2" t="s">
        <v>1</v>
      </c>
      <c r="C1462" s="2" t="s">
        <v>1</v>
      </c>
    </row>
    <row r="1463" spans="1:3" x14ac:dyDescent="0.3">
      <c r="A1463" s="1">
        <v>43466</v>
      </c>
      <c r="B1463" s="2" t="s">
        <v>1</v>
      </c>
      <c r="C1463" s="2" t="s">
        <v>2</v>
      </c>
    </row>
    <row r="1464" spans="1:3" x14ac:dyDescent="0.3">
      <c r="A1464" s="1">
        <v>43467</v>
      </c>
      <c r="B1464" s="2" t="s">
        <v>1</v>
      </c>
      <c r="C1464" s="2" t="s">
        <v>1</v>
      </c>
    </row>
    <row r="1465" spans="1:3" x14ac:dyDescent="0.3">
      <c r="A1465" s="1">
        <v>43468</v>
      </c>
      <c r="B1465" s="2" t="s">
        <v>1</v>
      </c>
      <c r="C1465" s="2" t="s">
        <v>1</v>
      </c>
    </row>
    <row r="1466" spans="1:3" x14ac:dyDescent="0.3">
      <c r="A1466" s="1">
        <v>43469</v>
      </c>
      <c r="B1466" s="2" t="s">
        <v>1</v>
      </c>
      <c r="C1466" s="2" t="s">
        <v>1</v>
      </c>
    </row>
    <row r="1467" spans="1:3" x14ac:dyDescent="0.3">
      <c r="A1467" s="1">
        <v>43470</v>
      </c>
      <c r="B1467" s="2" t="s">
        <v>1</v>
      </c>
      <c r="C1467" s="2" t="s">
        <v>1</v>
      </c>
    </row>
    <row r="1468" spans="1:3" x14ac:dyDescent="0.3">
      <c r="A1468" s="1">
        <v>43471</v>
      </c>
      <c r="B1468" s="2" t="s">
        <v>1</v>
      </c>
      <c r="C1468" s="2" t="s">
        <v>1</v>
      </c>
    </row>
    <row r="1469" spans="1:3" x14ac:dyDescent="0.3">
      <c r="A1469" s="1">
        <v>43472</v>
      </c>
      <c r="B1469" s="2" t="s">
        <v>1</v>
      </c>
      <c r="C1469" s="2" t="s">
        <v>1</v>
      </c>
    </row>
    <row r="1470" spans="1:3" x14ac:dyDescent="0.3">
      <c r="A1470" s="1">
        <v>43473</v>
      </c>
      <c r="B1470" s="2" t="s">
        <v>1</v>
      </c>
      <c r="C1470" s="2" t="s">
        <v>1</v>
      </c>
    </row>
    <row r="1471" spans="1:3" x14ac:dyDescent="0.3">
      <c r="A1471" s="1">
        <v>43474</v>
      </c>
      <c r="B1471" s="2" t="s">
        <v>1</v>
      </c>
      <c r="C1471" s="2" t="s">
        <v>1</v>
      </c>
    </row>
    <row r="1472" spans="1:3" x14ac:dyDescent="0.3">
      <c r="A1472" s="1">
        <v>43475</v>
      </c>
      <c r="B1472" s="2" t="s">
        <v>1</v>
      </c>
      <c r="C1472" s="2" t="s">
        <v>1</v>
      </c>
    </row>
    <row r="1473" spans="1:3" x14ac:dyDescent="0.3">
      <c r="A1473" s="1">
        <v>43476</v>
      </c>
      <c r="B1473" s="2" t="s">
        <v>1</v>
      </c>
      <c r="C1473" s="2" t="s">
        <v>1</v>
      </c>
    </row>
    <row r="1474" spans="1:3" x14ac:dyDescent="0.3">
      <c r="A1474" s="1">
        <v>43477</v>
      </c>
      <c r="B1474" s="2" t="s">
        <v>1</v>
      </c>
      <c r="C1474" s="2" t="s">
        <v>1</v>
      </c>
    </row>
    <row r="1475" spans="1:3" x14ac:dyDescent="0.3">
      <c r="A1475" s="1">
        <v>43478</v>
      </c>
      <c r="B1475" s="2" t="s">
        <v>1</v>
      </c>
      <c r="C1475" s="2" t="s">
        <v>1</v>
      </c>
    </row>
    <row r="1476" spans="1:3" x14ac:dyDescent="0.3">
      <c r="A1476" s="1">
        <v>43479</v>
      </c>
      <c r="B1476" s="2" t="s">
        <v>1</v>
      </c>
      <c r="C1476" s="2" t="s">
        <v>1</v>
      </c>
    </row>
    <row r="1477" spans="1:3" x14ac:dyDescent="0.3">
      <c r="A1477" s="1">
        <v>43480</v>
      </c>
      <c r="B1477" s="2" t="s">
        <v>1</v>
      </c>
      <c r="C1477" s="2" t="s">
        <v>1</v>
      </c>
    </row>
    <row r="1478" spans="1:3" x14ac:dyDescent="0.3">
      <c r="A1478" s="1">
        <v>43481</v>
      </c>
      <c r="B1478" s="2" t="s">
        <v>1</v>
      </c>
      <c r="C1478" s="2" t="s">
        <v>1</v>
      </c>
    </row>
    <row r="1479" spans="1:3" x14ac:dyDescent="0.3">
      <c r="A1479" s="1">
        <v>43482</v>
      </c>
      <c r="B1479" s="2" t="s">
        <v>1</v>
      </c>
      <c r="C1479" s="2" t="s">
        <v>1</v>
      </c>
    </row>
    <row r="1480" spans="1:3" x14ac:dyDescent="0.3">
      <c r="A1480" s="1">
        <v>43483</v>
      </c>
      <c r="B1480" s="2" t="s">
        <v>1</v>
      </c>
      <c r="C1480" s="2" t="s">
        <v>1</v>
      </c>
    </row>
    <row r="1481" spans="1:3" x14ac:dyDescent="0.3">
      <c r="A1481" s="1">
        <v>43484</v>
      </c>
      <c r="B1481" s="2" t="s">
        <v>1</v>
      </c>
      <c r="C1481" s="2" t="s">
        <v>1</v>
      </c>
    </row>
    <row r="1482" spans="1:3" x14ac:dyDescent="0.3">
      <c r="A1482" s="1">
        <v>43485</v>
      </c>
      <c r="B1482" s="2" t="s">
        <v>1</v>
      </c>
      <c r="C1482" s="2" t="s">
        <v>1</v>
      </c>
    </row>
    <row r="1483" spans="1:3" x14ac:dyDescent="0.3">
      <c r="A1483" s="1">
        <v>43486</v>
      </c>
      <c r="B1483" s="2" t="s">
        <v>1</v>
      </c>
      <c r="C1483" s="2" t="s">
        <v>1</v>
      </c>
    </row>
    <row r="1484" spans="1:3" x14ac:dyDescent="0.3">
      <c r="A1484" s="1">
        <v>43487</v>
      </c>
      <c r="B1484" s="2" t="s">
        <v>1</v>
      </c>
      <c r="C1484" s="2" t="s">
        <v>1</v>
      </c>
    </row>
    <row r="1485" spans="1:3" x14ac:dyDescent="0.3">
      <c r="A1485" s="1">
        <v>43488</v>
      </c>
      <c r="B1485" s="2" t="s">
        <v>1</v>
      </c>
      <c r="C1485" s="2" t="s">
        <v>1</v>
      </c>
    </row>
    <row r="1486" spans="1:3" x14ac:dyDescent="0.3">
      <c r="A1486" s="1">
        <v>43489</v>
      </c>
      <c r="B1486" s="2" t="s">
        <v>1</v>
      </c>
      <c r="C1486" s="2" t="s">
        <v>1</v>
      </c>
    </row>
    <row r="1487" spans="1:3" x14ac:dyDescent="0.3">
      <c r="A1487" s="1">
        <v>43490</v>
      </c>
      <c r="B1487" s="2" t="s">
        <v>1</v>
      </c>
      <c r="C1487" s="2" t="s">
        <v>1</v>
      </c>
    </row>
    <row r="1488" spans="1:3" x14ac:dyDescent="0.3">
      <c r="A1488" s="1">
        <v>43491</v>
      </c>
      <c r="B1488" s="2" t="s">
        <v>1</v>
      </c>
      <c r="C1488" s="2" t="s">
        <v>2</v>
      </c>
    </row>
    <row r="1489" spans="1:3" x14ac:dyDescent="0.3">
      <c r="A1489" s="1">
        <v>43492</v>
      </c>
      <c r="B1489" s="2" t="s">
        <v>1</v>
      </c>
      <c r="C1489" s="2" t="s">
        <v>1</v>
      </c>
    </row>
    <row r="1490" spans="1:3" x14ac:dyDescent="0.3">
      <c r="A1490" s="1">
        <v>43493</v>
      </c>
      <c r="B1490" s="2" t="s">
        <v>1</v>
      </c>
      <c r="C1490" s="2" t="s">
        <v>2</v>
      </c>
    </row>
    <row r="1491" spans="1:3" x14ac:dyDescent="0.3">
      <c r="A1491" s="1">
        <v>43494</v>
      </c>
      <c r="B1491" s="2" t="s">
        <v>1</v>
      </c>
      <c r="C1491" s="2" t="s">
        <v>1</v>
      </c>
    </row>
    <row r="1492" spans="1:3" x14ac:dyDescent="0.3">
      <c r="A1492" s="1">
        <v>43495</v>
      </c>
      <c r="B1492" s="2" t="s">
        <v>1</v>
      </c>
      <c r="C1492" s="2" t="s">
        <v>1</v>
      </c>
    </row>
    <row r="1493" spans="1:3" x14ac:dyDescent="0.3">
      <c r="A1493" s="1">
        <v>43496</v>
      </c>
      <c r="B1493" s="2" t="s">
        <v>2</v>
      </c>
      <c r="C1493" s="2" t="s">
        <v>1</v>
      </c>
    </row>
    <row r="1494" spans="1:3" x14ac:dyDescent="0.3">
      <c r="A1494" s="1">
        <v>43497</v>
      </c>
      <c r="B1494" s="2" t="s">
        <v>2</v>
      </c>
      <c r="C1494" s="2" t="s">
        <v>1</v>
      </c>
    </row>
    <row r="1495" spans="1:3" x14ac:dyDescent="0.3">
      <c r="A1495" s="1">
        <v>43498</v>
      </c>
      <c r="B1495" s="2" t="s">
        <v>2</v>
      </c>
      <c r="C1495" s="2" t="s">
        <v>1</v>
      </c>
    </row>
    <row r="1496" spans="1:3" x14ac:dyDescent="0.3">
      <c r="A1496" s="1">
        <v>43499</v>
      </c>
      <c r="B1496" s="2" t="s">
        <v>2</v>
      </c>
      <c r="C1496" s="2" t="s">
        <v>1</v>
      </c>
    </row>
    <row r="1497" spans="1:3" x14ac:dyDescent="0.3">
      <c r="A1497" s="1">
        <v>43500</v>
      </c>
      <c r="B1497" s="2" t="s">
        <v>2</v>
      </c>
      <c r="C1497" s="2" t="s">
        <v>1</v>
      </c>
    </row>
    <row r="1498" spans="1:3" x14ac:dyDescent="0.3">
      <c r="A1498" s="1">
        <v>43501</v>
      </c>
      <c r="B1498" s="2" t="s">
        <v>2</v>
      </c>
      <c r="C1498" s="2" t="s">
        <v>1</v>
      </c>
    </row>
    <row r="1499" spans="1:3" x14ac:dyDescent="0.3">
      <c r="A1499" s="1">
        <v>43502</v>
      </c>
      <c r="B1499" s="2" t="s">
        <v>2</v>
      </c>
      <c r="C1499" s="2" t="s">
        <v>1</v>
      </c>
    </row>
    <row r="1500" spans="1:3" x14ac:dyDescent="0.3">
      <c r="A1500" s="1">
        <v>43503</v>
      </c>
      <c r="B1500" s="2" t="s">
        <v>2</v>
      </c>
      <c r="C1500" s="2" t="s">
        <v>1</v>
      </c>
    </row>
    <row r="1501" spans="1:3" x14ac:dyDescent="0.3">
      <c r="A1501" s="1">
        <v>43504</v>
      </c>
      <c r="B1501" s="2" t="s">
        <v>2</v>
      </c>
      <c r="C1501" s="2" t="s">
        <v>1</v>
      </c>
    </row>
    <row r="1502" spans="1:3" x14ac:dyDescent="0.3">
      <c r="A1502" s="1">
        <v>43505</v>
      </c>
      <c r="B1502" s="2" t="s">
        <v>2</v>
      </c>
      <c r="C1502" s="2" t="s">
        <v>1</v>
      </c>
    </row>
    <row r="1503" spans="1:3" x14ac:dyDescent="0.3">
      <c r="A1503" s="1">
        <v>43506</v>
      </c>
      <c r="B1503" s="2" t="s">
        <v>2</v>
      </c>
      <c r="C1503" s="2" t="s">
        <v>1</v>
      </c>
    </row>
    <row r="1504" spans="1:3" x14ac:dyDescent="0.3">
      <c r="A1504" s="1">
        <v>43507</v>
      </c>
      <c r="B1504" s="2" t="s">
        <v>2</v>
      </c>
      <c r="C1504" s="2" t="s">
        <v>1</v>
      </c>
    </row>
    <row r="1505" spans="1:3" x14ac:dyDescent="0.3">
      <c r="A1505" s="1">
        <v>43508</v>
      </c>
      <c r="B1505" s="2" t="s">
        <v>2</v>
      </c>
      <c r="C1505" s="2" t="s">
        <v>1</v>
      </c>
    </row>
    <row r="1506" spans="1:3" x14ac:dyDescent="0.3">
      <c r="A1506" s="1">
        <v>43509</v>
      </c>
      <c r="B1506" s="2" t="s">
        <v>2</v>
      </c>
      <c r="C1506" s="2" t="s">
        <v>1</v>
      </c>
    </row>
    <row r="1507" spans="1:3" x14ac:dyDescent="0.3">
      <c r="A1507" s="1">
        <v>43510</v>
      </c>
      <c r="B1507" s="2" t="s">
        <v>2</v>
      </c>
      <c r="C1507" s="2" t="s">
        <v>1</v>
      </c>
    </row>
    <row r="1508" spans="1:3" x14ac:dyDescent="0.3">
      <c r="A1508" s="1">
        <v>43511</v>
      </c>
      <c r="B1508" s="2" t="s">
        <v>2</v>
      </c>
      <c r="C1508" s="2" t="s">
        <v>1</v>
      </c>
    </row>
    <row r="1509" spans="1:3" x14ac:dyDescent="0.3">
      <c r="A1509" s="1">
        <v>43512</v>
      </c>
      <c r="B1509" s="2" t="s">
        <v>2</v>
      </c>
      <c r="C1509" s="2" t="s">
        <v>1</v>
      </c>
    </row>
    <row r="1510" spans="1:3" x14ac:dyDescent="0.3">
      <c r="A1510" s="1">
        <v>43513</v>
      </c>
      <c r="B1510" s="2" t="s">
        <v>2</v>
      </c>
      <c r="C1510" s="2" t="s">
        <v>1</v>
      </c>
    </row>
    <row r="1511" spans="1:3" x14ac:dyDescent="0.3">
      <c r="A1511" s="1">
        <v>43514</v>
      </c>
      <c r="B1511" s="2" t="s">
        <v>2</v>
      </c>
      <c r="C1511" s="2" t="s">
        <v>1</v>
      </c>
    </row>
    <row r="1512" spans="1:3" x14ac:dyDescent="0.3">
      <c r="A1512" s="1">
        <v>43515</v>
      </c>
      <c r="B1512" s="2" t="s">
        <v>2</v>
      </c>
      <c r="C1512" s="2" t="s">
        <v>1</v>
      </c>
    </row>
    <row r="1513" spans="1:3" x14ac:dyDescent="0.3">
      <c r="A1513" s="1">
        <v>43516</v>
      </c>
      <c r="B1513" s="2" t="s">
        <v>2</v>
      </c>
      <c r="C1513" s="2" t="s">
        <v>1</v>
      </c>
    </row>
    <row r="1514" spans="1:3" x14ac:dyDescent="0.3">
      <c r="A1514" s="1">
        <v>43517</v>
      </c>
      <c r="B1514" s="2" t="s">
        <v>2</v>
      </c>
      <c r="C1514" s="2" t="s">
        <v>1</v>
      </c>
    </row>
    <row r="1515" spans="1:3" x14ac:dyDescent="0.3">
      <c r="A1515" s="1">
        <v>43518</v>
      </c>
      <c r="B1515" s="2" t="s">
        <v>2</v>
      </c>
      <c r="C1515" s="2" t="s">
        <v>1</v>
      </c>
    </row>
    <row r="1516" spans="1:3" x14ac:dyDescent="0.3">
      <c r="A1516" s="1">
        <v>43519</v>
      </c>
      <c r="B1516" s="2" t="s">
        <v>2</v>
      </c>
      <c r="C1516" s="2" t="s">
        <v>1</v>
      </c>
    </row>
    <row r="1517" spans="1:3" x14ac:dyDescent="0.3">
      <c r="A1517" s="1">
        <v>43520</v>
      </c>
      <c r="B1517" s="2" t="s">
        <v>2</v>
      </c>
      <c r="C1517" s="2" t="s">
        <v>1</v>
      </c>
    </row>
    <row r="1518" spans="1:3" x14ac:dyDescent="0.3">
      <c r="A1518" s="1">
        <v>43521</v>
      </c>
      <c r="B1518" s="2" t="s">
        <v>2</v>
      </c>
      <c r="C1518" s="2" t="s">
        <v>1</v>
      </c>
    </row>
    <row r="1519" spans="1:3" x14ac:dyDescent="0.3">
      <c r="A1519" s="1">
        <v>43522</v>
      </c>
      <c r="B1519" s="2" t="s">
        <v>2</v>
      </c>
      <c r="C1519" s="2" t="s">
        <v>1</v>
      </c>
    </row>
    <row r="1520" spans="1:3" x14ac:dyDescent="0.3">
      <c r="A1520" s="1">
        <v>43523</v>
      </c>
      <c r="B1520" s="2" t="s">
        <v>2</v>
      </c>
      <c r="C1520" s="2" t="s">
        <v>1</v>
      </c>
    </row>
    <row r="1521" spans="1:3" x14ac:dyDescent="0.3">
      <c r="A1521" s="1">
        <v>43524</v>
      </c>
      <c r="B1521" s="2" t="s">
        <v>2</v>
      </c>
      <c r="C1521" s="2" t="s">
        <v>1</v>
      </c>
    </row>
    <row r="1522" spans="1:3" x14ac:dyDescent="0.3">
      <c r="A1522" s="1">
        <v>43525</v>
      </c>
      <c r="B1522" s="2" t="s">
        <v>2</v>
      </c>
      <c r="C1522" s="2" t="s">
        <v>1</v>
      </c>
    </row>
    <row r="1523" spans="1:3" x14ac:dyDescent="0.3">
      <c r="A1523" s="1">
        <v>43526</v>
      </c>
      <c r="B1523" s="2" t="s">
        <v>2</v>
      </c>
      <c r="C1523" s="2" t="s">
        <v>1</v>
      </c>
    </row>
    <row r="1524" spans="1:3" x14ac:dyDescent="0.3">
      <c r="A1524" s="1">
        <v>43527</v>
      </c>
      <c r="B1524" s="2" t="s">
        <v>2</v>
      </c>
      <c r="C1524" s="2" t="s">
        <v>1</v>
      </c>
    </row>
    <row r="1525" spans="1:3" x14ac:dyDescent="0.3">
      <c r="A1525" s="1">
        <v>43528</v>
      </c>
      <c r="B1525" s="2" t="s">
        <v>2</v>
      </c>
      <c r="C1525" s="2" t="s">
        <v>1</v>
      </c>
    </row>
    <row r="1526" spans="1:3" x14ac:dyDescent="0.3">
      <c r="A1526" s="1">
        <v>43529</v>
      </c>
      <c r="B1526" s="2" t="s">
        <v>2</v>
      </c>
      <c r="C1526" s="2" t="s">
        <v>1</v>
      </c>
    </row>
    <row r="1527" spans="1:3" x14ac:dyDescent="0.3">
      <c r="A1527" s="1">
        <v>43530</v>
      </c>
      <c r="B1527" s="2" t="s">
        <v>2</v>
      </c>
      <c r="C1527" s="2" t="s">
        <v>1</v>
      </c>
    </row>
    <row r="1528" spans="1:3" x14ac:dyDescent="0.3">
      <c r="A1528" s="1">
        <v>43531</v>
      </c>
      <c r="B1528" s="2" t="s">
        <v>2</v>
      </c>
      <c r="C1528" s="2" t="s">
        <v>1</v>
      </c>
    </row>
    <row r="1529" spans="1:3" x14ac:dyDescent="0.3">
      <c r="A1529" s="1">
        <v>43532</v>
      </c>
      <c r="B1529" s="2" t="s">
        <v>2</v>
      </c>
      <c r="C1529" s="2" t="s">
        <v>1</v>
      </c>
    </row>
    <row r="1530" spans="1:3" x14ac:dyDescent="0.3">
      <c r="A1530" s="1">
        <v>43533</v>
      </c>
      <c r="B1530" s="2" t="s">
        <v>2</v>
      </c>
      <c r="C1530" s="2" t="s">
        <v>1</v>
      </c>
    </row>
    <row r="1531" spans="1:3" x14ac:dyDescent="0.3">
      <c r="A1531" s="1">
        <v>43534</v>
      </c>
      <c r="B1531" s="2" t="s">
        <v>2</v>
      </c>
      <c r="C1531" s="2" t="s">
        <v>1</v>
      </c>
    </row>
    <row r="1532" spans="1:3" x14ac:dyDescent="0.3">
      <c r="A1532" s="1">
        <v>43535</v>
      </c>
      <c r="B1532" s="2" t="s">
        <v>2</v>
      </c>
      <c r="C1532" s="2" t="s">
        <v>2</v>
      </c>
    </row>
    <row r="1533" spans="1:3" x14ac:dyDescent="0.3">
      <c r="A1533" s="1">
        <v>43536</v>
      </c>
      <c r="B1533" s="2" t="s">
        <v>2</v>
      </c>
      <c r="C1533" s="2" t="s">
        <v>1</v>
      </c>
    </row>
    <row r="1534" spans="1:3" x14ac:dyDescent="0.3">
      <c r="A1534" s="1">
        <v>43537</v>
      </c>
      <c r="B1534" s="2" t="s">
        <v>2</v>
      </c>
      <c r="C1534" s="2" t="s">
        <v>1</v>
      </c>
    </row>
    <row r="1535" spans="1:3" x14ac:dyDescent="0.3">
      <c r="A1535" s="1">
        <v>43538</v>
      </c>
      <c r="B1535" s="2" t="s">
        <v>2</v>
      </c>
      <c r="C1535" s="2" t="s">
        <v>1</v>
      </c>
    </row>
    <row r="1536" spans="1:3" x14ac:dyDescent="0.3">
      <c r="A1536" s="1">
        <v>43539</v>
      </c>
      <c r="B1536" s="2" t="s">
        <v>2</v>
      </c>
      <c r="C1536" s="2" t="s">
        <v>1</v>
      </c>
    </row>
    <row r="1537" spans="1:3" x14ac:dyDescent="0.3">
      <c r="A1537" s="1">
        <v>43540</v>
      </c>
      <c r="B1537" s="2" t="s">
        <v>2</v>
      </c>
      <c r="C1537" s="2" t="s">
        <v>1</v>
      </c>
    </row>
    <row r="1538" spans="1:3" x14ac:dyDescent="0.3">
      <c r="A1538" s="1">
        <v>43541</v>
      </c>
      <c r="B1538" s="2" t="s">
        <v>2</v>
      </c>
      <c r="C1538" s="2" t="s">
        <v>1</v>
      </c>
    </row>
    <row r="1539" spans="1:3" x14ac:dyDescent="0.3">
      <c r="A1539" s="1">
        <v>43542</v>
      </c>
      <c r="B1539" s="2" t="s">
        <v>2</v>
      </c>
      <c r="C1539" s="2" t="s">
        <v>1</v>
      </c>
    </row>
    <row r="1540" spans="1:3" x14ac:dyDescent="0.3">
      <c r="A1540" s="1">
        <v>43543</v>
      </c>
      <c r="B1540" s="2" t="s">
        <v>2</v>
      </c>
      <c r="C1540" s="2" t="s">
        <v>1</v>
      </c>
    </row>
    <row r="1541" spans="1:3" x14ac:dyDescent="0.3">
      <c r="A1541" s="1">
        <v>43544</v>
      </c>
      <c r="B1541" s="2" t="s">
        <v>2</v>
      </c>
      <c r="C1541" s="2" t="s">
        <v>1</v>
      </c>
    </row>
    <row r="1542" spans="1:3" x14ac:dyDescent="0.3">
      <c r="A1542" s="1">
        <v>43545</v>
      </c>
      <c r="B1542" s="2" t="s">
        <v>2</v>
      </c>
      <c r="C1542" s="2" t="s">
        <v>1</v>
      </c>
    </row>
    <row r="1543" spans="1:3" x14ac:dyDescent="0.3">
      <c r="A1543" s="1">
        <v>43546</v>
      </c>
      <c r="B1543" s="2" t="s">
        <v>2</v>
      </c>
      <c r="C1543" s="2" t="s">
        <v>1</v>
      </c>
    </row>
    <row r="1544" spans="1:3" x14ac:dyDescent="0.3">
      <c r="A1544" s="1">
        <v>43547</v>
      </c>
      <c r="B1544" s="2" t="s">
        <v>2</v>
      </c>
      <c r="C1544" s="2" t="s">
        <v>1</v>
      </c>
    </row>
    <row r="1545" spans="1:3" x14ac:dyDescent="0.3">
      <c r="A1545" s="1">
        <v>43548</v>
      </c>
      <c r="B1545" s="2" t="s">
        <v>2</v>
      </c>
      <c r="C1545" s="2" t="s">
        <v>1</v>
      </c>
    </row>
    <row r="1546" spans="1:3" x14ac:dyDescent="0.3">
      <c r="A1546" s="1">
        <v>43549</v>
      </c>
      <c r="B1546" s="2" t="s">
        <v>2</v>
      </c>
      <c r="C1546" s="2" t="s">
        <v>1</v>
      </c>
    </row>
    <row r="1547" spans="1:3" x14ac:dyDescent="0.3">
      <c r="A1547" s="1">
        <v>43550</v>
      </c>
      <c r="B1547" s="2" t="s">
        <v>2</v>
      </c>
      <c r="C1547" s="2" t="s">
        <v>1</v>
      </c>
    </row>
    <row r="1548" spans="1:3" x14ac:dyDescent="0.3">
      <c r="A1548" s="1">
        <v>43551</v>
      </c>
      <c r="B1548" s="2" t="s">
        <v>2</v>
      </c>
      <c r="C1548" s="2" t="s">
        <v>1</v>
      </c>
    </row>
    <row r="1549" spans="1:3" x14ac:dyDescent="0.3">
      <c r="A1549" s="1">
        <v>43552</v>
      </c>
      <c r="B1549" s="2" t="s">
        <v>2</v>
      </c>
      <c r="C1549" s="2" t="s">
        <v>1</v>
      </c>
    </row>
    <row r="1550" spans="1:3" x14ac:dyDescent="0.3">
      <c r="A1550" s="1">
        <v>43553</v>
      </c>
      <c r="B1550" s="2" t="s">
        <v>2</v>
      </c>
      <c r="C1550" s="2" t="s">
        <v>1</v>
      </c>
    </row>
    <row r="1551" spans="1:3" x14ac:dyDescent="0.3">
      <c r="A1551" s="1">
        <v>43554</v>
      </c>
      <c r="B1551" s="2" t="s">
        <v>2</v>
      </c>
      <c r="C1551" s="2" t="s">
        <v>1</v>
      </c>
    </row>
    <row r="1552" spans="1:3" x14ac:dyDescent="0.3">
      <c r="A1552" s="1">
        <v>43555</v>
      </c>
      <c r="B1552" s="2" t="s">
        <v>2</v>
      </c>
      <c r="C1552" s="2" t="s">
        <v>1</v>
      </c>
    </row>
    <row r="1553" spans="1:3" x14ac:dyDescent="0.3">
      <c r="A1553" s="1">
        <v>43556</v>
      </c>
      <c r="B1553" s="2" t="s">
        <v>2</v>
      </c>
      <c r="C1553" s="2" t="s">
        <v>1</v>
      </c>
    </row>
    <row r="1554" spans="1:3" x14ac:dyDescent="0.3">
      <c r="A1554" s="1">
        <v>43557</v>
      </c>
      <c r="B1554" s="2" t="s">
        <v>2</v>
      </c>
      <c r="C1554" s="2" t="s">
        <v>1</v>
      </c>
    </row>
    <row r="1555" spans="1:3" x14ac:dyDescent="0.3">
      <c r="A1555" s="1">
        <v>43558</v>
      </c>
      <c r="B1555" s="2" t="s">
        <v>2</v>
      </c>
      <c r="C1555" s="2" t="s">
        <v>1</v>
      </c>
    </row>
    <row r="1556" spans="1:3" x14ac:dyDescent="0.3">
      <c r="A1556" s="1">
        <v>43559</v>
      </c>
      <c r="B1556" s="2" t="s">
        <v>2</v>
      </c>
      <c r="C1556" s="2" t="s">
        <v>1</v>
      </c>
    </row>
    <row r="1557" spans="1:3" x14ac:dyDescent="0.3">
      <c r="A1557" s="1">
        <v>43560</v>
      </c>
      <c r="B1557" s="2" t="s">
        <v>1</v>
      </c>
      <c r="C1557" s="2" t="s">
        <v>1</v>
      </c>
    </row>
    <row r="1558" spans="1:3" x14ac:dyDescent="0.3">
      <c r="A1558" s="1">
        <v>43561</v>
      </c>
      <c r="B1558" s="2" t="s">
        <v>1</v>
      </c>
      <c r="C1558" s="2" t="s">
        <v>1</v>
      </c>
    </row>
    <row r="1559" spans="1:3" x14ac:dyDescent="0.3">
      <c r="A1559" s="1">
        <v>43562</v>
      </c>
      <c r="B1559" s="2" t="s">
        <v>1</v>
      </c>
      <c r="C1559" s="2" t="s">
        <v>1</v>
      </c>
    </row>
    <row r="1560" spans="1:3" x14ac:dyDescent="0.3">
      <c r="A1560" s="1">
        <v>43563</v>
      </c>
      <c r="B1560" s="2" t="s">
        <v>1</v>
      </c>
      <c r="C1560" s="2" t="s">
        <v>1</v>
      </c>
    </row>
    <row r="1561" spans="1:3" x14ac:dyDescent="0.3">
      <c r="A1561" s="1">
        <v>43564</v>
      </c>
      <c r="B1561" s="2" t="s">
        <v>1</v>
      </c>
      <c r="C1561" s="2" t="s">
        <v>1</v>
      </c>
    </row>
    <row r="1562" spans="1:3" x14ac:dyDescent="0.3">
      <c r="A1562" s="1">
        <v>43565</v>
      </c>
      <c r="B1562" s="2" t="s">
        <v>1</v>
      </c>
      <c r="C1562" s="2" t="s">
        <v>1</v>
      </c>
    </row>
    <row r="1563" spans="1:3" x14ac:dyDescent="0.3">
      <c r="A1563" s="1">
        <v>43566</v>
      </c>
      <c r="B1563" s="2" t="s">
        <v>1</v>
      </c>
      <c r="C1563" s="2" t="s">
        <v>1</v>
      </c>
    </row>
    <row r="1564" spans="1:3" x14ac:dyDescent="0.3">
      <c r="A1564" s="1">
        <v>43567</v>
      </c>
      <c r="B1564" s="2" t="s">
        <v>1</v>
      </c>
      <c r="C1564" s="2" t="s">
        <v>1</v>
      </c>
    </row>
    <row r="1565" spans="1:3" x14ac:dyDescent="0.3">
      <c r="A1565" s="1">
        <v>43568</v>
      </c>
      <c r="B1565" s="2" t="s">
        <v>1</v>
      </c>
      <c r="C1565" s="2" t="s">
        <v>1</v>
      </c>
    </row>
    <row r="1566" spans="1:3" x14ac:dyDescent="0.3">
      <c r="A1566" s="1">
        <v>43569</v>
      </c>
      <c r="B1566" s="2" t="s">
        <v>1</v>
      </c>
      <c r="C1566" s="2" t="s">
        <v>1</v>
      </c>
    </row>
    <row r="1567" spans="1:3" x14ac:dyDescent="0.3">
      <c r="A1567" s="1">
        <v>43570</v>
      </c>
      <c r="B1567" s="2" t="s">
        <v>1</v>
      </c>
      <c r="C1567" s="2" t="s">
        <v>1</v>
      </c>
    </row>
    <row r="1568" spans="1:3" x14ac:dyDescent="0.3">
      <c r="A1568" s="1">
        <v>43571</v>
      </c>
      <c r="B1568" s="2" t="s">
        <v>1</v>
      </c>
      <c r="C1568" s="2" t="s">
        <v>1</v>
      </c>
    </row>
    <row r="1569" spans="1:3" x14ac:dyDescent="0.3">
      <c r="A1569" s="1">
        <v>43572</v>
      </c>
      <c r="B1569" s="2" t="s">
        <v>1</v>
      </c>
      <c r="C1569" s="2" t="s">
        <v>1</v>
      </c>
    </row>
    <row r="1570" spans="1:3" x14ac:dyDescent="0.3">
      <c r="A1570" s="1">
        <v>43573</v>
      </c>
      <c r="B1570" s="2" t="s">
        <v>1</v>
      </c>
      <c r="C1570" s="2" t="s">
        <v>1</v>
      </c>
    </row>
    <row r="1571" spans="1:3" x14ac:dyDescent="0.3">
      <c r="A1571" s="1">
        <v>43574</v>
      </c>
      <c r="B1571" s="2" t="s">
        <v>1</v>
      </c>
      <c r="C1571" s="2" t="s">
        <v>2</v>
      </c>
    </row>
    <row r="1572" spans="1:3" x14ac:dyDescent="0.3">
      <c r="A1572" s="1">
        <v>43575</v>
      </c>
      <c r="B1572" s="2" t="s">
        <v>1</v>
      </c>
      <c r="C1572" s="2" t="s">
        <v>2</v>
      </c>
    </row>
    <row r="1573" spans="1:3" x14ac:dyDescent="0.3">
      <c r="A1573" s="1">
        <v>43576</v>
      </c>
      <c r="B1573" s="2" t="s">
        <v>1</v>
      </c>
      <c r="C1573" s="2" t="s">
        <v>2</v>
      </c>
    </row>
    <row r="1574" spans="1:3" x14ac:dyDescent="0.3">
      <c r="A1574" s="1">
        <v>43577</v>
      </c>
      <c r="B1574" s="2" t="s">
        <v>1</v>
      </c>
      <c r="C1574" s="2" t="s">
        <v>2</v>
      </c>
    </row>
    <row r="1575" spans="1:3" x14ac:dyDescent="0.3">
      <c r="A1575" s="1">
        <v>43578</v>
      </c>
      <c r="B1575" s="2" t="s">
        <v>1</v>
      </c>
      <c r="C1575" s="2" t="s">
        <v>1</v>
      </c>
    </row>
    <row r="1576" spans="1:3" x14ac:dyDescent="0.3">
      <c r="A1576" s="1">
        <v>43579</v>
      </c>
      <c r="B1576" s="2" t="s">
        <v>2</v>
      </c>
      <c r="C1576" s="2" t="s">
        <v>1</v>
      </c>
    </row>
    <row r="1577" spans="1:3" x14ac:dyDescent="0.3">
      <c r="A1577" s="1">
        <v>43580</v>
      </c>
      <c r="B1577" s="2" t="s">
        <v>2</v>
      </c>
      <c r="C1577" s="2" t="s">
        <v>2</v>
      </c>
    </row>
    <row r="1578" spans="1:3" x14ac:dyDescent="0.3">
      <c r="A1578" s="1">
        <v>43581</v>
      </c>
      <c r="B1578" s="2" t="s">
        <v>2</v>
      </c>
      <c r="C1578" s="2" t="s">
        <v>1</v>
      </c>
    </row>
    <row r="1579" spans="1:3" x14ac:dyDescent="0.3">
      <c r="A1579" s="1">
        <v>43582</v>
      </c>
      <c r="B1579" s="2" t="s">
        <v>2</v>
      </c>
      <c r="C1579" s="2" t="s">
        <v>1</v>
      </c>
    </row>
    <row r="1580" spans="1:3" x14ac:dyDescent="0.3">
      <c r="A1580" s="1">
        <v>43583</v>
      </c>
      <c r="B1580" s="2" t="s">
        <v>2</v>
      </c>
      <c r="C1580" s="2" t="s">
        <v>1</v>
      </c>
    </row>
    <row r="1581" spans="1:3" x14ac:dyDescent="0.3">
      <c r="A1581" s="1">
        <v>43584</v>
      </c>
      <c r="B1581" s="2" t="s">
        <v>2</v>
      </c>
      <c r="C1581" s="2" t="s">
        <v>1</v>
      </c>
    </row>
    <row r="1582" spans="1:3" x14ac:dyDescent="0.3">
      <c r="A1582" s="1">
        <v>43585</v>
      </c>
      <c r="B1582" s="2" t="s">
        <v>2</v>
      </c>
      <c r="C1582" s="2" t="s">
        <v>1</v>
      </c>
    </row>
    <row r="1583" spans="1:3" x14ac:dyDescent="0.3">
      <c r="A1583" s="1">
        <v>43586</v>
      </c>
      <c r="B1583" s="2" t="s">
        <v>2</v>
      </c>
      <c r="C1583" s="2" t="s">
        <v>1</v>
      </c>
    </row>
    <row r="1584" spans="1:3" x14ac:dyDescent="0.3">
      <c r="A1584" s="1">
        <v>43587</v>
      </c>
      <c r="B1584" s="2" t="s">
        <v>2</v>
      </c>
      <c r="C1584" s="2" t="s">
        <v>1</v>
      </c>
    </row>
    <row r="1585" spans="1:3" x14ac:dyDescent="0.3">
      <c r="A1585" s="1">
        <v>43588</v>
      </c>
      <c r="B1585" s="2" t="s">
        <v>2</v>
      </c>
      <c r="C1585" s="2" t="s">
        <v>1</v>
      </c>
    </row>
    <row r="1586" spans="1:3" x14ac:dyDescent="0.3">
      <c r="A1586" s="1">
        <v>43589</v>
      </c>
      <c r="B1586" s="2" t="s">
        <v>2</v>
      </c>
      <c r="C1586" s="2" t="s">
        <v>1</v>
      </c>
    </row>
    <row r="1587" spans="1:3" x14ac:dyDescent="0.3">
      <c r="A1587" s="1">
        <v>43590</v>
      </c>
      <c r="B1587" s="2" t="s">
        <v>2</v>
      </c>
      <c r="C1587" s="2" t="s">
        <v>1</v>
      </c>
    </row>
    <row r="1588" spans="1:3" x14ac:dyDescent="0.3">
      <c r="A1588" s="1">
        <v>43591</v>
      </c>
      <c r="B1588" s="2" t="s">
        <v>2</v>
      </c>
      <c r="C1588" s="2" t="s">
        <v>1</v>
      </c>
    </row>
    <row r="1589" spans="1:3" x14ac:dyDescent="0.3">
      <c r="A1589" s="1">
        <v>43592</v>
      </c>
      <c r="B1589" s="2" t="s">
        <v>2</v>
      </c>
      <c r="C1589" s="2" t="s">
        <v>1</v>
      </c>
    </row>
    <row r="1590" spans="1:3" x14ac:dyDescent="0.3">
      <c r="A1590" s="1">
        <v>43593</v>
      </c>
      <c r="B1590" s="2" t="s">
        <v>2</v>
      </c>
      <c r="C1590" s="2" t="s">
        <v>1</v>
      </c>
    </row>
    <row r="1591" spans="1:3" x14ac:dyDescent="0.3">
      <c r="A1591" s="1">
        <v>43594</v>
      </c>
      <c r="B1591" s="2" t="s">
        <v>2</v>
      </c>
      <c r="C1591" s="2" t="s">
        <v>1</v>
      </c>
    </row>
    <row r="1592" spans="1:3" x14ac:dyDescent="0.3">
      <c r="A1592" s="1">
        <v>43595</v>
      </c>
      <c r="B1592" s="2" t="s">
        <v>2</v>
      </c>
      <c r="C1592" s="2" t="s">
        <v>1</v>
      </c>
    </row>
    <row r="1593" spans="1:3" x14ac:dyDescent="0.3">
      <c r="A1593" s="1">
        <v>43596</v>
      </c>
      <c r="B1593" s="2" t="s">
        <v>2</v>
      </c>
      <c r="C1593" s="2" t="s">
        <v>1</v>
      </c>
    </row>
    <row r="1594" spans="1:3" x14ac:dyDescent="0.3">
      <c r="A1594" s="1">
        <v>43597</v>
      </c>
      <c r="B1594" s="2" t="s">
        <v>2</v>
      </c>
      <c r="C1594" s="2" t="s">
        <v>1</v>
      </c>
    </row>
    <row r="1595" spans="1:3" x14ac:dyDescent="0.3">
      <c r="A1595" s="1">
        <v>43598</v>
      </c>
      <c r="B1595" s="2" t="s">
        <v>2</v>
      </c>
      <c r="C1595" s="2" t="s">
        <v>1</v>
      </c>
    </row>
    <row r="1596" spans="1:3" x14ac:dyDescent="0.3">
      <c r="A1596" s="1">
        <v>43599</v>
      </c>
      <c r="B1596" s="2" t="s">
        <v>2</v>
      </c>
      <c r="C1596" s="2" t="s">
        <v>1</v>
      </c>
    </row>
    <row r="1597" spans="1:3" x14ac:dyDescent="0.3">
      <c r="A1597" s="1">
        <v>43600</v>
      </c>
      <c r="B1597" s="2" t="s">
        <v>2</v>
      </c>
      <c r="C1597" s="2" t="s">
        <v>1</v>
      </c>
    </row>
    <row r="1598" spans="1:3" x14ac:dyDescent="0.3">
      <c r="A1598" s="1">
        <v>43601</v>
      </c>
      <c r="B1598" s="2" t="s">
        <v>2</v>
      </c>
      <c r="C1598" s="2" t="s">
        <v>1</v>
      </c>
    </row>
    <row r="1599" spans="1:3" x14ac:dyDescent="0.3">
      <c r="A1599" s="1">
        <v>43602</v>
      </c>
      <c r="B1599" s="2" t="s">
        <v>2</v>
      </c>
      <c r="C1599" s="2" t="s">
        <v>1</v>
      </c>
    </row>
    <row r="1600" spans="1:3" x14ac:dyDescent="0.3">
      <c r="A1600" s="1">
        <v>43603</v>
      </c>
      <c r="B1600" s="2" t="s">
        <v>2</v>
      </c>
      <c r="C1600" s="2" t="s">
        <v>1</v>
      </c>
    </row>
    <row r="1601" spans="1:3" x14ac:dyDescent="0.3">
      <c r="A1601" s="1">
        <v>43604</v>
      </c>
      <c r="B1601" s="2" t="s">
        <v>2</v>
      </c>
      <c r="C1601" s="2" t="s">
        <v>1</v>
      </c>
    </row>
    <row r="1602" spans="1:3" x14ac:dyDescent="0.3">
      <c r="A1602" s="1">
        <v>43605</v>
      </c>
      <c r="B1602" s="2" t="s">
        <v>2</v>
      </c>
      <c r="C1602" s="2" t="s">
        <v>1</v>
      </c>
    </row>
    <row r="1603" spans="1:3" x14ac:dyDescent="0.3">
      <c r="A1603" s="1">
        <v>43606</v>
      </c>
      <c r="B1603" s="2" t="s">
        <v>2</v>
      </c>
      <c r="C1603" s="2" t="s">
        <v>1</v>
      </c>
    </row>
    <row r="1604" spans="1:3" x14ac:dyDescent="0.3">
      <c r="A1604" s="1">
        <v>43607</v>
      </c>
      <c r="B1604" s="2" t="s">
        <v>2</v>
      </c>
      <c r="C1604" s="2" t="s">
        <v>1</v>
      </c>
    </row>
    <row r="1605" spans="1:3" x14ac:dyDescent="0.3">
      <c r="A1605" s="1">
        <v>43608</v>
      </c>
      <c r="B1605" s="2" t="s">
        <v>2</v>
      </c>
      <c r="C1605" s="2" t="s">
        <v>1</v>
      </c>
    </row>
    <row r="1606" spans="1:3" x14ac:dyDescent="0.3">
      <c r="A1606" s="1">
        <v>43609</v>
      </c>
      <c r="B1606" s="2" t="s">
        <v>2</v>
      </c>
      <c r="C1606" s="2" t="s">
        <v>1</v>
      </c>
    </row>
    <row r="1607" spans="1:3" x14ac:dyDescent="0.3">
      <c r="A1607" s="1">
        <v>43610</v>
      </c>
      <c r="B1607" s="2" t="s">
        <v>2</v>
      </c>
      <c r="C1607" s="2" t="s">
        <v>1</v>
      </c>
    </row>
    <row r="1608" spans="1:3" x14ac:dyDescent="0.3">
      <c r="A1608" s="1">
        <v>43611</v>
      </c>
      <c r="B1608" s="2" t="s">
        <v>2</v>
      </c>
      <c r="C1608" s="2" t="s">
        <v>1</v>
      </c>
    </row>
    <row r="1609" spans="1:3" x14ac:dyDescent="0.3">
      <c r="A1609" s="1">
        <v>43612</v>
      </c>
      <c r="B1609" s="2" t="s">
        <v>2</v>
      </c>
      <c r="C1609" s="2" t="s">
        <v>1</v>
      </c>
    </row>
    <row r="1610" spans="1:3" x14ac:dyDescent="0.3">
      <c r="A1610" s="1">
        <v>43613</v>
      </c>
      <c r="B1610" s="2" t="s">
        <v>2</v>
      </c>
      <c r="C1610" s="2" t="s">
        <v>1</v>
      </c>
    </row>
    <row r="1611" spans="1:3" x14ac:dyDescent="0.3">
      <c r="A1611" s="1">
        <v>43614</v>
      </c>
      <c r="B1611" s="2" t="s">
        <v>2</v>
      </c>
      <c r="C1611" s="2" t="s">
        <v>1</v>
      </c>
    </row>
    <row r="1612" spans="1:3" x14ac:dyDescent="0.3">
      <c r="A1612" s="1">
        <v>43615</v>
      </c>
      <c r="B1612" s="2" t="s">
        <v>2</v>
      </c>
      <c r="C1612" s="2" t="s">
        <v>1</v>
      </c>
    </row>
    <row r="1613" spans="1:3" x14ac:dyDescent="0.3">
      <c r="A1613" s="1">
        <v>43616</v>
      </c>
      <c r="B1613" s="2" t="s">
        <v>2</v>
      </c>
      <c r="C1613" s="2" t="s">
        <v>1</v>
      </c>
    </row>
    <row r="1614" spans="1:3" x14ac:dyDescent="0.3">
      <c r="A1614" s="1">
        <v>43617</v>
      </c>
      <c r="B1614" s="2" t="s">
        <v>2</v>
      </c>
      <c r="C1614" s="2" t="s">
        <v>1</v>
      </c>
    </row>
    <row r="1615" spans="1:3" x14ac:dyDescent="0.3">
      <c r="A1615" s="1">
        <v>43618</v>
      </c>
      <c r="B1615" s="2" t="s">
        <v>2</v>
      </c>
      <c r="C1615" s="2" t="s">
        <v>1</v>
      </c>
    </row>
    <row r="1616" spans="1:3" x14ac:dyDescent="0.3">
      <c r="A1616" s="1">
        <v>43619</v>
      </c>
      <c r="B1616" s="2" t="s">
        <v>2</v>
      </c>
      <c r="C1616" s="2" t="s">
        <v>1</v>
      </c>
    </row>
    <row r="1617" spans="1:3" x14ac:dyDescent="0.3">
      <c r="A1617" s="1">
        <v>43620</v>
      </c>
      <c r="B1617" s="2" t="s">
        <v>2</v>
      </c>
      <c r="C1617" s="2" t="s">
        <v>1</v>
      </c>
    </row>
    <row r="1618" spans="1:3" x14ac:dyDescent="0.3">
      <c r="A1618" s="1">
        <v>43621</v>
      </c>
      <c r="B1618" s="2" t="s">
        <v>2</v>
      </c>
      <c r="C1618" s="2" t="s">
        <v>1</v>
      </c>
    </row>
    <row r="1619" spans="1:3" x14ac:dyDescent="0.3">
      <c r="A1619" s="1">
        <v>43622</v>
      </c>
      <c r="B1619" s="2" t="s">
        <v>2</v>
      </c>
      <c r="C1619" s="2" t="s">
        <v>1</v>
      </c>
    </row>
    <row r="1620" spans="1:3" x14ac:dyDescent="0.3">
      <c r="A1620" s="1">
        <v>43623</v>
      </c>
      <c r="B1620" s="2" t="s">
        <v>2</v>
      </c>
      <c r="C1620" s="2" t="s">
        <v>1</v>
      </c>
    </row>
    <row r="1621" spans="1:3" x14ac:dyDescent="0.3">
      <c r="A1621" s="1">
        <v>43624</v>
      </c>
      <c r="B1621" s="2" t="s">
        <v>2</v>
      </c>
      <c r="C1621" s="2" t="s">
        <v>1</v>
      </c>
    </row>
    <row r="1622" spans="1:3" x14ac:dyDescent="0.3">
      <c r="A1622" s="1">
        <v>43625</v>
      </c>
      <c r="B1622" s="2" t="s">
        <v>2</v>
      </c>
      <c r="C1622" s="2" t="s">
        <v>1</v>
      </c>
    </row>
    <row r="1623" spans="1:3" x14ac:dyDescent="0.3">
      <c r="A1623" s="1">
        <v>43626</v>
      </c>
      <c r="B1623" s="2" t="s">
        <v>2</v>
      </c>
      <c r="C1623" s="2" t="s">
        <v>2</v>
      </c>
    </row>
    <row r="1624" spans="1:3" x14ac:dyDescent="0.3">
      <c r="A1624" s="1">
        <v>43627</v>
      </c>
      <c r="B1624" s="2" t="s">
        <v>2</v>
      </c>
      <c r="C1624" s="2" t="s">
        <v>1</v>
      </c>
    </row>
    <row r="1625" spans="1:3" x14ac:dyDescent="0.3">
      <c r="A1625" s="1">
        <v>43628</v>
      </c>
      <c r="B1625" s="2" t="s">
        <v>2</v>
      </c>
      <c r="C1625" s="2" t="s">
        <v>1</v>
      </c>
    </row>
    <row r="1626" spans="1:3" x14ac:dyDescent="0.3">
      <c r="A1626" s="1">
        <v>43629</v>
      </c>
      <c r="B1626" s="2" t="s">
        <v>2</v>
      </c>
      <c r="C1626" s="2" t="s">
        <v>1</v>
      </c>
    </row>
    <row r="1627" spans="1:3" x14ac:dyDescent="0.3">
      <c r="A1627" s="1">
        <v>43630</v>
      </c>
      <c r="B1627" s="2" t="s">
        <v>2</v>
      </c>
      <c r="C1627" s="2" t="s">
        <v>1</v>
      </c>
    </row>
    <row r="1628" spans="1:3" x14ac:dyDescent="0.3">
      <c r="A1628" s="1">
        <v>43631</v>
      </c>
      <c r="B1628" s="2" t="s">
        <v>2</v>
      </c>
      <c r="C1628" s="2" t="s">
        <v>1</v>
      </c>
    </row>
    <row r="1629" spans="1:3" x14ac:dyDescent="0.3">
      <c r="A1629" s="1">
        <v>43632</v>
      </c>
      <c r="B1629" s="2" t="s">
        <v>2</v>
      </c>
      <c r="C1629" s="2" t="s">
        <v>1</v>
      </c>
    </row>
    <row r="1630" spans="1:3" x14ac:dyDescent="0.3">
      <c r="A1630" s="1">
        <v>43633</v>
      </c>
      <c r="B1630" s="2" t="s">
        <v>2</v>
      </c>
      <c r="C1630" s="2" t="s">
        <v>1</v>
      </c>
    </row>
    <row r="1631" spans="1:3" x14ac:dyDescent="0.3">
      <c r="A1631" s="1">
        <v>43634</v>
      </c>
      <c r="B1631" s="2" t="s">
        <v>2</v>
      </c>
      <c r="C1631" s="2" t="s">
        <v>1</v>
      </c>
    </row>
    <row r="1632" spans="1:3" x14ac:dyDescent="0.3">
      <c r="A1632" s="1">
        <v>43635</v>
      </c>
      <c r="B1632" s="2" t="s">
        <v>2</v>
      </c>
      <c r="C1632" s="2" t="s">
        <v>1</v>
      </c>
    </row>
    <row r="1633" spans="1:3" x14ac:dyDescent="0.3">
      <c r="A1633" s="1">
        <v>43636</v>
      </c>
      <c r="B1633" s="2" t="s">
        <v>2</v>
      </c>
      <c r="C1633" s="2" t="s">
        <v>1</v>
      </c>
    </row>
    <row r="1634" spans="1:3" x14ac:dyDescent="0.3">
      <c r="A1634" s="1">
        <v>43637</v>
      </c>
      <c r="B1634" s="2" t="s">
        <v>2</v>
      </c>
      <c r="C1634" s="2" t="s">
        <v>1</v>
      </c>
    </row>
    <row r="1635" spans="1:3" x14ac:dyDescent="0.3">
      <c r="A1635" s="1">
        <v>43638</v>
      </c>
      <c r="B1635" s="2" t="s">
        <v>2</v>
      </c>
      <c r="C1635" s="2" t="s">
        <v>1</v>
      </c>
    </row>
    <row r="1636" spans="1:3" x14ac:dyDescent="0.3">
      <c r="A1636" s="1">
        <v>43639</v>
      </c>
      <c r="B1636" s="2" t="s">
        <v>2</v>
      </c>
      <c r="C1636" s="2" t="s">
        <v>1</v>
      </c>
    </row>
    <row r="1637" spans="1:3" x14ac:dyDescent="0.3">
      <c r="A1637" s="1">
        <v>43640</v>
      </c>
      <c r="B1637" s="2" t="s">
        <v>2</v>
      </c>
      <c r="C1637" s="2" t="s">
        <v>1</v>
      </c>
    </row>
    <row r="1638" spans="1:3" x14ac:dyDescent="0.3">
      <c r="A1638" s="1">
        <v>43641</v>
      </c>
      <c r="B1638" s="2" t="s">
        <v>2</v>
      </c>
      <c r="C1638" s="2" t="s">
        <v>1</v>
      </c>
    </row>
    <row r="1639" spans="1:3" x14ac:dyDescent="0.3">
      <c r="A1639" s="1">
        <v>43642</v>
      </c>
      <c r="B1639" s="2" t="s">
        <v>2</v>
      </c>
      <c r="C1639" s="2" t="s">
        <v>1</v>
      </c>
    </row>
    <row r="1640" spans="1:3" x14ac:dyDescent="0.3">
      <c r="A1640" s="1">
        <v>43643</v>
      </c>
      <c r="B1640" s="2" t="s">
        <v>2</v>
      </c>
      <c r="C1640" s="2" t="s">
        <v>1</v>
      </c>
    </row>
    <row r="1641" spans="1:3" x14ac:dyDescent="0.3">
      <c r="A1641" s="1">
        <v>43644</v>
      </c>
      <c r="B1641" s="2" t="s">
        <v>1</v>
      </c>
      <c r="C1641" s="2" t="s">
        <v>1</v>
      </c>
    </row>
    <row r="1642" spans="1:3" x14ac:dyDescent="0.3">
      <c r="A1642" s="1">
        <v>43645</v>
      </c>
      <c r="B1642" s="2" t="s">
        <v>1</v>
      </c>
      <c r="C1642" s="2" t="s">
        <v>1</v>
      </c>
    </row>
    <row r="1643" spans="1:3" x14ac:dyDescent="0.3">
      <c r="A1643" s="1">
        <v>43646</v>
      </c>
      <c r="B1643" s="2" t="s">
        <v>1</v>
      </c>
      <c r="C1643" s="2" t="s">
        <v>1</v>
      </c>
    </row>
    <row r="1644" spans="1:3" x14ac:dyDescent="0.3">
      <c r="A1644" s="1">
        <v>43647</v>
      </c>
      <c r="B1644" s="2" t="s">
        <v>1</v>
      </c>
      <c r="C1644" s="2" t="s">
        <v>1</v>
      </c>
    </row>
    <row r="1645" spans="1:3" x14ac:dyDescent="0.3">
      <c r="A1645" s="1">
        <v>43648</v>
      </c>
      <c r="B1645" s="2" t="s">
        <v>1</v>
      </c>
      <c r="C1645" s="2" t="s">
        <v>1</v>
      </c>
    </row>
    <row r="1646" spans="1:3" x14ac:dyDescent="0.3">
      <c r="A1646" s="1">
        <v>43649</v>
      </c>
      <c r="B1646" s="2" t="s">
        <v>1</v>
      </c>
      <c r="C1646" s="2" t="s">
        <v>1</v>
      </c>
    </row>
    <row r="1647" spans="1:3" x14ac:dyDescent="0.3">
      <c r="A1647" s="1">
        <v>43650</v>
      </c>
      <c r="B1647" s="2" t="s">
        <v>1</v>
      </c>
      <c r="C1647" s="2" t="s">
        <v>1</v>
      </c>
    </row>
    <row r="1648" spans="1:3" x14ac:dyDescent="0.3">
      <c r="A1648" s="1">
        <v>43651</v>
      </c>
      <c r="B1648" s="2" t="s">
        <v>1</v>
      </c>
      <c r="C1648" s="2" t="s">
        <v>1</v>
      </c>
    </row>
    <row r="1649" spans="1:3" x14ac:dyDescent="0.3">
      <c r="A1649" s="1">
        <v>43652</v>
      </c>
      <c r="B1649" s="2" t="s">
        <v>1</v>
      </c>
      <c r="C1649" s="2" t="s">
        <v>1</v>
      </c>
    </row>
    <row r="1650" spans="1:3" x14ac:dyDescent="0.3">
      <c r="A1650" s="1">
        <v>43653</v>
      </c>
      <c r="B1650" s="2" t="s">
        <v>1</v>
      </c>
      <c r="C1650" s="2" t="s">
        <v>1</v>
      </c>
    </row>
    <row r="1651" spans="1:3" x14ac:dyDescent="0.3">
      <c r="A1651" s="1">
        <v>43654</v>
      </c>
      <c r="B1651" s="2" t="s">
        <v>1</v>
      </c>
      <c r="C1651" s="2" t="s">
        <v>1</v>
      </c>
    </row>
    <row r="1652" spans="1:3" x14ac:dyDescent="0.3">
      <c r="A1652" s="1">
        <v>43655</v>
      </c>
      <c r="B1652" s="2" t="s">
        <v>1</v>
      </c>
      <c r="C1652" s="2" t="s">
        <v>1</v>
      </c>
    </row>
    <row r="1653" spans="1:3" x14ac:dyDescent="0.3">
      <c r="A1653" s="1">
        <v>43656</v>
      </c>
      <c r="B1653" s="2" t="s">
        <v>1</v>
      </c>
      <c r="C1653" s="2" t="s">
        <v>1</v>
      </c>
    </row>
    <row r="1654" spans="1:3" x14ac:dyDescent="0.3">
      <c r="A1654" s="1">
        <v>43657</v>
      </c>
      <c r="B1654" s="2" t="s">
        <v>1</v>
      </c>
      <c r="C1654" s="2" t="s">
        <v>1</v>
      </c>
    </row>
    <row r="1655" spans="1:3" x14ac:dyDescent="0.3">
      <c r="A1655" s="1">
        <v>43658</v>
      </c>
      <c r="B1655" s="2" t="s">
        <v>1</v>
      </c>
      <c r="C1655" s="2" t="s">
        <v>1</v>
      </c>
    </row>
    <row r="1656" spans="1:3" x14ac:dyDescent="0.3">
      <c r="A1656" s="1">
        <v>43659</v>
      </c>
      <c r="B1656" s="2" t="s">
        <v>1</v>
      </c>
      <c r="C1656" s="2" t="s">
        <v>1</v>
      </c>
    </row>
    <row r="1657" spans="1:3" x14ac:dyDescent="0.3">
      <c r="A1657" s="1">
        <v>43660</v>
      </c>
      <c r="B1657" s="2" t="s">
        <v>1</v>
      </c>
      <c r="C1657" s="2" t="s">
        <v>1</v>
      </c>
    </row>
    <row r="1658" spans="1:3" x14ac:dyDescent="0.3">
      <c r="A1658" s="1">
        <v>43661</v>
      </c>
      <c r="B1658" s="2" t="s">
        <v>1</v>
      </c>
      <c r="C1658" s="2" t="s">
        <v>1</v>
      </c>
    </row>
    <row r="1659" spans="1:3" x14ac:dyDescent="0.3">
      <c r="A1659" s="1">
        <v>43662</v>
      </c>
      <c r="B1659" s="2" t="s">
        <v>2</v>
      </c>
      <c r="C1659" s="2" t="s">
        <v>1</v>
      </c>
    </row>
    <row r="1660" spans="1:3" x14ac:dyDescent="0.3">
      <c r="A1660" s="1">
        <v>43663</v>
      </c>
      <c r="B1660" s="2" t="s">
        <v>2</v>
      </c>
      <c r="C1660" s="2" t="s">
        <v>1</v>
      </c>
    </row>
    <row r="1661" spans="1:3" x14ac:dyDescent="0.3">
      <c r="A1661" s="1">
        <v>43664</v>
      </c>
      <c r="B1661" s="2" t="s">
        <v>2</v>
      </c>
      <c r="C1661" s="2" t="s">
        <v>1</v>
      </c>
    </row>
    <row r="1662" spans="1:3" x14ac:dyDescent="0.3">
      <c r="A1662" s="1">
        <v>43665</v>
      </c>
      <c r="B1662" s="2" t="s">
        <v>2</v>
      </c>
      <c r="C1662" s="2" t="s">
        <v>1</v>
      </c>
    </row>
    <row r="1663" spans="1:3" x14ac:dyDescent="0.3">
      <c r="A1663" s="1">
        <v>43666</v>
      </c>
      <c r="B1663" s="2" t="s">
        <v>2</v>
      </c>
      <c r="C1663" s="2" t="s">
        <v>1</v>
      </c>
    </row>
    <row r="1664" spans="1:3" x14ac:dyDescent="0.3">
      <c r="A1664" s="1">
        <v>43667</v>
      </c>
      <c r="B1664" s="2" t="s">
        <v>2</v>
      </c>
      <c r="C1664" s="2" t="s">
        <v>1</v>
      </c>
    </row>
    <row r="1665" spans="1:3" x14ac:dyDescent="0.3">
      <c r="A1665" s="1">
        <v>43668</v>
      </c>
      <c r="B1665" s="2" t="s">
        <v>2</v>
      </c>
      <c r="C1665" s="2" t="s">
        <v>1</v>
      </c>
    </row>
    <row r="1666" spans="1:3" x14ac:dyDescent="0.3">
      <c r="A1666" s="1">
        <v>43669</v>
      </c>
      <c r="B1666" s="2" t="s">
        <v>2</v>
      </c>
      <c r="C1666" s="2" t="s">
        <v>1</v>
      </c>
    </row>
    <row r="1667" spans="1:3" x14ac:dyDescent="0.3">
      <c r="A1667" s="1">
        <v>43670</v>
      </c>
      <c r="B1667" s="2" t="s">
        <v>2</v>
      </c>
      <c r="C1667" s="2" t="s">
        <v>1</v>
      </c>
    </row>
    <row r="1668" spans="1:3" x14ac:dyDescent="0.3">
      <c r="A1668" s="1">
        <v>43671</v>
      </c>
      <c r="B1668" s="2" t="s">
        <v>2</v>
      </c>
      <c r="C1668" s="2" t="s">
        <v>1</v>
      </c>
    </row>
    <row r="1669" spans="1:3" x14ac:dyDescent="0.3">
      <c r="A1669" s="1">
        <v>43672</v>
      </c>
      <c r="B1669" s="2" t="s">
        <v>2</v>
      </c>
      <c r="C1669" s="2" t="s">
        <v>1</v>
      </c>
    </row>
    <row r="1670" spans="1:3" x14ac:dyDescent="0.3">
      <c r="A1670" s="1">
        <v>43673</v>
      </c>
      <c r="B1670" s="2" t="s">
        <v>2</v>
      </c>
      <c r="C1670" s="2" t="s">
        <v>1</v>
      </c>
    </row>
    <row r="1671" spans="1:3" x14ac:dyDescent="0.3">
      <c r="A1671" s="1">
        <v>43674</v>
      </c>
      <c r="B1671" s="2" t="s">
        <v>2</v>
      </c>
      <c r="C1671" s="2" t="s">
        <v>1</v>
      </c>
    </row>
    <row r="1672" spans="1:3" x14ac:dyDescent="0.3">
      <c r="A1672" s="1">
        <v>43675</v>
      </c>
      <c r="B1672" s="2" t="s">
        <v>2</v>
      </c>
      <c r="C1672" s="2" t="s">
        <v>1</v>
      </c>
    </row>
    <row r="1673" spans="1:3" x14ac:dyDescent="0.3">
      <c r="A1673" s="1">
        <v>43676</v>
      </c>
      <c r="B1673" s="2" t="s">
        <v>2</v>
      </c>
      <c r="C1673" s="2" t="s">
        <v>1</v>
      </c>
    </row>
    <row r="1674" spans="1:3" x14ac:dyDescent="0.3">
      <c r="A1674" s="1">
        <v>43677</v>
      </c>
      <c r="B1674" s="2" t="s">
        <v>2</v>
      </c>
      <c r="C1674" s="2" t="s">
        <v>1</v>
      </c>
    </row>
    <row r="1675" spans="1:3" x14ac:dyDescent="0.3">
      <c r="A1675" s="1">
        <v>43678</v>
      </c>
      <c r="B1675" s="2" t="s">
        <v>2</v>
      </c>
      <c r="C1675" s="2" t="s">
        <v>1</v>
      </c>
    </row>
    <row r="1676" spans="1:3" x14ac:dyDescent="0.3">
      <c r="A1676" s="1">
        <v>43679</v>
      </c>
      <c r="B1676" s="2" t="s">
        <v>2</v>
      </c>
      <c r="C1676" s="2" t="s">
        <v>1</v>
      </c>
    </row>
    <row r="1677" spans="1:3" x14ac:dyDescent="0.3">
      <c r="A1677" s="1">
        <v>43680</v>
      </c>
      <c r="B1677" s="2" t="s">
        <v>2</v>
      </c>
      <c r="C1677" s="2" t="s">
        <v>1</v>
      </c>
    </row>
    <row r="1678" spans="1:3" x14ac:dyDescent="0.3">
      <c r="A1678" s="1">
        <v>43681</v>
      </c>
      <c r="B1678" s="2" t="s">
        <v>2</v>
      </c>
      <c r="C1678" s="2" t="s">
        <v>1</v>
      </c>
    </row>
    <row r="1679" spans="1:3" x14ac:dyDescent="0.3">
      <c r="A1679" s="1">
        <v>43682</v>
      </c>
      <c r="B1679" s="2" t="s">
        <v>2</v>
      </c>
      <c r="C1679" s="2" t="s">
        <v>1</v>
      </c>
    </row>
    <row r="1680" spans="1:3" x14ac:dyDescent="0.3">
      <c r="A1680" s="1">
        <v>43683</v>
      </c>
      <c r="B1680" s="2" t="s">
        <v>2</v>
      </c>
      <c r="C1680" s="2" t="s">
        <v>1</v>
      </c>
    </row>
    <row r="1681" spans="1:3" x14ac:dyDescent="0.3">
      <c r="A1681" s="1">
        <v>43684</v>
      </c>
      <c r="B1681" s="2" t="s">
        <v>2</v>
      </c>
      <c r="C1681" s="2" t="s">
        <v>1</v>
      </c>
    </row>
    <row r="1682" spans="1:3" x14ac:dyDescent="0.3">
      <c r="A1682" s="1">
        <v>43685</v>
      </c>
      <c r="B1682" s="2" t="s">
        <v>2</v>
      </c>
      <c r="C1682" s="2" t="s">
        <v>1</v>
      </c>
    </row>
    <row r="1683" spans="1:3" x14ac:dyDescent="0.3">
      <c r="A1683" s="1">
        <v>43686</v>
      </c>
      <c r="B1683" s="2" t="s">
        <v>2</v>
      </c>
      <c r="C1683" s="2" t="s">
        <v>1</v>
      </c>
    </row>
    <row r="1684" spans="1:3" x14ac:dyDescent="0.3">
      <c r="A1684" s="1">
        <v>43687</v>
      </c>
      <c r="B1684" s="2" t="s">
        <v>2</v>
      </c>
      <c r="C1684" s="2" t="s">
        <v>1</v>
      </c>
    </row>
    <row r="1685" spans="1:3" x14ac:dyDescent="0.3">
      <c r="A1685" s="1">
        <v>43688</v>
      </c>
      <c r="B1685" s="2" t="s">
        <v>2</v>
      </c>
      <c r="C1685" s="2" t="s">
        <v>1</v>
      </c>
    </row>
    <row r="1686" spans="1:3" x14ac:dyDescent="0.3">
      <c r="A1686" s="1">
        <v>43689</v>
      </c>
      <c r="B1686" s="2" t="s">
        <v>2</v>
      </c>
      <c r="C1686" s="2" t="s">
        <v>1</v>
      </c>
    </row>
    <row r="1687" spans="1:3" x14ac:dyDescent="0.3">
      <c r="A1687" s="1">
        <v>43690</v>
      </c>
      <c r="B1687" s="2" t="s">
        <v>2</v>
      </c>
      <c r="C1687" s="2" t="s">
        <v>1</v>
      </c>
    </row>
    <row r="1688" spans="1:3" x14ac:dyDescent="0.3">
      <c r="A1688" s="1">
        <v>43691</v>
      </c>
      <c r="B1688" s="2" t="s">
        <v>2</v>
      </c>
      <c r="C1688" s="2" t="s">
        <v>1</v>
      </c>
    </row>
    <row r="1689" spans="1:3" x14ac:dyDescent="0.3">
      <c r="A1689" s="1">
        <v>43692</v>
      </c>
      <c r="B1689" s="2" t="s">
        <v>2</v>
      </c>
      <c r="C1689" s="2" t="s">
        <v>1</v>
      </c>
    </row>
    <row r="1690" spans="1:3" x14ac:dyDescent="0.3">
      <c r="A1690" s="1">
        <v>43693</v>
      </c>
      <c r="B1690" s="2" t="s">
        <v>2</v>
      </c>
      <c r="C1690" s="2" t="s">
        <v>1</v>
      </c>
    </row>
    <row r="1691" spans="1:3" x14ac:dyDescent="0.3">
      <c r="A1691" s="1">
        <v>43694</v>
      </c>
      <c r="B1691" s="2" t="s">
        <v>2</v>
      </c>
      <c r="C1691" s="2" t="s">
        <v>1</v>
      </c>
    </row>
    <row r="1692" spans="1:3" x14ac:dyDescent="0.3">
      <c r="A1692" s="1">
        <v>43695</v>
      </c>
      <c r="B1692" s="2" t="s">
        <v>2</v>
      </c>
      <c r="C1692" s="2" t="s">
        <v>1</v>
      </c>
    </row>
    <row r="1693" spans="1:3" x14ac:dyDescent="0.3">
      <c r="A1693" s="1">
        <v>43696</v>
      </c>
      <c r="B1693" s="2" t="s">
        <v>2</v>
      </c>
      <c r="C1693" s="2" t="s">
        <v>1</v>
      </c>
    </row>
    <row r="1694" spans="1:3" x14ac:dyDescent="0.3">
      <c r="A1694" s="1">
        <v>43697</v>
      </c>
      <c r="B1694" s="2" t="s">
        <v>2</v>
      </c>
      <c r="C1694" s="2" t="s">
        <v>1</v>
      </c>
    </row>
    <row r="1695" spans="1:3" x14ac:dyDescent="0.3">
      <c r="A1695" s="1">
        <v>43698</v>
      </c>
      <c r="B1695" s="2" t="s">
        <v>2</v>
      </c>
      <c r="C1695" s="2" t="s">
        <v>1</v>
      </c>
    </row>
    <row r="1696" spans="1:3" x14ac:dyDescent="0.3">
      <c r="A1696" s="1">
        <v>43699</v>
      </c>
      <c r="B1696" s="2" t="s">
        <v>2</v>
      </c>
      <c r="C1696" s="2" t="s">
        <v>1</v>
      </c>
    </row>
    <row r="1697" spans="1:3" x14ac:dyDescent="0.3">
      <c r="A1697" s="1">
        <v>43700</v>
      </c>
      <c r="B1697" s="2" t="s">
        <v>2</v>
      </c>
      <c r="C1697" s="2" t="s">
        <v>1</v>
      </c>
    </row>
    <row r="1698" spans="1:3" x14ac:dyDescent="0.3">
      <c r="A1698" s="1">
        <v>43701</v>
      </c>
      <c r="B1698" s="2" t="s">
        <v>2</v>
      </c>
      <c r="C1698" s="2" t="s">
        <v>1</v>
      </c>
    </row>
    <row r="1699" spans="1:3" x14ac:dyDescent="0.3">
      <c r="A1699" s="1">
        <v>43702</v>
      </c>
      <c r="B1699" s="2" t="s">
        <v>2</v>
      </c>
      <c r="C1699" s="2" t="s">
        <v>1</v>
      </c>
    </row>
    <row r="1700" spans="1:3" x14ac:dyDescent="0.3">
      <c r="A1700" s="1">
        <v>43703</v>
      </c>
      <c r="B1700" s="2" t="s">
        <v>2</v>
      </c>
      <c r="C1700" s="2" t="s">
        <v>1</v>
      </c>
    </row>
    <row r="1701" spans="1:3" x14ac:dyDescent="0.3">
      <c r="A1701" s="1">
        <v>43704</v>
      </c>
      <c r="B1701" s="2" t="s">
        <v>2</v>
      </c>
      <c r="C1701" s="2" t="s">
        <v>1</v>
      </c>
    </row>
    <row r="1702" spans="1:3" x14ac:dyDescent="0.3">
      <c r="A1702" s="1">
        <v>43705</v>
      </c>
      <c r="B1702" s="2" t="s">
        <v>2</v>
      </c>
      <c r="C1702" s="2" t="s">
        <v>1</v>
      </c>
    </row>
    <row r="1703" spans="1:3" x14ac:dyDescent="0.3">
      <c r="A1703" s="1">
        <v>43706</v>
      </c>
      <c r="B1703" s="2" t="s">
        <v>2</v>
      </c>
      <c r="C1703" s="2" t="s">
        <v>1</v>
      </c>
    </row>
    <row r="1704" spans="1:3" x14ac:dyDescent="0.3">
      <c r="A1704" s="1">
        <v>43707</v>
      </c>
      <c r="B1704" s="2" t="s">
        <v>2</v>
      </c>
      <c r="C1704" s="2" t="s">
        <v>1</v>
      </c>
    </row>
    <row r="1705" spans="1:3" x14ac:dyDescent="0.3">
      <c r="A1705" s="1">
        <v>43708</v>
      </c>
      <c r="B1705" s="2" t="s">
        <v>2</v>
      </c>
      <c r="C1705" s="2" t="s">
        <v>1</v>
      </c>
    </row>
    <row r="1706" spans="1:3" x14ac:dyDescent="0.3">
      <c r="A1706" s="1">
        <v>43709</v>
      </c>
      <c r="B1706" s="2" t="s">
        <v>2</v>
      </c>
      <c r="C1706" s="2" t="s">
        <v>1</v>
      </c>
    </row>
    <row r="1707" spans="1:3" x14ac:dyDescent="0.3">
      <c r="A1707" s="1">
        <v>43710</v>
      </c>
      <c r="B1707" s="2" t="s">
        <v>2</v>
      </c>
      <c r="C1707" s="2" t="s">
        <v>1</v>
      </c>
    </row>
    <row r="1708" spans="1:3" x14ac:dyDescent="0.3">
      <c r="A1708" s="1">
        <v>43711</v>
      </c>
      <c r="B1708" s="2" t="s">
        <v>2</v>
      </c>
      <c r="C1708" s="2" t="s">
        <v>1</v>
      </c>
    </row>
    <row r="1709" spans="1:3" x14ac:dyDescent="0.3">
      <c r="A1709" s="1">
        <v>43712</v>
      </c>
      <c r="B1709" s="2" t="s">
        <v>2</v>
      </c>
      <c r="C1709" s="2" t="s">
        <v>1</v>
      </c>
    </row>
    <row r="1710" spans="1:3" x14ac:dyDescent="0.3">
      <c r="A1710" s="1">
        <v>43713</v>
      </c>
      <c r="B1710" s="2" t="s">
        <v>2</v>
      </c>
      <c r="C1710" s="2" t="s">
        <v>1</v>
      </c>
    </row>
    <row r="1711" spans="1:3" x14ac:dyDescent="0.3">
      <c r="A1711" s="1">
        <v>43714</v>
      </c>
      <c r="B1711" s="2" t="s">
        <v>2</v>
      </c>
      <c r="C1711" s="2" t="s">
        <v>1</v>
      </c>
    </row>
    <row r="1712" spans="1:3" x14ac:dyDescent="0.3">
      <c r="A1712" s="1">
        <v>43715</v>
      </c>
      <c r="B1712" s="2" t="s">
        <v>2</v>
      </c>
      <c r="C1712" s="2" t="s">
        <v>1</v>
      </c>
    </row>
    <row r="1713" spans="1:3" x14ac:dyDescent="0.3">
      <c r="A1713" s="1">
        <v>43716</v>
      </c>
      <c r="B1713" s="2" t="s">
        <v>2</v>
      </c>
      <c r="C1713" s="2" t="s">
        <v>1</v>
      </c>
    </row>
    <row r="1714" spans="1:3" x14ac:dyDescent="0.3">
      <c r="A1714" s="1">
        <v>43717</v>
      </c>
      <c r="B1714" s="2" t="s">
        <v>2</v>
      </c>
      <c r="C1714" s="2" t="s">
        <v>1</v>
      </c>
    </row>
    <row r="1715" spans="1:3" x14ac:dyDescent="0.3">
      <c r="A1715" s="1">
        <v>43718</v>
      </c>
      <c r="B1715" s="2" t="s">
        <v>2</v>
      </c>
      <c r="C1715" s="2" t="s">
        <v>1</v>
      </c>
    </row>
    <row r="1716" spans="1:3" x14ac:dyDescent="0.3">
      <c r="A1716" s="1">
        <v>43719</v>
      </c>
      <c r="B1716" s="2" t="s">
        <v>2</v>
      </c>
      <c r="C1716" s="2" t="s">
        <v>1</v>
      </c>
    </row>
    <row r="1717" spans="1:3" x14ac:dyDescent="0.3">
      <c r="A1717" s="1">
        <v>43720</v>
      </c>
      <c r="B1717" s="2" t="s">
        <v>2</v>
      </c>
      <c r="C1717" s="2" t="s">
        <v>1</v>
      </c>
    </row>
    <row r="1718" spans="1:3" x14ac:dyDescent="0.3">
      <c r="A1718" s="1">
        <v>43721</v>
      </c>
      <c r="B1718" s="2" t="s">
        <v>2</v>
      </c>
      <c r="C1718" s="2" t="s">
        <v>1</v>
      </c>
    </row>
    <row r="1719" spans="1:3" x14ac:dyDescent="0.3">
      <c r="A1719" s="1">
        <v>43722</v>
      </c>
      <c r="B1719" s="2" t="s">
        <v>2</v>
      </c>
      <c r="C1719" s="2" t="s">
        <v>1</v>
      </c>
    </row>
    <row r="1720" spans="1:3" x14ac:dyDescent="0.3">
      <c r="A1720" s="1">
        <v>43723</v>
      </c>
      <c r="B1720" s="2" t="s">
        <v>2</v>
      </c>
      <c r="C1720" s="2" t="s">
        <v>1</v>
      </c>
    </row>
    <row r="1721" spans="1:3" x14ac:dyDescent="0.3">
      <c r="A1721" s="1">
        <v>43724</v>
      </c>
      <c r="B1721" s="2" t="s">
        <v>2</v>
      </c>
      <c r="C1721" s="2" t="s">
        <v>1</v>
      </c>
    </row>
    <row r="1722" spans="1:3" x14ac:dyDescent="0.3">
      <c r="A1722" s="1">
        <v>43725</v>
      </c>
      <c r="B1722" s="2" t="s">
        <v>2</v>
      </c>
      <c r="C1722" s="2" t="s">
        <v>1</v>
      </c>
    </row>
    <row r="1723" spans="1:3" x14ac:dyDescent="0.3">
      <c r="A1723" s="1">
        <v>43726</v>
      </c>
      <c r="B1723" s="2" t="s">
        <v>2</v>
      </c>
      <c r="C1723" s="2" t="s">
        <v>1</v>
      </c>
    </row>
    <row r="1724" spans="1:3" x14ac:dyDescent="0.3">
      <c r="A1724" s="1">
        <v>43727</v>
      </c>
      <c r="B1724" s="2" t="s">
        <v>2</v>
      </c>
      <c r="C1724" s="2" t="s">
        <v>1</v>
      </c>
    </row>
    <row r="1725" spans="1:3" x14ac:dyDescent="0.3">
      <c r="A1725" s="1">
        <v>43728</v>
      </c>
      <c r="B1725" s="2" t="s">
        <v>1</v>
      </c>
      <c r="C1725" s="2" t="s">
        <v>1</v>
      </c>
    </row>
    <row r="1726" spans="1:3" x14ac:dyDescent="0.3">
      <c r="A1726" s="1">
        <v>43729</v>
      </c>
      <c r="B1726" s="2" t="s">
        <v>1</v>
      </c>
      <c r="C1726" s="2" t="s">
        <v>1</v>
      </c>
    </row>
    <row r="1727" spans="1:3" x14ac:dyDescent="0.3">
      <c r="A1727" s="1">
        <v>43730</v>
      </c>
      <c r="B1727" s="2" t="s">
        <v>1</v>
      </c>
      <c r="C1727" s="2" t="s">
        <v>1</v>
      </c>
    </row>
    <row r="1728" spans="1:3" x14ac:dyDescent="0.3">
      <c r="A1728" s="1">
        <v>43731</v>
      </c>
      <c r="B1728" s="2" t="s">
        <v>1</v>
      </c>
      <c r="C1728" s="2" t="s">
        <v>1</v>
      </c>
    </row>
    <row r="1729" spans="1:3" x14ac:dyDescent="0.3">
      <c r="A1729" s="1">
        <v>43732</v>
      </c>
      <c r="B1729" s="2" t="s">
        <v>1</v>
      </c>
      <c r="C1729" s="2" t="s">
        <v>1</v>
      </c>
    </row>
    <row r="1730" spans="1:3" x14ac:dyDescent="0.3">
      <c r="A1730" s="1">
        <v>43733</v>
      </c>
      <c r="B1730" s="2" t="s">
        <v>1</v>
      </c>
      <c r="C1730" s="2" t="s">
        <v>1</v>
      </c>
    </row>
    <row r="1731" spans="1:3" x14ac:dyDescent="0.3">
      <c r="A1731" s="1">
        <v>43734</v>
      </c>
      <c r="B1731" s="2" t="s">
        <v>1</v>
      </c>
      <c r="C1731" s="2" t="s">
        <v>1</v>
      </c>
    </row>
    <row r="1732" spans="1:3" x14ac:dyDescent="0.3">
      <c r="A1732" s="1">
        <v>43735</v>
      </c>
      <c r="B1732" s="2" t="s">
        <v>1</v>
      </c>
      <c r="C1732" s="2" t="s">
        <v>2</v>
      </c>
    </row>
    <row r="1733" spans="1:3" x14ac:dyDescent="0.3">
      <c r="A1733" s="1">
        <v>43736</v>
      </c>
      <c r="B1733" s="2" t="s">
        <v>1</v>
      </c>
      <c r="C1733" s="2" t="s">
        <v>1</v>
      </c>
    </row>
    <row r="1734" spans="1:3" x14ac:dyDescent="0.3">
      <c r="A1734" s="1">
        <v>43737</v>
      </c>
      <c r="B1734" s="2" t="s">
        <v>1</v>
      </c>
      <c r="C1734" s="2" t="s">
        <v>1</v>
      </c>
    </row>
    <row r="1735" spans="1:3" x14ac:dyDescent="0.3">
      <c r="A1735" s="1">
        <v>43738</v>
      </c>
      <c r="B1735" s="2" t="s">
        <v>1</v>
      </c>
      <c r="C1735" s="2" t="s">
        <v>1</v>
      </c>
    </row>
    <row r="1736" spans="1:3" x14ac:dyDescent="0.3">
      <c r="A1736" s="1">
        <v>43739</v>
      </c>
      <c r="B1736" s="2" t="s">
        <v>1</v>
      </c>
      <c r="C1736" s="2" t="s">
        <v>1</v>
      </c>
    </row>
    <row r="1737" spans="1:3" x14ac:dyDescent="0.3">
      <c r="A1737" s="1">
        <v>43740</v>
      </c>
      <c r="B1737" s="2" t="s">
        <v>1</v>
      </c>
      <c r="C1737" s="2" t="s">
        <v>1</v>
      </c>
    </row>
    <row r="1738" spans="1:3" x14ac:dyDescent="0.3">
      <c r="A1738" s="1">
        <v>43741</v>
      </c>
      <c r="B1738" s="2" t="s">
        <v>1</v>
      </c>
      <c r="C1738" s="2" t="s">
        <v>1</v>
      </c>
    </row>
    <row r="1739" spans="1:3" x14ac:dyDescent="0.3">
      <c r="A1739" s="1">
        <v>43742</v>
      </c>
      <c r="B1739" s="2" t="s">
        <v>1</v>
      </c>
      <c r="C1739" s="2" t="s">
        <v>1</v>
      </c>
    </row>
    <row r="1740" spans="1:3" x14ac:dyDescent="0.3">
      <c r="A1740" s="1">
        <v>43743</v>
      </c>
      <c r="B1740" s="2" t="s">
        <v>1</v>
      </c>
      <c r="C1740" s="2" t="s">
        <v>1</v>
      </c>
    </row>
    <row r="1741" spans="1:3" x14ac:dyDescent="0.3">
      <c r="A1741" s="1">
        <v>43744</v>
      </c>
      <c r="B1741" s="2" t="s">
        <v>1</v>
      </c>
      <c r="C1741" s="2" t="s">
        <v>1</v>
      </c>
    </row>
    <row r="1742" spans="1:3" x14ac:dyDescent="0.3">
      <c r="A1742" s="1">
        <v>43745</v>
      </c>
      <c r="B1742" s="2" t="s">
        <v>1</v>
      </c>
      <c r="C1742" s="2" t="s">
        <v>1</v>
      </c>
    </row>
    <row r="1743" spans="1:3" x14ac:dyDescent="0.3">
      <c r="A1743" s="1">
        <v>43746</v>
      </c>
      <c r="B1743" s="2" t="s">
        <v>2</v>
      </c>
      <c r="C1743" s="2" t="s">
        <v>1</v>
      </c>
    </row>
    <row r="1744" spans="1:3" x14ac:dyDescent="0.3">
      <c r="A1744" s="1">
        <v>43747</v>
      </c>
      <c r="B1744" s="2" t="s">
        <v>2</v>
      </c>
      <c r="C1744" s="2" t="s">
        <v>1</v>
      </c>
    </row>
    <row r="1745" spans="1:3" x14ac:dyDescent="0.3">
      <c r="A1745" s="1">
        <v>43748</v>
      </c>
      <c r="B1745" s="2" t="s">
        <v>2</v>
      </c>
      <c r="C1745" s="2" t="s">
        <v>1</v>
      </c>
    </row>
    <row r="1746" spans="1:3" x14ac:dyDescent="0.3">
      <c r="A1746" s="1">
        <v>43749</v>
      </c>
      <c r="B1746" s="2" t="s">
        <v>2</v>
      </c>
      <c r="C1746" s="2" t="s">
        <v>1</v>
      </c>
    </row>
    <row r="1747" spans="1:3" x14ac:dyDescent="0.3">
      <c r="A1747" s="1">
        <v>43750</v>
      </c>
      <c r="B1747" s="2" t="s">
        <v>2</v>
      </c>
      <c r="C1747" s="2" t="s">
        <v>1</v>
      </c>
    </row>
    <row r="1748" spans="1:3" x14ac:dyDescent="0.3">
      <c r="A1748" s="1">
        <v>43751</v>
      </c>
      <c r="B1748" s="2" t="s">
        <v>2</v>
      </c>
      <c r="C1748" s="2" t="s">
        <v>1</v>
      </c>
    </row>
    <row r="1749" spans="1:3" x14ac:dyDescent="0.3">
      <c r="A1749" s="1">
        <v>43752</v>
      </c>
      <c r="B1749" s="2" t="s">
        <v>2</v>
      </c>
      <c r="C1749" s="2" t="s">
        <v>1</v>
      </c>
    </row>
    <row r="1750" spans="1:3" x14ac:dyDescent="0.3">
      <c r="A1750" s="1">
        <v>43753</v>
      </c>
      <c r="B1750" s="2" t="s">
        <v>2</v>
      </c>
      <c r="C1750" s="2" t="s">
        <v>1</v>
      </c>
    </row>
    <row r="1751" spans="1:3" x14ac:dyDescent="0.3">
      <c r="A1751" s="1">
        <v>43754</v>
      </c>
      <c r="B1751" s="2" t="s">
        <v>2</v>
      </c>
      <c r="C1751" s="2" t="s">
        <v>1</v>
      </c>
    </row>
    <row r="1752" spans="1:3" x14ac:dyDescent="0.3">
      <c r="A1752" s="1">
        <v>43755</v>
      </c>
      <c r="B1752" s="2" t="s">
        <v>2</v>
      </c>
      <c r="C1752" s="2" t="s">
        <v>1</v>
      </c>
    </row>
    <row r="1753" spans="1:3" x14ac:dyDescent="0.3">
      <c r="A1753" s="1">
        <v>43756</v>
      </c>
      <c r="B1753" s="2" t="s">
        <v>2</v>
      </c>
      <c r="C1753" s="2" t="s">
        <v>1</v>
      </c>
    </row>
    <row r="1754" spans="1:3" x14ac:dyDescent="0.3">
      <c r="A1754" s="1">
        <v>43757</v>
      </c>
      <c r="B1754" s="2" t="s">
        <v>2</v>
      </c>
      <c r="C1754" s="2" t="s">
        <v>1</v>
      </c>
    </row>
    <row r="1755" spans="1:3" x14ac:dyDescent="0.3">
      <c r="A1755" s="1">
        <v>43758</v>
      </c>
      <c r="B1755" s="2" t="s">
        <v>2</v>
      </c>
      <c r="C1755" s="2" t="s">
        <v>1</v>
      </c>
    </row>
    <row r="1756" spans="1:3" x14ac:dyDescent="0.3">
      <c r="A1756" s="1">
        <v>43759</v>
      </c>
      <c r="B1756" s="2" t="s">
        <v>2</v>
      </c>
      <c r="C1756" s="2" t="s">
        <v>1</v>
      </c>
    </row>
    <row r="1757" spans="1:3" x14ac:dyDescent="0.3">
      <c r="A1757" s="1">
        <v>43760</v>
      </c>
      <c r="B1757" s="2" t="s">
        <v>2</v>
      </c>
      <c r="C1757" s="2" t="s">
        <v>1</v>
      </c>
    </row>
    <row r="1758" spans="1:3" x14ac:dyDescent="0.3">
      <c r="A1758" s="1">
        <v>43761</v>
      </c>
      <c r="B1758" s="2" t="s">
        <v>2</v>
      </c>
      <c r="C1758" s="2" t="s">
        <v>1</v>
      </c>
    </row>
    <row r="1759" spans="1:3" x14ac:dyDescent="0.3">
      <c r="A1759" s="1">
        <v>43762</v>
      </c>
      <c r="B1759" s="2" t="s">
        <v>2</v>
      </c>
      <c r="C1759" s="2" t="s">
        <v>1</v>
      </c>
    </row>
    <row r="1760" spans="1:3" x14ac:dyDescent="0.3">
      <c r="A1760" s="1">
        <v>43763</v>
      </c>
      <c r="B1760" s="2" t="s">
        <v>2</v>
      </c>
      <c r="C1760" s="2" t="s">
        <v>1</v>
      </c>
    </row>
    <row r="1761" spans="1:3" x14ac:dyDescent="0.3">
      <c r="A1761" s="1">
        <v>43764</v>
      </c>
      <c r="B1761" s="2" t="s">
        <v>2</v>
      </c>
      <c r="C1761" s="2" t="s">
        <v>1</v>
      </c>
    </row>
    <row r="1762" spans="1:3" x14ac:dyDescent="0.3">
      <c r="A1762" s="1">
        <v>43765</v>
      </c>
      <c r="B1762" s="2" t="s">
        <v>2</v>
      </c>
      <c r="C1762" s="2" t="s">
        <v>1</v>
      </c>
    </row>
    <row r="1763" spans="1:3" x14ac:dyDescent="0.3">
      <c r="A1763" s="1">
        <v>43766</v>
      </c>
      <c r="B1763" s="2" t="s">
        <v>2</v>
      </c>
      <c r="C1763" s="2" t="s">
        <v>1</v>
      </c>
    </row>
    <row r="1764" spans="1:3" x14ac:dyDescent="0.3">
      <c r="A1764" s="1">
        <v>43767</v>
      </c>
      <c r="B1764" s="2" t="s">
        <v>2</v>
      </c>
      <c r="C1764" s="2" t="s">
        <v>1</v>
      </c>
    </row>
    <row r="1765" spans="1:3" x14ac:dyDescent="0.3">
      <c r="A1765" s="1">
        <v>43768</v>
      </c>
      <c r="B1765" s="2" t="s">
        <v>2</v>
      </c>
      <c r="C1765" s="2" t="s">
        <v>1</v>
      </c>
    </row>
    <row r="1766" spans="1:3" x14ac:dyDescent="0.3">
      <c r="A1766" s="1">
        <v>43769</v>
      </c>
      <c r="B1766" s="2" t="s">
        <v>2</v>
      </c>
      <c r="C1766" s="2" t="s">
        <v>1</v>
      </c>
    </row>
    <row r="1767" spans="1:3" x14ac:dyDescent="0.3">
      <c r="A1767" s="1">
        <v>43770</v>
      </c>
      <c r="B1767" s="2" t="s">
        <v>2</v>
      </c>
      <c r="C1767" s="2" t="s">
        <v>1</v>
      </c>
    </row>
    <row r="1768" spans="1:3" x14ac:dyDescent="0.3">
      <c r="A1768" s="1">
        <v>43771</v>
      </c>
      <c r="B1768" s="2" t="s">
        <v>2</v>
      </c>
      <c r="C1768" s="2" t="s">
        <v>1</v>
      </c>
    </row>
    <row r="1769" spans="1:3" x14ac:dyDescent="0.3">
      <c r="A1769" s="1">
        <v>43772</v>
      </c>
      <c r="B1769" s="2" t="s">
        <v>2</v>
      </c>
      <c r="C1769" s="2" t="s">
        <v>1</v>
      </c>
    </row>
    <row r="1770" spans="1:3" x14ac:dyDescent="0.3">
      <c r="A1770" s="1">
        <v>43773</v>
      </c>
      <c r="B1770" s="2" t="s">
        <v>2</v>
      </c>
      <c r="C1770" s="2" t="s">
        <v>1</v>
      </c>
    </row>
    <row r="1771" spans="1:3" x14ac:dyDescent="0.3">
      <c r="A1771" s="1">
        <v>43774</v>
      </c>
      <c r="B1771" s="2" t="s">
        <v>2</v>
      </c>
      <c r="C1771" s="2" t="s">
        <v>2</v>
      </c>
    </row>
    <row r="1772" spans="1:3" x14ac:dyDescent="0.3">
      <c r="A1772" s="1">
        <v>43775</v>
      </c>
      <c r="B1772" s="2" t="s">
        <v>2</v>
      </c>
      <c r="C1772" s="2" t="s">
        <v>1</v>
      </c>
    </row>
    <row r="1773" spans="1:3" x14ac:dyDescent="0.3">
      <c r="A1773" s="1">
        <v>43776</v>
      </c>
      <c r="B1773" s="2" t="s">
        <v>2</v>
      </c>
      <c r="C1773" s="2" t="s">
        <v>1</v>
      </c>
    </row>
    <row r="1774" spans="1:3" x14ac:dyDescent="0.3">
      <c r="A1774" s="1">
        <v>43777</v>
      </c>
      <c r="B1774" s="2" t="s">
        <v>2</v>
      </c>
      <c r="C1774" s="2" t="s">
        <v>1</v>
      </c>
    </row>
    <row r="1775" spans="1:3" x14ac:dyDescent="0.3">
      <c r="A1775" s="1">
        <v>43778</v>
      </c>
      <c r="B1775" s="2" t="s">
        <v>2</v>
      </c>
      <c r="C1775" s="2" t="s">
        <v>1</v>
      </c>
    </row>
    <row r="1776" spans="1:3" x14ac:dyDescent="0.3">
      <c r="A1776" s="1">
        <v>43779</v>
      </c>
      <c r="B1776" s="2" t="s">
        <v>2</v>
      </c>
      <c r="C1776" s="2" t="s">
        <v>1</v>
      </c>
    </row>
    <row r="1777" spans="1:3" x14ac:dyDescent="0.3">
      <c r="A1777" s="1">
        <v>43780</v>
      </c>
      <c r="B1777" s="2" t="s">
        <v>2</v>
      </c>
      <c r="C1777" s="2" t="s">
        <v>1</v>
      </c>
    </row>
    <row r="1778" spans="1:3" x14ac:dyDescent="0.3">
      <c r="A1778" s="1">
        <v>43781</v>
      </c>
      <c r="B1778" s="2" t="s">
        <v>2</v>
      </c>
      <c r="C1778" s="2" t="s">
        <v>1</v>
      </c>
    </row>
    <row r="1779" spans="1:3" x14ac:dyDescent="0.3">
      <c r="A1779" s="1">
        <v>43782</v>
      </c>
      <c r="B1779" s="2" t="s">
        <v>2</v>
      </c>
      <c r="C1779" s="2" t="s">
        <v>1</v>
      </c>
    </row>
    <row r="1780" spans="1:3" x14ac:dyDescent="0.3">
      <c r="A1780" s="1">
        <v>43783</v>
      </c>
      <c r="B1780" s="2" t="s">
        <v>2</v>
      </c>
      <c r="C1780" s="2" t="s">
        <v>1</v>
      </c>
    </row>
    <row r="1781" spans="1:3" x14ac:dyDescent="0.3">
      <c r="A1781" s="1">
        <v>43784</v>
      </c>
      <c r="B1781" s="2" t="s">
        <v>2</v>
      </c>
      <c r="C1781" s="2" t="s">
        <v>1</v>
      </c>
    </row>
    <row r="1782" spans="1:3" x14ac:dyDescent="0.3">
      <c r="A1782" s="1">
        <v>43785</v>
      </c>
      <c r="B1782" s="2" t="s">
        <v>2</v>
      </c>
      <c r="C1782" s="2" t="s">
        <v>1</v>
      </c>
    </row>
    <row r="1783" spans="1:3" x14ac:dyDescent="0.3">
      <c r="A1783" s="1">
        <v>43786</v>
      </c>
      <c r="B1783" s="2" t="s">
        <v>2</v>
      </c>
      <c r="C1783" s="2" t="s">
        <v>1</v>
      </c>
    </row>
    <row r="1784" spans="1:3" x14ac:dyDescent="0.3">
      <c r="A1784" s="1">
        <v>43787</v>
      </c>
      <c r="B1784" s="2" t="s">
        <v>2</v>
      </c>
      <c r="C1784" s="2" t="s">
        <v>1</v>
      </c>
    </row>
    <row r="1785" spans="1:3" x14ac:dyDescent="0.3">
      <c r="A1785" s="1">
        <v>43788</v>
      </c>
      <c r="B1785" s="2" t="s">
        <v>2</v>
      </c>
      <c r="C1785" s="2" t="s">
        <v>1</v>
      </c>
    </row>
    <row r="1786" spans="1:3" x14ac:dyDescent="0.3">
      <c r="A1786" s="1">
        <v>43789</v>
      </c>
      <c r="B1786" s="2" t="s">
        <v>2</v>
      </c>
      <c r="C1786" s="2" t="s">
        <v>1</v>
      </c>
    </row>
    <row r="1787" spans="1:3" x14ac:dyDescent="0.3">
      <c r="A1787" s="1">
        <v>43790</v>
      </c>
      <c r="B1787" s="2" t="s">
        <v>2</v>
      </c>
      <c r="C1787" s="2" t="s">
        <v>1</v>
      </c>
    </row>
    <row r="1788" spans="1:3" x14ac:dyDescent="0.3">
      <c r="A1788" s="1">
        <v>43791</v>
      </c>
      <c r="B1788" s="2" t="s">
        <v>2</v>
      </c>
      <c r="C1788" s="2" t="s">
        <v>1</v>
      </c>
    </row>
    <row r="1789" spans="1:3" x14ac:dyDescent="0.3">
      <c r="A1789" s="1">
        <v>43792</v>
      </c>
      <c r="B1789" s="2" t="s">
        <v>2</v>
      </c>
      <c r="C1789" s="2" t="s">
        <v>1</v>
      </c>
    </row>
    <row r="1790" spans="1:3" x14ac:dyDescent="0.3">
      <c r="A1790" s="1">
        <v>43793</v>
      </c>
      <c r="B1790" s="2" t="s">
        <v>2</v>
      </c>
      <c r="C1790" s="2" t="s">
        <v>1</v>
      </c>
    </row>
    <row r="1791" spans="1:3" x14ac:dyDescent="0.3">
      <c r="A1791" s="1">
        <v>43794</v>
      </c>
      <c r="B1791" s="2" t="s">
        <v>2</v>
      </c>
      <c r="C1791" s="2" t="s">
        <v>1</v>
      </c>
    </row>
    <row r="1792" spans="1:3" x14ac:dyDescent="0.3">
      <c r="A1792" s="1">
        <v>43795</v>
      </c>
      <c r="B1792" s="2" t="s">
        <v>2</v>
      </c>
      <c r="C1792" s="2" t="s">
        <v>1</v>
      </c>
    </row>
    <row r="1793" spans="1:3" x14ac:dyDescent="0.3">
      <c r="A1793" s="1">
        <v>43796</v>
      </c>
      <c r="B1793" s="2" t="s">
        <v>2</v>
      </c>
      <c r="C1793" s="2" t="s">
        <v>1</v>
      </c>
    </row>
    <row r="1794" spans="1:3" x14ac:dyDescent="0.3">
      <c r="A1794" s="1">
        <v>43797</v>
      </c>
      <c r="B1794" s="2" t="s">
        <v>2</v>
      </c>
      <c r="C1794" s="2" t="s">
        <v>1</v>
      </c>
    </row>
    <row r="1795" spans="1:3" x14ac:dyDescent="0.3">
      <c r="A1795" s="1">
        <v>43798</v>
      </c>
      <c r="B1795" s="2" t="s">
        <v>2</v>
      </c>
      <c r="C1795" s="2" t="s">
        <v>1</v>
      </c>
    </row>
    <row r="1796" spans="1:3" x14ac:dyDescent="0.3">
      <c r="A1796" s="1">
        <v>43799</v>
      </c>
      <c r="B1796" s="2" t="s">
        <v>2</v>
      </c>
      <c r="C1796" s="2" t="s">
        <v>1</v>
      </c>
    </row>
    <row r="1797" spans="1:3" x14ac:dyDescent="0.3">
      <c r="A1797" s="1">
        <v>43800</v>
      </c>
      <c r="B1797" s="2" t="s">
        <v>2</v>
      </c>
      <c r="C1797" s="2" t="s">
        <v>1</v>
      </c>
    </row>
    <row r="1798" spans="1:3" x14ac:dyDescent="0.3">
      <c r="A1798" s="1">
        <v>43801</v>
      </c>
      <c r="B1798" s="2" t="s">
        <v>2</v>
      </c>
      <c r="C1798" s="2" t="s">
        <v>1</v>
      </c>
    </row>
    <row r="1799" spans="1:3" x14ac:dyDescent="0.3">
      <c r="A1799" s="1">
        <v>43802</v>
      </c>
      <c r="B1799" s="2" t="s">
        <v>2</v>
      </c>
      <c r="C1799" s="2" t="s">
        <v>1</v>
      </c>
    </row>
    <row r="1800" spans="1:3" x14ac:dyDescent="0.3">
      <c r="A1800" s="1">
        <v>43803</v>
      </c>
      <c r="B1800" s="2" t="s">
        <v>2</v>
      </c>
      <c r="C1800" s="2" t="s">
        <v>1</v>
      </c>
    </row>
    <row r="1801" spans="1:3" x14ac:dyDescent="0.3">
      <c r="A1801" s="1">
        <v>43804</v>
      </c>
      <c r="B1801" s="2" t="s">
        <v>2</v>
      </c>
      <c r="C1801" s="2" t="s">
        <v>1</v>
      </c>
    </row>
    <row r="1802" spans="1:3" x14ac:dyDescent="0.3">
      <c r="A1802" s="1">
        <v>43805</v>
      </c>
      <c r="B1802" s="2" t="s">
        <v>2</v>
      </c>
      <c r="C1802" s="2" t="s">
        <v>1</v>
      </c>
    </row>
    <row r="1803" spans="1:3" x14ac:dyDescent="0.3">
      <c r="A1803" s="1">
        <v>43806</v>
      </c>
      <c r="B1803" s="2" t="s">
        <v>2</v>
      </c>
      <c r="C1803" s="2" t="s">
        <v>1</v>
      </c>
    </row>
    <row r="1804" spans="1:3" x14ac:dyDescent="0.3">
      <c r="A1804" s="1">
        <v>43807</v>
      </c>
      <c r="B1804" s="2" t="s">
        <v>2</v>
      </c>
      <c r="C1804" s="2" t="s">
        <v>1</v>
      </c>
    </row>
    <row r="1805" spans="1:3" x14ac:dyDescent="0.3">
      <c r="A1805" s="1">
        <v>43808</v>
      </c>
      <c r="B1805" s="2" t="s">
        <v>2</v>
      </c>
      <c r="C1805" s="2" t="s">
        <v>1</v>
      </c>
    </row>
    <row r="1806" spans="1:3" x14ac:dyDescent="0.3">
      <c r="A1806" s="1">
        <v>43809</v>
      </c>
      <c r="B1806" s="2" t="s">
        <v>2</v>
      </c>
      <c r="C1806" s="2" t="s">
        <v>1</v>
      </c>
    </row>
    <row r="1807" spans="1:3" x14ac:dyDescent="0.3">
      <c r="A1807" s="1">
        <v>43810</v>
      </c>
      <c r="B1807" s="2" t="s">
        <v>2</v>
      </c>
      <c r="C1807" s="2" t="s">
        <v>1</v>
      </c>
    </row>
    <row r="1808" spans="1:3" x14ac:dyDescent="0.3">
      <c r="A1808" s="1">
        <v>43811</v>
      </c>
      <c r="B1808" s="2" t="s">
        <v>2</v>
      </c>
      <c r="C1808" s="2" t="s">
        <v>1</v>
      </c>
    </row>
    <row r="1809" spans="1:3" x14ac:dyDescent="0.3">
      <c r="A1809" s="1">
        <v>43812</v>
      </c>
      <c r="B1809" s="2" t="s">
        <v>2</v>
      </c>
      <c r="C1809" s="2" t="s">
        <v>1</v>
      </c>
    </row>
    <row r="1810" spans="1:3" x14ac:dyDescent="0.3">
      <c r="A1810" s="1">
        <v>43813</v>
      </c>
      <c r="B1810" s="2" t="s">
        <v>2</v>
      </c>
      <c r="C1810" s="2" t="s">
        <v>1</v>
      </c>
    </row>
    <row r="1811" spans="1:3" x14ac:dyDescent="0.3">
      <c r="A1811" s="1">
        <v>43814</v>
      </c>
      <c r="B1811" s="2" t="s">
        <v>2</v>
      </c>
      <c r="C1811" s="2" t="s">
        <v>1</v>
      </c>
    </row>
    <row r="1812" spans="1:3" x14ac:dyDescent="0.3">
      <c r="A1812" s="1">
        <v>43815</v>
      </c>
      <c r="B1812" s="2" t="s">
        <v>2</v>
      </c>
      <c r="C1812" s="2" t="s">
        <v>1</v>
      </c>
    </row>
    <row r="1813" spans="1:3" x14ac:dyDescent="0.3">
      <c r="A1813" s="1">
        <v>43816</v>
      </c>
      <c r="B1813" s="2" t="s">
        <v>2</v>
      </c>
      <c r="C1813" s="2" t="s">
        <v>1</v>
      </c>
    </row>
    <row r="1814" spans="1:3" x14ac:dyDescent="0.3">
      <c r="A1814" s="1">
        <v>43817</v>
      </c>
      <c r="B1814" s="2" t="s">
        <v>2</v>
      </c>
      <c r="C1814" s="2" t="s">
        <v>1</v>
      </c>
    </row>
    <row r="1815" spans="1:3" x14ac:dyDescent="0.3">
      <c r="A1815" s="1">
        <v>43818</v>
      </c>
      <c r="B1815" s="2" t="s">
        <v>2</v>
      </c>
      <c r="C1815" s="2" t="s">
        <v>1</v>
      </c>
    </row>
    <row r="1816" spans="1:3" x14ac:dyDescent="0.3">
      <c r="A1816" s="1">
        <v>43819</v>
      </c>
      <c r="B1816" s="2" t="s">
        <v>1</v>
      </c>
      <c r="C1816" s="2" t="s">
        <v>1</v>
      </c>
    </row>
    <row r="1817" spans="1:3" x14ac:dyDescent="0.3">
      <c r="A1817" s="1">
        <v>43820</v>
      </c>
      <c r="B1817" s="2" t="s">
        <v>1</v>
      </c>
      <c r="C1817" s="2" t="s">
        <v>1</v>
      </c>
    </row>
    <row r="1818" spans="1:3" x14ac:dyDescent="0.3">
      <c r="A1818" s="1">
        <v>43821</v>
      </c>
      <c r="B1818" s="2" t="s">
        <v>1</v>
      </c>
      <c r="C1818" s="2" t="s">
        <v>1</v>
      </c>
    </row>
    <row r="1819" spans="1:3" x14ac:dyDescent="0.3">
      <c r="A1819" s="1">
        <v>43822</v>
      </c>
      <c r="B1819" s="2" t="s">
        <v>1</v>
      </c>
      <c r="C1819" s="2" t="s">
        <v>1</v>
      </c>
    </row>
    <row r="1820" spans="1:3" x14ac:dyDescent="0.3">
      <c r="A1820" s="1">
        <v>43823</v>
      </c>
      <c r="B1820" s="2" t="s">
        <v>1</v>
      </c>
      <c r="C1820" s="2" t="s">
        <v>1</v>
      </c>
    </row>
    <row r="1821" spans="1:3" x14ac:dyDescent="0.3">
      <c r="A1821" s="1">
        <v>43824</v>
      </c>
      <c r="B1821" s="2" t="s">
        <v>1</v>
      </c>
      <c r="C1821" s="2" t="s">
        <v>2</v>
      </c>
    </row>
    <row r="1822" spans="1:3" x14ac:dyDescent="0.3">
      <c r="A1822" s="1">
        <v>43825</v>
      </c>
      <c r="B1822" s="2" t="s">
        <v>1</v>
      </c>
      <c r="C1822" s="2" t="s">
        <v>2</v>
      </c>
    </row>
    <row r="1823" spans="1:3" x14ac:dyDescent="0.3">
      <c r="A1823" s="1">
        <v>43826</v>
      </c>
      <c r="B1823" s="2" t="s">
        <v>1</v>
      </c>
      <c r="C1823" s="2" t="s">
        <v>1</v>
      </c>
    </row>
    <row r="1824" spans="1:3" x14ac:dyDescent="0.3">
      <c r="A1824" s="1">
        <v>43827</v>
      </c>
      <c r="B1824" s="2" t="s">
        <v>1</v>
      </c>
      <c r="C1824" s="2" t="s">
        <v>1</v>
      </c>
    </row>
    <row r="1825" spans="1:3" x14ac:dyDescent="0.3">
      <c r="A1825" s="1">
        <v>43828</v>
      </c>
      <c r="B1825" s="2" t="s">
        <v>1</v>
      </c>
      <c r="C1825" s="2" t="s">
        <v>1</v>
      </c>
    </row>
    <row r="1826" spans="1:3" x14ac:dyDescent="0.3">
      <c r="A1826" s="1">
        <v>43829</v>
      </c>
      <c r="B1826" s="2" t="s">
        <v>1</v>
      </c>
      <c r="C1826" s="2" t="s">
        <v>1</v>
      </c>
    </row>
    <row r="1827" spans="1:3" x14ac:dyDescent="0.3">
      <c r="A1827" s="1">
        <v>43830</v>
      </c>
      <c r="B1827" s="2" t="s">
        <v>1</v>
      </c>
      <c r="C1827" s="2" t="s">
        <v>1</v>
      </c>
    </row>
    <row r="1828" spans="1:3" x14ac:dyDescent="0.3">
      <c r="A1828" s="1">
        <v>43831</v>
      </c>
      <c r="B1828" s="2" t="s">
        <v>1</v>
      </c>
      <c r="C1828" s="2" t="s">
        <v>2</v>
      </c>
    </row>
    <row r="1829" spans="1:3" x14ac:dyDescent="0.3">
      <c r="A1829" s="1">
        <v>43832</v>
      </c>
      <c r="B1829" s="2" t="s">
        <v>1</v>
      </c>
      <c r="C1829" s="2" t="s">
        <v>1</v>
      </c>
    </row>
    <row r="1830" spans="1:3" x14ac:dyDescent="0.3">
      <c r="A1830" s="1">
        <v>43833</v>
      </c>
      <c r="B1830" s="2" t="s">
        <v>1</v>
      </c>
      <c r="C1830" s="2" t="s">
        <v>1</v>
      </c>
    </row>
    <row r="1831" spans="1:3" x14ac:dyDescent="0.3">
      <c r="A1831" s="1">
        <v>43834</v>
      </c>
      <c r="B1831" s="2" t="s">
        <v>1</v>
      </c>
      <c r="C1831" s="2" t="s">
        <v>1</v>
      </c>
    </row>
    <row r="1832" spans="1:3" x14ac:dyDescent="0.3">
      <c r="A1832" s="1">
        <v>43835</v>
      </c>
      <c r="B1832" s="2" t="s">
        <v>1</v>
      </c>
      <c r="C1832" s="2" t="s">
        <v>1</v>
      </c>
    </row>
    <row r="1833" spans="1:3" x14ac:dyDescent="0.3">
      <c r="A1833" s="1">
        <v>43836</v>
      </c>
      <c r="B1833" s="2" t="s">
        <v>1</v>
      </c>
      <c r="C1833" s="2" t="s">
        <v>1</v>
      </c>
    </row>
    <row r="1834" spans="1:3" x14ac:dyDescent="0.3">
      <c r="A1834" s="1">
        <v>43837</v>
      </c>
      <c r="B1834" s="2" t="s">
        <v>1</v>
      </c>
      <c r="C1834" s="2" t="s">
        <v>1</v>
      </c>
    </row>
    <row r="1835" spans="1:3" x14ac:dyDescent="0.3">
      <c r="A1835" s="1">
        <v>43838</v>
      </c>
      <c r="B1835" s="2" t="s">
        <v>1</v>
      </c>
      <c r="C1835" s="2" t="s">
        <v>1</v>
      </c>
    </row>
    <row r="1836" spans="1:3" x14ac:dyDescent="0.3">
      <c r="A1836" s="1">
        <v>43839</v>
      </c>
      <c r="B1836" s="2" t="s">
        <v>1</v>
      </c>
      <c r="C1836" s="2" t="s">
        <v>1</v>
      </c>
    </row>
    <row r="1837" spans="1:3" x14ac:dyDescent="0.3">
      <c r="A1837" s="1">
        <v>43840</v>
      </c>
      <c r="B1837" s="2" t="s">
        <v>1</v>
      </c>
      <c r="C1837" s="2" t="s">
        <v>1</v>
      </c>
    </row>
    <row r="1838" spans="1:3" x14ac:dyDescent="0.3">
      <c r="A1838" s="1">
        <v>43841</v>
      </c>
      <c r="B1838" s="2" t="s">
        <v>1</v>
      </c>
      <c r="C1838" s="2" t="s">
        <v>1</v>
      </c>
    </row>
    <row r="1839" spans="1:3" x14ac:dyDescent="0.3">
      <c r="A1839" s="1">
        <v>43842</v>
      </c>
      <c r="B1839" s="2" t="s">
        <v>1</v>
      </c>
      <c r="C1839" s="2" t="s">
        <v>1</v>
      </c>
    </row>
    <row r="1840" spans="1:3" x14ac:dyDescent="0.3">
      <c r="A1840" s="1">
        <v>43843</v>
      </c>
      <c r="B1840" s="2" t="s">
        <v>1</v>
      </c>
      <c r="C1840" s="2" t="s">
        <v>1</v>
      </c>
    </row>
    <row r="1841" spans="1:3" x14ac:dyDescent="0.3">
      <c r="A1841" s="1">
        <v>43844</v>
      </c>
      <c r="B1841" s="2" t="s">
        <v>1</v>
      </c>
      <c r="C1841" s="2" t="s">
        <v>1</v>
      </c>
    </row>
    <row r="1842" spans="1:3" x14ac:dyDescent="0.3">
      <c r="A1842" s="1">
        <v>43845</v>
      </c>
      <c r="B1842" s="2" t="s">
        <v>1</v>
      </c>
      <c r="C1842" s="2" t="s">
        <v>1</v>
      </c>
    </row>
    <row r="1843" spans="1:3" x14ac:dyDescent="0.3">
      <c r="A1843" s="1">
        <v>43846</v>
      </c>
      <c r="B1843" s="2" t="s">
        <v>1</v>
      </c>
      <c r="C1843" s="2" t="s">
        <v>1</v>
      </c>
    </row>
    <row r="1844" spans="1:3" x14ac:dyDescent="0.3">
      <c r="A1844" s="1">
        <v>43847</v>
      </c>
      <c r="B1844" s="2" t="s">
        <v>1</v>
      </c>
      <c r="C1844" s="2" t="s">
        <v>1</v>
      </c>
    </row>
    <row r="1845" spans="1:3" x14ac:dyDescent="0.3">
      <c r="A1845" s="1">
        <v>43848</v>
      </c>
      <c r="B1845" s="2" t="s">
        <v>1</v>
      </c>
      <c r="C1845" s="2" t="s">
        <v>1</v>
      </c>
    </row>
    <row r="1846" spans="1:3" x14ac:dyDescent="0.3">
      <c r="A1846" s="1">
        <v>43849</v>
      </c>
      <c r="B1846" s="2" t="s">
        <v>1</v>
      </c>
      <c r="C1846" s="2" t="s">
        <v>1</v>
      </c>
    </row>
    <row r="1847" spans="1:3" x14ac:dyDescent="0.3">
      <c r="A1847" s="1">
        <v>43850</v>
      </c>
      <c r="B1847" s="2" t="s">
        <v>1</v>
      </c>
      <c r="C1847" s="2" t="s">
        <v>1</v>
      </c>
    </row>
    <row r="1848" spans="1:3" x14ac:dyDescent="0.3">
      <c r="A1848" s="1">
        <v>43851</v>
      </c>
      <c r="B1848" s="2" t="s">
        <v>1</v>
      </c>
      <c r="C1848" s="2" t="s">
        <v>1</v>
      </c>
    </row>
    <row r="1849" spans="1:3" x14ac:dyDescent="0.3">
      <c r="A1849" s="1">
        <v>43852</v>
      </c>
      <c r="B1849" s="2" t="s">
        <v>1</v>
      </c>
      <c r="C1849" s="2" t="s">
        <v>1</v>
      </c>
    </row>
    <row r="1850" spans="1:3" x14ac:dyDescent="0.3">
      <c r="A1850" s="1">
        <v>43853</v>
      </c>
      <c r="B1850" s="2" t="s">
        <v>1</v>
      </c>
      <c r="C1850" s="2" t="s">
        <v>1</v>
      </c>
    </row>
    <row r="1851" spans="1:3" x14ac:dyDescent="0.3">
      <c r="A1851" s="1">
        <v>43854</v>
      </c>
      <c r="B1851" s="2" t="s">
        <v>1</v>
      </c>
      <c r="C1851" s="2" t="s">
        <v>1</v>
      </c>
    </row>
    <row r="1852" spans="1:3" x14ac:dyDescent="0.3">
      <c r="A1852" s="1">
        <v>43855</v>
      </c>
      <c r="B1852" s="2" t="s">
        <v>1</v>
      </c>
      <c r="C1852" s="2" t="s">
        <v>1</v>
      </c>
    </row>
    <row r="1853" spans="1:3" x14ac:dyDescent="0.3">
      <c r="A1853" s="1">
        <v>43856</v>
      </c>
      <c r="B1853" s="2" t="s">
        <v>1</v>
      </c>
      <c r="C1853" s="2" t="s">
        <v>2</v>
      </c>
    </row>
    <row r="1854" spans="1:3" x14ac:dyDescent="0.3">
      <c r="A1854" s="1">
        <v>43857</v>
      </c>
      <c r="B1854" s="2" t="s">
        <v>1</v>
      </c>
      <c r="C1854" s="2" t="s">
        <v>2</v>
      </c>
    </row>
    <row r="1855" spans="1:3" x14ac:dyDescent="0.3">
      <c r="A1855" s="1">
        <v>43858</v>
      </c>
      <c r="B1855" s="2" t="s">
        <v>1</v>
      </c>
      <c r="C1855" s="2" t="s">
        <v>1</v>
      </c>
    </row>
    <row r="1856" spans="1:3" x14ac:dyDescent="0.3">
      <c r="A1856" s="1">
        <v>43859</v>
      </c>
      <c r="B1856" s="2" t="s">
        <v>1</v>
      </c>
      <c r="C1856" s="2" t="s">
        <v>1</v>
      </c>
    </row>
    <row r="1857" spans="1:3" x14ac:dyDescent="0.3">
      <c r="A1857" s="1">
        <v>43860</v>
      </c>
      <c r="B1857" s="2" t="s">
        <v>2</v>
      </c>
      <c r="C1857" s="2" t="s">
        <v>1</v>
      </c>
    </row>
    <row r="1858" spans="1:3" x14ac:dyDescent="0.3">
      <c r="A1858" s="1">
        <v>43861</v>
      </c>
      <c r="B1858" s="2" t="s">
        <v>2</v>
      </c>
      <c r="C1858" s="2" t="s">
        <v>1</v>
      </c>
    </row>
    <row r="1859" spans="1:3" x14ac:dyDescent="0.3">
      <c r="A1859" s="1">
        <v>43862</v>
      </c>
      <c r="B1859" s="2" t="s">
        <v>2</v>
      </c>
      <c r="C1859" s="2" t="s">
        <v>1</v>
      </c>
    </row>
    <row r="1860" spans="1:3" x14ac:dyDescent="0.3">
      <c r="A1860" s="1">
        <v>43863</v>
      </c>
      <c r="B1860" s="2" t="s">
        <v>2</v>
      </c>
      <c r="C1860" s="2" t="s">
        <v>1</v>
      </c>
    </row>
    <row r="1861" spans="1:3" x14ac:dyDescent="0.3">
      <c r="A1861" s="1">
        <v>43864</v>
      </c>
      <c r="B1861" s="2" t="s">
        <v>2</v>
      </c>
      <c r="C1861" s="2" t="s">
        <v>1</v>
      </c>
    </row>
    <row r="1862" spans="1:3" x14ac:dyDescent="0.3">
      <c r="A1862" s="1">
        <v>43865</v>
      </c>
      <c r="B1862" s="2" t="s">
        <v>2</v>
      </c>
      <c r="C1862" s="2" t="s">
        <v>1</v>
      </c>
    </row>
    <row r="1863" spans="1:3" x14ac:dyDescent="0.3">
      <c r="A1863" s="1">
        <v>43866</v>
      </c>
      <c r="B1863" s="2" t="s">
        <v>2</v>
      </c>
      <c r="C1863" s="2" t="s">
        <v>1</v>
      </c>
    </row>
    <row r="1864" spans="1:3" x14ac:dyDescent="0.3">
      <c r="A1864" s="1">
        <v>43867</v>
      </c>
      <c r="B1864" s="2" t="s">
        <v>2</v>
      </c>
      <c r="C1864" s="2" t="s">
        <v>1</v>
      </c>
    </row>
    <row r="1865" spans="1:3" x14ac:dyDescent="0.3">
      <c r="A1865" s="1">
        <v>43868</v>
      </c>
      <c r="B1865" s="2" t="s">
        <v>2</v>
      </c>
      <c r="C1865" s="2" t="s">
        <v>1</v>
      </c>
    </row>
    <row r="1866" spans="1:3" x14ac:dyDescent="0.3">
      <c r="A1866" s="1">
        <v>43869</v>
      </c>
      <c r="B1866" s="2" t="s">
        <v>2</v>
      </c>
      <c r="C1866" s="2" t="s">
        <v>1</v>
      </c>
    </row>
    <row r="1867" spans="1:3" x14ac:dyDescent="0.3">
      <c r="A1867" s="1">
        <v>43870</v>
      </c>
      <c r="B1867" s="2" t="s">
        <v>2</v>
      </c>
      <c r="C1867" s="2" t="s">
        <v>1</v>
      </c>
    </row>
    <row r="1868" spans="1:3" x14ac:dyDescent="0.3">
      <c r="A1868" s="1">
        <v>43871</v>
      </c>
      <c r="B1868" s="2" t="s">
        <v>2</v>
      </c>
      <c r="C1868" s="2" t="s">
        <v>1</v>
      </c>
    </row>
    <row r="1869" spans="1:3" x14ac:dyDescent="0.3">
      <c r="A1869" s="1">
        <v>43872</v>
      </c>
      <c r="B1869" s="2" t="s">
        <v>2</v>
      </c>
      <c r="C1869" s="2" t="s">
        <v>1</v>
      </c>
    </row>
    <row r="1870" spans="1:3" x14ac:dyDescent="0.3">
      <c r="A1870" s="1">
        <v>43873</v>
      </c>
      <c r="B1870" s="2" t="s">
        <v>2</v>
      </c>
      <c r="C1870" s="2" t="s">
        <v>1</v>
      </c>
    </row>
    <row r="1871" spans="1:3" x14ac:dyDescent="0.3">
      <c r="A1871" s="1">
        <v>43874</v>
      </c>
      <c r="B1871" s="2" t="s">
        <v>2</v>
      </c>
      <c r="C1871" s="2" t="s">
        <v>1</v>
      </c>
    </row>
    <row r="1872" spans="1:3" x14ac:dyDescent="0.3">
      <c r="A1872" s="1">
        <v>43875</v>
      </c>
      <c r="B1872" s="2" t="s">
        <v>2</v>
      </c>
      <c r="C1872" s="2" t="s">
        <v>1</v>
      </c>
    </row>
    <row r="1873" spans="1:3" x14ac:dyDescent="0.3">
      <c r="A1873" s="1">
        <v>43876</v>
      </c>
      <c r="B1873" s="2" t="s">
        <v>2</v>
      </c>
      <c r="C1873" s="2" t="s">
        <v>1</v>
      </c>
    </row>
    <row r="1874" spans="1:3" x14ac:dyDescent="0.3">
      <c r="A1874" s="1">
        <v>43877</v>
      </c>
      <c r="B1874" s="2" t="s">
        <v>2</v>
      </c>
      <c r="C1874" s="2" t="s">
        <v>1</v>
      </c>
    </row>
    <row r="1875" spans="1:3" x14ac:dyDescent="0.3">
      <c r="A1875" s="1">
        <v>43878</v>
      </c>
      <c r="B1875" s="2" t="s">
        <v>2</v>
      </c>
      <c r="C1875" s="2" t="s">
        <v>1</v>
      </c>
    </row>
    <row r="1876" spans="1:3" x14ac:dyDescent="0.3">
      <c r="A1876" s="1">
        <v>43879</v>
      </c>
      <c r="B1876" s="2" t="s">
        <v>2</v>
      </c>
      <c r="C1876" s="2" t="s">
        <v>1</v>
      </c>
    </row>
    <row r="1877" spans="1:3" x14ac:dyDescent="0.3">
      <c r="A1877" s="1">
        <v>43880</v>
      </c>
      <c r="B1877" s="2" t="s">
        <v>2</v>
      </c>
      <c r="C1877" s="2" t="s">
        <v>1</v>
      </c>
    </row>
    <row r="1878" spans="1:3" x14ac:dyDescent="0.3">
      <c r="A1878" s="1">
        <v>43881</v>
      </c>
      <c r="B1878" s="2" t="s">
        <v>2</v>
      </c>
      <c r="C1878" s="2" t="s">
        <v>1</v>
      </c>
    </row>
    <row r="1879" spans="1:3" x14ac:dyDescent="0.3">
      <c r="A1879" s="1">
        <v>43882</v>
      </c>
      <c r="B1879" s="2" t="s">
        <v>2</v>
      </c>
      <c r="C1879" s="2" t="s">
        <v>1</v>
      </c>
    </row>
    <row r="1880" spans="1:3" x14ac:dyDescent="0.3">
      <c r="A1880" s="1">
        <v>43883</v>
      </c>
      <c r="B1880" s="2" t="s">
        <v>2</v>
      </c>
      <c r="C1880" s="2" t="s">
        <v>1</v>
      </c>
    </row>
    <row r="1881" spans="1:3" x14ac:dyDescent="0.3">
      <c r="A1881" s="1">
        <v>43884</v>
      </c>
      <c r="B1881" s="2" t="s">
        <v>2</v>
      </c>
      <c r="C1881" s="2" t="s">
        <v>1</v>
      </c>
    </row>
    <row r="1882" spans="1:3" x14ac:dyDescent="0.3">
      <c r="A1882" s="1">
        <v>43885</v>
      </c>
      <c r="B1882" s="2" t="s">
        <v>2</v>
      </c>
      <c r="C1882" s="2" t="s">
        <v>1</v>
      </c>
    </row>
    <row r="1883" spans="1:3" x14ac:dyDescent="0.3">
      <c r="A1883" s="1">
        <v>43886</v>
      </c>
      <c r="B1883" s="2" t="s">
        <v>2</v>
      </c>
      <c r="C1883" s="2" t="s">
        <v>1</v>
      </c>
    </row>
    <row r="1884" spans="1:3" x14ac:dyDescent="0.3">
      <c r="A1884" s="1">
        <v>43887</v>
      </c>
      <c r="B1884" s="2" t="s">
        <v>2</v>
      </c>
      <c r="C1884" s="2" t="s">
        <v>1</v>
      </c>
    </row>
    <row r="1885" spans="1:3" x14ac:dyDescent="0.3">
      <c r="A1885" s="1">
        <v>43888</v>
      </c>
      <c r="B1885" s="2" t="s">
        <v>2</v>
      </c>
      <c r="C1885" s="2" t="s">
        <v>1</v>
      </c>
    </row>
    <row r="1886" spans="1:3" x14ac:dyDescent="0.3">
      <c r="A1886" s="1">
        <v>43889</v>
      </c>
      <c r="B1886" s="2" t="s">
        <v>2</v>
      </c>
      <c r="C1886" s="2" t="s">
        <v>1</v>
      </c>
    </row>
    <row r="1887" spans="1:3" x14ac:dyDescent="0.3">
      <c r="A1887" s="1">
        <v>43890</v>
      </c>
      <c r="B1887" s="2" t="s">
        <v>2</v>
      </c>
      <c r="C1887" s="2" t="s">
        <v>1</v>
      </c>
    </row>
    <row r="1888" spans="1:3" x14ac:dyDescent="0.3">
      <c r="A1888" s="1">
        <v>43891</v>
      </c>
      <c r="B1888" s="2" t="s">
        <v>2</v>
      </c>
      <c r="C1888" s="2" t="s">
        <v>1</v>
      </c>
    </row>
    <row r="1889" spans="1:3" x14ac:dyDescent="0.3">
      <c r="A1889" s="1">
        <v>43892</v>
      </c>
      <c r="B1889" s="2" t="s">
        <v>2</v>
      </c>
      <c r="C1889" s="2" t="s">
        <v>1</v>
      </c>
    </row>
    <row r="1890" spans="1:3" x14ac:dyDescent="0.3">
      <c r="A1890" s="1">
        <v>43893</v>
      </c>
      <c r="B1890" s="2" t="s">
        <v>2</v>
      </c>
      <c r="C1890" s="2" t="s">
        <v>1</v>
      </c>
    </row>
    <row r="1891" spans="1:3" x14ac:dyDescent="0.3">
      <c r="A1891" s="1">
        <v>43894</v>
      </c>
      <c r="B1891" s="2" t="s">
        <v>2</v>
      </c>
      <c r="C1891" s="2" t="s">
        <v>1</v>
      </c>
    </row>
    <row r="1892" spans="1:3" x14ac:dyDescent="0.3">
      <c r="A1892" s="1">
        <v>43895</v>
      </c>
      <c r="B1892" s="2" t="s">
        <v>2</v>
      </c>
      <c r="C1892" s="2" t="s">
        <v>1</v>
      </c>
    </row>
    <row r="1893" spans="1:3" x14ac:dyDescent="0.3">
      <c r="A1893" s="1">
        <v>43896</v>
      </c>
      <c r="B1893" s="2" t="s">
        <v>2</v>
      </c>
      <c r="C1893" s="2" t="s">
        <v>1</v>
      </c>
    </row>
    <row r="1894" spans="1:3" x14ac:dyDescent="0.3">
      <c r="A1894" s="1">
        <v>43897</v>
      </c>
      <c r="B1894" s="2" t="s">
        <v>2</v>
      </c>
      <c r="C1894" s="2" t="s">
        <v>1</v>
      </c>
    </row>
    <row r="1895" spans="1:3" x14ac:dyDescent="0.3">
      <c r="A1895" s="1">
        <v>43898</v>
      </c>
      <c r="B1895" s="2" t="s">
        <v>2</v>
      </c>
      <c r="C1895" s="2" t="s">
        <v>1</v>
      </c>
    </row>
    <row r="1896" spans="1:3" x14ac:dyDescent="0.3">
      <c r="A1896" s="1">
        <v>43899</v>
      </c>
      <c r="B1896" s="2" t="s">
        <v>2</v>
      </c>
      <c r="C1896" s="2" t="s">
        <v>2</v>
      </c>
    </row>
    <row r="1897" spans="1:3" x14ac:dyDescent="0.3">
      <c r="A1897" s="1">
        <v>43900</v>
      </c>
      <c r="B1897" s="2" t="s">
        <v>2</v>
      </c>
      <c r="C1897" s="2" t="s">
        <v>1</v>
      </c>
    </row>
    <row r="1898" spans="1:3" x14ac:dyDescent="0.3">
      <c r="A1898" s="1">
        <v>43901</v>
      </c>
      <c r="B1898" s="2" t="s">
        <v>2</v>
      </c>
      <c r="C1898" s="2" t="s">
        <v>1</v>
      </c>
    </row>
    <row r="1899" spans="1:3" x14ac:dyDescent="0.3">
      <c r="A1899" s="1">
        <v>43902</v>
      </c>
      <c r="B1899" s="2" t="s">
        <v>2</v>
      </c>
      <c r="C1899" s="2" t="s">
        <v>1</v>
      </c>
    </row>
    <row r="1900" spans="1:3" x14ac:dyDescent="0.3">
      <c r="A1900" s="1">
        <v>43903</v>
      </c>
      <c r="B1900" s="2" t="s">
        <v>2</v>
      </c>
      <c r="C1900" s="2" t="s">
        <v>1</v>
      </c>
    </row>
    <row r="1901" spans="1:3" x14ac:dyDescent="0.3">
      <c r="A1901" s="1">
        <v>43904</v>
      </c>
      <c r="B1901" s="2" t="s">
        <v>2</v>
      </c>
      <c r="C1901" s="2" t="s">
        <v>1</v>
      </c>
    </row>
    <row r="1902" spans="1:3" x14ac:dyDescent="0.3">
      <c r="A1902" s="1">
        <v>43905</v>
      </c>
      <c r="B1902" s="2" t="s">
        <v>2</v>
      </c>
      <c r="C1902" s="2" t="s">
        <v>1</v>
      </c>
    </row>
    <row r="1903" spans="1:3" x14ac:dyDescent="0.3">
      <c r="A1903" s="1">
        <v>43906</v>
      </c>
      <c r="B1903" s="2" t="s">
        <v>2</v>
      </c>
      <c r="C1903" s="2" t="s">
        <v>1</v>
      </c>
    </row>
    <row r="1904" spans="1:3" x14ac:dyDescent="0.3">
      <c r="A1904" s="1">
        <v>43907</v>
      </c>
      <c r="B1904" s="2" t="s">
        <v>2</v>
      </c>
      <c r="C1904" s="2" t="s">
        <v>1</v>
      </c>
    </row>
    <row r="1905" spans="1:3" x14ac:dyDescent="0.3">
      <c r="A1905" s="1">
        <v>43908</v>
      </c>
      <c r="B1905" s="2" t="s">
        <v>2</v>
      </c>
      <c r="C1905" s="2" t="s">
        <v>1</v>
      </c>
    </row>
    <row r="1906" spans="1:3" x14ac:dyDescent="0.3">
      <c r="A1906" s="1">
        <v>43909</v>
      </c>
      <c r="B1906" s="2" t="s">
        <v>2</v>
      </c>
      <c r="C1906" s="2" t="s">
        <v>1</v>
      </c>
    </row>
    <row r="1907" spans="1:3" x14ac:dyDescent="0.3">
      <c r="A1907" s="1">
        <v>43910</v>
      </c>
      <c r="B1907" s="2" t="s">
        <v>2</v>
      </c>
      <c r="C1907" s="2" t="s">
        <v>1</v>
      </c>
    </row>
    <row r="1908" spans="1:3" x14ac:dyDescent="0.3">
      <c r="A1908" s="1">
        <v>43911</v>
      </c>
      <c r="B1908" s="2" t="s">
        <v>2</v>
      </c>
      <c r="C1908" s="2" t="s">
        <v>1</v>
      </c>
    </row>
    <row r="1909" spans="1:3" x14ac:dyDescent="0.3">
      <c r="A1909" s="1">
        <v>43912</v>
      </c>
      <c r="B1909" s="2" t="s">
        <v>2</v>
      </c>
      <c r="C1909" s="2" t="s">
        <v>1</v>
      </c>
    </row>
    <row r="1910" spans="1:3" x14ac:dyDescent="0.3">
      <c r="A1910" s="1">
        <v>43913</v>
      </c>
      <c r="B1910" s="2" t="s">
        <v>2</v>
      </c>
      <c r="C1910" s="2" t="s">
        <v>1</v>
      </c>
    </row>
    <row r="1911" spans="1:3" x14ac:dyDescent="0.3">
      <c r="A1911" s="1">
        <v>43914</v>
      </c>
      <c r="B1911" s="2" t="s">
        <v>1</v>
      </c>
      <c r="C1911" s="2" t="s">
        <v>1</v>
      </c>
    </row>
    <row r="1912" spans="1:3" x14ac:dyDescent="0.3">
      <c r="A1912" s="1">
        <v>43915</v>
      </c>
      <c r="B1912" s="2" t="s">
        <v>1</v>
      </c>
      <c r="C1912" s="2" t="s">
        <v>1</v>
      </c>
    </row>
    <row r="1913" spans="1:3" x14ac:dyDescent="0.3">
      <c r="A1913" s="1">
        <v>43916</v>
      </c>
      <c r="B1913" s="2" t="s">
        <v>1</v>
      </c>
      <c r="C1913" s="2" t="s">
        <v>1</v>
      </c>
    </row>
    <row r="1914" spans="1:3" x14ac:dyDescent="0.3">
      <c r="A1914" s="1">
        <v>43917</v>
      </c>
      <c r="B1914" s="2" t="s">
        <v>1</v>
      </c>
      <c r="C1914" s="2" t="s">
        <v>1</v>
      </c>
    </row>
    <row r="1915" spans="1:3" x14ac:dyDescent="0.3">
      <c r="A1915" s="1">
        <v>43918</v>
      </c>
      <c r="B1915" s="2" t="s">
        <v>1</v>
      </c>
      <c r="C1915" s="2" t="s">
        <v>1</v>
      </c>
    </row>
    <row r="1916" spans="1:3" x14ac:dyDescent="0.3">
      <c r="A1916" s="1">
        <v>43919</v>
      </c>
      <c r="B1916" s="2" t="s">
        <v>1</v>
      </c>
      <c r="C1916" s="2" t="s">
        <v>1</v>
      </c>
    </row>
    <row r="1917" spans="1:3" x14ac:dyDescent="0.3">
      <c r="A1917" s="1">
        <v>43920</v>
      </c>
      <c r="B1917" s="2" t="s">
        <v>1</v>
      </c>
      <c r="C1917" s="2" t="s">
        <v>1</v>
      </c>
    </row>
    <row r="1918" spans="1:3" x14ac:dyDescent="0.3">
      <c r="A1918" s="1">
        <v>43921</v>
      </c>
      <c r="B1918" s="2" t="s">
        <v>1</v>
      </c>
      <c r="C1918" s="2" t="s">
        <v>1</v>
      </c>
    </row>
    <row r="1919" spans="1:3" x14ac:dyDescent="0.3">
      <c r="A1919" s="1">
        <v>43922</v>
      </c>
      <c r="B1919" s="2" t="s">
        <v>1</v>
      </c>
      <c r="C1919" s="2" t="s">
        <v>1</v>
      </c>
    </row>
    <row r="1920" spans="1:3" x14ac:dyDescent="0.3">
      <c r="A1920" s="1">
        <v>43923</v>
      </c>
      <c r="B1920" s="2" t="s">
        <v>1</v>
      </c>
      <c r="C1920" s="2" t="s">
        <v>1</v>
      </c>
    </row>
    <row r="1921" spans="1:3" x14ac:dyDescent="0.3">
      <c r="A1921" s="1">
        <v>43924</v>
      </c>
      <c r="B1921" s="2" t="s">
        <v>1</v>
      </c>
      <c r="C1921" s="2" t="s">
        <v>1</v>
      </c>
    </row>
    <row r="1922" spans="1:3" x14ac:dyDescent="0.3">
      <c r="A1922" s="1">
        <v>43925</v>
      </c>
      <c r="B1922" s="2" t="s">
        <v>1</v>
      </c>
      <c r="C1922" s="2" t="s">
        <v>1</v>
      </c>
    </row>
    <row r="1923" spans="1:3" x14ac:dyDescent="0.3">
      <c r="A1923" s="1">
        <v>43926</v>
      </c>
      <c r="B1923" s="2" t="s">
        <v>1</v>
      </c>
      <c r="C1923" s="2" t="s">
        <v>1</v>
      </c>
    </row>
    <row r="1924" spans="1:3" x14ac:dyDescent="0.3">
      <c r="A1924" s="1">
        <v>43927</v>
      </c>
      <c r="B1924" s="2" t="s">
        <v>1</v>
      </c>
      <c r="C1924" s="2" t="s">
        <v>1</v>
      </c>
    </row>
    <row r="1925" spans="1:3" x14ac:dyDescent="0.3">
      <c r="A1925" s="1">
        <v>43928</v>
      </c>
      <c r="B1925" s="2" t="s">
        <v>1</v>
      </c>
      <c r="C1925" s="2" t="s">
        <v>1</v>
      </c>
    </row>
    <row r="1926" spans="1:3" x14ac:dyDescent="0.3">
      <c r="A1926" s="1">
        <v>43929</v>
      </c>
      <c r="B1926" s="2" t="s">
        <v>1</v>
      </c>
      <c r="C1926" s="2" t="s">
        <v>1</v>
      </c>
    </row>
    <row r="1927" spans="1:3" x14ac:dyDescent="0.3">
      <c r="A1927" s="1">
        <v>43930</v>
      </c>
      <c r="B1927" s="2" t="s">
        <v>1</v>
      </c>
      <c r="C1927" s="2" t="s">
        <v>1</v>
      </c>
    </row>
    <row r="1928" spans="1:3" x14ac:dyDescent="0.3">
      <c r="A1928" s="1">
        <v>43931</v>
      </c>
      <c r="B1928" s="2" t="s">
        <v>1</v>
      </c>
      <c r="C1928" s="2" t="s">
        <v>2</v>
      </c>
    </row>
    <row r="1929" spans="1:3" x14ac:dyDescent="0.3">
      <c r="A1929" s="1">
        <v>43932</v>
      </c>
      <c r="B1929" s="2" t="s">
        <v>1</v>
      </c>
      <c r="C1929" s="2" t="s">
        <v>2</v>
      </c>
    </row>
    <row r="1930" spans="1:3" x14ac:dyDescent="0.3">
      <c r="A1930" s="1">
        <v>43933</v>
      </c>
      <c r="B1930" s="2" t="s">
        <v>1</v>
      </c>
      <c r="C1930" s="2" t="s">
        <v>2</v>
      </c>
    </row>
    <row r="1931" spans="1:3" x14ac:dyDescent="0.3">
      <c r="A1931" s="1">
        <v>43934</v>
      </c>
      <c r="B1931" s="2" t="s">
        <v>1</v>
      </c>
      <c r="C1931" s="2" t="s">
        <v>2</v>
      </c>
    </row>
    <row r="1932" spans="1:3" x14ac:dyDescent="0.3">
      <c r="A1932" s="1">
        <v>43935</v>
      </c>
      <c r="B1932" s="2" t="s">
        <v>1</v>
      </c>
      <c r="C1932" s="2" t="s">
        <v>1</v>
      </c>
    </row>
    <row r="1933" spans="1:3" x14ac:dyDescent="0.3">
      <c r="A1933" s="1">
        <v>43936</v>
      </c>
      <c r="B1933" s="2" t="s">
        <v>1</v>
      </c>
      <c r="C1933" s="2" t="s">
        <v>1</v>
      </c>
    </row>
    <row r="1934" spans="1:3" x14ac:dyDescent="0.3">
      <c r="A1934" s="1">
        <v>43937</v>
      </c>
      <c r="B1934" s="2" t="s">
        <v>1</v>
      </c>
      <c r="C1934" s="2" t="s">
        <v>1</v>
      </c>
    </row>
    <row r="1935" spans="1:3" x14ac:dyDescent="0.3">
      <c r="A1935" s="1">
        <v>43938</v>
      </c>
      <c r="B1935" s="2" t="s">
        <v>1</v>
      </c>
      <c r="C1935" s="2" t="s">
        <v>1</v>
      </c>
    </row>
    <row r="1936" spans="1:3" x14ac:dyDescent="0.3">
      <c r="A1936" s="1">
        <v>43939</v>
      </c>
      <c r="B1936" s="2" t="s">
        <v>1</v>
      </c>
      <c r="C1936" s="2" t="s">
        <v>1</v>
      </c>
    </row>
    <row r="1937" spans="1:3" x14ac:dyDescent="0.3">
      <c r="A1937" s="1">
        <v>43940</v>
      </c>
      <c r="B1937" s="2" t="s">
        <v>1</v>
      </c>
      <c r="C1937" s="2" t="s">
        <v>1</v>
      </c>
    </row>
    <row r="1938" spans="1:3" x14ac:dyDescent="0.3">
      <c r="A1938" s="1">
        <v>43941</v>
      </c>
      <c r="B1938" s="2" t="s">
        <v>1</v>
      </c>
      <c r="C1938" s="2" t="s">
        <v>1</v>
      </c>
    </row>
    <row r="1939" spans="1:3" x14ac:dyDescent="0.3">
      <c r="A1939" s="1">
        <v>43942</v>
      </c>
      <c r="B1939" s="2" t="s">
        <v>1</v>
      </c>
      <c r="C1939" s="2" t="s">
        <v>1</v>
      </c>
    </row>
    <row r="1940" spans="1:3" x14ac:dyDescent="0.3">
      <c r="A1940" s="1">
        <v>43943</v>
      </c>
      <c r="B1940" s="2" t="s">
        <v>1</v>
      </c>
      <c r="C1940" s="2" t="s">
        <v>1</v>
      </c>
    </row>
    <row r="1941" spans="1:3" x14ac:dyDescent="0.3">
      <c r="A1941" s="1">
        <v>43944</v>
      </c>
      <c r="B1941" s="2" t="s">
        <v>1</v>
      </c>
      <c r="C1941" s="2" t="s">
        <v>1</v>
      </c>
    </row>
    <row r="1942" spans="1:3" x14ac:dyDescent="0.3">
      <c r="A1942" s="1">
        <v>43945</v>
      </c>
      <c r="B1942" s="2" t="s">
        <v>1</v>
      </c>
      <c r="C1942" s="2" t="s">
        <v>1</v>
      </c>
    </row>
    <row r="1943" spans="1:3" x14ac:dyDescent="0.3">
      <c r="A1943" s="1">
        <v>43946</v>
      </c>
      <c r="B1943" s="2" t="s">
        <v>1</v>
      </c>
      <c r="C1943" s="2" t="s">
        <v>2</v>
      </c>
    </row>
    <row r="1944" spans="1:3" x14ac:dyDescent="0.3">
      <c r="A1944" s="1">
        <v>43947</v>
      </c>
      <c r="B1944" s="2" t="s">
        <v>1</v>
      </c>
      <c r="C1944" s="2" t="s">
        <v>1</v>
      </c>
    </row>
    <row r="1945" spans="1:3" x14ac:dyDescent="0.3">
      <c r="A1945" s="1">
        <v>43948</v>
      </c>
      <c r="B1945" s="2" t="s">
        <v>1</v>
      </c>
      <c r="C1945" s="2" t="s">
        <v>1</v>
      </c>
    </row>
    <row r="1946" spans="1:3" x14ac:dyDescent="0.3">
      <c r="A1946" s="1">
        <v>43949</v>
      </c>
      <c r="B1946" s="2" t="s">
        <v>1</v>
      </c>
      <c r="C1946" s="2" t="s">
        <v>1</v>
      </c>
    </row>
    <row r="1947" spans="1:3" x14ac:dyDescent="0.3">
      <c r="A1947" s="1">
        <v>43950</v>
      </c>
      <c r="B1947" s="2" t="s">
        <v>1</v>
      </c>
      <c r="C1947" s="2" t="s">
        <v>1</v>
      </c>
    </row>
    <row r="1948" spans="1:3" x14ac:dyDescent="0.3">
      <c r="A1948" s="1">
        <v>43951</v>
      </c>
      <c r="B1948" s="2" t="s">
        <v>1</v>
      </c>
      <c r="C1948" s="2" t="s">
        <v>1</v>
      </c>
    </row>
    <row r="1949" spans="1:3" x14ac:dyDescent="0.3">
      <c r="A1949" s="1">
        <v>43952</v>
      </c>
      <c r="B1949" s="2" t="s">
        <v>1</v>
      </c>
      <c r="C1949" s="2" t="s">
        <v>1</v>
      </c>
    </row>
    <row r="1950" spans="1:3" x14ac:dyDescent="0.3">
      <c r="A1950" s="1">
        <v>43953</v>
      </c>
      <c r="B1950" s="2" t="s">
        <v>1</v>
      </c>
      <c r="C1950" s="2" t="s">
        <v>1</v>
      </c>
    </row>
    <row r="1951" spans="1:3" x14ac:dyDescent="0.3">
      <c r="A1951" s="1">
        <v>43954</v>
      </c>
      <c r="B1951" s="2" t="s">
        <v>1</v>
      </c>
      <c r="C1951" s="2" t="s">
        <v>1</v>
      </c>
    </row>
    <row r="1952" spans="1:3" x14ac:dyDescent="0.3">
      <c r="A1952" s="1">
        <v>43955</v>
      </c>
      <c r="B1952" s="2" t="s">
        <v>1</v>
      </c>
      <c r="C1952" s="2" t="s">
        <v>1</v>
      </c>
    </row>
    <row r="1953" spans="1:3" x14ac:dyDescent="0.3">
      <c r="A1953" s="1">
        <v>43956</v>
      </c>
      <c r="B1953" s="2" t="s">
        <v>1</v>
      </c>
      <c r="C1953" s="2" t="s">
        <v>1</v>
      </c>
    </row>
    <row r="1954" spans="1:3" x14ac:dyDescent="0.3">
      <c r="A1954" s="1">
        <v>43957</v>
      </c>
      <c r="B1954" s="2" t="s">
        <v>1</v>
      </c>
      <c r="C1954" s="2" t="s">
        <v>1</v>
      </c>
    </row>
    <row r="1955" spans="1:3" x14ac:dyDescent="0.3">
      <c r="A1955" s="1">
        <v>43958</v>
      </c>
      <c r="B1955" s="2" t="s">
        <v>1</v>
      </c>
      <c r="C1955" s="2" t="s">
        <v>1</v>
      </c>
    </row>
    <row r="1956" spans="1:3" x14ac:dyDescent="0.3">
      <c r="A1956" s="1">
        <v>43959</v>
      </c>
      <c r="B1956" s="2" t="s">
        <v>1</v>
      </c>
      <c r="C1956" s="2" t="s">
        <v>1</v>
      </c>
    </row>
    <row r="1957" spans="1:3" x14ac:dyDescent="0.3">
      <c r="A1957" s="1">
        <v>43960</v>
      </c>
      <c r="B1957" s="2" t="s">
        <v>1</v>
      </c>
      <c r="C1957" s="2" t="s">
        <v>1</v>
      </c>
    </row>
    <row r="1958" spans="1:3" x14ac:dyDescent="0.3">
      <c r="A1958" s="1">
        <v>43961</v>
      </c>
      <c r="B1958" s="2" t="s">
        <v>1</v>
      </c>
      <c r="C1958" s="2" t="s">
        <v>1</v>
      </c>
    </row>
    <row r="1959" spans="1:3" x14ac:dyDescent="0.3">
      <c r="A1959" s="1">
        <v>43962</v>
      </c>
      <c r="B1959" s="2" t="s">
        <v>1</v>
      </c>
      <c r="C1959" s="2" t="s">
        <v>1</v>
      </c>
    </row>
    <row r="1960" spans="1:3" x14ac:dyDescent="0.3">
      <c r="A1960" s="1">
        <v>43963</v>
      </c>
      <c r="B1960" s="2" t="s">
        <v>1</v>
      </c>
      <c r="C1960" s="2" t="s">
        <v>1</v>
      </c>
    </row>
    <row r="1961" spans="1:3" x14ac:dyDescent="0.3">
      <c r="A1961" s="1">
        <v>43964</v>
      </c>
      <c r="B1961" s="2" t="s">
        <v>1</v>
      </c>
      <c r="C1961" s="2" t="s">
        <v>1</v>
      </c>
    </row>
    <row r="1962" spans="1:3" x14ac:dyDescent="0.3">
      <c r="A1962" s="1">
        <v>43965</v>
      </c>
      <c r="B1962" s="2" t="s">
        <v>1</v>
      </c>
      <c r="C1962" s="2" t="s">
        <v>1</v>
      </c>
    </row>
    <row r="1963" spans="1:3" x14ac:dyDescent="0.3">
      <c r="A1963" s="1">
        <v>43966</v>
      </c>
      <c r="B1963" s="2" t="s">
        <v>1</v>
      </c>
      <c r="C1963" s="2" t="s">
        <v>1</v>
      </c>
    </row>
    <row r="1964" spans="1:3" x14ac:dyDescent="0.3">
      <c r="A1964" s="1">
        <v>43967</v>
      </c>
      <c r="B1964" s="2" t="s">
        <v>1</v>
      </c>
      <c r="C1964" s="2" t="s">
        <v>1</v>
      </c>
    </row>
    <row r="1965" spans="1:3" x14ac:dyDescent="0.3">
      <c r="A1965" s="1">
        <v>43968</v>
      </c>
      <c r="B1965" s="2" t="s">
        <v>1</v>
      </c>
      <c r="C1965" s="2" t="s">
        <v>1</v>
      </c>
    </row>
    <row r="1966" spans="1:3" x14ac:dyDescent="0.3">
      <c r="A1966" s="1">
        <v>43969</v>
      </c>
      <c r="B1966" s="2" t="s">
        <v>1</v>
      </c>
      <c r="C1966" s="2" t="s">
        <v>1</v>
      </c>
    </row>
    <row r="1967" spans="1:3" x14ac:dyDescent="0.3">
      <c r="A1967" s="1">
        <v>43970</v>
      </c>
      <c r="B1967" s="2" t="s">
        <v>1</v>
      </c>
      <c r="C1967" s="2" t="s">
        <v>1</v>
      </c>
    </row>
    <row r="1968" spans="1:3" x14ac:dyDescent="0.3">
      <c r="A1968" s="1">
        <v>43971</v>
      </c>
      <c r="B1968" s="2" t="s">
        <v>1</v>
      </c>
      <c r="C1968" s="2" t="s">
        <v>1</v>
      </c>
    </row>
    <row r="1969" spans="1:3" x14ac:dyDescent="0.3">
      <c r="A1969" s="1">
        <v>43972</v>
      </c>
      <c r="B1969" s="2" t="s">
        <v>1</v>
      </c>
      <c r="C1969" s="2" t="s">
        <v>1</v>
      </c>
    </row>
    <row r="1970" spans="1:3" x14ac:dyDescent="0.3">
      <c r="A1970" s="1">
        <v>43973</v>
      </c>
      <c r="B1970" s="2" t="s">
        <v>1</v>
      </c>
      <c r="C1970" s="2" t="s">
        <v>1</v>
      </c>
    </row>
    <row r="1971" spans="1:3" x14ac:dyDescent="0.3">
      <c r="A1971" s="1">
        <v>43974</v>
      </c>
      <c r="B1971" s="2" t="s">
        <v>1</v>
      </c>
      <c r="C1971" s="2" t="s">
        <v>1</v>
      </c>
    </row>
    <row r="1972" spans="1:3" x14ac:dyDescent="0.3">
      <c r="A1972" s="1">
        <v>43975</v>
      </c>
      <c r="B1972" s="2" t="s">
        <v>1</v>
      </c>
      <c r="C1972" s="2" t="s">
        <v>1</v>
      </c>
    </row>
    <row r="1973" spans="1:3" x14ac:dyDescent="0.3">
      <c r="A1973" s="1">
        <v>43976</v>
      </c>
      <c r="B1973" s="2" t="s">
        <v>1</v>
      </c>
      <c r="C1973" s="2" t="s">
        <v>1</v>
      </c>
    </row>
    <row r="1974" spans="1:3" x14ac:dyDescent="0.3">
      <c r="A1974" s="1">
        <v>43977</v>
      </c>
      <c r="B1974" s="2" t="s">
        <v>1</v>
      </c>
      <c r="C1974" s="2" t="s">
        <v>1</v>
      </c>
    </row>
    <row r="1975" spans="1:3" x14ac:dyDescent="0.3">
      <c r="A1975" s="1">
        <v>43978</v>
      </c>
      <c r="B1975" s="2" t="s">
        <v>2</v>
      </c>
      <c r="C1975" s="2" t="s">
        <v>1</v>
      </c>
    </row>
    <row r="1976" spans="1:3" x14ac:dyDescent="0.3">
      <c r="A1976" s="1">
        <v>43979</v>
      </c>
      <c r="B1976" s="2" t="s">
        <v>2</v>
      </c>
      <c r="C1976" s="2" t="s">
        <v>1</v>
      </c>
    </row>
    <row r="1977" spans="1:3" x14ac:dyDescent="0.3">
      <c r="A1977" s="1">
        <v>43980</v>
      </c>
      <c r="B1977" s="2" t="s">
        <v>2</v>
      </c>
      <c r="C1977" s="2" t="s">
        <v>1</v>
      </c>
    </row>
    <row r="1978" spans="1:3" x14ac:dyDescent="0.3">
      <c r="A1978" s="1">
        <v>43981</v>
      </c>
      <c r="B1978" s="2" t="s">
        <v>2</v>
      </c>
      <c r="C1978" s="2" t="s">
        <v>1</v>
      </c>
    </row>
    <row r="1979" spans="1:3" x14ac:dyDescent="0.3">
      <c r="A1979" s="1">
        <v>43982</v>
      </c>
      <c r="B1979" s="2" t="s">
        <v>2</v>
      </c>
      <c r="C1979" s="2" t="s">
        <v>1</v>
      </c>
    </row>
    <row r="1980" spans="1:3" x14ac:dyDescent="0.3">
      <c r="A1980" s="1">
        <v>43983</v>
      </c>
      <c r="B1980" s="2" t="s">
        <v>2</v>
      </c>
      <c r="C1980" s="2" t="s">
        <v>1</v>
      </c>
    </row>
    <row r="1981" spans="1:3" x14ac:dyDescent="0.3">
      <c r="A1981" s="1">
        <v>43984</v>
      </c>
      <c r="B1981" s="2" t="s">
        <v>2</v>
      </c>
      <c r="C1981" s="2" t="s">
        <v>1</v>
      </c>
    </row>
    <row r="1982" spans="1:3" x14ac:dyDescent="0.3">
      <c r="A1982" s="1">
        <v>43985</v>
      </c>
      <c r="B1982" s="2" t="s">
        <v>2</v>
      </c>
      <c r="C1982" s="2" t="s">
        <v>1</v>
      </c>
    </row>
    <row r="1983" spans="1:3" x14ac:dyDescent="0.3">
      <c r="A1983" s="1">
        <v>43986</v>
      </c>
      <c r="B1983" s="2" t="s">
        <v>2</v>
      </c>
      <c r="C1983" s="2" t="s">
        <v>1</v>
      </c>
    </row>
    <row r="1984" spans="1:3" x14ac:dyDescent="0.3">
      <c r="A1984" s="1">
        <v>43987</v>
      </c>
      <c r="B1984" s="2" t="s">
        <v>2</v>
      </c>
      <c r="C1984" s="2" t="s">
        <v>1</v>
      </c>
    </row>
    <row r="1985" spans="1:3" x14ac:dyDescent="0.3">
      <c r="A1985" s="1">
        <v>43988</v>
      </c>
      <c r="B1985" s="2" t="s">
        <v>2</v>
      </c>
      <c r="C1985" s="2" t="s">
        <v>1</v>
      </c>
    </row>
    <row r="1986" spans="1:3" x14ac:dyDescent="0.3">
      <c r="A1986" s="1">
        <v>43989</v>
      </c>
      <c r="B1986" s="2" t="s">
        <v>2</v>
      </c>
      <c r="C1986" s="2" t="s">
        <v>1</v>
      </c>
    </row>
    <row r="1987" spans="1:3" x14ac:dyDescent="0.3">
      <c r="A1987" s="1">
        <v>43990</v>
      </c>
      <c r="B1987" s="2" t="s">
        <v>2</v>
      </c>
      <c r="C1987" s="2" t="s">
        <v>2</v>
      </c>
    </row>
    <row r="1988" spans="1:3" x14ac:dyDescent="0.3">
      <c r="A1988" s="1">
        <v>43991</v>
      </c>
      <c r="B1988" s="2" t="s">
        <v>2</v>
      </c>
      <c r="C1988" s="2" t="s">
        <v>1</v>
      </c>
    </row>
    <row r="1989" spans="1:3" x14ac:dyDescent="0.3">
      <c r="A1989" s="1">
        <v>43992</v>
      </c>
      <c r="B1989" s="2" t="s">
        <v>2</v>
      </c>
      <c r="C1989" s="2" t="s">
        <v>1</v>
      </c>
    </row>
    <row r="1990" spans="1:3" x14ac:dyDescent="0.3">
      <c r="A1990" s="1">
        <v>43993</v>
      </c>
      <c r="B1990" s="2" t="s">
        <v>2</v>
      </c>
      <c r="C1990" s="2" t="s">
        <v>1</v>
      </c>
    </row>
    <row r="1991" spans="1:3" x14ac:dyDescent="0.3">
      <c r="A1991" s="1">
        <v>43994</v>
      </c>
      <c r="B1991" s="2" t="s">
        <v>2</v>
      </c>
      <c r="C1991" s="2" t="s">
        <v>1</v>
      </c>
    </row>
    <row r="1992" spans="1:3" x14ac:dyDescent="0.3">
      <c r="A1992" s="1">
        <v>43995</v>
      </c>
      <c r="B1992" s="2" t="s">
        <v>2</v>
      </c>
      <c r="C1992" s="2" t="s">
        <v>1</v>
      </c>
    </row>
    <row r="1993" spans="1:3" x14ac:dyDescent="0.3">
      <c r="A1993" s="1">
        <v>43996</v>
      </c>
      <c r="B1993" s="2" t="s">
        <v>2</v>
      </c>
      <c r="C1993" s="2" t="s">
        <v>1</v>
      </c>
    </row>
    <row r="1994" spans="1:3" x14ac:dyDescent="0.3">
      <c r="A1994" s="1">
        <v>43997</v>
      </c>
      <c r="B1994" s="2" t="s">
        <v>2</v>
      </c>
      <c r="C1994" s="2" t="s">
        <v>1</v>
      </c>
    </row>
    <row r="1995" spans="1:3" x14ac:dyDescent="0.3">
      <c r="A1995" s="1">
        <v>43998</v>
      </c>
      <c r="B1995" s="2" t="s">
        <v>2</v>
      </c>
      <c r="C1995" s="2" t="s">
        <v>1</v>
      </c>
    </row>
    <row r="1996" spans="1:3" x14ac:dyDescent="0.3">
      <c r="A1996" s="1">
        <v>43999</v>
      </c>
      <c r="B1996" s="2" t="s">
        <v>2</v>
      </c>
      <c r="C1996" s="2" t="s">
        <v>1</v>
      </c>
    </row>
    <row r="1997" spans="1:3" x14ac:dyDescent="0.3">
      <c r="A1997" s="1">
        <v>44000</v>
      </c>
      <c r="B1997" s="2" t="s">
        <v>2</v>
      </c>
      <c r="C1997" s="2" t="s">
        <v>1</v>
      </c>
    </row>
    <row r="1998" spans="1:3" x14ac:dyDescent="0.3">
      <c r="A1998" s="1">
        <v>44001</v>
      </c>
      <c r="B1998" s="2" t="s">
        <v>2</v>
      </c>
      <c r="C1998" s="2" t="s">
        <v>1</v>
      </c>
    </row>
    <row r="1999" spans="1:3" x14ac:dyDescent="0.3">
      <c r="A1999" s="1">
        <v>44002</v>
      </c>
      <c r="B1999" s="2" t="s">
        <v>2</v>
      </c>
      <c r="C1999" s="2" t="s">
        <v>1</v>
      </c>
    </row>
    <row r="2000" spans="1:3" x14ac:dyDescent="0.3">
      <c r="A2000" s="1">
        <v>44003</v>
      </c>
      <c r="B2000" s="2" t="s">
        <v>2</v>
      </c>
      <c r="C2000" s="2" t="s">
        <v>1</v>
      </c>
    </row>
    <row r="2001" spans="1:3" x14ac:dyDescent="0.3">
      <c r="A2001" s="1">
        <v>44004</v>
      </c>
      <c r="B2001" s="2" t="s">
        <v>2</v>
      </c>
      <c r="C2001" s="2" t="s">
        <v>1</v>
      </c>
    </row>
    <row r="2002" spans="1:3" x14ac:dyDescent="0.3">
      <c r="A2002" s="1">
        <v>44005</v>
      </c>
      <c r="B2002" s="2" t="s">
        <v>2</v>
      </c>
      <c r="C2002" s="2" t="s">
        <v>1</v>
      </c>
    </row>
    <row r="2003" spans="1:3" x14ac:dyDescent="0.3">
      <c r="A2003" s="1">
        <v>44006</v>
      </c>
      <c r="B2003" s="2" t="s">
        <v>2</v>
      </c>
      <c r="C2003" s="2" t="s">
        <v>1</v>
      </c>
    </row>
    <row r="2004" spans="1:3" x14ac:dyDescent="0.3">
      <c r="A2004" s="1">
        <v>44007</v>
      </c>
      <c r="B2004" s="2" t="s">
        <v>2</v>
      </c>
      <c r="C2004" s="2" t="s">
        <v>1</v>
      </c>
    </row>
    <row r="2005" spans="1:3" x14ac:dyDescent="0.3">
      <c r="A2005" s="1">
        <v>44008</v>
      </c>
      <c r="B2005" s="2" t="s">
        <v>1</v>
      </c>
      <c r="C2005" s="2" t="s">
        <v>1</v>
      </c>
    </row>
    <row r="2006" spans="1:3" x14ac:dyDescent="0.3">
      <c r="A2006" s="1">
        <v>44009</v>
      </c>
      <c r="B2006" s="2" t="s">
        <v>1</v>
      </c>
      <c r="C2006" s="2" t="s">
        <v>1</v>
      </c>
    </row>
    <row r="2007" spans="1:3" x14ac:dyDescent="0.3">
      <c r="A2007" s="1">
        <v>44010</v>
      </c>
      <c r="B2007" s="2" t="s">
        <v>1</v>
      </c>
      <c r="C2007" s="2" t="s">
        <v>1</v>
      </c>
    </row>
    <row r="2008" spans="1:3" x14ac:dyDescent="0.3">
      <c r="A2008" s="1">
        <v>44011</v>
      </c>
      <c r="B2008" s="2" t="s">
        <v>1</v>
      </c>
      <c r="C2008" s="2" t="s">
        <v>1</v>
      </c>
    </row>
    <row r="2009" spans="1:3" x14ac:dyDescent="0.3">
      <c r="A2009" s="1">
        <v>44012</v>
      </c>
      <c r="B2009" s="2" t="s">
        <v>1</v>
      </c>
      <c r="C2009" s="2" t="s">
        <v>1</v>
      </c>
    </row>
    <row r="2010" spans="1:3" x14ac:dyDescent="0.3">
      <c r="A2010" s="1">
        <v>44013</v>
      </c>
      <c r="B2010" s="2" t="s">
        <v>1</v>
      </c>
      <c r="C2010" s="2" t="s">
        <v>1</v>
      </c>
    </row>
    <row r="2011" spans="1:3" x14ac:dyDescent="0.3">
      <c r="A2011" s="1">
        <v>44014</v>
      </c>
      <c r="B2011" s="2" t="s">
        <v>1</v>
      </c>
      <c r="C2011" s="2" t="s">
        <v>1</v>
      </c>
    </row>
    <row r="2012" spans="1:3" x14ac:dyDescent="0.3">
      <c r="A2012" s="1">
        <v>44015</v>
      </c>
      <c r="B2012" s="2" t="s">
        <v>1</v>
      </c>
      <c r="C2012" s="2" t="s">
        <v>1</v>
      </c>
    </row>
    <row r="2013" spans="1:3" x14ac:dyDescent="0.3">
      <c r="A2013" s="1">
        <v>44016</v>
      </c>
      <c r="B2013" s="2" t="s">
        <v>1</v>
      </c>
      <c r="C2013" s="2" t="s">
        <v>1</v>
      </c>
    </row>
    <row r="2014" spans="1:3" x14ac:dyDescent="0.3">
      <c r="A2014" s="1">
        <v>44017</v>
      </c>
      <c r="B2014" s="2" t="s">
        <v>1</v>
      </c>
      <c r="C2014" s="2" t="s">
        <v>1</v>
      </c>
    </row>
    <row r="2015" spans="1:3" x14ac:dyDescent="0.3">
      <c r="A2015" s="1">
        <v>44018</v>
      </c>
      <c r="B2015" s="2" t="s">
        <v>1</v>
      </c>
      <c r="C2015" s="2" t="s">
        <v>1</v>
      </c>
    </row>
    <row r="2016" spans="1:3" x14ac:dyDescent="0.3">
      <c r="A2016" s="1">
        <v>44019</v>
      </c>
      <c r="B2016" s="2" t="s">
        <v>1</v>
      </c>
      <c r="C2016" s="2" t="s">
        <v>1</v>
      </c>
    </row>
    <row r="2017" spans="1:3" x14ac:dyDescent="0.3">
      <c r="A2017" s="1">
        <v>44020</v>
      </c>
      <c r="B2017" s="2" t="s">
        <v>1</v>
      </c>
      <c r="C2017" s="2" t="s">
        <v>1</v>
      </c>
    </row>
    <row r="2018" spans="1:3" x14ac:dyDescent="0.3">
      <c r="A2018" s="1">
        <v>44021</v>
      </c>
      <c r="B2018" s="2" t="s">
        <v>1</v>
      </c>
      <c r="C2018" s="2" t="s">
        <v>1</v>
      </c>
    </row>
    <row r="2019" spans="1:3" x14ac:dyDescent="0.3">
      <c r="A2019" s="1">
        <v>44022</v>
      </c>
      <c r="B2019" s="2" t="s">
        <v>1</v>
      </c>
      <c r="C2019" s="2" t="s">
        <v>1</v>
      </c>
    </row>
    <row r="2020" spans="1:3" x14ac:dyDescent="0.3">
      <c r="A2020" s="1">
        <v>44023</v>
      </c>
      <c r="B2020" s="2" t="s">
        <v>1</v>
      </c>
      <c r="C2020" s="2" t="s">
        <v>1</v>
      </c>
    </row>
    <row r="2021" spans="1:3" x14ac:dyDescent="0.3">
      <c r="A2021" s="1">
        <v>44024</v>
      </c>
      <c r="B2021" s="2" t="s">
        <v>1</v>
      </c>
      <c r="C2021" s="2" t="s">
        <v>1</v>
      </c>
    </row>
    <row r="2022" spans="1:3" x14ac:dyDescent="0.3">
      <c r="A2022" s="1">
        <v>44025</v>
      </c>
      <c r="B2022" s="2" t="s">
        <v>1</v>
      </c>
      <c r="C2022" s="2" t="s">
        <v>1</v>
      </c>
    </row>
    <row r="2023" spans="1:3" x14ac:dyDescent="0.3">
      <c r="A2023" s="1">
        <v>44026</v>
      </c>
      <c r="B2023" s="2" t="s">
        <v>2</v>
      </c>
      <c r="C2023" s="2" t="s">
        <v>1</v>
      </c>
    </row>
    <row r="2024" spans="1:3" x14ac:dyDescent="0.3">
      <c r="A2024" s="1">
        <v>44027</v>
      </c>
      <c r="B2024" s="2" t="s">
        <v>2</v>
      </c>
      <c r="C2024" s="2" t="s">
        <v>1</v>
      </c>
    </row>
    <row r="2025" spans="1:3" x14ac:dyDescent="0.3">
      <c r="A2025" s="1">
        <v>44028</v>
      </c>
      <c r="B2025" s="2" t="s">
        <v>2</v>
      </c>
      <c r="C2025" s="2" t="s">
        <v>1</v>
      </c>
    </row>
    <row r="2026" spans="1:3" x14ac:dyDescent="0.3">
      <c r="A2026" s="1">
        <v>44029</v>
      </c>
      <c r="B2026" s="2" t="s">
        <v>2</v>
      </c>
      <c r="C2026" s="2" t="s">
        <v>1</v>
      </c>
    </row>
    <row r="2027" spans="1:3" x14ac:dyDescent="0.3">
      <c r="A2027" s="1">
        <v>44030</v>
      </c>
      <c r="B2027" s="2" t="s">
        <v>2</v>
      </c>
      <c r="C2027" s="2" t="s">
        <v>1</v>
      </c>
    </row>
    <row r="2028" spans="1:3" x14ac:dyDescent="0.3">
      <c r="A2028" s="1">
        <v>44031</v>
      </c>
      <c r="B2028" s="2" t="s">
        <v>2</v>
      </c>
      <c r="C2028" s="2" t="s">
        <v>1</v>
      </c>
    </row>
    <row r="2029" spans="1:3" x14ac:dyDescent="0.3">
      <c r="A2029" s="1">
        <v>44032</v>
      </c>
      <c r="B2029" s="2" t="s">
        <v>2</v>
      </c>
      <c r="C2029" s="2" t="s">
        <v>1</v>
      </c>
    </row>
    <row r="2030" spans="1:3" x14ac:dyDescent="0.3">
      <c r="A2030" s="1">
        <v>44033</v>
      </c>
      <c r="B2030" s="2" t="s">
        <v>2</v>
      </c>
      <c r="C2030" s="2" t="s">
        <v>1</v>
      </c>
    </row>
    <row r="2031" spans="1:3" x14ac:dyDescent="0.3">
      <c r="A2031" s="1">
        <v>44034</v>
      </c>
      <c r="B2031" s="2" t="s">
        <v>2</v>
      </c>
      <c r="C2031" s="2" t="s">
        <v>1</v>
      </c>
    </row>
    <row r="2032" spans="1:3" x14ac:dyDescent="0.3">
      <c r="A2032" s="1">
        <v>44035</v>
      </c>
      <c r="B2032" s="2" t="s">
        <v>2</v>
      </c>
      <c r="C2032" s="2" t="s">
        <v>1</v>
      </c>
    </row>
    <row r="2033" spans="1:3" x14ac:dyDescent="0.3">
      <c r="A2033" s="1">
        <v>44036</v>
      </c>
      <c r="B2033" s="2" t="s">
        <v>2</v>
      </c>
      <c r="C2033" s="2" t="s">
        <v>1</v>
      </c>
    </row>
    <row r="2034" spans="1:3" x14ac:dyDescent="0.3">
      <c r="A2034" s="1">
        <v>44037</v>
      </c>
      <c r="B2034" s="2" t="s">
        <v>2</v>
      </c>
      <c r="C2034" s="2" t="s">
        <v>1</v>
      </c>
    </row>
    <row r="2035" spans="1:3" x14ac:dyDescent="0.3">
      <c r="A2035" s="1">
        <v>44038</v>
      </c>
      <c r="B2035" s="2" t="s">
        <v>2</v>
      </c>
      <c r="C2035" s="2" t="s">
        <v>1</v>
      </c>
    </row>
    <row r="2036" spans="1:3" x14ac:dyDescent="0.3">
      <c r="A2036" s="1">
        <v>44039</v>
      </c>
      <c r="B2036" s="2" t="s">
        <v>2</v>
      </c>
      <c r="C2036" s="2" t="s">
        <v>1</v>
      </c>
    </row>
    <row r="2037" spans="1:3" x14ac:dyDescent="0.3">
      <c r="A2037" s="1">
        <v>44040</v>
      </c>
      <c r="B2037" s="2" t="s">
        <v>2</v>
      </c>
      <c r="C2037" s="2" t="s">
        <v>1</v>
      </c>
    </row>
    <row r="2038" spans="1:3" x14ac:dyDescent="0.3">
      <c r="A2038" s="1">
        <v>44041</v>
      </c>
      <c r="B2038" s="2" t="s">
        <v>2</v>
      </c>
      <c r="C2038" s="2" t="s">
        <v>1</v>
      </c>
    </row>
    <row r="2039" spans="1:3" x14ac:dyDescent="0.3">
      <c r="A2039" s="1">
        <v>44042</v>
      </c>
      <c r="B2039" s="2" t="s">
        <v>2</v>
      </c>
      <c r="C2039" s="2" t="s">
        <v>1</v>
      </c>
    </row>
    <row r="2040" spans="1:3" x14ac:dyDescent="0.3">
      <c r="A2040" s="1">
        <v>44043</v>
      </c>
      <c r="B2040" s="2" t="s">
        <v>2</v>
      </c>
      <c r="C2040" s="2" t="s">
        <v>1</v>
      </c>
    </row>
    <row r="2041" spans="1:3" x14ac:dyDescent="0.3">
      <c r="A2041" s="1">
        <v>44044</v>
      </c>
      <c r="B2041" s="2" t="s">
        <v>2</v>
      </c>
      <c r="C2041" s="2" t="s">
        <v>1</v>
      </c>
    </row>
    <row r="2042" spans="1:3" x14ac:dyDescent="0.3">
      <c r="A2042" s="1">
        <v>44045</v>
      </c>
      <c r="B2042" s="2" t="s">
        <v>2</v>
      </c>
      <c r="C2042" s="2" t="s">
        <v>1</v>
      </c>
    </row>
    <row r="2043" spans="1:3" x14ac:dyDescent="0.3">
      <c r="A2043" s="1">
        <v>44046</v>
      </c>
      <c r="B2043" s="2" t="s">
        <v>2</v>
      </c>
      <c r="C2043" s="2" t="s">
        <v>1</v>
      </c>
    </row>
    <row r="2044" spans="1:3" x14ac:dyDescent="0.3">
      <c r="A2044" s="1">
        <v>44047</v>
      </c>
      <c r="B2044" s="2" t="s">
        <v>1</v>
      </c>
      <c r="C2044" s="2" t="s">
        <v>1</v>
      </c>
    </row>
    <row r="2045" spans="1:3" x14ac:dyDescent="0.3">
      <c r="A2045" s="1">
        <v>44048</v>
      </c>
      <c r="B2045" s="2" t="s">
        <v>1</v>
      </c>
      <c r="C2045" s="2" t="s">
        <v>1</v>
      </c>
    </row>
    <row r="2046" spans="1:3" x14ac:dyDescent="0.3">
      <c r="A2046" s="1">
        <v>44049</v>
      </c>
      <c r="B2046" s="2" t="s">
        <v>1</v>
      </c>
      <c r="C2046" s="2" t="s">
        <v>1</v>
      </c>
    </row>
    <row r="2047" spans="1:3" x14ac:dyDescent="0.3">
      <c r="A2047" s="1">
        <v>44050</v>
      </c>
      <c r="B2047" s="2" t="s">
        <v>1</v>
      </c>
      <c r="C2047" s="2" t="s">
        <v>1</v>
      </c>
    </row>
    <row r="2048" spans="1:3" x14ac:dyDescent="0.3">
      <c r="A2048" s="1">
        <v>44051</v>
      </c>
      <c r="B2048" s="2" t="s">
        <v>1</v>
      </c>
      <c r="C2048" s="2" t="s">
        <v>1</v>
      </c>
    </row>
    <row r="2049" spans="1:3" x14ac:dyDescent="0.3">
      <c r="A2049" s="1">
        <v>44052</v>
      </c>
      <c r="B2049" s="2" t="s">
        <v>1</v>
      </c>
      <c r="C2049" s="2" t="s">
        <v>1</v>
      </c>
    </row>
    <row r="2050" spans="1:3" x14ac:dyDescent="0.3">
      <c r="A2050" s="1">
        <v>44053</v>
      </c>
      <c r="B2050" s="2" t="s">
        <v>1</v>
      </c>
      <c r="C2050" s="2" t="s">
        <v>1</v>
      </c>
    </row>
    <row r="2051" spans="1:3" x14ac:dyDescent="0.3">
      <c r="A2051" s="1">
        <v>44054</v>
      </c>
      <c r="B2051" s="2" t="s">
        <v>1</v>
      </c>
      <c r="C2051" s="2" t="s">
        <v>1</v>
      </c>
    </row>
    <row r="2052" spans="1:3" x14ac:dyDescent="0.3">
      <c r="A2052" s="1">
        <v>44055</v>
      </c>
      <c r="B2052" s="2" t="s">
        <v>1</v>
      </c>
      <c r="C2052" s="2" t="s">
        <v>1</v>
      </c>
    </row>
    <row r="2053" spans="1:3" x14ac:dyDescent="0.3">
      <c r="A2053" s="1">
        <v>44056</v>
      </c>
      <c r="B2053" s="2" t="s">
        <v>1</v>
      </c>
      <c r="C2053" s="2" t="s">
        <v>1</v>
      </c>
    </row>
    <row r="2054" spans="1:3" x14ac:dyDescent="0.3">
      <c r="A2054" s="1">
        <v>44057</v>
      </c>
      <c r="B2054" s="2" t="s">
        <v>1</v>
      </c>
      <c r="C2054" s="2" t="s">
        <v>1</v>
      </c>
    </row>
    <row r="2055" spans="1:3" x14ac:dyDescent="0.3">
      <c r="A2055" s="1">
        <v>44058</v>
      </c>
      <c r="B2055" s="2" t="s">
        <v>1</v>
      </c>
      <c r="C2055" s="2" t="s">
        <v>1</v>
      </c>
    </row>
    <row r="2056" spans="1:3" x14ac:dyDescent="0.3">
      <c r="A2056" s="1">
        <v>44059</v>
      </c>
      <c r="B2056" s="2" t="s">
        <v>1</v>
      </c>
      <c r="C2056" s="2" t="s">
        <v>1</v>
      </c>
    </row>
    <row r="2057" spans="1:3" x14ac:dyDescent="0.3">
      <c r="A2057" s="1">
        <v>44060</v>
      </c>
      <c r="B2057" s="2" t="s">
        <v>1</v>
      </c>
      <c r="C2057" s="2" t="s">
        <v>1</v>
      </c>
    </row>
    <row r="2058" spans="1:3" x14ac:dyDescent="0.3">
      <c r="A2058" s="1">
        <v>44061</v>
      </c>
      <c r="B2058" s="2" t="s">
        <v>1</v>
      </c>
      <c r="C2058" s="2" t="s">
        <v>1</v>
      </c>
    </row>
    <row r="2059" spans="1:3" x14ac:dyDescent="0.3">
      <c r="A2059" s="1">
        <v>44062</v>
      </c>
      <c r="B2059" s="2" t="s">
        <v>1</v>
      </c>
      <c r="C2059" s="2" t="s">
        <v>1</v>
      </c>
    </row>
    <row r="2060" spans="1:3" x14ac:dyDescent="0.3">
      <c r="A2060" s="1">
        <v>44063</v>
      </c>
      <c r="B2060" s="2" t="s">
        <v>1</v>
      </c>
      <c r="C2060" s="2" t="s">
        <v>1</v>
      </c>
    </row>
    <row r="2061" spans="1:3" x14ac:dyDescent="0.3">
      <c r="A2061" s="1">
        <v>44064</v>
      </c>
      <c r="B2061" s="2" t="s">
        <v>1</v>
      </c>
      <c r="C2061" s="2" t="s">
        <v>1</v>
      </c>
    </row>
    <row r="2062" spans="1:3" x14ac:dyDescent="0.3">
      <c r="A2062" s="1">
        <v>44065</v>
      </c>
      <c r="B2062" s="2" t="s">
        <v>1</v>
      </c>
      <c r="C2062" s="2" t="s">
        <v>1</v>
      </c>
    </row>
    <row r="2063" spans="1:3" x14ac:dyDescent="0.3">
      <c r="A2063" s="1">
        <v>44066</v>
      </c>
      <c r="B2063" s="2" t="s">
        <v>1</v>
      </c>
      <c r="C2063" s="2" t="s">
        <v>1</v>
      </c>
    </row>
    <row r="2064" spans="1:3" x14ac:dyDescent="0.3">
      <c r="A2064" s="1">
        <v>44067</v>
      </c>
      <c r="B2064" s="2" t="s">
        <v>1</v>
      </c>
      <c r="C2064" s="2" t="s">
        <v>1</v>
      </c>
    </row>
    <row r="2065" spans="1:3" x14ac:dyDescent="0.3">
      <c r="A2065" s="1">
        <v>44068</v>
      </c>
      <c r="B2065" s="2" t="s">
        <v>1</v>
      </c>
      <c r="C2065" s="2" t="s">
        <v>1</v>
      </c>
    </row>
    <row r="2066" spans="1:3" x14ac:dyDescent="0.3">
      <c r="A2066" s="1">
        <v>44069</v>
      </c>
      <c r="B2066" s="2" t="s">
        <v>1</v>
      </c>
      <c r="C2066" s="2" t="s">
        <v>1</v>
      </c>
    </row>
    <row r="2067" spans="1:3" x14ac:dyDescent="0.3">
      <c r="A2067" s="1">
        <v>44070</v>
      </c>
      <c r="B2067" s="2" t="s">
        <v>1</v>
      </c>
      <c r="C2067" s="2" t="s">
        <v>1</v>
      </c>
    </row>
    <row r="2068" spans="1:3" x14ac:dyDescent="0.3">
      <c r="A2068" s="1">
        <v>44071</v>
      </c>
      <c r="B2068" s="2" t="s">
        <v>1</v>
      </c>
      <c r="C2068" s="2" t="s">
        <v>1</v>
      </c>
    </row>
    <row r="2069" spans="1:3" x14ac:dyDescent="0.3">
      <c r="A2069" s="1">
        <v>44072</v>
      </c>
      <c r="B2069" s="2" t="s">
        <v>1</v>
      </c>
      <c r="C2069" s="2" t="s">
        <v>1</v>
      </c>
    </row>
    <row r="2070" spans="1:3" x14ac:dyDescent="0.3">
      <c r="A2070" s="1">
        <v>44073</v>
      </c>
      <c r="B2070" s="2" t="s">
        <v>1</v>
      </c>
      <c r="C2070" s="2" t="s">
        <v>1</v>
      </c>
    </row>
    <row r="2071" spans="1:3" x14ac:dyDescent="0.3">
      <c r="A2071" s="1">
        <v>44074</v>
      </c>
      <c r="B2071" s="2" t="s">
        <v>1</v>
      </c>
      <c r="C2071" s="2" t="s">
        <v>1</v>
      </c>
    </row>
    <row r="2072" spans="1:3" x14ac:dyDescent="0.3">
      <c r="A2072" s="1">
        <v>44075</v>
      </c>
      <c r="B2072" s="2" t="s">
        <v>1</v>
      </c>
      <c r="C2072" s="2" t="s">
        <v>1</v>
      </c>
    </row>
    <row r="2073" spans="1:3" x14ac:dyDescent="0.3">
      <c r="A2073" s="1">
        <v>44076</v>
      </c>
      <c r="B2073" s="2" t="s">
        <v>1</v>
      </c>
      <c r="C2073" s="2" t="s">
        <v>1</v>
      </c>
    </row>
    <row r="2074" spans="1:3" x14ac:dyDescent="0.3">
      <c r="A2074" s="1">
        <v>44077</v>
      </c>
      <c r="B2074" s="2" t="s">
        <v>1</v>
      </c>
      <c r="C2074" s="2" t="s">
        <v>1</v>
      </c>
    </row>
    <row r="2075" spans="1:3" x14ac:dyDescent="0.3">
      <c r="A2075" s="1">
        <v>44078</v>
      </c>
      <c r="B2075" s="2" t="s">
        <v>1</v>
      </c>
      <c r="C2075" s="2" t="s">
        <v>1</v>
      </c>
    </row>
    <row r="2076" spans="1:3" x14ac:dyDescent="0.3">
      <c r="A2076" s="1">
        <v>44079</v>
      </c>
      <c r="B2076" s="2" t="s">
        <v>1</v>
      </c>
      <c r="C2076" s="2" t="s">
        <v>1</v>
      </c>
    </row>
    <row r="2077" spans="1:3" x14ac:dyDescent="0.3">
      <c r="A2077" s="1">
        <v>44080</v>
      </c>
      <c r="B2077" s="2" t="s">
        <v>1</v>
      </c>
      <c r="C2077" s="2" t="s">
        <v>1</v>
      </c>
    </row>
    <row r="2078" spans="1:3" x14ac:dyDescent="0.3">
      <c r="A2078" s="1">
        <v>44081</v>
      </c>
      <c r="B2078" s="2" t="s">
        <v>1</v>
      </c>
      <c r="C2078" s="2" t="s">
        <v>1</v>
      </c>
    </row>
    <row r="2079" spans="1:3" x14ac:dyDescent="0.3">
      <c r="A2079" s="1">
        <v>44082</v>
      </c>
      <c r="B2079" s="2" t="s">
        <v>1</v>
      </c>
      <c r="C2079" s="2" t="s">
        <v>1</v>
      </c>
    </row>
    <row r="2080" spans="1:3" x14ac:dyDescent="0.3">
      <c r="A2080" s="1">
        <v>44083</v>
      </c>
      <c r="B2080" s="2" t="s">
        <v>1</v>
      </c>
      <c r="C2080" s="2" t="s">
        <v>1</v>
      </c>
    </row>
    <row r="2081" spans="1:3" x14ac:dyDescent="0.3">
      <c r="A2081" s="1">
        <v>44084</v>
      </c>
      <c r="B2081" s="2" t="s">
        <v>1</v>
      </c>
      <c r="C2081" s="2" t="s">
        <v>1</v>
      </c>
    </row>
    <row r="2082" spans="1:3" x14ac:dyDescent="0.3">
      <c r="A2082" s="1">
        <v>44085</v>
      </c>
      <c r="B2082" s="2" t="s">
        <v>1</v>
      </c>
      <c r="C2082" s="2" t="s">
        <v>1</v>
      </c>
    </row>
    <row r="2083" spans="1:3" x14ac:dyDescent="0.3">
      <c r="A2083" s="1">
        <v>44086</v>
      </c>
      <c r="B2083" s="2" t="s">
        <v>1</v>
      </c>
      <c r="C2083" s="2" t="s">
        <v>1</v>
      </c>
    </row>
    <row r="2084" spans="1:3" x14ac:dyDescent="0.3">
      <c r="A2084" s="1">
        <v>44087</v>
      </c>
      <c r="B2084" s="2" t="s">
        <v>1</v>
      </c>
      <c r="C2084" s="2" t="s">
        <v>1</v>
      </c>
    </row>
    <row r="2085" spans="1:3" x14ac:dyDescent="0.3">
      <c r="A2085" s="1">
        <v>44088</v>
      </c>
      <c r="B2085" s="2" t="s">
        <v>1</v>
      </c>
      <c r="C2085" s="2" t="s">
        <v>1</v>
      </c>
    </row>
    <row r="2086" spans="1:3" x14ac:dyDescent="0.3">
      <c r="A2086" s="1">
        <v>44089</v>
      </c>
      <c r="B2086" s="2" t="s">
        <v>1</v>
      </c>
      <c r="C2086" s="2" t="s">
        <v>1</v>
      </c>
    </row>
    <row r="2087" spans="1:3" x14ac:dyDescent="0.3">
      <c r="A2087" s="1">
        <v>44090</v>
      </c>
      <c r="B2087" s="2" t="s">
        <v>1</v>
      </c>
      <c r="C2087" s="2" t="s">
        <v>1</v>
      </c>
    </row>
    <row r="2088" spans="1:3" x14ac:dyDescent="0.3">
      <c r="A2088" s="1">
        <v>44091</v>
      </c>
      <c r="B2088" s="2" t="s">
        <v>1</v>
      </c>
      <c r="C2088" s="2" t="s">
        <v>1</v>
      </c>
    </row>
    <row r="2089" spans="1:3" x14ac:dyDescent="0.3">
      <c r="A2089" s="1">
        <v>44092</v>
      </c>
      <c r="B2089" s="2" t="s">
        <v>1</v>
      </c>
      <c r="C2089" s="2" t="s">
        <v>1</v>
      </c>
    </row>
    <row r="2090" spans="1:3" x14ac:dyDescent="0.3">
      <c r="A2090" s="1">
        <v>44093</v>
      </c>
      <c r="B2090" s="2" t="s">
        <v>1</v>
      </c>
      <c r="C2090" s="2" t="s">
        <v>1</v>
      </c>
    </row>
    <row r="2091" spans="1:3" x14ac:dyDescent="0.3">
      <c r="A2091" s="1">
        <v>44094</v>
      </c>
      <c r="B2091" s="2" t="s">
        <v>1</v>
      </c>
      <c r="C2091" s="2" t="s">
        <v>1</v>
      </c>
    </row>
    <row r="2092" spans="1:3" x14ac:dyDescent="0.3">
      <c r="A2092" s="1">
        <v>44095</v>
      </c>
      <c r="B2092" s="2" t="s">
        <v>1</v>
      </c>
      <c r="C2092" s="2" t="s">
        <v>1</v>
      </c>
    </row>
    <row r="2093" spans="1:3" x14ac:dyDescent="0.3">
      <c r="A2093" s="1">
        <v>44096</v>
      </c>
      <c r="B2093" s="2" t="s">
        <v>1</v>
      </c>
      <c r="C2093" s="2" t="s">
        <v>1</v>
      </c>
    </row>
    <row r="2094" spans="1:3" x14ac:dyDescent="0.3">
      <c r="A2094" s="1">
        <v>44097</v>
      </c>
      <c r="B2094" s="2" t="s">
        <v>1</v>
      </c>
      <c r="C2094" s="2" t="s">
        <v>1</v>
      </c>
    </row>
    <row r="2095" spans="1:3" x14ac:dyDescent="0.3">
      <c r="A2095" s="1">
        <v>44098</v>
      </c>
      <c r="B2095" s="2" t="s">
        <v>1</v>
      </c>
      <c r="C2095" s="2" t="s">
        <v>1</v>
      </c>
    </row>
    <row r="2096" spans="1:3" x14ac:dyDescent="0.3">
      <c r="A2096" s="1">
        <v>44099</v>
      </c>
      <c r="B2096" s="2" t="s">
        <v>1</v>
      </c>
      <c r="C2096" s="2" t="s">
        <v>1</v>
      </c>
    </row>
    <row r="2097" spans="1:3" x14ac:dyDescent="0.3">
      <c r="A2097" s="1">
        <v>44100</v>
      </c>
      <c r="B2097" s="2" t="s">
        <v>1</v>
      </c>
      <c r="C2097" s="2" t="s">
        <v>1</v>
      </c>
    </row>
    <row r="2098" spans="1:3" x14ac:dyDescent="0.3">
      <c r="A2098" s="1">
        <v>44101</v>
      </c>
      <c r="B2098" s="2" t="s">
        <v>1</v>
      </c>
      <c r="C2098" s="2" t="s">
        <v>1</v>
      </c>
    </row>
    <row r="2099" spans="1:3" x14ac:dyDescent="0.3">
      <c r="A2099" s="1">
        <v>44102</v>
      </c>
      <c r="B2099" s="2" t="s">
        <v>1</v>
      </c>
      <c r="C2099" s="2" t="s">
        <v>1</v>
      </c>
    </row>
    <row r="2100" spans="1:3" x14ac:dyDescent="0.3">
      <c r="A2100" s="1">
        <v>44103</v>
      </c>
      <c r="B2100" s="2" t="s">
        <v>1</v>
      </c>
      <c r="C2100" s="2" t="s">
        <v>1</v>
      </c>
    </row>
    <row r="2101" spans="1:3" x14ac:dyDescent="0.3">
      <c r="A2101" s="1">
        <v>44104</v>
      </c>
      <c r="B2101" s="2" t="s">
        <v>1</v>
      </c>
      <c r="C2101" s="2" t="s">
        <v>1</v>
      </c>
    </row>
    <row r="2102" spans="1:3" x14ac:dyDescent="0.3">
      <c r="A2102" s="1">
        <v>44105</v>
      </c>
      <c r="B2102" s="2" t="s">
        <v>1</v>
      </c>
      <c r="C2102" s="2" t="s">
        <v>1</v>
      </c>
    </row>
    <row r="2103" spans="1:3" x14ac:dyDescent="0.3">
      <c r="A2103" s="1">
        <v>44106</v>
      </c>
      <c r="B2103" s="2" t="s">
        <v>1</v>
      </c>
      <c r="C2103" s="2" t="s">
        <v>1</v>
      </c>
    </row>
    <row r="2104" spans="1:3" x14ac:dyDescent="0.3">
      <c r="A2104" s="1">
        <v>44107</v>
      </c>
      <c r="B2104" s="2" t="s">
        <v>1</v>
      </c>
      <c r="C2104" s="2" t="s">
        <v>1</v>
      </c>
    </row>
    <row r="2105" spans="1:3" x14ac:dyDescent="0.3">
      <c r="A2105" s="1">
        <v>44108</v>
      </c>
      <c r="B2105" s="2" t="s">
        <v>1</v>
      </c>
      <c r="C2105" s="2" t="s">
        <v>1</v>
      </c>
    </row>
    <row r="2106" spans="1:3" x14ac:dyDescent="0.3">
      <c r="A2106" s="1">
        <v>44109</v>
      </c>
      <c r="B2106" s="2" t="s">
        <v>1</v>
      </c>
      <c r="C2106" s="2" t="s">
        <v>1</v>
      </c>
    </row>
    <row r="2107" spans="1:3" x14ac:dyDescent="0.3">
      <c r="A2107" s="1">
        <v>44110</v>
      </c>
      <c r="B2107" s="2" t="s">
        <v>1</v>
      </c>
      <c r="C2107" s="2" t="s">
        <v>1</v>
      </c>
    </row>
  </sheetData>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4987-6E9D-40F5-B89B-3352892633FF}">
  <dimension ref="A2:O49"/>
  <sheetViews>
    <sheetView topLeftCell="A25" workbookViewId="0">
      <selection activeCell="H24" sqref="H24"/>
    </sheetView>
  </sheetViews>
  <sheetFormatPr defaultRowHeight="14.4" x14ac:dyDescent="0.3"/>
  <cols>
    <col min="1" max="1" width="9.44140625" customWidth="1"/>
    <col min="2" max="2" width="20.77734375" customWidth="1"/>
    <col min="3" max="3" width="16.77734375" customWidth="1"/>
    <col min="7" max="7" width="12.109375" customWidth="1"/>
    <col min="8" max="8" width="9.21875" customWidth="1"/>
    <col min="9" max="9" width="17.21875" customWidth="1"/>
    <col min="10" max="10" width="17.5546875" customWidth="1"/>
    <col min="11" max="11" width="15.21875" customWidth="1"/>
    <col min="12" max="12" width="9.109375" customWidth="1"/>
    <col min="13" max="13" width="10" customWidth="1"/>
    <col min="14" max="14" width="14.77734375" bestFit="1" customWidth="1"/>
    <col min="15" max="15" width="17.109375" customWidth="1"/>
    <col min="17" max="17" width="8.88671875" customWidth="1"/>
  </cols>
  <sheetData>
    <row r="2" spans="1:15" ht="23.4" x14ac:dyDescent="0.45">
      <c r="A2" s="26" t="s">
        <v>31</v>
      </c>
    </row>
    <row r="3" spans="1:15" x14ac:dyDescent="0.3">
      <c r="A3" s="9" t="s">
        <v>17</v>
      </c>
      <c r="B3" s="9" t="s">
        <v>7</v>
      </c>
      <c r="C3" s="11" t="s">
        <v>3</v>
      </c>
      <c r="D3" s="11" t="s">
        <v>4</v>
      </c>
      <c r="E3" s="11" t="s">
        <v>5</v>
      </c>
      <c r="F3" s="11" t="s">
        <v>6</v>
      </c>
      <c r="G3" s="11" t="s">
        <v>16</v>
      </c>
      <c r="H3" s="11" t="s">
        <v>9</v>
      </c>
      <c r="I3" s="11" t="s">
        <v>13</v>
      </c>
      <c r="J3" s="11" t="s">
        <v>14</v>
      </c>
      <c r="K3" s="11" t="s">
        <v>15</v>
      </c>
      <c r="L3" s="11" t="s">
        <v>11</v>
      </c>
      <c r="M3" s="11" t="s">
        <v>10</v>
      </c>
      <c r="N3" s="11" t="s">
        <v>0</v>
      </c>
      <c r="O3" s="11" t="s">
        <v>12</v>
      </c>
    </row>
    <row r="4" spans="1:15" x14ac:dyDescent="0.3">
      <c r="A4" s="14">
        <v>1</v>
      </c>
      <c r="B4" s="10">
        <v>43861</v>
      </c>
      <c r="C4" s="5" t="str">
        <f>TEXT(Table_EnergyDemand_raw_data4[[#This Row],[Date]], "DDDD")</f>
        <v>Friday</v>
      </c>
      <c r="D4" s="5" t="str">
        <f xml:space="preserve"> TEXT(Table_EnergyDemand_raw_data4[[#This Row],[Date]], "MMMM")</f>
        <v>January</v>
      </c>
      <c r="E4" s="5" t="str">
        <f>TEXT(Table_EnergyDemand_raw_data4[[#This Row],[Date]], "YYYY")</f>
        <v>2020</v>
      </c>
      <c r="F4" s="5">
        <f>_xlfn.ISOWEEKNUM(Table_EnergyDemand_raw_data4[[#This Row],[Date]])</f>
        <v>5</v>
      </c>
      <c r="G4" s="6" t="str">
        <f>VLOOKUP(Table_EnergyDemand_raw_data4[[#This Row],[Date]],Table_Sheet1[], 2, FALSE)</f>
        <v>Y</v>
      </c>
      <c r="H4" s="6" t="str">
        <f>VLOOKUP(Table_EnergyDemand_raw_data4[[#This Row],[Date]],Table_Sheet1[], 3, FALSE)</f>
        <v>N</v>
      </c>
      <c r="I4" s="5">
        <v>21.5</v>
      </c>
      <c r="J4" s="5">
        <v>42.9</v>
      </c>
      <c r="K4" s="5">
        <v>18.3</v>
      </c>
      <c r="L4" s="5">
        <v>0</v>
      </c>
      <c r="M4" s="7">
        <v>170653.84</v>
      </c>
      <c r="N4" s="8">
        <v>2809.437516</v>
      </c>
      <c r="O4" s="8">
        <f>Table_EnergyDemand_raw_data4[[#This Row],[Demand]]*Table_EnergyDemand_raw_data4[[#This Row],[RRP]]</f>
        <v>479441300.34546143</v>
      </c>
    </row>
    <row r="5" spans="1:15" x14ac:dyDescent="0.3">
      <c r="A5" s="14">
        <v>2</v>
      </c>
      <c r="B5" s="10">
        <v>43490</v>
      </c>
      <c r="C5" s="5" t="str">
        <f>TEXT(Table_EnergyDemand_raw_data4[[#This Row],[Date]], "DDDD")</f>
        <v>Friday</v>
      </c>
      <c r="D5" s="5" t="str">
        <f xml:space="preserve"> TEXT(Table_EnergyDemand_raw_data4[[#This Row],[Date]], "MMMM")</f>
        <v>January</v>
      </c>
      <c r="E5" s="5" t="str">
        <f>TEXT(Table_EnergyDemand_raw_data4[[#This Row],[Date]], "YYYY")</f>
        <v>2019</v>
      </c>
      <c r="F5" s="5">
        <f>_xlfn.ISOWEEKNUM(Table_EnergyDemand_raw_data4[[#This Row],[Date]])</f>
        <v>4</v>
      </c>
      <c r="G5" s="6" t="str">
        <f>VLOOKUP(Table_EnergyDemand_raw_data4[[#This Row],[Date]],Table_Sheet1[], 2, FALSE)</f>
        <v>N</v>
      </c>
      <c r="H5" s="6" t="str">
        <f>VLOOKUP(Table_EnergyDemand_raw_data4[[#This Row],[Date]],Table_Sheet1[], 3, FALSE)</f>
        <v>N</v>
      </c>
      <c r="I5" s="5">
        <v>21.1</v>
      </c>
      <c r="J5" s="5">
        <v>42.8</v>
      </c>
      <c r="K5" s="5">
        <v>25.3</v>
      </c>
      <c r="L5" s="5">
        <v>0</v>
      </c>
      <c r="M5" s="7">
        <v>168894.845</v>
      </c>
      <c r="N5" s="8">
        <v>906.43723230000001</v>
      </c>
      <c r="O5" s="8">
        <f>Table_EnergyDemand_raw_data4[[#This Row],[Demand]]*Table_EnergyDemand_raw_data4[[#This Row],[RRP]]</f>
        <v>153092575.8515375</v>
      </c>
    </row>
    <row r="6" spans="1:15" x14ac:dyDescent="0.3">
      <c r="A6" s="14">
        <v>3</v>
      </c>
      <c r="B6" s="10">
        <v>43119</v>
      </c>
      <c r="C6" s="5" t="str">
        <f>TEXT(Table_EnergyDemand_raw_data4[[#This Row],[Date]], "DDDD")</f>
        <v>Friday</v>
      </c>
      <c r="D6" s="5" t="str">
        <f xml:space="preserve"> TEXT(Table_EnergyDemand_raw_data4[[#This Row],[Date]], "MMMM")</f>
        <v>January</v>
      </c>
      <c r="E6" s="5" t="str">
        <f>TEXT(Table_EnergyDemand_raw_data4[[#This Row],[Date]], "YYYY")</f>
        <v>2018</v>
      </c>
      <c r="F6" s="5">
        <f>_xlfn.ISOWEEKNUM(Table_EnergyDemand_raw_data4[[#This Row],[Date]])</f>
        <v>3</v>
      </c>
      <c r="G6" s="6" t="str">
        <f>VLOOKUP(Table_EnergyDemand_raw_data4[[#This Row],[Date]],Table_Sheet1[], 2, FALSE)</f>
        <v>N</v>
      </c>
      <c r="H6" s="6" t="str">
        <f>VLOOKUP(Table_EnergyDemand_raw_data4[[#This Row],[Date]],Table_Sheet1[], 3, FALSE)</f>
        <v>N</v>
      </c>
      <c r="I6" s="5">
        <v>22.5</v>
      </c>
      <c r="J6" s="5">
        <v>40.299999999999997</v>
      </c>
      <c r="K6" s="5">
        <v>30.6</v>
      </c>
      <c r="L6" s="5">
        <v>0</v>
      </c>
      <c r="M6" s="7">
        <v>165070.595</v>
      </c>
      <c r="N6" s="8">
        <v>647.57416339999997</v>
      </c>
      <c r="O6" s="8">
        <f>Table_EnergyDemand_raw_data4[[#This Row],[Demand]]*Table_EnergyDemand_raw_data4[[#This Row],[RRP]]</f>
        <v>106895452.45906521</v>
      </c>
    </row>
    <row r="7" spans="1:15" x14ac:dyDescent="0.3">
      <c r="A7" s="14">
        <v>4</v>
      </c>
      <c r="B7" s="10">
        <v>43525</v>
      </c>
      <c r="C7" s="5" t="str">
        <f>TEXT(Table_EnergyDemand_raw_data4[[#This Row],[Date]], "DDDD")</f>
        <v>Friday</v>
      </c>
      <c r="D7" s="5" t="str">
        <f xml:space="preserve"> TEXT(Table_EnergyDemand_raw_data4[[#This Row],[Date]], "MMMM")</f>
        <v>March</v>
      </c>
      <c r="E7" s="5" t="str">
        <f>TEXT(Table_EnergyDemand_raw_data4[[#This Row],[Date]], "YYYY")</f>
        <v>2019</v>
      </c>
      <c r="F7" s="5">
        <f>_xlfn.ISOWEEKNUM(Table_EnergyDemand_raw_data4[[#This Row],[Date]])</f>
        <v>9</v>
      </c>
      <c r="G7" s="6" t="str">
        <f>VLOOKUP(Table_EnergyDemand_raw_data4[[#This Row],[Date]],Table_Sheet1[], 2, FALSE)</f>
        <v>Y</v>
      </c>
      <c r="H7" s="6" t="str">
        <f>VLOOKUP(Table_EnergyDemand_raw_data4[[#This Row],[Date]],Table_Sheet1[], 3, FALSE)</f>
        <v>N</v>
      </c>
      <c r="I7" s="5">
        <v>22.6</v>
      </c>
      <c r="J7" s="5">
        <v>38.1</v>
      </c>
      <c r="K7" s="5">
        <v>22.3</v>
      </c>
      <c r="L7" s="5">
        <v>0</v>
      </c>
      <c r="M7" s="7">
        <v>163682.04</v>
      </c>
      <c r="N7" s="8">
        <v>1284.799876</v>
      </c>
      <c r="O7" s="8">
        <f>Table_EnergyDemand_raw_data4[[#This Row],[Demand]]*Table_EnergyDemand_raw_data4[[#This Row],[RRP]]</f>
        <v>210298664.69542706</v>
      </c>
    </row>
    <row r="8" spans="1:15" x14ac:dyDescent="0.3">
      <c r="A8" s="14">
        <v>5</v>
      </c>
      <c r="B8" s="10">
        <v>43129</v>
      </c>
      <c r="C8" s="5" t="str">
        <f>TEXT(Table_EnergyDemand_raw_data4[[#This Row],[Date]], "DDDD")</f>
        <v>Monday</v>
      </c>
      <c r="D8" s="5" t="str">
        <f xml:space="preserve"> TEXT(Table_EnergyDemand_raw_data4[[#This Row],[Date]], "MMMM")</f>
        <v>January</v>
      </c>
      <c r="E8" s="5" t="str">
        <f>TEXT(Table_EnergyDemand_raw_data4[[#This Row],[Date]], "YYYY")</f>
        <v>2018</v>
      </c>
      <c r="F8" s="5">
        <f>_xlfn.ISOWEEKNUM(Table_EnergyDemand_raw_data4[[#This Row],[Date]])</f>
        <v>5</v>
      </c>
      <c r="G8" s="6" t="str">
        <f>VLOOKUP(Table_EnergyDemand_raw_data4[[#This Row],[Date]],Table_Sheet1[], 2, FALSE)</f>
        <v>N</v>
      </c>
      <c r="H8" s="6" t="str">
        <f>VLOOKUP(Table_EnergyDemand_raw_data4[[#This Row],[Date]],Table_Sheet1[], 3, FALSE)</f>
        <v>N</v>
      </c>
      <c r="I8" s="5">
        <v>27.8</v>
      </c>
      <c r="J8" s="5">
        <v>33.5</v>
      </c>
      <c r="K8" s="5">
        <v>7.3</v>
      </c>
      <c r="L8" s="5">
        <v>0</v>
      </c>
      <c r="M8" s="7">
        <v>160437.565</v>
      </c>
      <c r="N8" s="8">
        <v>107.6574249</v>
      </c>
      <c r="O8" s="8">
        <f>Table_EnergyDemand_raw_data4[[#This Row],[Demand]]*Table_EnergyDemand_raw_data4[[#This Row],[RRP]]</f>
        <v>17272295.10512637</v>
      </c>
    </row>
    <row r="9" spans="1:15" x14ac:dyDescent="0.3">
      <c r="A9" s="14">
        <v>6</v>
      </c>
      <c r="B9" s="10">
        <v>42437</v>
      </c>
      <c r="C9" s="5" t="str">
        <f>TEXT(Table_EnergyDemand_raw_data4[[#This Row],[Date]], "DDDD")</f>
        <v>Tuesday</v>
      </c>
      <c r="D9" s="5" t="str">
        <f xml:space="preserve"> TEXT(Table_EnergyDemand_raw_data4[[#This Row],[Date]], "MMMM")</f>
        <v>March</v>
      </c>
      <c r="E9" s="5" t="str">
        <f>TEXT(Table_EnergyDemand_raw_data4[[#This Row],[Date]], "YYYY")</f>
        <v>2016</v>
      </c>
      <c r="F9" s="5">
        <f>_xlfn.ISOWEEKNUM(Table_EnergyDemand_raw_data4[[#This Row],[Date]])</f>
        <v>10</v>
      </c>
      <c r="G9" s="6" t="str">
        <f>VLOOKUP(Table_EnergyDemand_raw_data4[[#This Row],[Date]],Table_Sheet1[], 2, FALSE)</f>
        <v>Y</v>
      </c>
      <c r="H9" s="6" t="str">
        <f>VLOOKUP(Table_EnergyDemand_raw_data4[[#This Row],[Date]],Table_Sheet1[], 3, FALSE)</f>
        <v>N</v>
      </c>
      <c r="I9" s="5">
        <v>19.899999999999999</v>
      </c>
      <c r="J9" s="5">
        <v>38.9</v>
      </c>
      <c r="K9" s="5">
        <v>20.8</v>
      </c>
      <c r="L9" s="5">
        <v>0.6</v>
      </c>
      <c r="M9" s="7">
        <v>160285.01500000001</v>
      </c>
      <c r="N9" s="8">
        <v>253.0320323</v>
      </c>
      <c r="O9" s="8">
        <f>Table_EnergyDemand_raw_data4[[#This Row],[Demand]]*Table_EnergyDemand_raw_data4[[#This Row],[RRP]]</f>
        <v>40557243.09268599</v>
      </c>
    </row>
    <row r="10" spans="1:15" x14ac:dyDescent="0.3">
      <c r="A10" s="14">
        <v>7</v>
      </c>
      <c r="B10" s="10">
        <v>42382</v>
      </c>
      <c r="C10" s="5" t="str">
        <f>TEXT(Table_EnergyDemand_raw_data4[[#This Row],[Date]], "DDDD")</f>
        <v>Wednesday</v>
      </c>
      <c r="D10" s="5" t="str">
        <f xml:space="preserve"> TEXT(Table_EnergyDemand_raw_data4[[#This Row],[Date]], "MMMM")</f>
        <v>January</v>
      </c>
      <c r="E10" s="5" t="str">
        <f>TEXT(Table_EnergyDemand_raw_data4[[#This Row],[Date]], "YYYY")</f>
        <v>2016</v>
      </c>
      <c r="F10" s="5">
        <f>_xlfn.ISOWEEKNUM(Table_EnergyDemand_raw_data4[[#This Row],[Date]])</f>
        <v>2</v>
      </c>
      <c r="G10" s="6" t="str">
        <f>VLOOKUP(Table_EnergyDemand_raw_data4[[#This Row],[Date]],Table_Sheet1[], 2, FALSE)</f>
        <v>N</v>
      </c>
      <c r="H10" s="6" t="str">
        <f>VLOOKUP(Table_EnergyDemand_raw_data4[[#This Row],[Date]],Table_Sheet1[], 3, FALSE)</f>
        <v>N</v>
      </c>
      <c r="I10" s="5">
        <v>16.8</v>
      </c>
      <c r="J10" s="5">
        <v>42.2</v>
      </c>
      <c r="K10" s="5">
        <v>25</v>
      </c>
      <c r="L10" s="5">
        <v>0.2</v>
      </c>
      <c r="M10" s="7">
        <v>160011.07500000001</v>
      </c>
      <c r="N10" s="8">
        <v>545.73781959999997</v>
      </c>
      <c r="O10" s="8">
        <f>Table_EnergyDemand_raw_data4[[#This Row],[Demand]]*Table_EnergyDemand_raw_data4[[#This Row],[RRP]]</f>
        <v>87324095.182352066</v>
      </c>
    </row>
    <row r="11" spans="1:15" x14ac:dyDescent="0.3">
      <c r="A11" s="14">
        <v>8</v>
      </c>
      <c r="B11" s="10">
        <v>43128</v>
      </c>
      <c r="C11" s="5" t="str">
        <f>TEXT(Table_EnergyDemand_raw_data4[[#This Row],[Date]], "DDDD")</f>
        <v>Sunday</v>
      </c>
      <c r="D11" s="5" t="str">
        <f xml:space="preserve"> TEXT(Table_EnergyDemand_raw_data4[[#This Row],[Date]], "MMMM")</f>
        <v>January</v>
      </c>
      <c r="E11" s="5" t="str">
        <f>TEXT(Table_EnergyDemand_raw_data4[[#This Row],[Date]], "YYYY")</f>
        <v>2018</v>
      </c>
      <c r="F11" s="5">
        <f>_xlfn.ISOWEEKNUM(Table_EnergyDemand_raw_data4[[#This Row],[Date]])</f>
        <v>4</v>
      </c>
      <c r="G11" s="6" t="str">
        <f>VLOOKUP(Table_EnergyDemand_raw_data4[[#This Row],[Date]],Table_Sheet1[], 2, FALSE)</f>
        <v>N</v>
      </c>
      <c r="H11" s="6" t="str">
        <f>VLOOKUP(Table_EnergyDemand_raw_data4[[#This Row],[Date]],Table_Sheet1[], 3, FALSE)</f>
        <v>N</v>
      </c>
      <c r="I11" s="5">
        <v>22.7</v>
      </c>
      <c r="J11" s="5">
        <v>38.1</v>
      </c>
      <c r="K11" s="5">
        <v>28.5</v>
      </c>
      <c r="L11" s="5">
        <v>0</v>
      </c>
      <c r="M11" s="7">
        <v>159436.69</v>
      </c>
      <c r="N11" s="8">
        <v>290.41964400000001</v>
      </c>
      <c r="O11" s="8">
        <f>Table_EnergyDemand_raw_data4[[#This Row],[Demand]]*Table_EnergyDemand_raw_data4[[#This Row],[RRP]]</f>
        <v>46303546.750338361</v>
      </c>
    </row>
    <row r="12" spans="1:15" x14ac:dyDescent="0.3">
      <c r="A12" s="14">
        <v>9</v>
      </c>
      <c r="B12" s="10">
        <v>43138</v>
      </c>
      <c r="C12" s="5" t="str">
        <f>TEXT(Table_EnergyDemand_raw_data4[[#This Row],[Date]], "DDDD")</f>
        <v>Wednesday</v>
      </c>
      <c r="D12" s="5" t="str">
        <f xml:space="preserve"> TEXT(Table_EnergyDemand_raw_data4[[#This Row],[Date]], "MMMM")</f>
        <v>February</v>
      </c>
      <c r="E12" s="5" t="str">
        <f>TEXT(Table_EnergyDemand_raw_data4[[#This Row],[Date]], "YYYY")</f>
        <v>2018</v>
      </c>
      <c r="F12" s="5">
        <f>_xlfn.ISOWEEKNUM(Table_EnergyDemand_raw_data4[[#This Row],[Date]])</f>
        <v>6</v>
      </c>
      <c r="G12" s="6" t="str">
        <f>VLOOKUP(Table_EnergyDemand_raw_data4[[#This Row],[Date]],Table_Sheet1[], 2, FALSE)</f>
        <v>Y</v>
      </c>
      <c r="H12" s="6" t="str">
        <f>VLOOKUP(Table_EnergyDemand_raw_data4[[#This Row],[Date]],Table_Sheet1[], 3, FALSE)</f>
        <v>N</v>
      </c>
      <c r="I12" s="5">
        <v>18.7</v>
      </c>
      <c r="J12" s="5">
        <v>37.4</v>
      </c>
      <c r="K12" s="5">
        <v>27.1</v>
      </c>
      <c r="L12" s="5">
        <v>0</v>
      </c>
      <c r="M12" s="7">
        <v>159307.315</v>
      </c>
      <c r="N12" s="8">
        <v>624.26093430000003</v>
      </c>
      <c r="O12" s="8">
        <f>Table_EnergyDemand_raw_data4[[#This Row],[Demand]]*Table_EnergyDemand_raw_data4[[#This Row],[RRP]]</f>
        <v>99449333.302724406</v>
      </c>
    </row>
    <row r="13" spans="1:15" x14ac:dyDescent="0.3">
      <c r="A13" s="14">
        <v>10</v>
      </c>
      <c r="B13" s="10">
        <v>42356</v>
      </c>
      <c r="C13" s="5" t="str">
        <f>TEXT(Table_EnergyDemand_raw_data4[[#This Row],[Date]], "DDDD")</f>
        <v>Friday</v>
      </c>
      <c r="D13" s="5" t="str">
        <f xml:space="preserve"> TEXT(Table_EnergyDemand_raw_data4[[#This Row],[Date]], "MMMM")</f>
        <v>December</v>
      </c>
      <c r="E13" s="5" t="str">
        <f>TEXT(Table_EnergyDemand_raw_data4[[#This Row],[Date]], "YYYY")</f>
        <v>2015</v>
      </c>
      <c r="F13" s="5">
        <f>_xlfn.ISOWEEKNUM(Table_EnergyDemand_raw_data4[[#This Row],[Date]])</f>
        <v>51</v>
      </c>
      <c r="G13" s="6" t="str">
        <f>VLOOKUP(Table_EnergyDemand_raw_data4[[#This Row],[Date]],Table_Sheet1[], 2, FALSE)</f>
        <v>N</v>
      </c>
      <c r="H13" s="6" t="str">
        <f>VLOOKUP(Table_EnergyDemand_raw_data4[[#This Row],[Date]],Table_Sheet1[], 3, FALSE)</f>
        <v>N</v>
      </c>
      <c r="I13" s="5">
        <v>19.399999999999999</v>
      </c>
      <c r="J13" s="5">
        <v>35.4</v>
      </c>
      <c r="K13" s="5">
        <v>31.2</v>
      </c>
      <c r="L13" s="5">
        <v>0</v>
      </c>
      <c r="M13" s="7">
        <v>158052.89000000001</v>
      </c>
      <c r="N13" s="8">
        <v>81.192486250000002</v>
      </c>
      <c r="O13" s="8">
        <f>Table_EnergyDemand_raw_data4[[#This Row],[Demand]]*Table_EnergyDemand_raw_data4[[#This Row],[RRP]]</f>
        <v>12832707.098097764</v>
      </c>
    </row>
    <row r="14" spans="1:15" x14ac:dyDescent="0.3">
      <c r="A14" s="14">
        <v>11</v>
      </c>
      <c r="B14" s="10">
        <v>42423</v>
      </c>
      <c r="C14" s="5" t="str">
        <f>TEXT(Table_EnergyDemand_raw_data4[[#This Row],[Date]], "DDDD")</f>
        <v>Tuesday</v>
      </c>
      <c r="D14" s="5" t="str">
        <f xml:space="preserve"> TEXT(Table_EnergyDemand_raw_data4[[#This Row],[Date]], "MMMM")</f>
        <v>February</v>
      </c>
      <c r="E14" s="5" t="str">
        <f>TEXT(Table_EnergyDemand_raw_data4[[#This Row],[Date]], "YYYY")</f>
        <v>2016</v>
      </c>
      <c r="F14" s="5">
        <f>_xlfn.ISOWEEKNUM(Table_EnergyDemand_raw_data4[[#This Row],[Date]])</f>
        <v>8</v>
      </c>
      <c r="G14" s="6" t="str">
        <f>VLOOKUP(Table_EnergyDemand_raw_data4[[#This Row],[Date]],Table_Sheet1[], 2, FALSE)</f>
        <v>Y</v>
      </c>
      <c r="H14" s="6" t="str">
        <f>VLOOKUP(Table_EnergyDemand_raw_data4[[#This Row],[Date]],Table_Sheet1[], 3, FALSE)</f>
        <v>N</v>
      </c>
      <c r="I14" s="5">
        <v>18.100000000000001</v>
      </c>
      <c r="J14" s="5">
        <v>39.4</v>
      </c>
      <c r="K14" s="5">
        <v>19.399999999999999</v>
      </c>
      <c r="L14" s="5">
        <v>0</v>
      </c>
      <c r="M14" s="7">
        <v>156924.82999999999</v>
      </c>
      <c r="N14" s="8">
        <v>66.960656470000004</v>
      </c>
      <c r="O14" s="8">
        <f>Table_EnergyDemand_raw_data4[[#This Row],[Demand]]*Table_EnergyDemand_raw_data4[[#This Row],[RRP]]</f>
        <v>10507789.633243149</v>
      </c>
    </row>
    <row r="15" spans="1:15" x14ac:dyDescent="0.3">
      <c r="A15" s="14">
        <v>12</v>
      </c>
      <c r="B15" s="10">
        <v>43441</v>
      </c>
      <c r="C15" s="5" t="str">
        <f>TEXT(Table_EnergyDemand_raw_data4[[#This Row],[Date]], "DDDD")</f>
        <v>Friday</v>
      </c>
      <c r="D15" s="5" t="str">
        <f xml:space="preserve"> TEXT(Table_EnergyDemand_raw_data4[[#This Row],[Date]], "MMMM")</f>
        <v>December</v>
      </c>
      <c r="E15" s="5" t="str">
        <f>TEXT(Table_EnergyDemand_raw_data4[[#This Row],[Date]], "YYYY")</f>
        <v>2018</v>
      </c>
      <c r="F15" s="5">
        <f>_xlfn.ISOWEEKNUM(Table_EnergyDemand_raw_data4[[#This Row],[Date]])</f>
        <v>49</v>
      </c>
      <c r="G15" s="6" t="str">
        <f>VLOOKUP(Table_EnergyDemand_raw_data4[[#This Row],[Date]],Table_Sheet1[], 2, FALSE)</f>
        <v>Y</v>
      </c>
      <c r="H15" s="6" t="str">
        <f>VLOOKUP(Table_EnergyDemand_raw_data4[[#This Row],[Date]],Table_Sheet1[], 3, FALSE)</f>
        <v>N</v>
      </c>
      <c r="I15" s="5">
        <v>25.1</v>
      </c>
      <c r="J15" s="5">
        <v>38</v>
      </c>
      <c r="K15" s="5">
        <v>27.1</v>
      </c>
      <c r="L15" s="5">
        <v>0</v>
      </c>
      <c r="M15" s="7">
        <v>156648.405</v>
      </c>
      <c r="N15" s="8">
        <v>177.86181680000001</v>
      </c>
      <c r="O15" s="8">
        <f>Table_EnergyDemand_raw_data4[[#This Row],[Demand]]*Table_EnergyDemand_raw_data4[[#This Row],[RRP]]</f>
        <v>27861769.912122205</v>
      </c>
    </row>
    <row r="16" spans="1:15" x14ac:dyDescent="0.3">
      <c r="A16" s="14">
        <v>13</v>
      </c>
      <c r="B16" s="10">
        <v>43489</v>
      </c>
      <c r="C16" s="5" t="str">
        <f>TEXT(Table_EnergyDemand_raw_data4[[#This Row],[Date]], "DDDD")</f>
        <v>Thursday</v>
      </c>
      <c r="D16" s="5" t="str">
        <f xml:space="preserve"> TEXT(Table_EnergyDemand_raw_data4[[#This Row],[Date]], "MMMM")</f>
        <v>January</v>
      </c>
      <c r="E16" s="5" t="str">
        <f>TEXT(Table_EnergyDemand_raw_data4[[#This Row],[Date]], "YYYY")</f>
        <v>2019</v>
      </c>
      <c r="F16" s="5">
        <f>_xlfn.ISOWEEKNUM(Table_EnergyDemand_raw_data4[[#This Row],[Date]])</f>
        <v>4</v>
      </c>
      <c r="G16" s="6" t="str">
        <f>VLOOKUP(Table_EnergyDemand_raw_data4[[#This Row],[Date]],Table_Sheet1[], 2, FALSE)</f>
        <v>N</v>
      </c>
      <c r="H16" s="6" t="str">
        <f>VLOOKUP(Table_EnergyDemand_raw_data4[[#This Row],[Date]],Table_Sheet1[], 3, FALSE)</f>
        <v>N</v>
      </c>
      <c r="I16" s="5">
        <v>17.3</v>
      </c>
      <c r="J16" s="5">
        <v>40.799999999999997</v>
      </c>
      <c r="K16" s="5">
        <v>30</v>
      </c>
      <c r="L16" s="5">
        <v>0</v>
      </c>
      <c r="M16" s="7">
        <v>155891.345</v>
      </c>
      <c r="N16" s="8">
        <v>4549.6451049999996</v>
      </c>
      <c r="O16" s="8">
        <f>Table_EnergyDemand_raw_data4[[#This Row],[Demand]]*Table_EnergyDemand_raw_data4[[#This Row],[RRP]]</f>
        <v>709250294.69111621</v>
      </c>
    </row>
    <row r="17" spans="1:15" x14ac:dyDescent="0.3">
      <c r="A17" s="14">
        <v>14</v>
      </c>
      <c r="B17" s="10">
        <v>42775</v>
      </c>
      <c r="C17" s="5" t="str">
        <f>TEXT(Table_EnergyDemand_raw_data4[[#This Row],[Date]], "DDDD")</f>
        <v>Thursday</v>
      </c>
      <c r="D17" s="5" t="str">
        <f xml:space="preserve"> TEXT(Table_EnergyDemand_raw_data4[[#This Row],[Date]], "MMMM")</f>
        <v>February</v>
      </c>
      <c r="E17" s="5" t="str">
        <f>TEXT(Table_EnergyDemand_raw_data4[[#This Row],[Date]], "YYYY")</f>
        <v>2017</v>
      </c>
      <c r="F17" s="5">
        <f>_xlfn.ISOWEEKNUM(Table_EnergyDemand_raw_data4[[#This Row],[Date]])</f>
        <v>6</v>
      </c>
      <c r="G17" s="6" t="str">
        <f>VLOOKUP(Table_EnergyDemand_raw_data4[[#This Row],[Date]],Table_Sheet1[], 2, FALSE)</f>
        <v>Y</v>
      </c>
      <c r="H17" s="6" t="str">
        <f>VLOOKUP(Table_EnergyDemand_raw_data4[[#This Row],[Date]],Table_Sheet1[], 3, FALSE)</f>
        <v>N</v>
      </c>
      <c r="I17" s="5">
        <v>20.3</v>
      </c>
      <c r="J17" s="5">
        <v>36</v>
      </c>
      <c r="K17" s="5">
        <v>24.4</v>
      </c>
      <c r="L17" s="5">
        <v>0</v>
      </c>
      <c r="M17" s="7">
        <v>155060.60999999999</v>
      </c>
      <c r="N17" s="8">
        <v>156.69956149999999</v>
      </c>
      <c r="O17" s="8">
        <f>Table_EnergyDemand_raw_data4[[#This Row],[Demand]]*Table_EnergyDemand_raw_data4[[#This Row],[RRP]]</f>
        <v>24297929.592922512</v>
      </c>
    </row>
    <row r="18" spans="1:15" x14ac:dyDescent="0.3">
      <c r="A18" s="14">
        <v>15</v>
      </c>
      <c r="B18" s="10">
        <v>42357</v>
      </c>
      <c r="C18" s="5" t="str">
        <f>TEXT(Table_EnergyDemand_raw_data4[[#This Row],[Date]], "DDDD")</f>
        <v>Saturday</v>
      </c>
      <c r="D18" s="5" t="str">
        <f xml:space="preserve"> TEXT(Table_EnergyDemand_raw_data4[[#This Row],[Date]], "MMMM")</f>
        <v>December</v>
      </c>
      <c r="E18" s="5" t="str">
        <f>TEXT(Table_EnergyDemand_raw_data4[[#This Row],[Date]], "YYYY")</f>
        <v>2015</v>
      </c>
      <c r="F18" s="5">
        <f>_xlfn.ISOWEEKNUM(Table_EnergyDemand_raw_data4[[#This Row],[Date]])</f>
        <v>51</v>
      </c>
      <c r="G18" s="6" t="str">
        <f>VLOOKUP(Table_EnergyDemand_raw_data4[[#This Row],[Date]],Table_Sheet1[], 2, FALSE)</f>
        <v>N</v>
      </c>
      <c r="H18" s="6" t="str">
        <f>VLOOKUP(Table_EnergyDemand_raw_data4[[#This Row],[Date]],Table_Sheet1[], 3, FALSE)</f>
        <v>N</v>
      </c>
      <c r="I18" s="5">
        <v>19.2</v>
      </c>
      <c r="J18" s="5">
        <v>41.2</v>
      </c>
      <c r="K18" s="5">
        <v>20.5</v>
      </c>
      <c r="L18" s="5">
        <v>0</v>
      </c>
      <c r="M18" s="7">
        <v>154924.89000000001</v>
      </c>
      <c r="N18" s="8">
        <v>69.328820820000004</v>
      </c>
      <c r="O18" s="8">
        <f>Table_EnergyDemand_raw_data4[[#This Row],[Demand]]*Table_EnergyDemand_raw_data4[[#This Row],[RRP]]</f>
        <v>10740759.939368211</v>
      </c>
    </row>
    <row r="19" spans="1:15" x14ac:dyDescent="0.3">
      <c r="A19" s="14">
        <v>16</v>
      </c>
      <c r="B19" s="10">
        <v>43860</v>
      </c>
      <c r="C19" s="5" t="str">
        <f>TEXT(Table_EnergyDemand_raw_data4[[#This Row],[Date]], "DDDD")</f>
        <v>Thursday</v>
      </c>
      <c r="D19" s="5" t="str">
        <f xml:space="preserve"> TEXT(Table_EnergyDemand_raw_data4[[#This Row],[Date]], "MMMM")</f>
        <v>January</v>
      </c>
      <c r="E19" s="5" t="str">
        <f>TEXT(Table_EnergyDemand_raw_data4[[#This Row],[Date]], "YYYY")</f>
        <v>2020</v>
      </c>
      <c r="F19" s="5">
        <f>_xlfn.ISOWEEKNUM(Table_EnergyDemand_raw_data4[[#This Row],[Date]])</f>
        <v>5</v>
      </c>
      <c r="G19" s="6" t="str">
        <f>VLOOKUP(Table_EnergyDemand_raw_data4[[#This Row],[Date]],Table_Sheet1[], 2, FALSE)</f>
        <v>Y</v>
      </c>
      <c r="H19" s="6" t="str">
        <f>VLOOKUP(Table_EnergyDemand_raw_data4[[#This Row],[Date]],Table_Sheet1[], 3, FALSE)</f>
        <v>N</v>
      </c>
      <c r="I19" s="5">
        <v>16.399999999999999</v>
      </c>
      <c r="J19" s="5">
        <v>39.4</v>
      </c>
      <c r="K19" s="5">
        <v>29.3</v>
      </c>
      <c r="L19" s="5">
        <v>0</v>
      </c>
      <c r="M19" s="7">
        <v>154816.49</v>
      </c>
      <c r="N19" s="8">
        <v>1044.4473029999999</v>
      </c>
      <c r="O19" s="8">
        <f>Table_EnergyDemand_raw_data4[[#This Row],[Demand]]*Table_EnergyDemand_raw_data4[[#This Row],[RRP]]</f>
        <v>161697665.44042644</v>
      </c>
    </row>
    <row r="20" spans="1:15" x14ac:dyDescent="0.3">
      <c r="A20" s="14">
        <v>17</v>
      </c>
      <c r="B20" s="10">
        <v>43118</v>
      </c>
      <c r="C20" s="5" t="str">
        <f>TEXT(Table_EnergyDemand_raw_data4[[#This Row],[Date]], "DDDD")</f>
        <v>Thursday</v>
      </c>
      <c r="D20" s="5" t="str">
        <f xml:space="preserve"> TEXT(Table_EnergyDemand_raw_data4[[#This Row],[Date]], "MMMM")</f>
        <v>January</v>
      </c>
      <c r="E20" s="5" t="str">
        <f>TEXT(Table_EnergyDemand_raw_data4[[#This Row],[Date]], "YYYY")</f>
        <v>2018</v>
      </c>
      <c r="F20" s="5">
        <f>_xlfn.ISOWEEKNUM(Table_EnergyDemand_raw_data4[[#This Row],[Date]])</f>
        <v>3</v>
      </c>
      <c r="G20" s="6" t="str">
        <f>VLOOKUP(Table_EnergyDemand_raw_data4[[#This Row],[Date]],Table_Sheet1[], 2, FALSE)</f>
        <v>N</v>
      </c>
      <c r="H20" s="6" t="str">
        <f>VLOOKUP(Table_EnergyDemand_raw_data4[[#This Row],[Date]],Table_Sheet1[], 3, FALSE)</f>
        <v>N</v>
      </c>
      <c r="I20" s="5">
        <v>16.600000000000001</v>
      </c>
      <c r="J20" s="5">
        <v>40</v>
      </c>
      <c r="K20" s="5">
        <v>30.8</v>
      </c>
      <c r="L20" s="5">
        <v>0</v>
      </c>
      <c r="M20" s="7">
        <v>154648.065</v>
      </c>
      <c r="N20" s="8">
        <v>1210.1379199999999</v>
      </c>
      <c r="O20" s="8">
        <f>Table_EnergyDemand_raw_data4[[#This Row],[Demand]]*Table_EnergyDemand_raw_data4[[#This Row],[RRP]]</f>
        <v>187145487.71112478</v>
      </c>
    </row>
    <row r="21" spans="1:15" x14ac:dyDescent="0.3">
      <c r="A21" s="14">
        <v>18</v>
      </c>
      <c r="B21" s="10">
        <v>43069</v>
      </c>
      <c r="C21" s="5" t="str">
        <f>TEXT(Table_EnergyDemand_raw_data4[[#This Row],[Date]], "DDDD")</f>
        <v>Thursday</v>
      </c>
      <c r="D21" s="5" t="str">
        <f xml:space="preserve"> TEXT(Table_EnergyDemand_raw_data4[[#This Row],[Date]], "MMMM")</f>
        <v>November</v>
      </c>
      <c r="E21" s="5" t="str">
        <f>TEXT(Table_EnergyDemand_raw_data4[[#This Row],[Date]], "YYYY")</f>
        <v>2017</v>
      </c>
      <c r="F21" s="5">
        <f>_xlfn.ISOWEEKNUM(Table_EnergyDemand_raw_data4[[#This Row],[Date]])</f>
        <v>48</v>
      </c>
      <c r="G21" s="6" t="str">
        <f>VLOOKUP(Table_EnergyDemand_raw_data4[[#This Row],[Date]],Table_Sheet1[], 2, FALSE)</f>
        <v>Y</v>
      </c>
      <c r="H21" s="6" t="str">
        <f>VLOOKUP(Table_EnergyDemand_raw_data4[[#This Row],[Date]],Table_Sheet1[], 3, FALSE)</f>
        <v>N</v>
      </c>
      <c r="I21" s="5">
        <v>22.5</v>
      </c>
      <c r="J21" s="5">
        <v>34.9</v>
      </c>
      <c r="K21" s="5">
        <v>23.1</v>
      </c>
      <c r="L21" s="5">
        <v>0</v>
      </c>
      <c r="M21" s="7">
        <v>154632.33499999999</v>
      </c>
      <c r="N21" s="8">
        <v>131.4914339</v>
      </c>
      <c r="O21" s="8">
        <f>Table_EnergyDemand_raw_data4[[#This Row],[Demand]]*Table_EnergyDemand_raw_data4[[#This Row],[RRP]]</f>
        <v>20332827.456455156</v>
      </c>
    </row>
    <row r="22" spans="1:15" x14ac:dyDescent="0.3">
      <c r="A22" s="14">
        <v>19</v>
      </c>
      <c r="B22" s="10">
        <v>42011</v>
      </c>
      <c r="C22" s="5" t="str">
        <f>TEXT(Table_EnergyDemand_raw_data4[[#This Row],[Date]], "DDDD")</f>
        <v>Wednesday</v>
      </c>
      <c r="D22" s="5" t="str">
        <f xml:space="preserve"> TEXT(Table_EnergyDemand_raw_data4[[#This Row],[Date]], "MMMM")</f>
        <v>January</v>
      </c>
      <c r="E22" s="5" t="str">
        <f>TEXT(Table_EnergyDemand_raw_data4[[#This Row],[Date]], "YYYY")</f>
        <v>2015</v>
      </c>
      <c r="F22" s="5">
        <f>_xlfn.ISOWEEKNUM(Table_EnergyDemand_raw_data4[[#This Row],[Date]])</f>
        <v>2</v>
      </c>
      <c r="G22" s="6" t="str">
        <f>VLOOKUP(Table_EnergyDemand_raw_data4[[#This Row],[Date]],Table_Sheet1[], 2, FALSE)</f>
        <v>N</v>
      </c>
      <c r="H22" s="6" t="str">
        <f>VLOOKUP(Table_EnergyDemand_raw_data4[[#This Row],[Date]],Table_Sheet1[], 3, FALSE)</f>
        <v>N</v>
      </c>
      <c r="I22" s="5">
        <v>18.899999999999999</v>
      </c>
      <c r="J22" s="5">
        <v>37.4</v>
      </c>
      <c r="K22" s="5">
        <v>20.7</v>
      </c>
      <c r="L22" s="5">
        <v>0</v>
      </c>
      <c r="M22" s="7">
        <v>153514.82</v>
      </c>
      <c r="N22" s="8">
        <v>48.312309380000002</v>
      </c>
      <c r="O22" s="8">
        <f>Table_EnergyDemand_raw_data4[[#This Row],[Demand]]*Table_EnergyDemand_raw_data4[[#This Row],[RRP]]</f>
        <v>7416655.4782550121</v>
      </c>
    </row>
    <row r="23" spans="1:15" x14ac:dyDescent="0.3">
      <c r="A23" s="14">
        <v>20</v>
      </c>
      <c r="B23" s="10">
        <v>42026</v>
      </c>
      <c r="C23" s="5" t="str">
        <f>TEXT(Table_EnergyDemand_raw_data4[[#This Row],[Date]], "DDDD")</f>
        <v>Thursday</v>
      </c>
      <c r="D23" s="5" t="str">
        <f xml:space="preserve"> TEXT(Table_EnergyDemand_raw_data4[[#This Row],[Date]], "MMMM")</f>
        <v>January</v>
      </c>
      <c r="E23" s="5" t="str">
        <f>TEXT(Table_EnergyDemand_raw_data4[[#This Row],[Date]], "YYYY")</f>
        <v>2015</v>
      </c>
      <c r="F23" s="5">
        <f>_xlfn.ISOWEEKNUM(Table_EnergyDemand_raw_data4[[#This Row],[Date]])</f>
        <v>4</v>
      </c>
      <c r="G23" s="6" t="str">
        <f>VLOOKUP(Table_EnergyDemand_raw_data4[[#This Row],[Date]],Table_Sheet1[], 2, FALSE)</f>
        <v>N</v>
      </c>
      <c r="H23" s="6" t="str">
        <f>VLOOKUP(Table_EnergyDemand_raw_data4[[#This Row],[Date]],Table_Sheet1[], 3, FALSE)</f>
        <v>N</v>
      </c>
      <c r="I23" s="5">
        <v>18.7</v>
      </c>
      <c r="J23" s="5">
        <v>35.799999999999997</v>
      </c>
      <c r="K23" s="5">
        <v>23.1</v>
      </c>
      <c r="L23" s="5">
        <v>0</v>
      </c>
      <c r="M23" s="7">
        <v>153232.1</v>
      </c>
      <c r="N23" s="8">
        <v>35.230761399999999</v>
      </c>
      <c r="O23" s="8">
        <f>Table_EnergyDemand_raw_data4[[#This Row],[Demand]]*Table_EnergyDemand_raw_data4[[#This Row],[RRP]]</f>
        <v>5398483.5539209396</v>
      </c>
    </row>
    <row r="25" spans="1:15" ht="30" customHeight="1" x14ac:dyDescent="0.3">
      <c r="A25" s="51" t="s">
        <v>90</v>
      </c>
      <c r="B25" s="51"/>
      <c r="C25" s="51"/>
      <c r="D25" s="51"/>
      <c r="E25" s="51"/>
      <c r="F25" s="51"/>
      <c r="G25" s="51"/>
      <c r="H25" s="51"/>
      <c r="I25" s="51"/>
      <c r="J25" s="51"/>
      <c r="K25" s="51"/>
      <c r="L25" s="51"/>
      <c r="M25" s="51"/>
      <c r="N25" s="51"/>
    </row>
    <row r="26" spans="1:15" ht="21" x14ac:dyDescent="0.4">
      <c r="A26" s="27" t="s">
        <v>32</v>
      </c>
      <c r="B26" s="27"/>
      <c r="C26" s="27"/>
    </row>
    <row r="27" spans="1:15" x14ac:dyDescent="0.3">
      <c r="A27" s="9" t="s">
        <v>17</v>
      </c>
      <c r="B27" s="9" t="s">
        <v>7</v>
      </c>
      <c r="C27" s="9" t="s">
        <v>3</v>
      </c>
      <c r="D27" s="9" t="s">
        <v>4</v>
      </c>
      <c r="E27" s="9" t="s">
        <v>5</v>
      </c>
      <c r="F27" s="9" t="s">
        <v>6</v>
      </c>
      <c r="G27" s="9" t="s">
        <v>16</v>
      </c>
      <c r="H27" s="9" t="s">
        <v>9</v>
      </c>
      <c r="I27" s="9" t="s">
        <v>13</v>
      </c>
      <c r="J27" s="9" t="s">
        <v>14</v>
      </c>
      <c r="K27" s="9" t="s">
        <v>15</v>
      </c>
      <c r="L27" s="9" t="s">
        <v>11</v>
      </c>
      <c r="M27" s="9" t="s">
        <v>10</v>
      </c>
      <c r="N27" s="9" t="s">
        <v>0</v>
      </c>
      <c r="O27" s="9" t="s">
        <v>12</v>
      </c>
    </row>
    <row r="28" spans="1:15" x14ac:dyDescent="0.3">
      <c r="A28" s="25">
        <v>20</v>
      </c>
      <c r="B28" s="15">
        <v>43932</v>
      </c>
      <c r="C28" s="16" t="s">
        <v>18</v>
      </c>
      <c r="D28" s="16" t="s">
        <v>19</v>
      </c>
      <c r="E28" s="28" t="s">
        <v>20</v>
      </c>
      <c r="F28" s="16">
        <v>15</v>
      </c>
      <c r="G28" s="17" t="s">
        <v>1</v>
      </c>
      <c r="H28" s="17" t="s">
        <v>2</v>
      </c>
      <c r="I28" s="16">
        <v>13</v>
      </c>
      <c r="J28" s="16">
        <v>15.7</v>
      </c>
      <c r="K28" s="16">
        <v>11.3</v>
      </c>
      <c r="L28" s="16">
        <v>2.4</v>
      </c>
      <c r="M28" s="18">
        <v>92097.07</v>
      </c>
      <c r="N28" s="19">
        <v>19.934105580000001</v>
      </c>
      <c r="O28" s="19">
        <v>1835872.7169886508</v>
      </c>
    </row>
    <row r="29" spans="1:15" x14ac:dyDescent="0.3">
      <c r="A29" s="25">
        <v>19</v>
      </c>
      <c r="B29" s="15">
        <v>43422</v>
      </c>
      <c r="C29" s="16" t="s">
        <v>21</v>
      </c>
      <c r="D29" s="16" t="s">
        <v>22</v>
      </c>
      <c r="E29" s="29" t="s">
        <v>23</v>
      </c>
      <c r="F29" s="16">
        <v>46</v>
      </c>
      <c r="G29" s="17" t="s">
        <v>2</v>
      </c>
      <c r="H29" s="17" t="s">
        <v>1</v>
      </c>
      <c r="I29" s="16">
        <v>9.8000000000000007</v>
      </c>
      <c r="J29" s="16">
        <v>26.6</v>
      </c>
      <c r="K29" s="16">
        <v>30.1</v>
      </c>
      <c r="L29" s="16">
        <v>0</v>
      </c>
      <c r="M29" s="18">
        <v>92043.13</v>
      </c>
      <c r="N29" s="19">
        <v>89.24819359</v>
      </c>
      <c r="O29" s="19">
        <v>8214683.0848695375</v>
      </c>
    </row>
    <row r="30" spans="1:15" x14ac:dyDescent="0.3">
      <c r="A30" s="25">
        <v>18</v>
      </c>
      <c r="B30" s="15">
        <v>43114</v>
      </c>
      <c r="C30" s="16" t="s">
        <v>21</v>
      </c>
      <c r="D30" s="16" t="s">
        <v>24</v>
      </c>
      <c r="E30" s="28">
        <v>2018</v>
      </c>
      <c r="F30" s="16">
        <v>2</v>
      </c>
      <c r="G30" s="17" t="s">
        <v>1</v>
      </c>
      <c r="H30" s="17" t="s">
        <v>1</v>
      </c>
      <c r="I30" s="16">
        <v>12.7</v>
      </c>
      <c r="J30" s="16">
        <v>19.5</v>
      </c>
      <c r="K30" s="16">
        <v>27.5</v>
      </c>
      <c r="L30" s="16">
        <v>15</v>
      </c>
      <c r="M30" s="18">
        <v>92021.68</v>
      </c>
      <c r="N30" s="19">
        <v>66.65958191</v>
      </c>
      <c r="O30" s="19">
        <v>6134126.7154558087</v>
      </c>
    </row>
    <row r="31" spans="1:15" x14ac:dyDescent="0.3">
      <c r="A31" s="25">
        <v>17</v>
      </c>
      <c r="B31" s="15">
        <v>43841</v>
      </c>
      <c r="C31" s="16" t="s">
        <v>18</v>
      </c>
      <c r="D31" s="16" t="s">
        <v>24</v>
      </c>
      <c r="E31" s="28">
        <v>2020</v>
      </c>
      <c r="F31" s="16">
        <v>2</v>
      </c>
      <c r="G31" s="17" t="s">
        <v>1</v>
      </c>
      <c r="H31" s="17" t="s">
        <v>1</v>
      </c>
      <c r="I31" s="16">
        <v>13.5</v>
      </c>
      <c r="J31" s="16">
        <v>19.3</v>
      </c>
      <c r="K31" s="16">
        <v>18.2</v>
      </c>
      <c r="L31" s="16">
        <v>15.6</v>
      </c>
      <c r="M31" s="18">
        <v>91886.604999999996</v>
      </c>
      <c r="N31" s="19">
        <v>22.78453983</v>
      </c>
      <c r="O31" s="19">
        <v>2093594.0114659769</v>
      </c>
    </row>
    <row r="32" spans="1:15" x14ac:dyDescent="0.3">
      <c r="A32" s="25">
        <v>16</v>
      </c>
      <c r="B32" s="15">
        <v>43842</v>
      </c>
      <c r="C32" s="16" t="s">
        <v>21</v>
      </c>
      <c r="D32" s="16" t="s">
        <v>24</v>
      </c>
      <c r="E32" s="28">
        <v>2020</v>
      </c>
      <c r="F32" s="16">
        <v>2</v>
      </c>
      <c r="G32" s="17" t="s">
        <v>1</v>
      </c>
      <c r="H32" s="17" t="s">
        <v>1</v>
      </c>
      <c r="I32" s="16">
        <v>14.2</v>
      </c>
      <c r="J32" s="16">
        <v>19.899999999999999</v>
      </c>
      <c r="K32" s="16">
        <v>21.9</v>
      </c>
      <c r="L32" s="16">
        <v>0</v>
      </c>
      <c r="M32" s="18">
        <v>91797.595000000001</v>
      </c>
      <c r="N32" s="19">
        <v>45.627913079999999</v>
      </c>
      <c r="O32" s="19">
        <v>4188532.6856130427</v>
      </c>
    </row>
    <row r="33" spans="1:15" x14ac:dyDescent="0.3">
      <c r="A33" s="25">
        <v>15</v>
      </c>
      <c r="B33" s="15">
        <v>42785</v>
      </c>
      <c r="C33" s="16" t="s">
        <v>21</v>
      </c>
      <c r="D33" s="16" t="s">
        <v>25</v>
      </c>
      <c r="E33" s="28">
        <v>2017</v>
      </c>
      <c r="F33" s="16">
        <v>7</v>
      </c>
      <c r="G33" s="17" t="s">
        <v>2</v>
      </c>
      <c r="H33" s="17" t="s">
        <v>1</v>
      </c>
      <c r="I33" s="16">
        <v>11.7</v>
      </c>
      <c r="J33" s="16">
        <v>17.3</v>
      </c>
      <c r="K33" s="16">
        <v>9.9</v>
      </c>
      <c r="L33" s="16">
        <v>0</v>
      </c>
      <c r="M33" s="18">
        <v>91280.024999999994</v>
      </c>
      <c r="N33" s="19">
        <v>53.12020553</v>
      </c>
      <c r="O33" s="19">
        <v>4848813.6887835376</v>
      </c>
    </row>
    <row r="34" spans="1:15" x14ac:dyDescent="0.3">
      <c r="A34" s="25">
        <v>14</v>
      </c>
      <c r="B34" s="15">
        <v>43387</v>
      </c>
      <c r="C34" s="16" t="s">
        <v>21</v>
      </c>
      <c r="D34" s="16" t="s">
        <v>26</v>
      </c>
      <c r="E34" s="28">
        <v>2018</v>
      </c>
      <c r="F34" s="16">
        <v>41</v>
      </c>
      <c r="G34" s="17" t="s">
        <v>2</v>
      </c>
      <c r="H34" s="17" t="s">
        <v>1</v>
      </c>
      <c r="I34" s="16">
        <v>12.4</v>
      </c>
      <c r="J34" s="16">
        <v>27.3</v>
      </c>
      <c r="K34" s="16">
        <v>22.1</v>
      </c>
      <c r="L34" s="16">
        <v>0</v>
      </c>
      <c r="M34" s="18">
        <v>90918.615000000005</v>
      </c>
      <c r="N34" s="19">
        <v>56.864164340000002</v>
      </c>
      <c r="O34" s="19">
        <v>5170011.0649251891</v>
      </c>
    </row>
    <row r="35" spans="1:15" x14ac:dyDescent="0.3">
      <c r="A35" s="25">
        <v>13</v>
      </c>
      <c r="B35" s="15">
        <v>42722</v>
      </c>
      <c r="C35" s="16" t="s">
        <v>21</v>
      </c>
      <c r="D35" s="16" t="s">
        <v>27</v>
      </c>
      <c r="E35" s="28">
        <v>2016</v>
      </c>
      <c r="F35" s="16">
        <v>50</v>
      </c>
      <c r="G35" s="17" t="s">
        <v>2</v>
      </c>
      <c r="H35" s="17" t="s">
        <v>1</v>
      </c>
      <c r="I35" s="16">
        <v>10</v>
      </c>
      <c r="J35" s="16">
        <v>17.5</v>
      </c>
      <c r="K35" s="16">
        <v>30.3</v>
      </c>
      <c r="L35" s="16">
        <v>0</v>
      </c>
      <c r="M35" s="18">
        <v>90911.085000000006</v>
      </c>
      <c r="N35" s="19">
        <v>26.49359939</v>
      </c>
      <c r="O35" s="19">
        <v>2408561.8661002382</v>
      </c>
    </row>
    <row r="36" spans="1:15" x14ac:dyDescent="0.3">
      <c r="A36" s="25">
        <v>12</v>
      </c>
      <c r="B36" s="15">
        <v>43421</v>
      </c>
      <c r="C36" s="16" t="s">
        <v>18</v>
      </c>
      <c r="D36" s="16" t="s">
        <v>22</v>
      </c>
      <c r="E36" s="28">
        <v>2018</v>
      </c>
      <c r="F36" s="16">
        <v>46</v>
      </c>
      <c r="G36" s="17" t="s">
        <v>2</v>
      </c>
      <c r="H36" s="17" t="s">
        <v>1</v>
      </c>
      <c r="I36" s="16">
        <v>9.6</v>
      </c>
      <c r="J36" s="16">
        <v>18.100000000000001</v>
      </c>
      <c r="K36" s="16">
        <v>29.9</v>
      </c>
      <c r="L36" s="16">
        <v>0</v>
      </c>
      <c r="M36" s="18">
        <v>90498.92</v>
      </c>
      <c r="N36" s="19">
        <v>83.267081379999993</v>
      </c>
      <c r="O36" s="19">
        <v>7535580.9364421088</v>
      </c>
    </row>
    <row r="37" spans="1:15" x14ac:dyDescent="0.3">
      <c r="A37" s="25">
        <v>11</v>
      </c>
      <c r="B37" s="15">
        <v>42750</v>
      </c>
      <c r="C37" s="16" t="s">
        <v>21</v>
      </c>
      <c r="D37" s="16" t="s">
        <v>24</v>
      </c>
      <c r="E37" s="28">
        <v>2017</v>
      </c>
      <c r="F37" s="16">
        <v>2</v>
      </c>
      <c r="G37" s="17" t="s">
        <v>1</v>
      </c>
      <c r="H37" s="17" t="s">
        <v>1</v>
      </c>
      <c r="I37" s="16">
        <v>15.2</v>
      </c>
      <c r="J37" s="16">
        <v>21.5</v>
      </c>
      <c r="K37" s="16">
        <v>22.7</v>
      </c>
      <c r="L37" s="16">
        <v>0</v>
      </c>
      <c r="M37" s="18">
        <v>90294</v>
      </c>
      <c r="N37" s="19">
        <v>55.444296340000001</v>
      </c>
      <c r="O37" s="19">
        <v>5006287.2937239604</v>
      </c>
    </row>
    <row r="38" spans="1:15" x14ac:dyDescent="0.3">
      <c r="A38" s="25">
        <v>10</v>
      </c>
      <c r="B38" s="15">
        <v>42721</v>
      </c>
      <c r="C38" s="16" t="s">
        <v>18</v>
      </c>
      <c r="D38" s="16" t="s">
        <v>27</v>
      </c>
      <c r="E38" s="28">
        <v>2016</v>
      </c>
      <c r="F38" s="16">
        <v>50</v>
      </c>
      <c r="G38" s="17" t="s">
        <v>2</v>
      </c>
      <c r="H38" s="17" t="s">
        <v>1</v>
      </c>
      <c r="I38" s="16">
        <v>15.1</v>
      </c>
      <c r="J38" s="16">
        <v>20.9</v>
      </c>
      <c r="K38" s="16">
        <v>22.5</v>
      </c>
      <c r="L38" s="16">
        <v>0</v>
      </c>
      <c r="M38" s="18">
        <v>90227.48</v>
      </c>
      <c r="N38" s="19">
        <v>23.576231230000001</v>
      </c>
      <c r="O38" s="19">
        <v>2127223.9317802005</v>
      </c>
    </row>
    <row r="39" spans="1:15" x14ac:dyDescent="0.3">
      <c r="A39" s="25">
        <v>9</v>
      </c>
      <c r="B39" s="15">
        <v>43821</v>
      </c>
      <c r="C39" s="16" t="s">
        <v>21</v>
      </c>
      <c r="D39" s="16" t="s">
        <v>27</v>
      </c>
      <c r="E39" s="28">
        <v>2019</v>
      </c>
      <c r="F39" s="16">
        <v>51</v>
      </c>
      <c r="G39" s="17" t="s">
        <v>1</v>
      </c>
      <c r="H39" s="17" t="s">
        <v>1</v>
      </c>
      <c r="I39" s="16">
        <v>13.1</v>
      </c>
      <c r="J39" s="16">
        <v>19.600000000000001</v>
      </c>
      <c r="K39" s="16">
        <v>31.5</v>
      </c>
      <c r="L39" s="16">
        <v>0</v>
      </c>
      <c r="M39" s="18">
        <v>90145.615000000005</v>
      </c>
      <c r="N39" s="19">
        <v>34.678705909999998</v>
      </c>
      <c r="O39" s="19">
        <v>3126133.2716610846</v>
      </c>
    </row>
    <row r="40" spans="1:15" x14ac:dyDescent="0.3">
      <c r="A40" s="25">
        <v>8</v>
      </c>
      <c r="B40" s="15">
        <v>42736</v>
      </c>
      <c r="C40" s="16" t="s">
        <v>21</v>
      </c>
      <c r="D40" s="16" t="s">
        <v>24</v>
      </c>
      <c r="E40" s="28">
        <v>2017</v>
      </c>
      <c r="F40" s="16">
        <v>52</v>
      </c>
      <c r="G40" s="17" t="s">
        <v>1</v>
      </c>
      <c r="H40" s="17" t="s">
        <v>2</v>
      </c>
      <c r="I40" s="16">
        <v>16.8</v>
      </c>
      <c r="J40" s="16">
        <v>21.1</v>
      </c>
      <c r="K40" s="16">
        <v>8.5</v>
      </c>
      <c r="L40" s="16">
        <v>0</v>
      </c>
      <c r="M40" s="18">
        <v>89403.145000000004</v>
      </c>
      <c r="N40" s="19">
        <v>25.846761099999998</v>
      </c>
      <c r="O40" s="19">
        <v>2310781.7304036594</v>
      </c>
    </row>
    <row r="41" spans="1:15" x14ac:dyDescent="0.3">
      <c r="A41" s="25">
        <v>7</v>
      </c>
      <c r="B41" s="15">
        <v>43831</v>
      </c>
      <c r="C41" s="16" t="s">
        <v>28</v>
      </c>
      <c r="D41" s="16" t="s">
        <v>24</v>
      </c>
      <c r="E41" s="28">
        <v>2020</v>
      </c>
      <c r="F41" s="16">
        <v>1</v>
      </c>
      <c r="G41" s="17" t="s">
        <v>1</v>
      </c>
      <c r="H41" s="17" t="s">
        <v>2</v>
      </c>
      <c r="I41" s="16">
        <v>11.8</v>
      </c>
      <c r="J41" s="16">
        <v>24.9</v>
      </c>
      <c r="K41" s="16">
        <v>31.6</v>
      </c>
      <c r="L41" s="16">
        <v>0</v>
      </c>
      <c r="M41" s="18">
        <v>89077.854999999996</v>
      </c>
      <c r="N41" s="19">
        <v>50.921802759999999</v>
      </c>
      <c r="O41" s="19">
        <v>4536004.9625938796</v>
      </c>
    </row>
    <row r="42" spans="1:15" x14ac:dyDescent="0.3">
      <c r="A42" s="25">
        <v>6</v>
      </c>
      <c r="B42" s="15">
        <v>42778</v>
      </c>
      <c r="C42" s="16" t="s">
        <v>21</v>
      </c>
      <c r="D42" s="16" t="s">
        <v>25</v>
      </c>
      <c r="E42" s="28">
        <v>2017</v>
      </c>
      <c r="F42" s="16">
        <v>6</v>
      </c>
      <c r="G42" s="17" t="s">
        <v>2</v>
      </c>
      <c r="H42" s="17" t="s">
        <v>1</v>
      </c>
      <c r="I42" s="16">
        <v>15.1</v>
      </c>
      <c r="J42" s="16">
        <v>19.899999999999999</v>
      </c>
      <c r="K42" s="16">
        <v>12.6</v>
      </c>
      <c r="L42" s="16">
        <v>2</v>
      </c>
      <c r="M42" s="18">
        <v>89003.15</v>
      </c>
      <c r="N42" s="19">
        <v>19.865113940000001</v>
      </c>
      <c r="O42" s="19">
        <v>1768057.7157689109</v>
      </c>
    </row>
    <row r="43" spans="1:15" x14ac:dyDescent="0.3">
      <c r="A43" s="25">
        <v>5</v>
      </c>
      <c r="B43" s="15">
        <v>42749</v>
      </c>
      <c r="C43" s="16" t="s">
        <v>18</v>
      </c>
      <c r="D43" s="16" t="s">
        <v>24</v>
      </c>
      <c r="E43" s="28">
        <v>2017</v>
      </c>
      <c r="F43" s="16">
        <v>2</v>
      </c>
      <c r="G43" s="17" t="s">
        <v>1</v>
      </c>
      <c r="H43" s="17" t="s">
        <v>1</v>
      </c>
      <c r="I43" s="16">
        <v>15.2</v>
      </c>
      <c r="J43" s="16">
        <v>23.5</v>
      </c>
      <c r="K43" s="16">
        <v>16.5</v>
      </c>
      <c r="L43" s="16">
        <v>2.6</v>
      </c>
      <c r="M43" s="18">
        <v>88996.625</v>
      </c>
      <c r="N43" s="19">
        <v>42.294834850000001</v>
      </c>
      <c r="O43" s="19">
        <v>3764097.5565823815</v>
      </c>
    </row>
    <row r="44" spans="1:15" x14ac:dyDescent="0.3">
      <c r="A44" s="25">
        <v>4</v>
      </c>
      <c r="B44" s="15">
        <v>43436</v>
      </c>
      <c r="C44" s="16" t="s">
        <v>21</v>
      </c>
      <c r="D44" s="16" t="s">
        <v>27</v>
      </c>
      <c r="E44" s="28">
        <v>2018</v>
      </c>
      <c r="F44" s="16">
        <v>48</v>
      </c>
      <c r="G44" s="17" t="s">
        <v>2</v>
      </c>
      <c r="H44" s="17" t="s">
        <v>1</v>
      </c>
      <c r="I44" s="16">
        <v>12.2</v>
      </c>
      <c r="J44" s="16">
        <v>19.5</v>
      </c>
      <c r="K44" s="16">
        <v>18.899999999999999</v>
      </c>
      <c r="L44" s="16">
        <v>10.4</v>
      </c>
      <c r="M44" s="18">
        <v>88903.065000000002</v>
      </c>
      <c r="N44" s="19">
        <v>24.455382029999999</v>
      </c>
      <c r="O44" s="19">
        <v>2174158.4182129218</v>
      </c>
    </row>
    <row r="45" spans="1:15" x14ac:dyDescent="0.3">
      <c r="A45" s="25">
        <v>3</v>
      </c>
      <c r="B45" s="15">
        <v>44094</v>
      </c>
      <c r="C45" s="16" t="s">
        <v>21</v>
      </c>
      <c r="D45" s="16" t="s">
        <v>29</v>
      </c>
      <c r="E45" s="28">
        <v>2020</v>
      </c>
      <c r="F45" s="16">
        <v>38</v>
      </c>
      <c r="G45" s="17" t="s">
        <v>1</v>
      </c>
      <c r="H45" s="17" t="s">
        <v>1</v>
      </c>
      <c r="I45" s="16">
        <v>17.100000000000001</v>
      </c>
      <c r="J45" s="16">
        <v>22</v>
      </c>
      <c r="K45" s="16">
        <v>16.7</v>
      </c>
      <c r="L45" s="16">
        <v>0</v>
      </c>
      <c r="M45" s="18">
        <v>86891.23</v>
      </c>
      <c r="N45" s="19">
        <v>23.051334789999999</v>
      </c>
      <c r="O45" s="19">
        <v>2002958.8330448915</v>
      </c>
    </row>
    <row r="46" spans="1:15" x14ac:dyDescent="0.3">
      <c r="A46" s="25">
        <v>2</v>
      </c>
      <c r="B46" s="15">
        <v>42737</v>
      </c>
      <c r="C46" s="16" t="s">
        <v>30</v>
      </c>
      <c r="D46" s="16" t="s">
        <v>24</v>
      </c>
      <c r="E46" s="28">
        <v>2017</v>
      </c>
      <c r="F46" s="16">
        <v>1</v>
      </c>
      <c r="G46" s="17" t="s">
        <v>1</v>
      </c>
      <c r="H46" s="17" t="s">
        <v>2</v>
      </c>
      <c r="I46" s="16">
        <v>14.8</v>
      </c>
      <c r="J46" s="16">
        <v>17.8</v>
      </c>
      <c r="K46" s="16">
        <v>7.8</v>
      </c>
      <c r="L46" s="16">
        <v>0.4</v>
      </c>
      <c r="M46" s="18">
        <v>86507.47</v>
      </c>
      <c r="N46" s="19">
        <v>30.618702880000001</v>
      </c>
      <c r="O46" s="19">
        <v>2648746.5208305139</v>
      </c>
    </row>
    <row r="47" spans="1:15" x14ac:dyDescent="0.3">
      <c r="A47" s="25">
        <v>1</v>
      </c>
      <c r="B47" s="20">
        <v>43094</v>
      </c>
      <c r="C47" s="21" t="s">
        <v>30</v>
      </c>
      <c r="D47" s="21" t="s">
        <v>27</v>
      </c>
      <c r="E47" s="30">
        <v>2017</v>
      </c>
      <c r="F47" s="21">
        <v>52</v>
      </c>
      <c r="G47" s="22" t="s">
        <v>1</v>
      </c>
      <c r="H47" s="22" t="s">
        <v>2</v>
      </c>
      <c r="I47" s="21">
        <v>15.1</v>
      </c>
      <c r="J47" s="21">
        <v>21.4</v>
      </c>
      <c r="K47" s="21">
        <v>29</v>
      </c>
      <c r="L47" s="21">
        <v>0</v>
      </c>
      <c r="M47" s="23">
        <v>85094.375</v>
      </c>
      <c r="N47" s="24">
        <v>44.900300629999997</v>
      </c>
      <c r="O47" s="24">
        <v>3820763.019421956</v>
      </c>
    </row>
    <row r="49" spans="1:14" ht="28.8" customHeight="1" x14ac:dyDescent="0.3">
      <c r="A49" s="51" t="s">
        <v>91</v>
      </c>
      <c r="B49" s="51"/>
      <c r="C49" s="51"/>
      <c r="D49" s="51"/>
      <c r="E49" s="51"/>
      <c r="F49" s="51"/>
      <c r="G49" s="51"/>
      <c r="H49" s="51"/>
      <c r="I49" s="51"/>
      <c r="J49" s="51"/>
      <c r="K49" s="51"/>
      <c r="L49" s="51"/>
      <c r="M49" s="51"/>
      <c r="N49" s="51"/>
    </row>
  </sheetData>
  <mergeCells count="2">
    <mergeCell ref="A25:N25"/>
    <mergeCell ref="A49:N49"/>
  </mergeCells>
  <phoneticPr fontId="3" type="noConversion"/>
  <conditionalFormatting sqref="I4:I23">
    <cfRule type="dataBar" priority="32">
      <dataBar>
        <cfvo type="min"/>
        <cfvo type="max"/>
        <color rgb="FF008AEF"/>
      </dataBar>
      <extLst>
        <ext xmlns:x14="http://schemas.microsoft.com/office/spreadsheetml/2009/9/main" uri="{B025F937-C7B1-47D3-B67F-A62EFF666E3E}">
          <x14:id>{0B29F31C-307B-4129-973A-BDC767E570EF}</x14:id>
        </ext>
      </extLst>
    </cfRule>
  </conditionalFormatting>
  <conditionalFormatting sqref="I28:I47">
    <cfRule type="dataBar" priority="16">
      <dataBar>
        <cfvo type="min"/>
        <cfvo type="max"/>
        <color rgb="FF008AEF"/>
      </dataBar>
      <extLst>
        <ext xmlns:x14="http://schemas.microsoft.com/office/spreadsheetml/2009/9/main" uri="{B025F937-C7B1-47D3-B67F-A62EFF666E3E}">
          <x14:id>{67919F9D-A1A8-464A-AA00-0CD039B9BA79}</x14:id>
        </ext>
      </extLst>
    </cfRule>
  </conditionalFormatting>
  <conditionalFormatting sqref="J4:J23">
    <cfRule type="dataBar" priority="33">
      <dataBar>
        <cfvo type="min"/>
        <cfvo type="max"/>
        <color rgb="FFFF555A"/>
      </dataBar>
      <extLst>
        <ext xmlns:x14="http://schemas.microsoft.com/office/spreadsheetml/2009/9/main" uri="{B025F937-C7B1-47D3-B67F-A62EFF666E3E}">
          <x14:id>{CB46E6C4-7EB2-4247-87BF-5F1134AE0348}</x14:id>
        </ext>
      </extLst>
    </cfRule>
  </conditionalFormatting>
  <conditionalFormatting sqref="J28:J47">
    <cfRule type="dataBar" priority="12">
      <dataBar>
        <cfvo type="min"/>
        <cfvo type="max"/>
        <color rgb="FFFF555A"/>
      </dataBar>
      <extLst>
        <ext xmlns:x14="http://schemas.microsoft.com/office/spreadsheetml/2009/9/main" uri="{B025F937-C7B1-47D3-B67F-A62EFF666E3E}">
          <x14:id>{62EED17B-6852-4D34-952E-7E6243A93539}</x14:id>
        </ext>
      </extLst>
    </cfRule>
    <cfRule type="dataBar" priority="15">
      <dataBar>
        <cfvo type="min"/>
        <cfvo type="max"/>
        <color rgb="FFFF555A"/>
      </dataBar>
      <extLst>
        <ext xmlns:x14="http://schemas.microsoft.com/office/spreadsheetml/2009/9/main" uri="{B025F937-C7B1-47D3-B67F-A62EFF666E3E}">
          <x14:id>{8CBB65F5-680B-4662-A104-59B1566BA624}</x14:id>
        </ext>
      </extLst>
    </cfRule>
  </conditionalFormatting>
  <conditionalFormatting sqref="K4:K23">
    <cfRule type="dataBar" priority="34">
      <dataBar>
        <cfvo type="min"/>
        <cfvo type="max"/>
        <color rgb="FFFFB628"/>
      </dataBar>
      <extLst>
        <ext xmlns:x14="http://schemas.microsoft.com/office/spreadsheetml/2009/9/main" uri="{B025F937-C7B1-47D3-B67F-A62EFF666E3E}">
          <x14:id>{0F30E8E1-CED3-404F-8ABE-0249D42EA939}</x14:id>
        </ext>
      </extLst>
    </cfRule>
  </conditionalFormatting>
  <conditionalFormatting sqref="K28:K47">
    <cfRule type="dataBar" priority="13">
      <dataBar>
        <cfvo type="min"/>
        <cfvo type="max"/>
        <color rgb="FFFFB628"/>
      </dataBar>
      <extLst>
        <ext xmlns:x14="http://schemas.microsoft.com/office/spreadsheetml/2009/9/main" uri="{B025F937-C7B1-47D3-B67F-A62EFF666E3E}">
          <x14:id>{41364FEB-3956-4796-8D5D-AE8F9505C206}</x14:id>
        </ext>
      </extLst>
    </cfRule>
  </conditionalFormatting>
  <conditionalFormatting sqref="L4:L23">
    <cfRule type="dataBar" priority="35">
      <dataBar>
        <cfvo type="min"/>
        <cfvo type="max"/>
        <color rgb="FF638EC6"/>
      </dataBar>
      <extLst>
        <ext xmlns:x14="http://schemas.microsoft.com/office/spreadsheetml/2009/9/main" uri="{B025F937-C7B1-47D3-B67F-A62EFF666E3E}">
          <x14:id>{DCC27DDE-4476-475A-BE6C-3BCB3B5D37C9}</x14:id>
        </ext>
      </extLst>
    </cfRule>
  </conditionalFormatting>
  <conditionalFormatting sqref="L28:L47">
    <cfRule type="dataBar" priority="14">
      <dataBar>
        <cfvo type="min"/>
        <cfvo type="max"/>
        <color rgb="FF638EC6"/>
      </dataBar>
      <extLst>
        <ext xmlns:x14="http://schemas.microsoft.com/office/spreadsheetml/2009/9/main" uri="{B025F937-C7B1-47D3-B67F-A62EFF666E3E}">
          <x14:id>{81D4DCFC-C9A2-42CE-A9D4-69D00EF291D1}</x14:id>
        </ext>
      </extLst>
    </cfRule>
  </conditionalFormatting>
  <conditionalFormatting sqref="M3">
    <cfRule type="colorScale" priority="3">
      <colorScale>
        <cfvo type="min"/>
        <cfvo type="max"/>
        <color rgb="FFFF7128"/>
        <color rgb="FFFF0000"/>
      </colorScale>
    </cfRule>
  </conditionalFormatting>
  <conditionalFormatting sqref="M4:M23">
    <cfRule type="colorScale" priority="2">
      <colorScale>
        <cfvo type="min"/>
        <cfvo type="max"/>
        <color theme="0"/>
        <color rgb="FFF8461C"/>
      </colorScale>
    </cfRule>
    <cfRule type="colorScale" priority="4">
      <colorScale>
        <cfvo type="min"/>
        <cfvo type="max"/>
        <color theme="0"/>
        <color rgb="FFC00000"/>
      </colorScale>
    </cfRule>
    <cfRule type="colorScale" priority="36">
      <colorScale>
        <cfvo type="min"/>
        <cfvo type="percentile" val="50"/>
        <cfvo type="max"/>
        <color rgb="FF63BE7B"/>
        <color rgb="FFFCFCFF"/>
        <color rgb="FFF8696B"/>
      </colorScale>
    </cfRule>
  </conditionalFormatting>
  <conditionalFormatting sqref="M28:M47">
    <cfRule type="colorScale" priority="1">
      <colorScale>
        <cfvo type="min"/>
        <cfvo type="max"/>
        <color theme="0"/>
        <color rgb="FF55A55F"/>
      </colorScale>
    </cfRule>
    <cfRule type="colorScale" priority="5">
      <colorScale>
        <cfvo type="min"/>
        <cfvo type="percentile" val="50"/>
        <cfvo type="max"/>
        <color rgb="FF63BE7B"/>
        <color rgb="FFFCFCFF"/>
        <color rgb="FFF8696B"/>
      </colorScale>
    </cfRule>
    <cfRule type="colorScale" priority="6">
      <colorScale>
        <cfvo type="min"/>
        <cfvo type="percentile" val="50"/>
        <cfvo type="max"/>
        <color rgb="FF63BE7B"/>
        <color rgb="FFFCFCFF"/>
        <color rgb="FFF8696B"/>
      </colorScale>
    </cfRule>
  </conditionalFormatting>
  <conditionalFormatting sqref="N4:N23">
    <cfRule type="cellIs" dxfId="9" priority="19" operator="greaterThan">
      <formula>200</formula>
    </cfRule>
    <cfRule type="cellIs" dxfId="8" priority="20" operator="lessThan">
      <formula>20</formula>
    </cfRule>
  </conditionalFormatting>
  <conditionalFormatting sqref="N28:N47">
    <cfRule type="cellIs" dxfId="7" priority="7" operator="greaterThan">
      <formula>200</formula>
    </cfRule>
    <cfRule type="cellIs" dxfId="6" priority="8" operator="lessThan">
      <formula>20</formula>
    </cfRule>
  </conditionalFormatting>
  <conditionalFormatting sqref="O4:O23">
    <cfRule type="cellIs" dxfId="5" priority="21" operator="greaterThan">
      <formula>10000000</formula>
    </cfRule>
    <cfRule type="cellIs" dxfId="4" priority="22" operator="lessThan">
      <formula>1000000</formula>
    </cfRule>
    <cfRule type="cellIs" dxfId="3" priority="23" operator="greaterThan">
      <formula>10000000</formula>
    </cfRule>
  </conditionalFormatting>
  <conditionalFormatting sqref="O28:O47">
    <cfRule type="cellIs" dxfId="2" priority="9" operator="greaterThan">
      <formula>10000000</formula>
    </cfRule>
    <cfRule type="cellIs" dxfId="1" priority="10" operator="lessThan">
      <formula>1000000</formula>
    </cfRule>
    <cfRule type="cellIs" dxfId="0" priority="11" operator="greaterThan">
      <formula>10000000</formula>
    </cfRule>
  </conditionalFormatting>
  <pageMargins left="0.7" right="0.7" top="0.75" bottom="0.75" header="0.3" footer="0.3"/>
  <pageSetup paperSize="9" orientation="portrait" horizontalDpi="4294967293" verticalDpi="0" r:id="rId1"/>
  <ignoredErrors>
    <ignoredError sqref="E28:E29" numberStoredAsText="1"/>
  </ignoredErrors>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B29F31C-307B-4129-973A-BDC767E570EF}">
            <x14:dataBar minLength="0" maxLength="100" border="1" negativeBarBorderColorSameAsPositive="0">
              <x14:cfvo type="autoMin"/>
              <x14:cfvo type="autoMax"/>
              <x14:borderColor rgb="FF008AEF"/>
              <x14:negativeFillColor rgb="FFFF0000"/>
              <x14:negativeBorderColor rgb="FFFF0000"/>
              <x14:axisColor rgb="FF000000"/>
            </x14:dataBar>
          </x14:cfRule>
          <xm:sqref>I4:I23</xm:sqref>
        </x14:conditionalFormatting>
        <x14:conditionalFormatting xmlns:xm="http://schemas.microsoft.com/office/excel/2006/main">
          <x14:cfRule type="dataBar" id="{67919F9D-A1A8-464A-AA00-0CD039B9BA79}">
            <x14:dataBar minLength="0" maxLength="100" border="1" negativeBarBorderColorSameAsPositive="0">
              <x14:cfvo type="autoMin"/>
              <x14:cfvo type="autoMax"/>
              <x14:borderColor rgb="FF008AEF"/>
              <x14:negativeFillColor rgb="FFFF0000"/>
              <x14:negativeBorderColor rgb="FFFF0000"/>
              <x14:axisColor rgb="FF000000"/>
            </x14:dataBar>
          </x14:cfRule>
          <xm:sqref>I28:I47</xm:sqref>
        </x14:conditionalFormatting>
        <x14:conditionalFormatting xmlns:xm="http://schemas.microsoft.com/office/excel/2006/main">
          <x14:cfRule type="dataBar" id="{CB46E6C4-7EB2-4247-87BF-5F1134AE0348}">
            <x14:dataBar minLength="0" maxLength="100" border="1" negativeBarBorderColorSameAsPositive="0">
              <x14:cfvo type="autoMin"/>
              <x14:cfvo type="autoMax"/>
              <x14:borderColor rgb="FFFF555A"/>
              <x14:negativeFillColor rgb="FFFF0000"/>
              <x14:negativeBorderColor rgb="FFFF0000"/>
              <x14:axisColor rgb="FF000000"/>
            </x14:dataBar>
          </x14:cfRule>
          <xm:sqref>J4:J23</xm:sqref>
        </x14:conditionalFormatting>
        <x14:conditionalFormatting xmlns:xm="http://schemas.microsoft.com/office/excel/2006/main">
          <x14:cfRule type="dataBar" id="{62EED17B-6852-4D34-952E-7E6243A93539}">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8CBB65F5-680B-4662-A104-59B1566BA624}">
            <x14:dataBar minLength="0" maxLength="100" border="1" negativeBarBorderColorSameAsPositive="0">
              <x14:cfvo type="autoMin"/>
              <x14:cfvo type="autoMax"/>
              <x14:borderColor rgb="FFFF555A"/>
              <x14:negativeFillColor rgb="FFFF0000"/>
              <x14:negativeBorderColor rgb="FFFF0000"/>
              <x14:axisColor rgb="FF000000"/>
            </x14:dataBar>
          </x14:cfRule>
          <xm:sqref>J28:J47</xm:sqref>
        </x14:conditionalFormatting>
        <x14:conditionalFormatting xmlns:xm="http://schemas.microsoft.com/office/excel/2006/main">
          <x14:cfRule type="dataBar" id="{0F30E8E1-CED3-404F-8ABE-0249D42EA939}">
            <x14:dataBar minLength="0" maxLength="100" border="1" negativeBarBorderColorSameAsPositive="0">
              <x14:cfvo type="autoMin"/>
              <x14:cfvo type="autoMax"/>
              <x14:borderColor rgb="FFFFB628"/>
              <x14:negativeFillColor rgb="FFFF0000"/>
              <x14:negativeBorderColor rgb="FFFF0000"/>
              <x14:axisColor rgb="FF000000"/>
            </x14:dataBar>
          </x14:cfRule>
          <xm:sqref>K4:K23</xm:sqref>
        </x14:conditionalFormatting>
        <x14:conditionalFormatting xmlns:xm="http://schemas.microsoft.com/office/excel/2006/main">
          <x14:cfRule type="dataBar" id="{41364FEB-3956-4796-8D5D-AE8F9505C206}">
            <x14:dataBar minLength="0" maxLength="100" border="1" negativeBarBorderColorSameAsPositive="0">
              <x14:cfvo type="autoMin"/>
              <x14:cfvo type="autoMax"/>
              <x14:borderColor rgb="FFFFB628"/>
              <x14:negativeFillColor rgb="FFFF0000"/>
              <x14:negativeBorderColor rgb="FFFF0000"/>
              <x14:axisColor rgb="FF000000"/>
            </x14:dataBar>
          </x14:cfRule>
          <xm:sqref>K28:K47</xm:sqref>
        </x14:conditionalFormatting>
        <x14:conditionalFormatting xmlns:xm="http://schemas.microsoft.com/office/excel/2006/main">
          <x14:cfRule type="dataBar" id="{DCC27DDE-4476-475A-BE6C-3BCB3B5D37C9}">
            <x14:dataBar minLength="0" maxLength="100" border="1" negativeBarBorderColorSameAsPositive="0">
              <x14:cfvo type="autoMin"/>
              <x14:cfvo type="autoMax"/>
              <x14:borderColor rgb="FF638EC6"/>
              <x14:negativeFillColor rgb="FFFF0000"/>
              <x14:negativeBorderColor rgb="FFFF0000"/>
              <x14:axisColor rgb="FF000000"/>
            </x14:dataBar>
          </x14:cfRule>
          <xm:sqref>L4:L23</xm:sqref>
        </x14:conditionalFormatting>
        <x14:conditionalFormatting xmlns:xm="http://schemas.microsoft.com/office/excel/2006/main">
          <x14:cfRule type="dataBar" id="{81D4DCFC-C9A2-42CE-A9D4-69D00EF291D1}">
            <x14:dataBar minLength="0" maxLength="100" border="1" negativeBarBorderColorSameAsPositive="0">
              <x14:cfvo type="autoMin"/>
              <x14:cfvo type="autoMax"/>
              <x14:borderColor rgb="FF638EC6"/>
              <x14:negativeFillColor rgb="FFFF0000"/>
              <x14:negativeBorderColor rgb="FFFF0000"/>
              <x14:axisColor rgb="FF000000"/>
            </x14:dataBar>
          </x14:cfRule>
          <xm:sqref>L28:L47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6E898-798C-4B69-8C34-7CFB3000F107}">
  <dimension ref="C24:W25"/>
  <sheetViews>
    <sheetView workbookViewId="0">
      <selection activeCell="C24" sqref="C24:W25"/>
    </sheetView>
  </sheetViews>
  <sheetFormatPr defaultRowHeight="14.4" x14ac:dyDescent="0.3"/>
  <sheetData>
    <row r="24" spans="3:23" x14ac:dyDescent="0.3">
      <c r="C24" s="52" t="s">
        <v>96</v>
      </c>
      <c r="D24" s="52"/>
      <c r="E24" s="52"/>
      <c r="F24" s="52"/>
      <c r="G24" s="52"/>
      <c r="H24" s="52"/>
      <c r="I24" s="52"/>
      <c r="J24" s="52"/>
      <c r="K24" s="52"/>
      <c r="L24" s="52"/>
      <c r="M24" s="52"/>
      <c r="N24" s="52"/>
      <c r="O24" s="52"/>
      <c r="P24" s="52"/>
      <c r="Q24" s="52"/>
      <c r="R24" s="52"/>
      <c r="S24" s="52"/>
      <c r="T24" s="52"/>
      <c r="U24" s="52"/>
      <c r="V24" s="52"/>
      <c r="W24" s="52"/>
    </row>
    <row r="25" spans="3:23" x14ac:dyDescent="0.3">
      <c r="C25" s="52"/>
      <c r="D25" s="52"/>
      <c r="E25" s="52"/>
      <c r="F25" s="52"/>
      <c r="G25" s="52"/>
      <c r="H25" s="52"/>
      <c r="I25" s="52"/>
      <c r="J25" s="52"/>
      <c r="K25" s="52"/>
      <c r="L25" s="52"/>
      <c r="M25" s="52"/>
      <c r="N25" s="52"/>
      <c r="O25" s="52"/>
      <c r="P25" s="52"/>
      <c r="Q25" s="52"/>
      <c r="R25" s="52"/>
      <c r="S25" s="52"/>
      <c r="T25" s="52"/>
      <c r="U25" s="52"/>
      <c r="V25" s="52"/>
      <c r="W25" s="52"/>
    </row>
  </sheetData>
  <mergeCells count="1">
    <mergeCell ref="C24:W2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315E9-0221-43AB-B040-6D39A9D08101}">
  <dimension ref="A3:AR59"/>
  <sheetViews>
    <sheetView topLeftCell="A34" workbookViewId="0">
      <selection activeCell="A16" sqref="A16"/>
    </sheetView>
  </sheetViews>
  <sheetFormatPr defaultRowHeight="14.4" x14ac:dyDescent="0.3"/>
  <cols>
    <col min="1" max="1" width="14.6640625" style="34" bestFit="1" customWidth="1"/>
    <col min="2" max="2" width="8.109375" style="34" bestFit="1" customWidth="1"/>
    <col min="3" max="3" width="8" style="34" bestFit="1" customWidth="1"/>
    <col min="4" max="4" width="10.88671875" style="34" bestFit="1" customWidth="1"/>
    <col min="5" max="5" width="8.77734375" style="34" bestFit="1" customWidth="1"/>
    <col min="6" max="6" width="7.44140625" style="34" bestFit="1" customWidth="1"/>
    <col min="7" max="7" width="8.5546875" style="34" bestFit="1" customWidth="1"/>
    <col min="8" max="8" width="7.44140625" style="34" bestFit="1" customWidth="1"/>
    <col min="9" max="9" width="8.109375" style="34" bestFit="1" customWidth="1"/>
    <col min="10" max="10" width="8" style="34" bestFit="1" customWidth="1"/>
    <col min="11" max="11" width="10.88671875" style="34" bestFit="1" customWidth="1"/>
    <col min="12" max="12" width="8.77734375" style="34" bestFit="1" customWidth="1"/>
    <col min="13" max="13" width="7.44140625" style="34" bestFit="1" customWidth="1"/>
    <col min="14" max="14" width="8.5546875" style="34" bestFit="1" customWidth="1"/>
    <col min="15" max="15" width="7.44140625" style="34" bestFit="1" customWidth="1"/>
    <col min="16" max="16" width="8.109375" style="34" bestFit="1" customWidth="1"/>
    <col min="17" max="17" width="8" style="34" bestFit="1" customWidth="1"/>
    <col min="18" max="18" width="10.88671875" style="34" bestFit="1" customWidth="1"/>
    <col min="19" max="19" width="8.77734375" style="34" bestFit="1" customWidth="1"/>
    <col min="20" max="20" width="7.44140625" style="34" bestFit="1" customWidth="1"/>
    <col min="21" max="21" width="8.5546875" style="34" bestFit="1" customWidth="1"/>
    <col min="22" max="22" width="7.44140625" style="34" bestFit="1" customWidth="1"/>
    <col min="23" max="23" width="8.109375" style="34" bestFit="1" customWidth="1"/>
    <col min="24" max="24" width="8" style="34" bestFit="1" customWidth="1"/>
    <col min="25" max="25" width="10.88671875" style="34" bestFit="1" customWidth="1"/>
    <col min="26" max="26" width="8.77734375" style="34" bestFit="1" customWidth="1"/>
    <col min="27" max="27" width="7.44140625" style="34" bestFit="1" customWidth="1"/>
    <col min="28" max="28" width="8.5546875" style="34" bestFit="1" customWidth="1"/>
    <col min="29" max="29" width="7.44140625" style="34" bestFit="1" customWidth="1"/>
    <col min="30" max="30" width="8.109375" style="34" bestFit="1" customWidth="1"/>
    <col min="31" max="31" width="8" style="34" bestFit="1" customWidth="1"/>
    <col min="32" max="32" width="10.88671875" style="34" bestFit="1" customWidth="1"/>
    <col min="33" max="33" width="8.77734375" style="34" bestFit="1" customWidth="1"/>
    <col min="34" max="34" width="7.44140625" style="34" bestFit="1" customWidth="1"/>
    <col min="35" max="35" width="8.5546875" style="34" bestFit="1" customWidth="1"/>
    <col min="36" max="36" width="7.44140625" style="34" bestFit="1" customWidth="1"/>
    <col min="37" max="37" width="8.109375" style="34" bestFit="1" customWidth="1"/>
    <col min="38" max="38" width="8" style="34" bestFit="1" customWidth="1"/>
    <col min="39" max="39" width="10.88671875" style="34" bestFit="1" customWidth="1"/>
    <col min="40" max="40" width="8.77734375" style="34" bestFit="1" customWidth="1"/>
    <col min="41" max="41" width="7.44140625" style="34" bestFit="1" customWidth="1"/>
    <col min="42" max="42" width="8.5546875" style="34" bestFit="1" customWidth="1"/>
    <col min="43" max="43" width="7.44140625" style="34" bestFit="1" customWidth="1"/>
    <col min="44" max="44" width="11.109375" style="34" bestFit="1" customWidth="1"/>
    <col min="45" max="45" width="8.77734375" style="34" bestFit="1" customWidth="1"/>
    <col min="46" max="46" width="6.109375" style="34" bestFit="1" customWidth="1"/>
    <col min="47" max="47" width="8.5546875" style="34" bestFit="1" customWidth="1"/>
    <col min="48" max="48" width="7.33203125" style="34" bestFit="1" customWidth="1"/>
    <col min="49" max="49" width="9.6640625" style="34" bestFit="1" customWidth="1"/>
    <col min="50" max="50" width="10.77734375" style="34" bestFit="1" customWidth="1"/>
    <col min="51" max="53" width="15.5546875" style="34" bestFit="1" customWidth="1"/>
    <col min="54" max="54" width="9.6640625" style="34" bestFit="1" customWidth="1"/>
    <col min="55" max="107" width="7" style="34" bestFit="1" customWidth="1"/>
    <col min="108" max="108" width="9.6640625" style="34" bestFit="1" customWidth="1"/>
    <col min="109" max="160" width="7" style="34" bestFit="1" customWidth="1"/>
    <col min="161" max="161" width="9.6640625" style="34" bestFit="1" customWidth="1"/>
    <col min="162" max="213" width="7" style="34" bestFit="1" customWidth="1"/>
    <col min="214" max="214" width="9.6640625" style="34" bestFit="1" customWidth="1"/>
    <col min="215" max="266" width="7" style="34" bestFit="1" customWidth="1"/>
    <col min="267" max="267" width="9.6640625" style="34" bestFit="1" customWidth="1"/>
    <col min="268" max="308" width="7" style="34" bestFit="1" customWidth="1"/>
    <col min="309" max="309" width="9.6640625" style="34" bestFit="1" customWidth="1"/>
    <col min="310" max="310" width="10.77734375" style="34" bestFit="1" customWidth="1"/>
    <col min="311" max="16384" width="8.88671875" style="34"/>
  </cols>
  <sheetData>
    <row r="3" spans="1:44" x14ac:dyDescent="0.3">
      <c r="A3" s="35" t="s">
        <v>48</v>
      </c>
      <c r="AR3"/>
    </row>
    <row r="4" spans="1:44" x14ac:dyDescent="0.3">
      <c r="B4" s="13" t="s">
        <v>38</v>
      </c>
      <c r="I4" s="13" t="s">
        <v>39</v>
      </c>
      <c r="P4" s="13" t="s">
        <v>40</v>
      </c>
      <c r="W4" s="13" t="s">
        <v>23</v>
      </c>
      <c r="AD4" s="13" t="s">
        <v>41</v>
      </c>
      <c r="AK4" s="13" t="s">
        <v>20</v>
      </c>
      <c r="AR4"/>
    </row>
    <row r="5" spans="1:44" x14ac:dyDescent="0.3">
      <c r="B5" s="34" t="s">
        <v>30</v>
      </c>
      <c r="C5" s="34" t="s">
        <v>49</v>
      </c>
      <c r="D5" s="34" t="s">
        <v>28</v>
      </c>
      <c r="E5" s="34" t="s">
        <v>50</v>
      </c>
      <c r="F5" s="34" t="s">
        <v>51</v>
      </c>
      <c r="G5" s="34" t="s">
        <v>18</v>
      </c>
      <c r="H5" s="34" t="s">
        <v>21</v>
      </c>
      <c r="I5" s="34" t="s">
        <v>30</v>
      </c>
      <c r="J5" s="34" t="s">
        <v>49</v>
      </c>
      <c r="K5" s="34" t="s">
        <v>28</v>
      </c>
      <c r="L5" s="34" t="s">
        <v>50</v>
      </c>
      <c r="M5" s="34" t="s">
        <v>51</v>
      </c>
      <c r="N5" s="34" t="s">
        <v>18</v>
      </c>
      <c r="O5" s="34" t="s">
        <v>21</v>
      </c>
      <c r="P5" s="34" t="s">
        <v>30</v>
      </c>
      <c r="Q5" s="34" t="s">
        <v>49</v>
      </c>
      <c r="R5" s="34" t="s">
        <v>28</v>
      </c>
      <c r="S5" s="34" t="s">
        <v>50</v>
      </c>
      <c r="T5" s="34" t="s">
        <v>51</v>
      </c>
      <c r="U5" s="34" t="s">
        <v>18</v>
      </c>
      <c r="V5" s="34" t="s">
        <v>21</v>
      </c>
      <c r="W5" s="34" t="s">
        <v>30</v>
      </c>
      <c r="X5" s="34" t="s">
        <v>49</v>
      </c>
      <c r="Y5" s="34" t="s">
        <v>28</v>
      </c>
      <c r="Z5" s="34" t="s">
        <v>50</v>
      </c>
      <c r="AA5" s="34" t="s">
        <v>51</v>
      </c>
      <c r="AB5" s="34" t="s">
        <v>18</v>
      </c>
      <c r="AC5" s="34" t="s">
        <v>21</v>
      </c>
      <c r="AD5" s="34" t="s">
        <v>30</v>
      </c>
      <c r="AE5" s="34" t="s">
        <v>49</v>
      </c>
      <c r="AF5" s="34" t="s">
        <v>28</v>
      </c>
      <c r="AG5" s="34" t="s">
        <v>50</v>
      </c>
      <c r="AH5" s="34" t="s">
        <v>51</v>
      </c>
      <c r="AI5" s="34" t="s">
        <v>18</v>
      </c>
      <c r="AJ5" s="34" t="s">
        <v>21</v>
      </c>
      <c r="AK5" s="34" t="s">
        <v>30</v>
      </c>
      <c r="AL5" s="34" t="s">
        <v>49</v>
      </c>
      <c r="AM5" s="34" t="s">
        <v>28</v>
      </c>
      <c r="AN5" s="34" t="s">
        <v>50</v>
      </c>
      <c r="AO5" s="34" t="s">
        <v>51</v>
      </c>
      <c r="AP5" s="34" t="s">
        <v>18</v>
      </c>
      <c r="AQ5" s="34" t="s">
        <v>21</v>
      </c>
      <c r="AR5"/>
    </row>
    <row r="6" spans="1:44" x14ac:dyDescent="0.3">
      <c r="A6" s="36">
        <v>1</v>
      </c>
      <c r="E6" s="34">
        <v>99635.03</v>
      </c>
      <c r="F6" s="34">
        <v>129606.01</v>
      </c>
      <c r="G6" s="34">
        <v>142300.54</v>
      </c>
      <c r="H6" s="34">
        <v>104330.715</v>
      </c>
      <c r="I6" s="34">
        <v>110932.505</v>
      </c>
      <c r="J6" s="34">
        <v>117873.58</v>
      </c>
      <c r="K6" s="34">
        <v>115064.265</v>
      </c>
      <c r="L6" s="34">
        <v>112392.69500000001</v>
      </c>
      <c r="M6" s="34">
        <v>111879.54</v>
      </c>
      <c r="N6" s="34">
        <v>105482.69500000001</v>
      </c>
      <c r="O6" s="34">
        <v>113049.145</v>
      </c>
      <c r="P6" s="34">
        <v>86507.47</v>
      </c>
      <c r="Q6" s="34">
        <v>97564.744999999995</v>
      </c>
      <c r="R6" s="34">
        <v>116606.795</v>
      </c>
      <c r="S6" s="34">
        <v>128079.845</v>
      </c>
      <c r="T6" s="34">
        <v>136308.73499999999</v>
      </c>
      <c r="U6" s="34">
        <v>134955.01999999999</v>
      </c>
      <c r="V6" s="34">
        <v>122777.02499999999</v>
      </c>
      <c r="W6" s="34">
        <v>199341.59999999998</v>
      </c>
      <c r="X6" s="34">
        <v>105277.85</v>
      </c>
      <c r="Y6" s="34">
        <v>106373.825</v>
      </c>
      <c r="Z6" s="34">
        <v>113337.685</v>
      </c>
      <c r="AA6" s="34">
        <v>123247.735</v>
      </c>
      <c r="AB6" s="34">
        <v>133705.845</v>
      </c>
      <c r="AC6" s="34">
        <v>107142.815</v>
      </c>
      <c r="AD6" s="34">
        <v>140410.125</v>
      </c>
      <c r="AE6" s="34">
        <v>194343.45</v>
      </c>
      <c r="AF6" s="34">
        <v>106470.675</v>
      </c>
      <c r="AG6" s="34">
        <v>118789.605</v>
      </c>
      <c r="AH6" s="34">
        <v>133288.46</v>
      </c>
      <c r="AI6" s="34">
        <v>97262.79</v>
      </c>
      <c r="AJ6" s="34">
        <v>93606.214999999997</v>
      </c>
      <c r="AM6" s="34">
        <v>89077.854999999996</v>
      </c>
      <c r="AN6" s="34">
        <v>102988.185</v>
      </c>
      <c r="AO6" s="34">
        <v>118922.215</v>
      </c>
      <c r="AP6" s="34">
        <v>102245.61</v>
      </c>
      <c r="AQ6" s="34">
        <v>95671.2</v>
      </c>
      <c r="AR6"/>
    </row>
    <row r="7" spans="1:44" x14ac:dyDescent="0.3">
      <c r="A7" s="36">
        <v>2</v>
      </c>
      <c r="B7" s="34">
        <v>118132.2</v>
      </c>
      <c r="C7" s="34">
        <v>130672.485</v>
      </c>
      <c r="D7" s="34">
        <v>153514.82</v>
      </c>
      <c r="E7" s="34">
        <v>142015.655</v>
      </c>
      <c r="F7" s="34">
        <v>121801.155</v>
      </c>
      <c r="G7" s="34">
        <v>103043.66</v>
      </c>
      <c r="H7" s="34">
        <v>99865.755000000005</v>
      </c>
      <c r="I7" s="34">
        <v>141133.08499999999</v>
      </c>
      <c r="J7" s="34">
        <v>135006.10999999999</v>
      </c>
      <c r="K7" s="34">
        <v>160011.07500000001</v>
      </c>
      <c r="L7" s="34">
        <v>120396.33500000001</v>
      </c>
      <c r="M7" s="34">
        <v>113244.79</v>
      </c>
      <c r="N7" s="34">
        <v>103046.17</v>
      </c>
      <c r="O7" s="34">
        <v>114097.07</v>
      </c>
      <c r="P7" s="34">
        <v>116211.99</v>
      </c>
      <c r="Q7" s="34">
        <v>120366.32</v>
      </c>
      <c r="R7" s="34">
        <v>111595.855</v>
      </c>
      <c r="S7" s="34">
        <v>118783.94500000001</v>
      </c>
      <c r="T7" s="34">
        <v>111341.675</v>
      </c>
      <c r="U7" s="34">
        <v>88996.625</v>
      </c>
      <c r="V7" s="34">
        <v>90294</v>
      </c>
      <c r="W7" s="34">
        <v>118832.07</v>
      </c>
      <c r="X7" s="34">
        <v>111361.05</v>
      </c>
      <c r="Y7" s="34">
        <v>116530.04</v>
      </c>
      <c r="Z7" s="34">
        <v>139607.905</v>
      </c>
      <c r="AA7" s="34">
        <v>132022.87</v>
      </c>
      <c r="AB7" s="34">
        <v>98977.05</v>
      </c>
      <c r="AC7" s="34">
        <v>92021.68</v>
      </c>
      <c r="AD7" s="34">
        <v>109874.9</v>
      </c>
      <c r="AE7" s="34">
        <v>113446.1</v>
      </c>
      <c r="AF7" s="34">
        <v>105483.435</v>
      </c>
      <c r="AG7" s="34">
        <v>108078.69500000001</v>
      </c>
      <c r="AH7" s="34">
        <v>119728.63499999999</v>
      </c>
      <c r="AI7" s="34">
        <v>108628.96</v>
      </c>
      <c r="AJ7" s="34">
        <v>101853.24</v>
      </c>
      <c r="AK7" s="34">
        <v>110253.59</v>
      </c>
      <c r="AL7" s="34">
        <v>109336.56</v>
      </c>
      <c r="AM7" s="34">
        <v>110038.625</v>
      </c>
      <c r="AN7" s="34">
        <v>127365.59</v>
      </c>
      <c r="AO7" s="34">
        <v>122533.88</v>
      </c>
      <c r="AP7" s="34">
        <v>91886.604999999996</v>
      </c>
      <c r="AQ7" s="34">
        <v>91797.595000000001</v>
      </c>
      <c r="AR7"/>
    </row>
    <row r="8" spans="1:44" x14ac:dyDescent="0.3">
      <c r="A8" s="36">
        <v>3</v>
      </c>
      <c r="B8" s="34">
        <v>131261.125</v>
      </c>
      <c r="C8" s="34">
        <v>126527.36</v>
      </c>
      <c r="D8" s="34">
        <v>119741.62</v>
      </c>
      <c r="E8" s="34">
        <v>118411.22</v>
      </c>
      <c r="F8" s="34">
        <v>116690.765</v>
      </c>
      <c r="G8" s="34">
        <v>99371.31</v>
      </c>
      <c r="H8" s="34">
        <v>97728.75</v>
      </c>
      <c r="I8" s="34">
        <v>147817.58499999999</v>
      </c>
      <c r="J8" s="34">
        <v>148612.37</v>
      </c>
      <c r="K8" s="34">
        <v>142471.51</v>
      </c>
      <c r="L8" s="34">
        <v>139450.61499999999</v>
      </c>
      <c r="M8" s="34">
        <v>129135.185</v>
      </c>
      <c r="N8" s="34">
        <v>108097.845</v>
      </c>
      <c r="O8" s="34">
        <v>103396.3</v>
      </c>
      <c r="P8" s="34">
        <v>120928.705</v>
      </c>
      <c r="Q8" s="34">
        <v>140517.65</v>
      </c>
      <c r="R8" s="34">
        <v>111211.35</v>
      </c>
      <c r="S8" s="34">
        <v>112371.41</v>
      </c>
      <c r="T8" s="34">
        <v>107937.685</v>
      </c>
      <c r="U8" s="34">
        <v>96779.07</v>
      </c>
      <c r="V8" s="34">
        <v>103291.61</v>
      </c>
      <c r="W8" s="34">
        <v>109389.095</v>
      </c>
      <c r="X8" s="34">
        <v>116074.03</v>
      </c>
      <c r="Y8" s="34">
        <v>129286.36500000001</v>
      </c>
      <c r="Z8" s="34">
        <v>154648.065</v>
      </c>
      <c r="AA8" s="34">
        <v>165070.595</v>
      </c>
      <c r="AB8" s="34">
        <v>124825.02499999999</v>
      </c>
      <c r="AC8" s="34">
        <v>127305.2</v>
      </c>
      <c r="AD8" s="34">
        <v>147070.535</v>
      </c>
      <c r="AE8" s="34">
        <v>152496.245</v>
      </c>
      <c r="AF8" s="34">
        <v>136971.755</v>
      </c>
      <c r="AG8" s="34">
        <v>145211.49</v>
      </c>
      <c r="AH8" s="34">
        <v>134898.21</v>
      </c>
      <c r="AI8" s="34">
        <v>101692.45</v>
      </c>
      <c r="AJ8" s="34">
        <v>102283.13</v>
      </c>
      <c r="AK8" s="34">
        <v>119653.94500000001</v>
      </c>
      <c r="AL8" s="34">
        <v>137302.60500000001</v>
      </c>
      <c r="AM8" s="34">
        <v>137408.22500000001</v>
      </c>
      <c r="AN8" s="34">
        <v>109669.645</v>
      </c>
      <c r="AO8" s="34">
        <v>108108.175</v>
      </c>
      <c r="AP8" s="34">
        <v>105946.34</v>
      </c>
      <c r="AQ8" s="34">
        <v>106921.55499999999</v>
      </c>
      <c r="AR8"/>
    </row>
    <row r="9" spans="1:44" x14ac:dyDescent="0.3">
      <c r="A9" s="36">
        <v>4</v>
      </c>
      <c r="B9" s="34">
        <v>116883.15</v>
      </c>
      <c r="C9" s="34">
        <v>128968.125</v>
      </c>
      <c r="D9" s="34">
        <v>148702.505</v>
      </c>
      <c r="E9" s="34">
        <v>153232.1</v>
      </c>
      <c r="F9" s="34">
        <v>138095.20000000001</v>
      </c>
      <c r="G9" s="34">
        <v>116310.59</v>
      </c>
      <c r="H9" s="34">
        <v>97959.46</v>
      </c>
      <c r="I9" s="34">
        <v>112649.60000000001</v>
      </c>
      <c r="J9" s="34">
        <v>110152.815</v>
      </c>
      <c r="K9" s="34">
        <v>133718.035</v>
      </c>
      <c r="L9" s="34">
        <v>134169.82999999999</v>
      </c>
      <c r="M9" s="34">
        <v>123615.21</v>
      </c>
      <c r="N9" s="34">
        <v>107579.345</v>
      </c>
      <c r="O9" s="34">
        <v>101279.65</v>
      </c>
      <c r="P9" s="34">
        <v>141332.05499999999</v>
      </c>
      <c r="Q9" s="34">
        <v>115664.16</v>
      </c>
      <c r="R9" s="34">
        <v>111936.7</v>
      </c>
      <c r="S9" s="34">
        <v>98590.06</v>
      </c>
      <c r="T9" s="34">
        <v>112513.82</v>
      </c>
      <c r="U9" s="34">
        <v>108336.53</v>
      </c>
      <c r="V9" s="34">
        <v>109020.58</v>
      </c>
      <c r="W9" s="34">
        <v>137955.42499999999</v>
      </c>
      <c r="X9" s="34">
        <v>128314.47</v>
      </c>
      <c r="Y9" s="34">
        <v>128899.765</v>
      </c>
      <c r="Z9" s="34">
        <v>139245.21</v>
      </c>
      <c r="AA9" s="34">
        <v>128599.46</v>
      </c>
      <c r="AB9" s="34">
        <v>139114.58499999999</v>
      </c>
      <c r="AC9" s="34">
        <v>159436.69</v>
      </c>
      <c r="AD9" s="34">
        <v>130517.97</v>
      </c>
      <c r="AE9" s="34">
        <v>141444.78</v>
      </c>
      <c r="AF9" s="34">
        <v>125501.15</v>
      </c>
      <c r="AG9" s="34">
        <v>155891.345</v>
      </c>
      <c r="AH9" s="34">
        <v>168894.845</v>
      </c>
      <c r="AI9" s="34">
        <v>114818.66499999999</v>
      </c>
      <c r="AJ9" s="34">
        <v>99801.574999999997</v>
      </c>
      <c r="AK9" s="34">
        <v>116291.535</v>
      </c>
      <c r="AL9" s="34">
        <v>112128.19500000001</v>
      </c>
      <c r="AM9" s="34">
        <v>119287.15</v>
      </c>
      <c r="AN9" s="34">
        <v>112254.83</v>
      </c>
      <c r="AO9" s="34">
        <v>109316.375</v>
      </c>
      <c r="AP9" s="34">
        <v>102445.88</v>
      </c>
      <c r="AQ9" s="34">
        <v>101233.205</v>
      </c>
      <c r="AR9"/>
    </row>
    <row r="10" spans="1:44" x14ac:dyDescent="0.3">
      <c r="A10" s="36">
        <v>5</v>
      </c>
      <c r="B10" s="34">
        <v>103769.48</v>
      </c>
      <c r="C10" s="34">
        <v>118393.31</v>
      </c>
      <c r="D10" s="34">
        <v>116763.72500000001</v>
      </c>
      <c r="E10" s="34">
        <v>119313.73</v>
      </c>
      <c r="F10" s="34">
        <v>121018.15</v>
      </c>
      <c r="G10" s="34">
        <v>103822.97</v>
      </c>
      <c r="H10" s="34">
        <v>100178.84</v>
      </c>
      <c r="I10" s="34">
        <v>121942.895</v>
      </c>
      <c r="J10" s="34">
        <v>133989.155</v>
      </c>
      <c r="K10" s="34">
        <v>122594.47500000001</v>
      </c>
      <c r="L10" s="34">
        <v>119919.605</v>
      </c>
      <c r="M10" s="34">
        <v>126330.55</v>
      </c>
      <c r="N10" s="34">
        <v>123737.01</v>
      </c>
      <c r="O10" s="34">
        <v>124436.81</v>
      </c>
      <c r="P10" s="34">
        <v>124292.955</v>
      </c>
      <c r="Q10" s="34">
        <v>112863.01</v>
      </c>
      <c r="R10" s="34">
        <v>114133.73</v>
      </c>
      <c r="S10" s="34">
        <v>110669.27</v>
      </c>
      <c r="T10" s="34">
        <v>117452.27</v>
      </c>
      <c r="U10" s="34">
        <v>117361.7</v>
      </c>
      <c r="V10" s="34">
        <v>110384.27499999999</v>
      </c>
      <c r="W10" s="34">
        <v>160437.565</v>
      </c>
      <c r="X10" s="34">
        <v>115239.57</v>
      </c>
      <c r="Y10" s="34">
        <v>108524.18</v>
      </c>
      <c r="Z10" s="34">
        <v>109949.21</v>
      </c>
      <c r="AA10" s="34">
        <v>112946.34</v>
      </c>
      <c r="AB10" s="34">
        <v>104947.325</v>
      </c>
      <c r="AC10" s="34">
        <v>106065.935</v>
      </c>
      <c r="AD10" s="34">
        <v>112374.63</v>
      </c>
      <c r="AE10" s="34">
        <v>138455.45499999999</v>
      </c>
      <c r="AF10" s="34">
        <v>142113.375</v>
      </c>
      <c r="AG10" s="34">
        <v>110277.21</v>
      </c>
      <c r="AH10" s="34">
        <v>104422.79</v>
      </c>
      <c r="AI10" s="34">
        <v>124749.065</v>
      </c>
      <c r="AJ10" s="34">
        <v>133287.58499999999</v>
      </c>
      <c r="AK10" s="34">
        <v>103134.46</v>
      </c>
      <c r="AL10" s="34">
        <v>116190.55499999999</v>
      </c>
      <c r="AM10" s="34">
        <v>129812.91499999999</v>
      </c>
      <c r="AN10" s="34">
        <v>154816.49</v>
      </c>
      <c r="AO10" s="34">
        <v>170653.84</v>
      </c>
      <c r="AP10" s="34">
        <v>131856.315</v>
      </c>
      <c r="AQ10" s="34">
        <v>97609.06</v>
      </c>
      <c r="AR10"/>
    </row>
    <row r="11" spans="1:44" x14ac:dyDescent="0.3">
      <c r="A11" s="36">
        <v>6</v>
      </c>
      <c r="B11" s="34">
        <v>118694.16</v>
      </c>
      <c r="C11" s="34">
        <v>122880.13</v>
      </c>
      <c r="D11" s="34">
        <v>117398.03</v>
      </c>
      <c r="E11" s="34">
        <v>122279.425</v>
      </c>
      <c r="F11" s="34">
        <v>141837.005</v>
      </c>
      <c r="G11" s="34">
        <v>132138.36499999999</v>
      </c>
      <c r="H11" s="34">
        <v>112108.215</v>
      </c>
      <c r="I11" s="34">
        <v>129327.22500000001</v>
      </c>
      <c r="J11" s="34">
        <v>131271.26500000001</v>
      </c>
      <c r="K11" s="34">
        <v>132265.005</v>
      </c>
      <c r="L11" s="34">
        <v>131003.79</v>
      </c>
      <c r="M11" s="34">
        <v>133845.51999999999</v>
      </c>
      <c r="N11" s="34">
        <v>120839.995</v>
      </c>
      <c r="O11" s="34">
        <v>104364.735</v>
      </c>
      <c r="P11" s="34">
        <v>108761.37</v>
      </c>
      <c r="Q11" s="34">
        <v>111543.81</v>
      </c>
      <c r="R11" s="34">
        <v>142213.66</v>
      </c>
      <c r="S11" s="34">
        <v>155060.60999999999</v>
      </c>
      <c r="T11" s="34">
        <v>138793.59</v>
      </c>
      <c r="U11" s="34">
        <v>111983.51</v>
      </c>
      <c r="V11" s="34">
        <v>89003.15</v>
      </c>
      <c r="W11" s="34">
        <v>126465.96</v>
      </c>
      <c r="X11" s="34">
        <v>137539.72500000001</v>
      </c>
      <c r="Y11" s="34">
        <v>159307.315</v>
      </c>
      <c r="Z11" s="34">
        <v>149473.01</v>
      </c>
      <c r="AA11" s="34">
        <v>137101.87</v>
      </c>
      <c r="AB11" s="34">
        <v>118113.8</v>
      </c>
      <c r="AC11" s="34">
        <v>100440.29</v>
      </c>
      <c r="AD11" s="34">
        <v>119168.96000000001</v>
      </c>
      <c r="AE11" s="34">
        <v>119702.045</v>
      </c>
      <c r="AF11" s="34">
        <v>140497.815</v>
      </c>
      <c r="AG11" s="34">
        <v>141593.54500000001</v>
      </c>
      <c r="AH11" s="34">
        <v>117327.495</v>
      </c>
      <c r="AI11" s="34">
        <v>95668.77</v>
      </c>
      <c r="AJ11" s="34">
        <v>94786.72</v>
      </c>
      <c r="AK11" s="34">
        <v>105004.91</v>
      </c>
      <c r="AL11" s="34">
        <v>107034.065</v>
      </c>
      <c r="AM11" s="34">
        <v>108988.44</v>
      </c>
      <c r="AN11" s="34">
        <v>120569.46</v>
      </c>
      <c r="AO11" s="34">
        <v>120734.85</v>
      </c>
      <c r="AP11" s="34">
        <v>107864.44500000001</v>
      </c>
      <c r="AQ11" s="34">
        <v>103857.11</v>
      </c>
      <c r="AR11"/>
    </row>
    <row r="12" spans="1:44" x14ac:dyDescent="0.3">
      <c r="A12" s="36">
        <v>7</v>
      </c>
      <c r="B12" s="34">
        <v>126813.075</v>
      </c>
      <c r="C12" s="34">
        <v>145948.565</v>
      </c>
      <c r="D12" s="34">
        <v>149322.85</v>
      </c>
      <c r="E12" s="34">
        <v>131376.78</v>
      </c>
      <c r="F12" s="34">
        <v>136070.62</v>
      </c>
      <c r="G12" s="34">
        <v>119692.02499999999</v>
      </c>
      <c r="H12" s="34">
        <v>125287.71</v>
      </c>
      <c r="I12" s="34">
        <v>120863.325</v>
      </c>
      <c r="J12" s="34">
        <v>117062.035</v>
      </c>
      <c r="K12" s="34">
        <v>119481.79</v>
      </c>
      <c r="L12" s="34">
        <v>125964.185</v>
      </c>
      <c r="M12" s="34">
        <v>122991.66</v>
      </c>
      <c r="N12" s="34">
        <v>105911.71</v>
      </c>
      <c r="O12" s="34">
        <v>107884.355</v>
      </c>
      <c r="P12" s="34">
        <v>104844.105</v>
      </c>
      <c r="Q12" s="34">
        <v>111613.05</v>
      </c>
      <c r="R12" s="34">
        <v>116299.39</v>
      </c>
      <c r="S12" s="34">
        <v>119947.59</v>
      </c>
      <c r="T12" s="34">
        <v>111885.97</v>
      </c>
      <c r="U12" s="34">
        <v>95623.35</v>
      </c>
      <c r="V12" s="34">
        <v>91280.024999999994</v>
      </c>
      <c r="W12" s="34">
        <v>116209.13</v>
      </c>
      <c r="X12" s="34">
        <v>124882.715</v>
      </c>
      <c r="Y12" s="34">
        <v>115269.5</v>
      </c>
      <c r="Z12" s="34">
        <v>117260.245</v>
      </c>
      <c r="AA12" s="34">
        <v>114736.355</v>
      </c>
      <c r="AB12" s="34">
        <v>105799.935</v>
      </c>
      <c r="AC12" s="34">
        <v>105085.515</v>
      </c>
      <c r="AD12" s="34">
        <v>114085.645</v>
      </c>
      <c r="AE12" s="34">
        <v>107697.205</v>
      </c>
      <c r="AF12" s="34">
        <v>106692.845</v>
      </c>
      <c r="AG12" s="34">
        <v>107655.08</v>
      </c>
      <c r="AH12" s="34">
        <v>113910.46</v>
      </c>
      <c r="AI12" s="34">
        <v>106467.235</v>
      </c>
      <c r="AJ12" s="34">
        <v>108470.925</v>
      </c>
      <c r="AK12" s="34">
        <v>122975.46</v>
      </c>
      <c r="AL12" s="34">
        <v>127110.58</v>
      </c>
      <c r="AM12" s="34">
        <v>124618.565</v>
      </c>
      <c r="AN12" s="34">
        <v>139137.185</v>
      </c>
      <c r="AO12" s="34">
        <v>139855.63</v>
      </c>
      <c r="AP12" s="34">
        <v>108300.63499999999</v>
      </c>
      <c r="AQ12" s="34">
        <v>100904.27</v>
      </c>
      <c r="AR12"/>
    </row>
    <row r="13" spans="1:44" x14ac:dyDescent="0.3">
      <c r="A13" s="36">
        <v>8</v>
      </c>
      <c r="B13" s="34">
        <v>131832.63</v>
      </c>
      <c r="C13" s="34">
        <v>127666.01</v>
      </c>
      <c r="D13" s="34">
        <v>125972.765</v>
      </c>
      <c r="E13" s="34">
        <v>139399.69</v>
      </c>
      <c r="F13" s="34">
        <v>139465.67499999999</v>
      </c>
      <c r="G13" s="34">
        <v>136283.03</v>
      </c>
      <c r="H13" s="34">
        <v>138016.35</v>
      </c>
      <c r="I13" s="34">
        <v>130527.325</v>
      </c>
      <c r="J13" s="34">
        <v>156924.82999999999</v>
      </c>
      <c r="K13" s="34">
        <v>152419.41500000001</v>
      </c>
      <c r="L13" s="34">
        <v>138064.85500000001</v>
      </c>
      <c r="M13" s="34">
        <v>122575.935</v>
      </c>
      <c r="N13" s="34">
        <v>110545.84</v>
      </c>
      <c r="O13" s="34">
        <v>105781.985</v>
      </c>
      <c r="P13" s="34">
        <v>105341.86500000001</v>
      </c>
      <c r="Q13" s="34">
        <v>112351.47</v>
      </c>
      <c r="R13" s="34">
        <v>116690.17</v>
      </c>
      <c r="S13" s="34">
        <v>117948.685</v>
      </c>
      <c r="T13" s="34">
        <v>111229.52</v>
      </c>
      <c r="U13" s="34">
        <v>95046.904999999999</v>
      </c>
      <c r="V13" s="34">
        <v>100495.61500000001</v>
      </c>
      <c r="W13" s="34">
        <v>113116.425</v>
      </c>
      <c r="X13" s="34">
        <v>120035.38499999999</v>
      </c>
      <c r="Y13" s="34">
        <v>124481.41499999999</v>
      </c>
      <c r="Z13" s="34">
        <v>133607.065</v>
      </c>
      <c r="AA13" s="34">
        <v>136328.345</v>
      </c>
      <c r="AB13" s="34">
        <v>119226.435</v>
      </c>
      <c r="AC13" s="34">
        <v>96305.07</v>
      </c>
      <c r="AD13" s="34">
        <v>116995.065</v>
      </c>
      <c r="AE13" s="34">
        <v>110531.6</v>
      </c>
      <c r="AF13" s="34">
        <v>108972.30499999999</v>
      </c>
      <c r="AG13" s="34">
        <v>110235.33500000001</v>
      </c>
      <c r="AH13" s="34">
        <v>109901.75999999999</v>
      </c>
      <c r="AI13" s="34">
        <v>99890.25</v>
      </c>
      <c r="AJ13" s="34">
        <v>106877.86500000001</v>
      </c>
      <c r="AK13" s="34">
        <v>123351.845</v>
      </c>
      <c r="AL13" s="34">
        <v>119178.12</v>
      </c>
      <c r="AM13" s="34">
        <v>109375.215</v>
      </c>
      <c r="AN13" s="34">
        <v>112202.145</v>
      </c>
      <c r="AO13" s="34">
        <v>108949.05499999999</v>
      </c>
      <c r="AP13" s="34">
        <v>96922.02</v>
      </c>
      <c r="AQ13" s="34">
        <v>106129.66499999999</v>
      </c>
      <c r="AR13"/>
    </row>
    <row r="14" spans="1:44" x14ac:dyDescent="0.3">
      <c r="A14" s="36">
        <v>9</v>
      </c>
      <c r="B14" s="34">
        <v>135255.815</v>
      </c>
      <c r="C14" s="34">
        <v>120263.515</v>
      </c>
      <c r="D14" s="34">
        <v>130062.755</v>
      </c>
      <c r="E14" s="34">
        <v>131525.85500000001</v>
      </c>
      <c r="F14" s="34">
        <v>131069.4</v>
      </c>
      <c r="G14" s="34">
        <v>116275.73</v>
      </c>
      <c r="H14" s="34">
        <v>103462.78</v>
      </c>
      <c r="I14" s="34">
        <v>125400.08</v>
      </c>
      <c r="J14" s="34">
        <v>142242.595</v>
      </c>
      <c r="K14" s="34">
        <v>145182.98000000001</v>
      </c>
      <c r="L14" s="34">
        <v>136226.12</v>
      </c>
      <c r="M14" s="34">
        <v>149376.57</v>
      </c>
      <c r="N14" s="34">
        <v>124692.315</v>
      </c>
      <c r="O14" s="34">
        <v>117707.95</v>
      </c>
      <c r="P14" s="34">
        <v>131090.77499999999</v>
      </c>
      <c r="Q14" s="34">
        <v>140167.5</v>
      </c>
      <c r="R14" s="34">
        <v>137291.97</v>
      </c>
      <c r="S14" s="34">
        <v>127633.27499999999</v>
      </c>
      <c r="T14" s="34">
        <v>124311.33</v>
      </c>
      <c r="U14" s="34">
        <v>116083.295</v>
      </c>
      <c r="V14" s="34">
        <v>103539.02</v>
      </c>
      <c r="W14" s="34">
        <v>117952.36500000001</v>
      </c>
      <c r="X14" s="34">
        <v>127894.285</v>
      </c>
      <c r="Y14" s="34">
        <v>123400.17</v>
      </c>
      <c r="Z14" s="34">
        <v>117346.26</v>
      </c>
      <c r="AA14" s="34">
        <v>119960.33</v>
      </c>
      <c r="AB14" s="34">
        <v>111096.30499999999</v>
      </c>
      <c r="AC14" s="34">
        <v>101334.2</v>
      </c>
      <c r="AD14" s="34">
        <v>133476.60500000001</v>
      </c>
      <c r="AE14" s="34">
        <v>123114.11500000001</v>
      </c>
      <c r="AF14" s="34">
        <v>125272.27</v>
      </c>
      <c r="AG14" s="34">
        <v>150472.255</v>
      </c>
      <c r="AH14" s="34">
        <v>163682.04</v>
      </c>
      <c r="AI14" s="34">
        <v>146265.11499999999</v>
      </c>
      <c r="AJ14" s="34">
        <v>138597.69</v>
      </c>
      <c r="AK14" s="34">
        <v>122619.05499999999</v>
      </c>
      <c r="AL14" s="34">
        <v>123558.425</v>
      </c>
      <c r="AM14" s="34">
        <v>108371.125</v>
      </c>
      <c r="AN14" s="34">
        <v>108675.4</v>
      </c>
      <c r="AO14" s="34">
        <v>110006.97</v>
      </c>
      <c r="AP14" s="34">
        <v>100380.94</v>
      </c>
      <c r="AQ14" s="34">
        <v>101413.145</v>
      </c>
      <c r="AR14"/>
    </row>
    <row r="15" spans="1:44" x14ac:dyDescent="0.3">
      <c r="A15" s="36">
        <v>10</v>
      </c>
      <c r="B15" s="34">
        <v>123301.83500000001</v>
      </c>
      <c r="C15" s="34">
        <v>126750.29</v>
      </c>
      <c r="D15" s="34">
        <v>120764.185</v>
      </c>
      <c r="E15" s="34">
        <v>114967.345</v>
      </c>
      <c r="F15" s="34">
        <v>117053.75</v>
      </c>
      <c r="G15" s="34">
        <v>108344.575</v>
      </c>
      <c r="H15" s="34">
        <v>106348.78</v>
      </c>
      <c r="I15" s="34">
        <v>131465.82500000001</v>
      </c>
      <c r="J15" s="34">
        <v>160285.01500000001</v>
      </c>
      <c r="K15" s="34">
        <v>152599.125</v>
      </c>
      <c r="L15" s="34">
        <v>135635.70499999999</v>
      </c>
      <c r="M15" s="34">
        <v>141414.35</v>
      </c>
      <c r="N15" s="34">
        <v>119690.755</v>
      </c>
      <c r="O15" s="34">
        <v>111329.62</v>
      </c>
      <c r="P15" s="34">
        <v>116447.855</v>
      </c>
      <c r="Q15" s="34">
        <v>117931.46</v>
      </c>
      <c r="R15" s="34">
        <v>124370.765</v>
      </c>
      <c r="S15" s="34">
        <v>129649.25</v>
      </c>
      <c r="T15" s="34">
        <v>125346.075</v>
      </c>
      <c r="U15" s="34">
        <v>108816.81</v>
      </c>
      <c r="V15" s="34">
        <v>102617.51</v>
      </c>
      <c r="W15" s="34">
        <v>112527.285</v>
      </c>
      <c r="X15" s="34">
        <v>113850.81</v>
      </c>
      <c r="Y15" s="34">
        <v>122717.5</v>
      </c>
      <c r="Z15" s="34">
        <v>128732.59</v>
      </c>
      <c r="AA15" s="34">
        <v>127805.485</v>
      </c>
      <c r="AB15" s="34">
        <v>120398.88499999999</v>
      </c>
      <c r="AC15" s="34">
        <v>104486.18</v>
      </c>
      <c r="AD15" s="34">
        <v>136528.81</v>
      </c>
      <c r="AE15" s="34">
        <v>126073.53</v>
      </c>
      <c r="AF15" s="34">
        <v>108723.61500000001</v>
      </c>
      <c r="AG15" s="34">
        <v>114519.86500000001</v>
      </c>
      <c r="AH15" s="34">
        <v>117281.2</v>
      </c>
      <c r="AI15" s="34">
        <v>106854.935</v>
      </c>
      <c r="AJ15" s="34">
        <v>101994.05499999999</v>
      </c>
      <c r="AK15" s="34">
        <v>106359.955</v>
      </c>
      <c r="AL15" s="34">
        <v>108746.37</v>
      </c>
      <c r="AM15" s="34">
        <v>117505.625</v>
      </c>
      <c r="AN15" s="34">
        <v>119734.63499999999</v>
      </c>
      <c r="AO15" s="34">
        <v>111322.325</v>
      </c>
      <c r="AP15" s="34">
        <v>96850.78</v>
      </c>
      <c r="AQ15" s="34">
        <v>92553.29</v>
      </c>
      <c r="AR15"/>
    </row>
    <row r="16" spans="1:44" x14ac:dyDescent="0.3">
      <c r="A16" s="36">
        <v>11</v>
      </c>
      <c r="B16" s="34">
        <v>108282.48</v>
      </c>
      <c r="C16" s="34">
        <v>125828.53</v>
      </c>
      <c r="D16" s="34">
        <v>124418.41499999999</v>
      </c>
      <c r="E16" s="34">
        <v>121683.65</v>
      </c>
      <c r="F16" s="34">
        <v>120929.815</v>
      </c>
      <c r="G16" s="34">
        <v>108738.82</v>
      </c>
      <c r="H16" s="34">
        <v>100170.295</v>
      </c>
      <c r="I16" s="34">
        <v>105388.57</v>
      </c>
      <c r="J16" s="34">
        <v>123073.98</v>
      </c>
      <c r="K16" s="34">
        <v>135047.625</v>
      </c>
      <c r="L16" s="34">
        <v>143184.80499999999</v>
      </c>
      <c r="M16" s="34">
        <v>118189.72</v>
      </c>
      <c r="N16" s="34">
        <v>105484.1</v>
      </c>
      <c r="O16" s="34">
        <v>100394.06</v>
      </c>
      <c r="P16" s="34">
        <v>104468.9</v>
      </c>
      <c r="Q16" s="34">
        <v>133227.785</v>
      </c>
      <c r="R16" s="34">
        <v>139672.83499999999</v>
      </c>
      <c r="S16" s="34">
        <v>124255.97500000001</v>
      </c>
      <c r="T16" s="34">
        <v>111612.075</v>
      </c>
      <c r="U16" s="34">
        <v>107731.78</v>
      </c>
      <c r="V16" s="34">
        <v>113593.82</v>
      </c>
      <c r="W16" s="34">
        <v>97542.31</v>
      </c>
      <c r="X16" s="34">
        <v>112663.625</v>
      </c>
      <c r="Y16" s="34">
        <v>114195.35</v>
      </c>
      <c r="Z16" s="34">
        <v>116045.27</v>
      </c>
      <c r="AA16" s="34">
        <v>116284.345</v>
      </c>
      <c r="AB16" s="34">
        <v>110715.12</v>
      </c>
      <c r="AC16" s="34">
        <v>97262.705000000002</v>
      </c>
      <c r="AD16" s="34">
        <v>103219.08</v>
      </c>
      <c r="AE16" s="34">
        <v>110086.7</v>
      </c>
      <c r="AF16" s="34">
        <v>114740.52</v>
      </c>
      <c r="AG16" s="34">
        <v>112785.78</v>
      </c>
      <c r="AH16" s="34">
        <v>111179.125</v>
      </c>
      <c r="AI16" s="34">
        <v>105119.48</v>
      </c>
      <c r="AJ16" s="34">
        <v>105669.045</v>
      </c>
      <c r="AK16" s="34">
        <v>94641.7</v>
      </c>
      <c r="AL16" s="34">
        <v>112142.54</v>
      </c>
      <c r="AM16" s="34">
        <v>118830.14</v>
      </c>
      <c r="AN16" s="34">
        <v>120272.77499999999</v>
      </c>
      <c r="AO16" s="34">
        <v>115075.81</v>
      </c>
      <c r="AP16" s="34">
        <v>96016.19</v>
      </c>
      <c r="AQ16" s="34">
        <v>97664.934999999998</v>
      </c>
      <c r="AR16"/>
    </row>
    <row r="17" spans="1:44" x14ac:dyDescent="0.3">
      <c r="A17" s="36">
        <v>12</v>
      </c>
      <c r="B17" s="34">
        <v>123787.075</v>
      </c>
      <c r="C17" s="34">
        <v>125600.86</v>
      </c>
      <c r="D17" s="34">
        <v>127975.815</v>
      </c>
      <c r="E17" s="34">
        <v>128319.45</v>
      </c>
      <c r="F17" s="34">
        <v>119491.32</v>
      </c>
      <c r="G17" s="34">
        <v>106754.8</v>
      </c>
      <c r="H17" s="34">
        <v>106555.03</v>
      </c>
      <c r="I17" s="34">
        <v>117796.715</v>
      </c>
      <c r="J17" s="34">
        <v>124081.46</v>
      </c>
      <c r="K17" s="34">
        <v>126074.895</v>
      </c>
      <c r="L17" s="34">
        <v>125072.73</v>
      </c>
      <c r="M17" s="34">
        <v>101740.89</v>
      </c>
      <c r="N17" s="34">
        <v>102726.745</v>
      </c>
      <c r="O17" s="34">
        <v>98324.645000000004</v>
      </c>
      <c r="P17" s="34">
        <v>131980.98499999999</v>
      </c>
      <c r="Q17" s="34">
        <v>127625.36500000001</v>
      </c>
      <c r="R17" s="34">
        <v>114696.37</v>
      </c>
      <c r="S17" s="34">
        <v>111632.83500000001</v>
      </c>
      <c r="T17" s="34">
        <v>115411.41</v>
      </c>
      <c r="U17" s="34">
        <v>107465.98</v>
      </c>
      <c r="V17" s="34">
        <v>104189.1</v>
      </c>
      <c r="W17" s="34">
        <v>111617.94500000001</v>
      </c>
      <c r="X17" s="34">
        <v>110794.26</v>
      </c>
      <c r="Y17" s="34">
        <v>111254.315</v>
      </c>
      <c r="Z17" s="34">
        <v>115020.505</v>
      </c>
      <c r="AA17" s="34">
        <v>119298.325</v>
      </c>
      <c r="AB17" s="34">
        <v>112312.69500000001</v>
      </c>
      <c r="AC17" s="34">
        <v>98918.514999999999</v>
      </c>
      <c r="AD17" s="34">
        <v>121954.38499999999</v>
      </c>
      <c r="AE17" s="34">
        <v>123290.83500000001</v>
      </c>
      <c r="AF17" s="34">
        <v>123994.3</v>
      </c>
      <c r="AG17" s="34">
        <v>124181.405</v>
      </c>
      <c r="AH17" s="34">
        <v>128305.64</v>
      </c>
      <c r="AI17" s="34">
        <v>109147.65</v>
      </c>
      <c r="AJ17" s="34">
        <v>104226.83</v>
      </c>
      <c r="AK17" s="34">
        <v>110586.815</v>
      </c>
      <c r="AL17" s="34">
        <v>115254.185</v>
      </c>
      <c r="AM17" s="34">
        <v>121127.145</v>
      </c>
      <c r="AN17" s="34">
        <v>127266.86</v>
      </c>
      <c r="AO17" s="34">
        <v>111547.605</v>
      </c>
      <c r="AP17" s="34">
        <v>103999.33500000001</v>
      </c>
      <c r="AQ17" s="34">
        <v>97449.684999999998</v>
      </c>
      <c r="AR17"/>
    </row>
    <row r="18" spans="1:44" x14ac:dyDescent="0.3">
      <c r="A18" s="36">
        <v>13</v>
      </c>
      <c r="B18" s="34">
        <v>122810.05</v>
      </c>
      <c r="C18" s="34">
        <v>123234.935</v>
      </c>
      <c r="D18" s="34">
        <v>122268.86</v>
      </c>
      <c r="E18" s="34">
        <v>121998.2</v>
      </c>
      <c r="F18" s="34">
        <v>122346.33500000001</v>
      </c>
      <c r="G18" s="34">
        <v>112187.715</v>
      </c>
      <c r="H18" s="34">
        <v>106418.66499999999</v>
      </c>
      <c r="I18" s="34">
        <v>102746.6</v>
      </c>
      <c r="J18" s="34">
        <v>118281.13</v>
      </c>
      <c r="K18" s="34">
        <v>122625.21</v>
      </c>
      <c r="L18" s="34">
        <v>122964.715</v>
      </c>
      <c r="M18" s="34">
        <v>116321.60000000001</v>
      </c>
      <c r="N18" s="34">
        <v>102832.72</v>
      </c>
      <c r="O18" s="34">
        <v>102084</v>
      </c>
      <c r="P18" s="34">
        <v>116237.22</v>
      </c>
      <c r="Q18" s="34">
        <v>111032.97500000001</v>
      </c>
      <c r="R18" s="34">
        <v>109640.33</v>
      </c>
      <c r="S18" s="34">
        <v>107491.87</v>
      </c>
      <c r="T18" s="34">
        <v>110662.245</v>
      </c>
      <c r="U18" s="34">
        <v>97402.264999999999</v>
      </c>
      <c r="V18" s="34">
        <v>94477.095000000001</v>
      </c>
      <c r="W18" s="34">
        <v>112488.215</v>
      </c>
      <c r="X18" s="34">
        <v>116809.36500000001</v>
      </c>
      <c r="Y18" s="34">
        <v>117744.005</v>
      </c>
      <c r="Z18" s="34">
        <v>116457.26</v>
      </c>
      <c r="AA18" s="34">
        <v>97070.345000000001</v>
      </c>
      <c r="AB18" s="34">
        <v>99687.64</v>
      </c>
      <c r="AC18" s="34">
        <v>98817.03</v>
      </c>
      <c r="AD18" s="34">
        <v>107583.935</v>
      </c>
      <c r="AE18" s="34">
        <v>108840.18</v>
      </c>
      <c r="AF18" s="34">
        <v>113307.595</v>
      </c>
      <c r="AG18" s="34">
        <v>113923.16</v>
      </c>
      <c r="AH18" s="34">
        <v>110768.285</v>
      </c>
      <c r="AI18" s="34">
        <v>101262.655</v>
      </c>
      <c r="AJ18" s="34">
        <v>101119.83500000001</v>
      </c>
      <c r="AK18" s="34">
        <v>112906.94500000001</v>
      </c>
      <c r="AL18" s="34">
        <v>114935.545</v>
      </c>
      <c r="AM18" s="34">
        <v>113147.815</v>
      </c>
      <c r="AN18" s="34">
        <v>110088.01</v>
      </c>
      <c r="AO18" s="34">
        <v>111958.245</v>
      </c>
      <c r="AP18" s="34">
        <v>97923.714999999997</v>
      </c>
      <c r="AQ18" s="34">
        <v>95953.205000000002</v>
      </c>
      <c r="AR18"/>
    </row>
    <row r="19" spans="1:44" x14ac:dyDescent="0.3">
      <c r="A19" s="36">
        <v>14</v>
      </c>
      <c r="B19" s="34">
        <v>123061.87</v>
      </c>
      <c r="C19" s="34">
        <v>125795.325</v>
      </c>
      <c r="D19" s="34">
        <v>122042.265</v>
      </c>
      <c r="E19" s="34">
        <v>113838.41</v>
      </c>
      <c r="F19" s="34">
        <v>98891.06</v>
      </c>
      <c r="G19" s="34">
        <v>103999.17</v>
      </c>
      <c r="H19" s="34">
        <v>103685.45</v>
      </c>
      <c r="I19" s="34">
        <v>120445.735</v>
      </c>
      <c r="J19" s="34">
        <v>120371.235</v>
      </c>
      <c r="K19" s="34">
        <v>125657.125</v>
      </c>
      <c r="L19" s="34">
        <v>125663.33</v>
      </c>
      <c r="M19" s="34">
        <v>124266.88499999999</v>
      </c>
      <c r="N19" s="34">
        <v>109044.9</v>
      </c>
      <c r="O19" s="34">
        <v>99845.345000000001</v>
      </c>
      <c r="P19" s="34">
        <v>107895.52499999999</v>
      </c>
      <c r="Q19" s="34">
        <v>113138.67</v>
      </c>
      <c r="R19" s="34">
        <v>114191.35</v>
      </c>
      <c r="S19" s="34">
        <v>114817.30499999999</v>
      </c>
      <c r="T19" s="34">
        <v>110160.02499999999</v>
      </c>
      <c r="U19" s="34">
        <v>99084.74</v>
      </c>
      <c r="V19" s="34">
        <v>96041.895000000004</v>
      </c>
      <c r="W19" s="34">
        <v>98258.25</v>
      </c>
      <c r="X19" s="34">
        <v>113381.53</v>
      </c>
      <c r="Y19" s="34">
        <v>115974.61</v>
      </c>
      <c r="Z19" s="34">
        <v>117551.69500000001</v>
      </c>
      <c r="AA19" s="34">
        <v>115979.07</v>
      </c>
      <c r="AB19" s="34">
        <v>105938.47500000001</v>
      </c>
      <c r="AC19" s="34">
        <v>100571.16499999999</v>
      </c>
      <c r="AD19" s="34">
        <v>116817.43</v>
      </c>
      <c r="AE19" s="34">
        <v>114927.205</v>
      </c>
      <c r="AF19" s="34">
        <v>115188.76</v>
      </c>
      <c r="AG19" s="34">
        <v>113763.83500000001</v>
      </c>
      <c r="AH19" s="34">
        <v>111484.73</v>
      </c>
      <c r="AI19" s="34">
        <v>102229.645</v>
      </c>
      <c r="AJ19" s="34">
        <v>93590.425000000003</v>
      </c>
      <c r="AK19" s="34">
        <v>107687.51</v>
      </c>
      <c r="AL19" s="34">
        <v>109043.86500000001</v>
      </c>
      <c r="AM19" s="34">
        <v>110991.625</v>
      </c>
      <c r="AN19" s="34">
        <v>116302.66499999999</v>
      </c>
      <c r="AO19" s="34">
        <v>104294.57</v>
      </c>
      <c r="AP19" s="34">
        <v>101854.155</v>
      </c>
      <c r="AQ19" s="34">
        <v>105098.02499999999</v>
      </c>
      <c r="AR19"/>
    </row>
    <row r="20" spans="1:44" x14ac:dyDescent="0.3">
      <c r="A20" s="36">
        <v>15</v>
      </c>
      <c r="B20" s="34">
        <v>107383.37</v>
      </c>
      <c r="C20" s="34">
        <v>120235.505</v>
      </c>
      <c r="D20" s="34">
        <v>122129.77499999999</v>
      </c>
      <c r="E20" s="34">
        <v>123990.76</v>
      </c>
      <c r="F20" s="34">
        <v>121753.11500000001</v>
      </c>
      <c r="G20" s="34">
        <v>110034.16499999999</v>
      </c>
      <c r="H20" s="34">
        <v>103760.22500000001</v>
      </c>
      <c r="I20" s="34">
        <v>118614.005</v>
      </c>
      <c r="J20" s="34">
        <v>123808.76</v>
      </c>
      <c r="K20" s="34">
        <v>124686.63</v>
      </c>
      <c r="L20" s="34">
        <v>126519.065</v>
      </c>
      <c r="M20" s="34">
        <v>124721.485</v>
      </c>
      <c r="N20" s="34">
        <v>108525.965</v>
      </c>
      <c r="O20" s="34">
        <v>100526.30499999999</v>
      </c>
      <c r="P20" s="34">
        <v>113287.05499999999</v>
      </c>
      <c r="Q20" s="34">
        <v>114159.965</v>
      </c>
      <c r="R20" s="34">
        <v>114335.995</v>
      </c>
      <c r="S20" s="34">
        <v>112704.045</v>
      </c>
      <c r="T20" s="34">
        <v>97436.41</v>
      </c>
      <c r="U20" s="34">
        <v>99608.57</v>
      </c>
      <c r="V20" s="34">
        <v>96594.744999999995</v>
      </c>
      <c r="W20" s="34">
        <v>118702.925</v>
      </c>
      <c r="X20" s="34">
        <v>122423.01</v>
      </c>
      <c r="Y20" s="34">
        <v>121944.995</v>
      </c>
      <c r="Z20" s="34">
        <v>119876.63</v>
      </c>
      <c r="AA20" s="34">
        <v>113609.76</v>
      </c>
      <c r="AB20" s="34">
        <v>105135.30499999999</v>
      </c>
      <c r="AC20" s="34">
        <v>104123.39</v>
      </c>
      <c r="AD20" s="34">
        <v>108543.63499999999</v>
      </c>
      <c r="AE20" s="34">
        <v>111999.03999999999</v>
      </c>
      <c r="AF20" s="34">
        <v>120858.98</v>
      </c>
      <c r="AG20" s="34">
        <v>116890.61</v>
      </c>
      <c r="AH20" s="34">
        <v>114848.77</v>
      </c>
      <c r="AI20" s="34">
        <v>105963.55499999999</v>
      </c>
      <c r="AJ20" s="34">
        <v>98680</v>
      </c>
      <c r="AK20" s="34">
        <v>118074.565</v>
      </c>
      <c r="AL20" s="34">
        <v>118404.455</v>
      </c>
      <c r="AM20" s="34">
        <v>108404.01</v>
      </c>
      <c r="AN20" s="34">
        <v>108587.52</v>
      </c>
      <c r="AO20" s="34">
        <v>94831.23</v>
      </c>
      <c r="AP20" s="34">
        <v>92097.07</v>
      </c>
      <c r="AQ20" s="34">
        <v>101760.09</v>
      </c>
      <c r="AR20"/>
    </row>
    <row r="21" spans="1:44" x14ac:dyDescent="0.3">
      <c r="A21" s="36">
        <v>16</v>
      </c>
      <c r="B21" s="34">
        <v>125107.78</v>
      </c>
      <c r="C21" s="34">
        <v>127793.38</v>
      </c>
      <c r="D21" s="34">
        <v>126673.935</v>
      </c>
      <c r="E21" s="34">
        <v>126937.94</v>
      </c>
      <c r="F21" s="34">
        <v>131031.41499999999</v>
      </c>
      <c r="G21" s="34">
        <v>109763.985</v>
      </c>
      <c r="H21" s="34">
        <v>107160.54</v>
      </c>
      <c r="I21" s="34">
        <v>123441.82</v>
      </c>
      <c r="J21" s="34">
        <v>126846.44500000001</v>
      </c>
      <c r="K21" s="34">
        <v>125204.785</v>
      </c>
      <c r="L21" s="34">
        <v>125514.14</v>
      </c>
      <c r="M21" s="34">
        <v>120124.30499999999</v>
      </c>
      <c r="N21" s="34">
        <v>108773.745</v>
      </c>
      <c r="O21" s="34">
        <v>105642.28</v>
      </c>
      <c r="P21" s="34">
        <v>99945.494999999995</v>
      </c>
      <c r="Q21" s="34">
        <v>111955.175</v>
      </c>
      <c r="R21" s="34">
        <v>114436.97</v>
      </c>
      <c r="S21" s="34">
        <v>112816.68</v>
      </c>
      <c r="T21" s="34">
        <v>114522.44</v>
      </c>
      <c r="U21" s="34">
        <v>102528.4</v>
      </c>
      <c r="V21" s="34">
        <v>97356.565000000002</v>
      </c>
      <c r="W21" s="34">
        <v>115694.64</v>
      </c>
      <c r="X21" s="34">
        <v>121092.855</v>
      </c>
      <c r="Y21" s="34">
        <v>120784.875</v>
      </c>
      <c r="Z21" s="34">
        <v>120448.935</v>
      </c>
      <c r="AA21" s="34">
        <v>118324.09</v>
      </c>
      <c r="AB21" s="34">
        <v>107479.26</v>
      </c>
      <c r="AC21" s="34">
        <v>103662.05</v>
      </c>
      <c r="AD21" s="34">
        <v>114194.955</v>
      </c>
      <c r="AE21" s="34">
        <v>115392.875</v>
      </c>
      <c r="AF21" s="34">
        <v>117281.13</v>
      </c>
      <c r="AG21" s="34">
        <v>111360.065</v>
      </c>
      <c r="AH21" s="34">
        <v>95967.404999999999</v>
      </c>
      <c r="AI21" s="34">
        <v>95654.36</v>
      </c>
      <c r="AJ21" s="34">
        <v>94810.664999999994</v>
      </c>
      <c r="AK21" s="34">
        <v>100025.9</v>
      </c>
      <c r="AL21" s="34">
        <v>107849.83</v>
      </c>
      <c r="AM21" s="34">
        <v>104547.34</v>
      </c>
      <c r="AN21" s="34">
        <v>106527.94500000001</v>
      </c>
      <c r="AO21" s="34">
        <v>106943.49</v>
      </c>
      <c r="AP21" s="34">
        <v>106888.545</v>
      </c>
      <c r="AQ21" s="34">
        <v>100737.83500000001</v>
      </c>
      <c r="AR21"/>
    </row>
    <row r="22" spans="1:44" x14ac:dyDescent="0.3">
      <c r="A22" s="36">
        <v>17</v>
      </c>
      <c r="B22" s="34">
        <v>126696.19</v>
      </c>
      <c r="C22" s="34">
        <v>127973.58500000001</v>
      </c>
      <c r="D22" s="34">
        <v>128598.495</v>
      </c>
      <c r="E22" s="34">
        <v>126483.80499999999</v>
      </c>
      <c r="F22" s="34">
        <v>126230.785</v>
      </c>
      <c r="G22" s="34">
        <v>111803.625</v>
      </c>
      <c r="H22" s="34">
        <v>108217.82</v>
      </c>
      <c r="I22" s="34">
        <v>104072.435</v>
      </c>
      <c r="J22" s="34">
        <v>117437.66499999999</v>
      </c>
      <c r="K22" s="34">
        <v>118531.5</v>
      </c>
      <c r="L22" s="34">
        <v>126847.02</v>
      </c>
      <c r="M22" s="34">
        <v>122054.13</v>
      </c>
      <c r="N22" s="34">
        <v>103505.19500000001</v>
      </c>
      <c r="O22" s="34">
        <v>98873.535000000003</v>
      </c>
      <c r="P22" s="34">
        <v>109421.815</v>
      </c>
      <c r="Q22" s="34">
        <v>101548.735</v>
      </c>
      <c r="R22" s="34">
        <v>116795.245</v>
      </c>
      <c r="S22" s="34">
        <v>126329.53</v>
      </c>
      <c r="T22" s="34">
        <v>120144.19</v>
      </c>
      <c r="U22" s="34">
        <v>104864.05</v>
      </c>
      <c r="V22" s="34">
        <v>103756.535</v>
      </c>
      <c r="W22" s="34">
        <v>117799.97</v>
      </c>
      <c r="X22" s="34">
        <v>117642.645</v>
      </c>
      <c r="Y22" s="34">
        <v>106654.955</v>
      </c>
      <c r="Z22" s="34">
        <v>117617.51</v>
      </c>
      <c r="AA22" s="34">
        <v>119079.465</v>
      </c>
      <c r="AB22" s="34">
        <v>108613.38</v>
      </c>
      <c r="AC22" s="34">
        <v>105277.715</v>
      </c>
      <c r="AD22" s="34">
        <v>100246.51</v>
      </c>
      <c r="AE22" s="34">
        <v>114240.88499999999</v>
      </c>
      <c r="AF22" s="34">
        <v>113264.23</v>
      </c>
      <c r="AG22" s="34">
        <v>98112.464999999997</v>
      </c>
      <c r="AH22" s="34">
        <v>107226.59</v>
      </c>
      <c r="AI22" s="34">
        <v>105374.93</v>
      </c>
      <c r="AJ22" s="34">
        <v>101057.43</v>
      </c>
      <c r="AK22" s="34">
        <v>109168.595</v>
      </c>
      <c r="AL22" s="34">
        <v>111417.63</v>
      </c>
      <c r="AM22" s="34">
        <v>113506.01</v>
      </c>
      <c r="AN22" s="34">
        <v>112872.88</v>
      </c>
      <c r="AO22" s="34">
        <v>106565.295</v>
      </c>
      <c r="AP22" s="34">
        <v>96845.119999999995</v>
      </c>
      <c r="AQ22" s="34">
        <v>96572.934999999998</v>
      </c>
      <c r="AR22"/>
    </row>
    <row r="23" spans="1:44" x14ac:dyDescent="0.3">
      <c r="A23" s="36">
        <v>18</v>
      </c>
      <c r="B23" s="34">
        <v>127855.22</v>
      </c>
      <c r="C23" s="34">
        <v>132642.14000000001</v>
      </c>
      <c r="D23" s="34">
        <v>132814.61499999999</v>
      </c>
      <c r="E23" s="34">
        <v>132669.57999999999</v>
      </c>
      <c r="F23" s="34">
        <v>126304.44500000001</v>
      </c>
      <c r="G23" s="34">
        <v>108487.97500000001</v>
      </c>
      <c r="H23" s="34">
        <v>109233.34</v>
      </c>
      <c r="I23" s="34">
        <v>116969.63</v>
      </c>
      <c r="J23" s="34">
        <v>119014.44500000001</v>
      </c>
      <c r="K23" s="34">
        <v>124525.185</v>
      </c>
      <c r="L23" s="34">
        <v>118192.05499999999</v>
      </c>
      <c r="M23" s="34">
        <v>120421.32</v>
      </c>
      <c r="N23" s="34">
        <v>106052.64</v>
      </c>
      <c r="O23" s="34">
        <v>103487.28</v>
      </c>
      <c r="P23" s="34">
        <v>115103.77499999999</v>
      </c>
      <c r="Q23" s="34">
        <v>120718.64</v>
      </c>
      <c r="R23" s="34">
        <v>129196.44500000001</v>
      </c>
      <c r="S23" s="34">
        <v>127260.05</v>
      </c>
      <c r="T23" s="34">
        <v>123150.38499999999</v>
      </c>
      <c r="U23" s="34">
        <v>105013.07</v>
      </c>
      <c r="V23" s="34">
        <v>107424.07</v>
      </c>
      <c r="W23" s="34">
        <v>121551.685</v>
      </c>
      <c r="X23" s="34">
        <v>122642.235</v>
      </c>
      <c r="Y23" s="34">
        <v>118716.595</v>
      </c>
      <c r="Z23" s="34">
        <v>117357.83500000001</v>
      </c>
      <c r="AA23" s="34">
        <v>116870.46</v>
      </c>
      <c r="AB23" s="34">
        <v>106892.995</v>
      </c>
      <c r="AC23" s="34">
        <v>105840.39</v>
      </c>
      <c r="AD23" s="34">
        <v>118307.52499999999</v>
      </c>
      <c r="AE23" s="34">
        <v>110515.6</v>
      </c>
      <c r="AF23" s="34">
        <v>111462.38499999999</v>
      </c>
      <c r="AG23" s="34">
        <v>112948.4</v>
      </c>
      <c r="AH23" s="34">
        <v>110902.185</v>
      </c>
      <c r="AI23" s="34">
        <v>103616.145</v>
      </c>
      <c r="AJ23" s="34">
        <v>104770.705</v>
      </c>
      <c r="AK23" s="34">
        <v>113471.83</v>
      </c>
      <c r="AL23" s="34">
        <v>112124.06</v>
      </c>
      <c r="AM23" s="34">
        <v>121307.84</v>
      </c>
      <c r="AN23" s="34">
        <v>121353.33</v>
      </c>
      <c r="AO23" s="34">
        <v>127238.875</v>
      </c>
      <c r="AP23" s="34">
        <v>111665.72500000001</v>
      </c>
      <c r="AQ23" s="34">
        <v>109669.355</v>
      </c>
      <c r="AR23"/>
    </row>
    <row r="24" spans="1:44" x14ac:dyDescent="0.3">
      <c r="A24" s="36">
        <v>19</v>
      </c>
      <c r="B24" s="34">
        <v>122375.47</v>
      </c>
      <c r="C24" s="34">
        <v>123734.86500000001</v>
      </c>
      <c r="D24" s="34">
        <v>129121.86</v>
      </c>
      <c r="E24" s="34">
        <v>131237.185</v>
      </c>
      <c r="F24" s="34">
        <v>131138.73000000001</v>
      </c>
      <c r="G24" s="34">
        <v>108377.05</v>
      </c>
      <c r="H24" s="34">
        <v>103811.28</v>
      </c>
      <c r="I24" s="34">
        <v>119781.13499999999</v>
      </c>
      <c r="J24" s="34">
        <v>119611.88</v>
      </c>
      <c r="K24" s="34">
        <v>123616.28</v>
      </c>
      <c r="L24" s="34">
        <v>120693.53</v>
      </c>
      <c r="M24" s="34">
        <v>118800.07</v>
      </c>
      <c r="N24" s="34">
        <v>101945.995</v>
      </c>
      <c r="O24" s="34">
        <v>99697.62</v>
      </c>
      <c r="P24" s="34">
        <v>125858.27</v>
      </c>
      <c r="Q24" s="34">
        <v>126760.71</v>
      </c>
      <c r="R24" s="34">
        <v>125747.735</v>
      </c>
      <c r="S24" s="34">
        <v>128753.13</v>
      </c>
      <c r="T24" s="34">
        <v>123523</v>
      </c>
      <c r="U24" s="34">
        <v>109477.42</v>
      </c>
      <c r="V24" s="34">
        <v>107497.03</v>
      </c>
      <c r="W24" s="34">
        <v>118254.55499999999</v>
      </c>
      <c r="X24" s="34">
        <v>122876.86500000001</v>
      </c>
      <c r="Y24" s="34">
        <v>122721.46</v>
      </c>
      <c r="Z24" s="34">
        <v>128518.505</v>
      </c>
      <c r="AA24" s="34">
        <v>133467.37</v>
      </c>
      <c r="AB24" s="34">
        <v>111273.755</v>
      </c>
      <c r="AC24" s="34">
        <v>108729.71</v>
      </c>
      <c r="AD24" s="34">
        <v>121535.485</v>
      </c>
      <c r="AE24" s="34">
        <v>116318.435</v>
      </c>
      <c r="AF24" s="34">
        <v>118801.84</v>
      </c>
      <c r="AG24" s="34">
        <v>122003.33500000001</v>
      </c>
      <c r="AH24" s="34">
        <v>123850.86</v>
      </c>
      <c r="AI24" s="34">
        <v>113186.735</v>
      </c>
      <c r="AJ24" s="34">
        <v>110416.88</v>
      </c>
      <c r="AK24" s="34">
        <v>126892.26</v>
      </c>
      <c r="AL24" s="34">
        <v>118839.095</v>
      </c>
      <c r="AM24" s="34">
        <v>113214.27</v>
      </c>
      <c r="AN24" s="34">
        <v>109642.755</v>
      </c>
      <c r="AO24" s="34">
        <v>107914.05499999999</v>
      </c>
      <c r="AP24" s="34">
        <v>107786.255</v>
      </c>
      <c r="AQ24" s="34">
        <v>107555.19</v>
      </c>
      <c r="AR24"/>
    </row>
    <row r="25" spans="1:44" x14ac:dyDescent="0.3">
      <c r="A25" s="36">
        <v>20</v>
      </c>
      <c r="B25" s="34">
        <v>123740.245</v>
      </c>
      <c r="C25" s="34">
        <v>129312.58</v>
      </c>
      <c r="D25" s="34">
        <v>136903.26999999999</v>
      </c>
      <c r="E25" s="34">
        <v>135217.65</v>
      </c>
      <c r="F25" s="34">
        <v>135172.41</v>
      </c>
      <c r="G25" s="34">
        <v>117136.63</v>
      </c>
      <c r="H25" s="34">
        <v>111897.08500000001</v>
      </c>
      <c r="I25" s="34">
        <v>121182.69500000001</v>
      </c>
      <c r="J25" s="34">
        <v>124209.405</v>
      </c>
      <c r="K25" s="34">
        <v>124352.215</v>
      </c>
      <c r="L25" s="34">
        <v>124392.29</v>
      </c>
      <c r="M25" s="34">
        <v>127705.84</v>
      </c>
      <c r="N25" s="34">
        <v>112336.78</v>
      </c>
      <c r="O25" s="34">
        <v>101618.98</v>
      </c>
      <c r="P25" s="34">
        <v>125871.91499999999</v>
      </c>
      <c r="Q25" s="34">
        <v>127820.715</v>
      </c>
      <c r="R25" s="34">
        <v>125072.675</v>
      </c>
      <c r="S25" s="34">
        <v>122910.48</v>
      </c>
      <c r="T25" s="34">
        <v>123351.45</v>
      </c>
      <c r="U25" s="34">
        <v>109111.61500000001</v>
      </c>
      <c r="V25" s="34">
        <v>105912.16</v>
      </c>
      <c r="W25" s="34">
        <v>129885.955</v>
      </c>
      <c r="X25" s="34">
        <v>131900.51999999999</v>
      </c>
      <c r="Y25" s="34">
        <v>133399.23000000001</v>
      </c>
      <c r="Z25" s="34">
        <v>131757.155</v>
      </c>
      <c r="AA25" s="34">
        <v>127353.575</v>
      </c>
      <c r="AB25" s="34">
        <v>119262.145</v>
      </c>
      <c r="AC25" s="34">
        <v>112349.26</v>
      </c>
      <c r="AD25" s="34">
        <v>119598.605</v>
      </c>
      <c r="AE25" s="34">
        <v>123005.31</v>
      </c>
      <c r="AF25" s="34">
        <v>126264.77499999999</v>
      </c>
      <c r="AG25" s="34">
        <v>127389.485</v>
      </c>
      <c r="AH25" s="34">
        <v>126934.24</v>
      </c>
      <c r="AI25" s="34">
        <v>112990.63499999999</v>
      </c>
      <c r="AJ25" s="34">
        <v>104054.85</v>
      </c>
      <c r="AK25" s="34">
        <v>122550.94500000001</v>
      </c>
      <c r="AL25" s="34">
        <v>120767.795</v>
      </c>
      <c r="AM25" s="34">
        <v>127145.14</v>
      </c>
      <c r="AN25" s="34">
        <v>129285.09</v>
      </c>
      <c r="AO25" s="34">
        <v>129112.45</v>
      </c>
      <c r="AP25" s="34">
        <v>110420.89</v>
      </c>
      <c r="AQ25" s="34">
        <v>109774.425</v>
      </c>
      <c r="AR25"/>
    </row>
    <row r="26" spans="1:44" x14ac:dyDescent="0.3">
      <c r="A26" s="36">
        <v>21</v>
      </c>
      <c r="B26" s="34">
        <v>127524.8</v>
      </c>
      <c r="C26" s="34">
        <v>133235.48000000001</v>
      </c>
      <c r="D26" s="34">
        <v>127522.71</v>
      </c>
      <c r="E26" s="34">
        <v>135361.19500000001</v>
      </c>
      <c r="F26" s="34">
        <v>133422.46</v>
      </c>
      <c r="G26" s="34">
        <v>119331.85</v>
      </c>
      <c r="H26" s="34">
        <v>118783.08500000001</v>
      </c>
      <c r="I26" s="34">
        <v>121424.42</v>
      </c>
      <c r="J26" s="34">
        <v>131916.405</v>
      </c>
      <c r="K26" s="34">
        <v>132170.04999999999</v>
      </c>
      <c r="L26" s="34">
        <v>137080.875</v>
      </c>
      <c r="M26" s="34">
        <v>134317.62</v>
      </c>
      <c r="N26" s="34">
        <v>119938.795</v>
      </c>
      <c r="O26" s="34">
        <v>118751.965</v>
      </c>
      <c r="P26" s="34">
        <v>113551.03999999999</v>
      </c>
      <c r="Q26" s="34">
        <v>119127.205</v>
      </c>
      <c r="R26" s="34">
        <v>121571.97</v>
      </c>
      <c r="S26" s="34">
        <v>124010.03</v>
      </c>
      <c r="T26" s="34">
        <v>123130.6</v>
      </c>
      <c r="U26" s="34">
        <v>104643.675</v>
      </c>
      <c r="V26" s="34">
        <v>110029.55</v>
      </c>
      <c r="W26" s="34">
        <v>124046.80499999999</v>
      </c>
      <c r="X26" s="34">
        <v>126922.995</v>
      </c>
      <c r="Y26" s="34">
        <v>129352.83</v>
      </c>
      <c r="Z26" s="34">
        <v>129553.94</v>
      </c>
      <c r="AA26" s="34">
        <v>127957.57</v>
      </c>
      <c r="AB26" s="34">
        <v>115384.08500000001</v>
      </c>
      <c r="AC26" s="34">
        <v>106044.51</v>
      </c>
      <c r="AD26" s="34">
        <v>118733.42</v>
      </c>
      <c r="AE26" s="34">
        <v>121766.77</v>
      </c>
      <c r="AF26" s="34">
        <v>122015.59</v>
      </c>
      <c r="AG26" s="34">
        <v>119118.11</v>
      </c>
      <c r="AH26" s="34">
        <v>118924.765</v>
      </c>
      <c r="AI26" s="34">
        <v>104949.95</v>
      </c>
      <c r="AJ26" s="34">
        <v>106153.43</v>
      </c>
      <c r="AK26" s="34">
        <v>120076.645</v>
      </c>
      <c r="AL26" s="34">
        <v>119789.97</v>
      </c>
      <c r="AM26" s="34">
        <v>119803.985</v>
      </c>
      <c r="AN26" s="34">
        <v>127563.61</v>
      </c>
      <c r="AO26" s="34">
        <v>130472.2</v>
      </c>
      <c r="AP26" s="34">
        <v>115234.32</v>
      </c>
      <c r="AQ26" s="34">
        <v>109579.82</v>
      </c>
      <c r="AR26"/>
    </row>
    <row r="27" spans="1:44" x14ac:dyDescent="0.3">
      <c r="A27" s="36">
        <v>22</v>
      </c>
      <c r="B27" s="34">
        <v>136690.92000000001</v>
      </c>
      <c r="C27" s="34">
        <v>140886.995</v>
      </c>
      <c r="D27" s="34">
        <v>133103.37</v>
      </c>
      <c r="E27" s="34">
        <v>127900.235</v>
      </c>
      <c r="F27" s="34">
        <v>132338.94</v>
      </c>
      <c r="G27" s="34">
        <v>114669.79</v>
      </c>
      <c r="H27" s="34">
        <v>113261.26</v>
      </c>
      <c r="I27" s="34">
        <v>134983.95499999999</v>
      </c>
      <c r="J27" s="34">
        <v>140402.15</v>
      </c>
      <c r="K27" s="34">
        <v>141195.03</v>
      </c>
      <c r="L27" s="34">
        <v>141292.56</v>
      </c>
      <c r="M27" s="34">
        <v>137717.255</v>
      </c>
      <c r="N27" s="34">
        <v>122764.33</v>
      </c>
      <c r="O27" s="34">
        <v>116052.80499999999</v>
      </c>
      <c r="P27" s="34">
        <v>130516.1</v>
      </c>
      <c r="Q27" s="34">
        <v>132762.38</v>
      </c>
      <c r="R27" s="34">
        <v>139030.79500000001</v>
      </c>
      <c r="S27" s="34">
        <v>140202.73499999999</v>
      </c>
      <c r="T27" s="34">
        <v>136856.79999999999</v>
      </c>
      <c r="U27" s="34">
        <v>122161.405</v>
      </c>
      <c r="V27" s="34">
        <v>118953.95</v>
      </c>
      <c r="W27" s="34">
        <v>119360.265</v>
      </c>
      <c r="X27" s="34">
        <v>123142.76</v>
      </c>
      <c r="Y27" s="34">
        <v>127830.62</v>
      </c>
      <c r="Z27" s="34">
        <v>131159.94500000001</v>
      </c>
      <c r="AA27" s="34">
        <v>135864.065</v>
      </c>
      <c r="AB27" s="34">
        <v>123226.075</v>
      </c>
      <c r="AC27" s="34">
        <v>121177.58500000001</v>
      </c>
      <c r="AD27" s="34">
        <v>130229.295</v>
      </c>
      <c r="AE27" s="34">
        <v>133799.655</v>
      </c>
      <c r="AF27" s="34">
        <v>136301.49</v>
      </c>
      <c r="AG27" s="34">
        <v>138857.13500000001</v>
      </c>
      <c r="AH27" s="34">
        <v>133869.14000000001</v>
      </c>
      <c r="AI27" s="34">
        <v>120653.435</v>
      </c>
      <c r="AJ27" s="34">
        <v>118086.93</v>
      </c>
      <c r="AK27" s="34">
        <v>125532.575</v>
      </c>
      <c r="AL27" s="34">
        <v>126788.83500000001</v>
      </c>
      <c r="AM27" s="34">
        <v>124189.8</v>
      </c>
      <c r="AN27" s="34">
        <v>124062.485</v>
      </c>
      <c r="AO27" s="34">
        <v>120072.09</v>
      </c>
      <c r="AP27" s="34">
        <v>102231.77</v>
      </c>
      <c r="AQ27" s="34">
        <v>102684.59</v>
      </c>
      <c r="AR27"/>
    </row>
    <row r="28" spans="1:44" x14ac:dyDescent="0.3">
      <c r="A28" s="36">
        <v>23</v>
      </c>
      <c r="B28" s="34">
        <v>140919.995</v>
      </c>
      <c r="C28" s="34">
        <v>148534.505</v>
      </c>
      <c r="D28" s="34">
        <v>146902.95000000001</v>
      </c>
      <c r="E28" s="34">
        <v>147155.26500000001</v>
      </c>
      <c r="F28" s="34">
        <v>142625.035</v>
      </c>
      <c r="G28" s="34">
        <v>120128.295</v>
      </c>
      <c r="H28" s="34">
        <v>109609.685</v>
      </c>
      <c r="I28" s="34">
        <v>134829.755</v>
      </c>
      <c r="J28" s="34">
        <v>135306.005</v>
      </c>
      <c r="K28" s="34">
        <v>137305.35500000001</v>
      </c>
      <c r="L28" s="34">
        <v>132859.30499999999</v>
      </c>
      <c r="M28" s="34">
        <v>132209.51500000001</v>
      </c>
      <c r="N28" s="34">
        <v>120753.43</v>
      </c>
      <c r="O28" s="34">
        <v>122771.53</v>
      </c>
      <c r="P28" s="34">
        <v>132877.45000000001</v>
      </c>
      <c r="Q28" s="34">
        <v>133274.53</v>
      </c>
      <c r="R28" s="34">
        <v>136116.12</v>
      </c>
      <c r="S28" s="34">
        <v>139511.78</v>
      </c>
      <c r="T28" s="34">
        <v>130994.54</v>
      </c>
      <c r="U28" s="34">
        <v>120698.91499999999</v>
      </c>
      <c r="V28" s="34">
        <v>113374.465</v>
      </c>
      <c r="W28" s="34">
        <v>135385.41</v>
      </c>
      <c r="X28" s="34">
        <v>132975.13</v>
      </c>
      <c r="Y28" s="34">
        <v>132038.42499999999</v>
      </c>
      <c r="Z28" s="34">
        <v>128577.63</v>
      </c>
      <c r="AA28" s="34">
        <v>129910.015</v>
      </c>
      <c r="AB28" s="34">
        <v>120232.19500000001</v>
      </c>
      <c r="AC28" s="34">
        <v>117037.86500000001</v>
      </c>
      <c r="AD28" s="34">
        <v>135437.85</v>
      </c>
      <c r="AE28" s="34">
        <v>136149.125</v>
      </c>
      <c r="AF28" s="34">
        <v>137844.815</v>
      </c>
      <c r="AG28" s="34">
        <v>134971.77499999999</v>
      </c>
      <c r="AH28" s="34">
        <v>132003.44</v>
      </c>
      <c r="AI28" s="34">
        <v>117243.63</v>
      </c>
      <c r="AJ28" s="34">
        <v>110669.42</v>
      </c>
      <c r="AK28" s="34">
        <v>132039.70499999999</v>
      </c>
      <c r="AL28" s="34">
        <v>132710.35999999999</v>
      </c>
      <c r="AM28" s="34">
        <v>130801.825</v>
      </c>
      <c r="AN28" s="34">
        <v>133322.02499999999</v>
      </c>
      <c r="AO28" s="34">
        <v>137368.465</v>
      </c>
      <c r="AP28" s="34">
        <v>126427.92</v>
      </c>
      <c r="AQ28" s="34">
        <v>119524.41</v>
      </c>
      <c r="AR28"/>
    </row>
    <row r="29" spans="1:44" x14ac:dyDescent="0.3">
      <c r="A29" s="36">
        <v>24</v>
      </c>
      <c r="B29" s="34">
        <v>110715.815</v>
      </c>
      <c r="C29" s="34">
        <v>132854.13500000001</v>
      </c>
      <c r="D29" s="34">
        <v>144125.52499999999</v>
      </c>
      <c r="E29" s="34">
        <v>143465.44500000001</v>
      </c>
      <c r="F29" s="34">
        <v>145005.62</v>
      </c>
      <c r="G29" s="34">
        <v>123754.55</v>
      </c>
      <c r="H29" s="34">
        <v>119125.62</v>
      </c>
      <c r="I29" s="34">
        <v>122106.95</v>
      </c>
      <c r="J29" s="34">
        <v>138466.56</v>
      </c>
      <c r="K29" s="34">
        <v>140904.59</v>
      </c>
      <c r="L29" s="34">
        <v>140741.16500000001</v>
      </c>
      <c r="M29" s="34">
        <v>138023.10999999999</v>
      </c>
      <c r="N29" s="34">
        <v>123162.185</v>
      </c>
      <c r="O29" s="34">
        <v>119662.16499999999</v>
      </c>
      <c r="P29" s="34">
        <v>117691.685</v>
      </c>
      <c r="Q29" s="34">
        <v>135184.95000000001</v>
      </c>
      <c r="R29" s="34">
        <v>136253.42000000001</v>
      </c>
      <c r="S29" s="34">
        <v>135303.255</v>
      </c>
      <c r="T29" s="34">
        <v>135269.63500000001</v>
      </c>
      <c r="U29" s="34">
        <v>121178.68</v>
      </c>
      <c r="V29" s="34">
        <v>116112.74</v>
      </c>
      <c r="W29" s="34">
        <v>113420.985</v>
      </c>
      <c r="X29" s="34">
        <v>127261.295</v>
      </c>
      <c r="Y29" s="34">
        <v>131574.60500000001</v>
      </c>
      <c r="Z29" s="34">
        <v>130544.485</v>
      </c>
      <c r="AA29" s="34">
        <v>133009.01</v>
      </c>
      <c r="AB29" s="34">
        <v>124351.235</v>
      </c>
      <c r="AC29" s="34">
        <v>120785.595</v>
      </c>
      <c r="AD29" s="34">
        <v>108133.03</v>
      </c>
      <c r="AE29" s="34">
        <v>122760.92</v>
      </c>
      <c r="AF29" s="34">
        <v>128127.75</v>
      </c>
      <c r="AG29" s="34">
        <v>128535.19</v>
      </c>
      <c r="AH29" s="34">
        <v>128153.19500000001</v>
      </c>
      <c r="AI29" s="34">
        <v>121097.845</v>
      </c>
      <c r="AJ29" s="34">
        <v>116811.39</v>
      </c>
      <c r="AK29" s="34">
        <v>124792.97500000001</v>
      </c>
      <c r="AL29" s="34">
        <v>141571.29500000001</v>
      </c>
      <c r="AM29" s="34">
        <v>137795.79500000001</v>
      </c>
      <c r="AN29" s="34">
        <v>141444.44500000001</v>
      </c>
      <c r="AO29" s="34">
        <v>134684.58499999999</v>
      </c>
      <c r="AP29" s="34">
        <v>117394.455</v>
      </c>
      <c r="AQ29" s="34">
        <v>107553.005</v>
      </c>
      <c r="AR29"/>
    </row>
    <row r="30" spans="1:44" x14ac:dyDescent="0.3">
      <c r="A30" s="36">
        <v>25</v>
      </c>
      <c r="B30" s="34">
        <v>136054.14499999999</v>
      </c>
      <c r="C30" s="34">
        <v>139073.785</v>
      </c>
      <c r="D30" s="34">
        <v>134290.46</v>
      </c>
      <c r="E30" s="34">
        <v>137073.77499999999</v>
      </c>
      <c r="F30" s="34">
        <v>139781.245</v>
      </c>
      <c r="G30" s="34">
        <v>129576.36</v>
      </c>
      <c r="H30" s="34">
        <v>124910.57</v>
      </c>
      <c r="I30" s="34">
        <v>134435.11499999999</v>
      </c>
      <c r="J30" s="34">
        <v>137511.315</v>
      </c>
      <c r="K30" s="34">
        <v>133813.285</v>
      </c>
      <c r="L30" s="34">
        <v>136740.005</v>
      </c>
      <c r="M30" s="34">
        <v>144658.38</v>
      </c>
      <c r="N30" s="34">
        <v>131730.83499999999</v>
      </c>
      <c r="O30" s="34">
        <v>126455.935</v>
      </c>
      <c r="P30" s="34">
        <v>134925.74</v>
      </c>
      <c r="Q30" s="34">
        <v>131996.97</v>
      </c>
      <c r="R30" s="34">
        <v>139814.29999999999</v>
      </c>
      <c r="S30" s="34">
        <v>140348.57</v>
      </c>
      <c r="T30" s="34">
        <v>132029.57500000001</v>
      </c>
      <c r="U30" s="34">
        <v>122393.325</v>
      </c>
      <c r="V30" s="34">
        <v>118103.86500000001</v>
      </c>
      <c r="W30" s="34">
        <v>138518.73499999999</v>
      </c>
      <c r="X30" s="34">
        <v>143830.12</v>
      </c>
      <c r="Y30" s="34">
        <v>141305.88</v>
      </c>
      <c r="Z30" s="34">
        <v>143542.01999999999</v>
      </c>
      <c r="AA30" s="34">
        <v>140296.4</v>
      </c>
      <c r="AB30" s="34">
        <v>132165.42499999999</v>
      </c>
      <c r="AC30" s="34">
        <v>125850.58</v>
      </c>
      <c r="AD30" s="34">
        <v>129972.91499999999</v>
      </c>
      <c r="AE30" s="34">
        <v>137922.22</v>
      </c>
      <c r="AF30" s="34">
        <v>144737.12</v>
      </c>
      <c r="AG30" s="34">
        <v>148609.595</v>
      </c>
      <c r="AH30" s="34">
        <v>144504.32999999999</v>
      </c>
      <c r="AI30" s="34">
        <v>132829.29</v>
      </c>
      <c r="AJ30" s="34">
        <v>133525.32</v>
      </c>
      <c r="AK30" s="34">
        <v>121221.455</v>
      </c>
      <c r="AL30" s="34">
        <v>124473.67</v>
      </c>
      <c r="AM30" s="34">
        <v>133969.69</v>
      </c>
      <c r="AN30" s="34">
        <v>130437.325</v>
      </c>
      <c r="AO30" s="34">
        <v>120149.435</v>
      </c>
      <c r="AP30" s="34">
        <v>109644.69500000001</v>
      </c>
      <c r="AQ30" s="34">
        <v>121528.375</v>
      </c>
      <c r="AR30"/>
    </row>
    <row r="31" spans="1:44" x14ac:dyDescent="0.3">
      <c r="A31" s="36">
        <v>26</v>
      </c>
      <c r="B31" s="34">
        <v>140431.35999999999</v>
      </c>
      <c r="C31" s="34">
        <v>133171.4</v>
      </c>
      <c r="D31" s="34">
        <v>135407.57</v>
      </c>
      <c r="E31" s="34">
        <v>137379.23000000001</v>
      </c>
      <c r="F31" s="34">
        <v>135562.07500000001</v>
      </c>
      <c r="G31" s="34">
        <v>124587.43</v>
      </c>
      <c r="H31" s="34">
        <v>119277.48</v>
      </c>
      <c r="I31" s="34">
        <v>148639.995</v>
      </c>
      <c r="J31" s="34">
        <v>142146.31</v>
      </c>
      <c r="K31" s="34">
        <v>136071.965</v>
      </c>
      <c r="L31" s="34">
        <v>141078.46</v>
      </c>
      <c r="M31" s="34">
        <v>136676.715</v>
      </c>
      <c r="N31" s="34">
        <v>118683.565</v>
      </c>
      <c r="O31" s="34">
        <v>112556.405</v>
      </c>
      <c r="P31" s="34">
        <v>138040.38</v>
      </c>
      <c r="Q31" s="34">
        <v>144526.63</v>
      </c>
      <c r="R31" s="34">
        <v>141351.89499999999</v>
      </c>
      <c r="S31" s="34">
        <v>138124.06</v>
      </c>
      <c r="T31" s="34">
        <v>139275.77499999999</v>
      </c>
      <c r="U31" s="34">
        <v>125949.5</v>
      </c>
      <c r="V31" s="34">
        <v>120137.45</v>
      </c>
      <c r="W31" s="34">
        <v>141972.715</v>
      </c>
      <c r="X31" s="34">
        <v>142842.4</v>
      </c>
      <c r="Y31" s="34">
        <v>148100.13</v>
      </c>
      <c r="Z31" s="34">
        <v>150445.47</v>
      </c>
      <c r="AA31" s="34">
        <v>139188.48000000001</v>
      </c>
      <c r="AB31" s="34">
        <v>125394.425</v>
      </c>
      <c r="AC31" s="34">
        <v>124313.07</v>
      </c>
      <c r="AD31" s="34">
        <v>146856.79999999999</v>
      </c>
      <c r="AE31" s="34">
        <v>145807.25</v>
      </c>
      <c r="AF31" s="34">
        <v>139351.56</v>
      </c>
      <c r="AG31" s="34">
        <v>131023.66</v>
      </c>
      <c r="AH31" s="34">
        <v>123546.62</v>
      </c>
      <c r="AI31" s="34">
        <v>117924.13</v>
      </c>
      <c r="AJ31" s="34">
        <v>116150.91499999999</v>
      </c>
      <c r="AK31" s="34">
        <v>136373.435</v>
      </c>
      <c r="AL31" s="34">
        <v>131904.745</v>
      </c>
      <c r="AM31" s="34">
        <v>133100.905</v>
      </c>
      <c r="AN31" s="34">
        <v>131466.23999999999</v>
      </c>
      <c r="AO31" s="34">
        <v>136872.56</v>
      </c>
      <c r="AP31" s="34">
        <v>126938.54</v>
      </c>
      <c r="AQ31" s="34">
        <v>125830.75</v>
      </c>
      <c r="AR31"/>
    </row>
    <row r="32" spans="1:44" x14ac:dyDescent="0.3">
      <c r="A32" s="36">
        <v>27</v>
      </c>
      <c r="B32" s="34">
        <v>139468.155</v>
      </c>
      <c r="C32" s="34">
        <v>143170.05499999999</v>
      </c>
      <c r="D32" s="34">
        <v>138931</v>
      </c>
      <c r="E32" s="34">
        <v>138972.42499999999</v>
      </c>
      <c r="F32" s="34">
        <v>145713.81</v>
      </c>
      <c r="G32" s="34">
        <v>130073.27</v>
      </c>
      <c r="H32" s="34">
        <v>117312.925</v>
      </c>
      <c r="I32" s="34">
        <v>135712.245</v>
      </c>
      <c r="J32" s="34">
        <v>142401.79500000001</v>
      </c>
      <c r="K32" s="34">
        <v>134056.095</v>
      </c>
      <c r="L32" s="34">
        <v>138768.04500000001</v>
      </c>
      <c r="M32" s="34">
        <v>136690.04999999999</v>
      </c>
      <c r="N32" s="34">
        <v>122369.535</v>
      </c>
      <c r="O32" s="34">
        <v>119218.23</v>
      </c>
      <c r="P32" s="34">
        <v>139765.32</v>
      </c>
      <c r="Q32" s="34">
        <v>134029.80499999999</v>
      </c>
      <c r="R32" s="34">
        <v>134084.66500000001</v>
      </c>
      <c r="S32" s="34">
        <v>137899.715</v>
      </c>
      <c r="T32" s="34">
        <v>134078.07</v>
      </c>
      <c r="U32" s="34">
        <v>123687.97</v>
      </c>
      <c r="V32" s="34">
        <v>116064.03</v>
      </c>
      <c r="W32" s="34">
        <v>140713.255</v>
      </c>
      <c r="X32" s="34">
        <v>135759.27499999999</v>
      </c>
      <c r="Y32" s="34">
        <v>128580.97500000001</v>
      </c>
      <c r="Z32" s="34">
        <v>125861.6</v>
      </c>
      <c r="AA32" s="34">
        <v>124242.52</v>
      </c>
      <c r="AB32" s="34">
        <v>119717.435</v>
      </c>
      <c r="AC32" s="34">
        <v>114562.215</v>
      </c>
      <c r="AD32" s="34">
        <v>130565.58</v>
      </c>
      <c r="AE32" s="34">
        <v>135866.75</v>
      </c>
      <c r="AF32" s="34">
        <v>137327.70000000001</v>
      </c>
      <c r="AG32" s="34">
        <v>135182.72500000001</v>
      </c>
      <c r="AH32" s="34">
        <v>132774.29500000001</v>
      </c>
      <c r="AI32" s="34">
        <v>114660.9</v>
      </c>
      <c r="AJ32" s="34">
        <v>114469.88</v>
      </c>
      <c r="AK32" s="34">
        <v>141431.99</v>
      </c>
      <c r="AL32" s="34">
        <v>137644.86499999999</v>
      </c>
      <c r="AM32" s="34">
        <v>126614.72</v>
      </c>
      <c r="AN32" s="34">
        <v>131372.71</v>
      </c>
      <c r="AO32" s="34">
        <v>143010.26999999999</v>
      </c>
      <c r="AP32" s="34">
        <v>125400.27</v>
      </c>
      <c r="AQ32" s="34">
        <v>118507.76</v>
      </c>
      <c r="AR32"/>
    </row>
    <row r="33" spans="1:44" x14ac:dyDescent="0.3">
      <c r="A33" s="36">
        <v>28</v>
      </c>
      <c r="B33" s="34">
        <v>143176.33499999999</v>
      </c>
      <c r="C33" s="34">
        <v>143984.39000000001</v>
      </c>
      <c r="D33" s="34">
        <v>141696.29500000001</v>
      </c>
      <c r="E33" s="34">
        <v>141994.375</v>
      </c>
      <c r="F33" s="34">
        <v>136884.095</v>
      </c>
      <c r="G33" s="34">
        <v>123971.705</v>
      </c>
      <c r="H33" s="34">
        <v>124790.69500000001</v>
      </c>
      <c r="I33" s="34">
        <v>128207.125</v>
      </c>
      <c r="J33" s="34">
        <v>137582.19500000001</v>
      </c>
      <c r="K33" s="34">
        <v>145728.26</v>
      </c>
      <c r="L33" s="34">
        <v>144103.70499999999</v>
      </c>
      <c r="M33" s="34">
        <v>141166.85</v>
      </c>
      <c r="N33" s="34">
        <v>120659.15</v>
      </c>
      <c r="O33" s="34">
        <v>113418.125</v>
      </c>
      <c r="P33" s="34">
        <v>133132.32500000001</v>
      </c>
      <c r="Q33" s="34">
        <v>137352.78</v>
      </c>
      <c r="R33" s="34">
        <v>138152.10500000001</v>
      </c>
      <c r="S33" s="34">
        <v>134622.39000000001</v>
      </c>
      <c r="T33" s="34">
        <v>131387.745</v>
      </c>
      <c r="U33" s="34">
        <v>124486.69500000001</v>
      </c>
      <c r="V33" s="34">
        <v>119927.64</v>
      </c>
      <c r="W33" s="34">
        <v>133874.47500000001</v>
      </c>
      <c r="X33" s="34">
        <v>140342.995</v>
      </c>
      <c r="Y33" s="34">
        <v>143461.125</v>
      </c>
      <c r="Z33" s="34">
        <v>145767.1</v>
      </c>
      <c r="AA33" s="34">
        <v>140542.95000000001</v>
      </c>
      <c r="AB33" s="34">
        <v>124491.53</v>
      </c>
      <c r="AC33" s="34">
        <v>119464.315</v>
      </c>
      <c r="AD33" s="34">
        <v>127307.26</v>
      </c>
      <c r="AE33" s="34">
        <v>133803.98499999999</v>
      </c>
      <c r="AF33" s="34">
        <v>127092.715</v>
      </c>
      <c r="AG33" s="34">
        <v>133131.51999999999</v>
      </c>
      <c r="AH33" s="34">
        <v>128384.14</v>
      </c>
      <c r="AI33" s="34">
        <v>123954.31</v>
      </c>
      <c r="AJ33" s="34">
        <v>123740.265</v>
      </c>
      <c r="AK33" s="34">
        <v>136255.33499999999</v>
      </c>
      <c r="AL33" s="34">
        <v>140264.51999999999</v>
      </c>
      <c r="AM33" s="34">
        <v>138627.10999999999</v>
      </c>
      <c r="AN33" s="34">
        <v>135266.16500000001</v>
      </c>
      <c r="AO33" s="34">
        <v>134041.23000000001</v>
      </c>
      <c r="AP33" s="34">
        <v>130088.95</v>
      </c>
      <c r="AQ33" s="34">
        <v>118837.05</v>
      </c>
      <c r="AR33"/>
    </row>
    <row r="34" spans="1:44" x14ac:dyDescent="0.3">
      <c r="A34" s="36">
        <v>29</v>
      </c>
      <c r="B34" s="34">
        <v>138680.33499999999</v>
      </c>
      <c r="C34" s="34">
        <v>150671.10500000001</v>
      </c>
      <c r="D34" s="34">
        <v>151270.54</v>
      </c>
      <c r="E34" s="34">
        <v>144797.98000000001</v>
      </c>
      <c r="F34" s="34">
        <v>142965.48000000001</v>
      </c>
      <c r="G34" s="34">
        <v>130187.44500000001</v>
      </c>
      <c r="H34" s="34">
        <v>131141.35500000001</v>
      </c>
      <c r="I34" s="34">
        <v>127367.015</v>
      </c>
      <c r="J34" s="34">
        <v>137028.04999999999</v>
      </c>
      <c r="K34" s="34">
        <v>136850.14000000001</v>
      </c>
      <c r="L34" s="34">
        <v>136127.125</v>
      </c>
      <c r="M34" s="34">
        <v>128777.82</v>
      </c>
      <c r="N34" s="34">
        <v>119888.575</v>
      </c>
      <c r="O34" s="34">
        <v>120126.905</v>
      </c>
      <c r="P34" s="34">
        <v>131868.24</v>
      </c>
      <c r="Q34" s="34">
        <v>136121.83499999999</v>
      </c>
      <c r="R34" s="34">
        <v>133906.26</v>
      </c>
      <c r="S34" s="34">
        <v>139316.29</v>
      </c>
      <c r="T34" s="34">
        <v>140073.89499999999</v>
      </c>
      <c r="U34" s="34">
        <v>122397.13</v>
      </c>
      <c r="V34" s="34">
        <v>118007.66499999999</v>
      </c>
      <c r="W34" s="34">
        <v>137446.75</v>
      </c>
      <c r="X34" s="34">
        <v>131367.09</v>
      </c>
      <c r="Y34" s="34">
        <v>132856.72</v>
      </c>
      <c r="Z34" s="34">
        <v>133778.44500000001</v>
      </c>
      <c r="AA34" s="34">
        <v>135728.405</v>
      </c>
      <c r="AB34" s="34">
        <v>125928.62</v>
      </c>
      <c r="AC34" s="34">
        <v>114186.8</v>
      </c>
      <c r="AD34" s="34">
        <v>131739.20000000001</v>
      </c>
      <c r="AE34" s="34">
        <v>132941.76999999999</v>
      </c>
      <c r="AF34" s="34">
        <v>135339.82</v>
      </c>
      <c r="AG34" s="34">
        <v>134119.14000000001</v>
      </c>
      <c r="AH34" s="34">
        <v>132101.85999999999</v>
      </c>
      <c r="AI34" s="34">
        <v>111288.905</v>
      </c>
      <c r="AJ34" s="34">
        <v>111293.15</v>
      </c>
      <c r="AK34" s="34">
        <v>130119.41</v>
      </c>
      <c r="AL34" s="34">
        <v>133668.935</v>
      </c>
      <c r="AM34" s="34">
        <v>135296.79999999999</v>
      </c>
      <c r="AN34" s="34">
        <v>143158.89000000001</v>
      </c>
      <c r="AO34" s="34">
        <v>143109.35500000001</v>
      </c>
      <c r="AP34" s="34">
        <v>125303.88499999999</v>
      </c>
      <c r="AQ34" s="34">
        <v>114065.32</v>
      </c>
      <c r="AR34"/>
    </row>
    <row r="35" spans="1:44" x14ac:dyDescent="0.3">
      <c r="A35" s="36">
        <v>30</v>
      </c>
      <c r="B35" s="34">
        <v>146154.37</v>
      </c>
      <c r="C35" s="34">
        <v>138931.81</v>
      </c>
      <c r="D35" s="34">
        <v>138418.83499999999</v>
      </c>
      <c r="E35" s="34">
        <v>142316.29500000001</v>
      </c>
      <c r="F35" s="34">
        <v>136837.155</v>
      </c>
      <c r="G35" s="34">
        <v>121021.425</v>
      </c>
      <c r="H35" s="34">
        <v>120396.735</v>
      </c>
      <c r="I35" s="34">
        <v>138134.63500000001</v>
      </c>
      <c r="J35" s="34">
        <v>146465.69</v>
      </c>
      <c r="K35" s="34">
        <v>143209.755</v>
      </c>
      <c r="L35" s="34">
        <v>142341.63500000001</v>
      </c>
      <c r="M35" s="34">
        <v>139822.93</v>
      </c>
      <c r="N35" s="34">
        <v>121548.535</v>
      </c>
      <c r="O35" s="34">
        <v>114481.28</v>
      </c>
      <c r="P35" s="34">
        <v>136330.59</v>
      </c>
      <c r="Q35" s="34">
        <v>129699.265</v>
      </c>
      <c r="R35" s="34">
        <v>133198.34</v>
      </c>
      <c r="S35" s="34">
        <v>136003.91500000001</v>
      </c>
      <c r="T35" s="34">
        <v>130432.05</v>
      </c>
      <c r="U35" s="34">
        <v>111331.235</v>
      </c>
      <c r="V35" s="34">
        <v>107580.495</v>
      </c>
      <c r="W35" s="34">
        <v>134664.655</v>
      </c>
      <c r="X35" s="34">
        <v>132967.19</v>
      </c>
      <c r="Y35" s="34">
        <v>135308.29500000001</v>
      </c>
      <c r="Z35" s="34">
        <v>137634.125</v>
      </c>
      <c r="AA35" s="34">
        <v>130119.5</v>
      </c>
      <c r="AB35" s="34">
        <v>116942.94</v>
      </c>
      <c r="AC35" s="34">
        <v>111555</v>
      </c>
      <c r="AD35" s="34">
        <v>123618.42</v>
      </c>
      <c r="AE35" s="34">
        <v>129008.62</v>
      </c>
      <c r="AF35" s="34">
        <v>135782.54500000001</v>
      </c>
      <c r="AG35" s="34">
        <v>132940.63</v>
      </c>
      <c r="AH35" s="34">
        <v>136493.13</v>
      </c>
      <c r="AI35" s="34">
        <v>121958.69</v>
      </c>
      <c r="AJ35" s="34">
        <v>118413.13499999999</v>
      </c>
      <c r="AK35" s="34">
        <v>132894.41</v>
      </c>
      <c r="AL35" s="34">
        <v>140086.10500000001</v>
      </c>
      <c r="AM35" s="34">
        <v>138666.10500000001</v>
      </c>
      <c r="AN35" s="34">
        <v>142476.36499999999</v>
      </c>
      <c r="AO35" s="34">
        <v>133822.70000000001</v>
      </c>
      <c r="AP35" s="34">
        <v>128417.22</v>
      </c>
      <c r="AQ35" s="34">
        <v>123014.55499999999</v>
      </c>
      <c r="AR35"/>
    </row>
    <row r="36" spans="1:44" x14ac:dyDescent="0.3">
      <c r="A36" s="36">
        <v>31</v>
      </c>
      <c r="B36" s="34">
        <v>142470.43</v>
      </c>
      <c r="C36" s="34">
        <v>144008.37</v>
      </c>
      <c r="D36" s="34">
        <v>142637.76000000001</v>
      </c>
      <c r="E36" s="34">
        <v>143544.10999999999</v>
      </c>
      <c r="F36" s="34">
        <v>139584.95499999999</v>
      </c>
      <c r="G36" s="34">
        <v>125032.57</v>
      </c>
      <c r="H36" s="34">
        <v>117638.065</v>
      </c>
      <c r="I36" s="34">
        <v>137934.845</v>
      </c>
      <c r="J36" s="34">
        <v>137301.69</v>
      </c>
      <c r="K36" s="34">
        <v>140922.715</v>
      </c>
      <c r="L36" s="34">
        <v>142671.51</v>
      </c>
      <c r="M36" s="34">
        <v>145491.32999999999</v>
      </c>
      <c r="N36" s="34">
        <v>130907.095</v>
      </c>
      <c r="O36" s="34">
        <v>120379.285</v>
      </c>
      <c r="P36" s="34">
        <v>132276.88</v>
      </c>
      <c r="Q36" s="34">
        <v>137617.88</v>
      </c>
      <c r="R36" s="34">
        <v>140729.185</v>
      </c>
      <c r="S36" s="34">
        <v>151355.43</v>
      </c>
      <c r="T36" s="34">
        <v>141647.89499999999</v>
      </c>
      <c r="U36" s="34">
        <v>116696.455</v>
      </c>
      <c r="V36" s="34">
        <v>117351.14</v>
      </c>
      <c r="W36" s="34">
        <v>135422.13500000001</v>
      </c>
      <c r="X36" s="34">
        <v>129519.995</v>
      </c>
      <c r="Y36" s="34">
        <v>134004.96</v>
      </c>
      <c r="Z36" s="34">
        <v>129025</v>
      </c>
      <c r="AA36" s="34">
        <v>129740.315</v>
      </c>
      <c r="AB36" s="34">
        <v>116238.175</v>
      </c>
      <c r="AC36" s="34">
        <v>104912.38</v>
      </c>
      <c r="AD36" s="34">
        <v>133205.18</v>
      </c>
      <c r="AE36" s="34">
        <v>138858.04500000001</v>
      </c>
      <c r="AF36" s="34">
        <v>140275.82999999999</v>
      </c>
      <c r="AG36" s="34">
        <v>137651.13500000001</v>
      </c>
      <c r="AH36" s="34">
        <v>135633.89000000001</v>
      </c>
      <c r="AI36" s="34">
        <v>119933.7</v>
      </c>
      <c r="AJ36" s="34">
        <v>120350.215</v>
      </c>
      <c r="AK36" s="34">
        <v>132571.32999999999</v>
      </c>
      <c r="AL36" s="34">
        <v>132720.39499999999</v>
      </c>
      <c r="AM36" s="34">
        <v>130547.735</v>
      </c>
      <c r="AN36" s="34">
        <v>132583.64000000001</v>
      </c>
      <c r="AO36" s="34">
        <v>132105.75</v>
      </c>
      <c r="AP36" s="34">
        <v>111590.65</v>
      </c>
      <c r="AQ36" s="34">
        <v>109935.33500000001</v>
      </c>
      <c r="AR36"/>
    </row>
    <row r="37" spans="1:44" x14ac:dyDescent="0.3">
      <c r="A37" s="36">
        <v>32</v>
      </c>
      <c r="B37" s="34">
        <v>141451.72500000001</v>
      </c>
      <c r="C37" s="34">
        <v>147550.185</v>
      </c>
      <c r="D37" s="34">
        <v>142325.99</v>
      </c>
      <c r="E37" s="34">
        <v>143642.35500000001</v>
      </c>
      <c r="F37" s="34">
        <v>143060.32999999999</v>
      </c>
      <c r="G37" s="34">
        <v>125830.535</v>
      </c>
      <c r="H37" s="34">
        <v>120008.455</v>
      </c>
      <c r="I37" s="34">
        <v>138506.45000000001</v>
      </c>
      <c r="J37" s="34">
        <v>132819.535</v>
      </c>
      <c r="K37" s="34">
        <v>130616.67</v>
      </c>
      <c r="L37" s="34">
        <v>138368.4</v>
      </c>
      <c r="M37" s="34">
        <v>134885.67000000001</v>
      </c>
      <c r="N37" s="34">
        <v>120382.80499999999</v>
      </c>
      <c r="O37" s="34">
        <v>113066.245</v>
      </c>
      <c r="P37" s="34">
        <v>138963.17499999999</v>
      </c>
      <c r="Q37" s="34">
        <v>139108.435</v>
      </c>
      <c r="R37" s="34">
        <v>130044.375</v>
      </c>
      <c r="S37" s="34">
        <v>122361.925</v>
      </c>
      <c r="T37" s="34">
        <v>122862.345</v>
      </c>
      <c r="U37" s="34">
        <v>113669.45</v>
      </c>
      <c r="V37" s="34">
        <v>106274.56</v>
      </c>
      <c r="W37" s="34">
        <v>127198.78</v>
      </c>
      <c r="X37" s="34">
        <v>131851.01500000001</v>
      </c>
      <c r="Y37" s="34">
        <v>131939.5</v>
      </c>
      <c r="Z37" s="34">
        <v>135670.99</v>
      </c>
      <c r="AA37" s="34">
        <v>121875.355</v>
      </c>
      <c r="AB37" s="34">
        <v>119988.735</v>
      </c>
      <c r="AC37" s="34">
        <v>115231.85</v>
      </c>
      <c r="AD37" s="34">
        <v>125652.05499999999</v>
      </c>
      <c r="AE37" s="34">
        <v>132120.39000000001</v>
      </c>
      <c r="AF37" s="34">
        <v>136315.38</v>
      </c>
      <c r="AG37" s="34">
        <v>133004.73000000001</v>
      </c>
      <c r="AH37" s="34">
        <v>142555.10500000001</v>
      </c>
      <c r="AI37" s="34">
        <v>128554.605</v>
      </c>
      <c r="AJ37" s="34">
        <v>121028.325</v>
      </c>
      <c r="AK37" s="34">
        <v>127930.355</v>
      </c>
      <c r="AL37" s="34">
        <v>140042.14499999999</v>
      </c>
      <c r="AM37" s="34">
        <v>140205.29500000001</v>
      </c>
      <c r="AN37" s="34">
        <v>140835.17499999999</v>
      </c>
      <c r="AO37" s="34">
        <v>144062.60999999999</v>
      </c>
      <c r="AP37" s="34">
        <v>121119.265</v>
      </c>
      <c r="AQ37" s="34">
        <v>111165.955</v>
      </c>
      <c r="AR37"/>
    </row>
    <row r="38" spans="1:44" x14ac:dyDescent="0.3">
      <c r="A38" s="36">
        <v>33</v>
      </c>
      <c r="B38" s="34">
        <v>130978.095</v>
      </c>
      <c r="C38" s="34">
        <v>135616.125</v>
      </c>
      <c r="D38" s="34">
        <v>138900.5</v>
      </c>
      <c r="E38" s="34">
        <v>140905.85</v>
      </c>
      <c r="F38" s="34">
        <v>137838.92499999999</v>
      </c>
      <c r="G38" s="34">
        <v>122088.76</v>
      </c>
      <c r="H38" s="34">
        <v>116648.77</v>
      </c>
      <c r="I38" s="34">
        <v>127906.24000000001</v>
      </c>
      <c r="J38" s="34">
        <v>124975.11</v>
      </c>
      <c r="K38" s="34">
        <v>132561.22</v>
      </c>
      <c r="L38" s="34">
        <v>123434.505</v>
      </c>
      <c r="M38" s="34">
        <v>132569.74</v>
      </c>
      <c r="N38" s="34">
        <v>121052.06</v>
      </c>
      <c r="O38" s="34">
        <v>119118.545</v>
      </c>
      <c r="P38" s="34">
        <v>121533.955</v>
      </c>
      <c r="Q38" s="34">
        <v>127193.3</v>
      </c>
      <c r="R38" s="34">
        <v>121445.38</v>
      </c>
      <c r="S38" s="34">
        <v>129223.80499999999</v>
      </c>
      <c r="T38" s="34">
        <v>133562.98499999999</v>
      </c>
      <c r="U38" s="34">
        <v>124852.67</v>
      </c>
      <c r="V38" s="34">
        <v>119798.995</v>
      </c>
      <c r="W38" s="34">
        <v>127541.57</v>
      </c>
      <c r="X38" s="34">
        <v>121073.45</v>
      </c>
      <c r="Y38" s="34">
        <v>122602.11500000001</v>
      </c>
      <c r="Z38" s="34">
        <v>131137.065</v>
      </c>
      <c r="AA38" s="34">
        <v>125189.54</v>
      </c>
      <c r="AB38" s="34">
        <v>116571.26</v>
      </c>
      <c r="AC38" s="34">
        <v>119707.93</v>
      </c>
      <c r="AD38" s="34">
        <v>136683.4</v>
      </c>
      <c r="AE38" s="34">
        <v>141474.26500000001</v>
      </c>
      <c r="AF38" s="34">
        <v>134681.435</v>
      </c>
      <c r="AG38" s="34">
        <v>128119.715</v>
      </c>
      <c r="AH38" s="34">
        <v>129781.155</v>
      </c>
      <c r="AI38" s="34">
        <v>115460.6</v>
      </c>
      <c r="AJ38" s="34">
        <v>110816.375</v>
      </c>
      <c r="AK38" s="34">
        <v>125959.75</v>
      </c>
      <c r="AL38" s="34">
        <v>130141.22500000001</v>
      </c>
      <c r="AM38" s="34">
        <v>127945.31</v>
      </c>
      <c r="AN38" s="34">
        <v>121914.44</v>
      </c>
      <c r="AO38" s="34">
        <v>124640.09</v>
      </c>
      <c r="AP38" s="34">
        <v>113755.18</v>
      </c>
      <c r="AQ38" s="34">
        <v>111034.745</v>
      </c>
      <c r="AR38"/>
    </row>
    <row r="39" spans="1:44" x14ac:dyDescent="0.3">
      <c r="A39" s="36">
        <v>34</v>
      </c>
      <c r="B39" s="34">
        <v>137008.71</v>
      </c>
      <c r="C39" s="34">
        <v>148093.96</v>
      </c>
      <c r="D39" s="34">
        <v>144024.66</v>
      </c>
      <c r="E39" s="34">
        <v>131575.79</v>
      </c>
      <c r="F39" s="34">
        <v>126570.47</v>
      </c>
      <c r="G39" s="34">
        <v>112275.15</v>
      </c>
      <c r="H39" s="34">
        <v>111793.015</v>
      </c>
      <c r="I39" s="34">
        <v>139203.5</v>
      </c>
      <c r="J39" s="34">
        <v>138640.39000000001</v>
      </c>
      <c r="K39" s="34">
        <v>141122.79500000001</v>
      </c>
      <c r="L39" s="34">
        <v>139724.02499999999</v>
      </c>
      <c r="M39" s="34">
        <v>139920.54500000001</v>
      </c>
      <c r="N39" s="34">
        <v>119573.22</v>
      </c>
      <c r="O39" s="34">
        <v>114832.425</v>
      </c>
      <c r="P39" s="34">
        <v>140410.29500000001</v>
      </c>
      <c r="Q39" s="34">
        <v>133809.45499999999</v>
      </c>
      <c r="R39" s="34">
        <v>133056.82</v>
      </c>
      <c r="S39" s="34">
        <v>135619.94</v>
      </c>
      <c r="T39" s="34">
        <v>133666.57500000001</v>
      </c>
      <c r="U39" s="34">
        <v>117444.1</v>
      </c>
      <c r="V39" s="34">
        <v>115177.935</v>
      </c>
      <c r="W39" s="34">
        <v>138918.38500000001</v>
      </c>
      <c r="X39" s="34">
        <v>138424.25</v>
      </c>
      <c r="Y39" s="34">
        <v>136240.845</v>
      </c>
      <c r="Z39" s="34">
        <v>131956.72500000001</v>
      </c>
      <c r="AA39" s="34">
        <v>130210.94</v>
      </c>
      <c r="AB39" s="34">
        <v>116471.77499999999</v>
      </c>
      <c r="AC39" s="34">
        <v>111436.265</v>
      </c>
      <c r="AD39" s="34">
        <v>131067.25</v>
      </c>
      <c r="AE39" s="34">
        <v>131438.54999999999</v>
      </c>
      <c r="AF39" s="34">
        <v>120747.08</v>
      </c>
      <c r="AG39" s="34">
        <v>127697.99</v>
      </c>
      <c r="AH39" s="34">
        <v>126763.36500000001</v>
      </c>
      <c r="AI39" s="34">
        <v>107303.47500000001</v>
      </c>
      <c r="AJ39" s="34">
        <v>113980.3</v>
      </c>
      <c r="AK39" s="34">
        <v>121520.57</v>
      </c>
      <c r="AL39" s="34">
        <v>119321.855</v>
      </c>
      <c r="AM39" s="34">
        <v>129884.75</v>
      </c>
      <c r="AN39" s="34">
        <v>123490.855</v>
      </c>
      <c r="AO39" s="34">
        <v>125707.04</v>
      </c>
      <c r="AP39" s="34">
        <v>127131.37</v>
      </c>
      <c r="AQ39" s="34">
        <v>117125.065</v>
      </c>
      <c r="AR39"/>
    </row>
    <row r="40" spans="1:44" x14ac:dyDescent="0.3">
      <c r="A40" s="36">
        <v>35</v>
      </c>
      <c r="B40" s="34">
        <v>128868.255</v>
      </c>
      <c r="C40" s="34">
        <v>135051.54500000001</v>
      </c>
      <c r="D40" s="34">
        <v>135914.68</v>
      </c>
      <c r="E40" s="34">
        <v>141159.76999999999</v>
      </c>
      <c r="F40" s="34">
        <v>134755.505</v>
      </c>
      <c r="G40" s="34">
        <v>124448.5</v>
      </c>
      <c r="H40" s="34">
        <v>116744.215</v>
      </c>
      <c r="I40" s="34">
        <v>125055.69</v>
      </c>
      <c r="J40" s="34">
        <v>133748.44</v>
      </c>
      <c r="K40" s="34">
        <v>128834.065</v>
      </c>
      <c r="L40" s="34">
        <v>134246.16500000001</v>
      </c>
      <c r="M40" s="34">
        <v>135273.32500000001</v>
      </c>
      <c r="N40" s="34">
        <v>118621.96</v>
      </c>
      <c r="O40" s="34">
        <v>110986.005</v>
      </c>
      <c r="P40" s="34">
        <v>139414.495</v>
      </c>
      <c r="Q40" s="34">
        <v>139814.04</v>
      </c>
      <c r="R40" s="34">
        <v>137513.465</v>
      </c>
      <c r="S40" s="34">
        <v>133982.255</v>
      </c>
      <c r="T40" s="34">
        <v>128707.425</v>
      </c>
      <c r="U40" s="34">
        <v>114098.11500000001</v>
      </c>
      <c r="V40" s="34">
        <v>103964.33</v>
      </c>
      <c r="W40" s="34">
        <v>131280.85</v>
      </c>
      <c r="X40" s="34">
        <v>139563.095</v>
      </c>
      <c r="Y40" s="34">
        <v>136032.16</v>
      </c>
      <c r="Z40" s="34">
        <v>139752.54500000001</v>
      </c>
      <c r="AA40" s="34">
        <v>130466.91499999999</v>
      </c>
      <c r="AB40" s="34">
        <v>116344.565</v>
      </c>
      <c r="AC40" s="34">
        <v>118402.905</v>
      </c>
      <c r="AD40" s="34">
        <v>132704.36499999999</v>
      </c>
      <c r="AE40" s="34">
        <v>130964.88499999999</v>
      </c>
      <c r="AF40" s="34">
        <v>137660.94</v>
      </c>
      <c r="AG40" s="34">
        <v>134233.345</v>
      </c>
      <c r="AH40" s="34">
        <v>131871.07999999999</v>
      </c>
      <c r="AI40" s="34">
        <v>107616.03</v>
      </c>
      <c r="AJ40" s="34">
        <v>106779.47500000001</v>
      </c>
      <c r="AK40" s="34">
        <v>134984.79</v>
      </c>
      <c r="AL40" s="34">
        <v>138437.85500000001</v>
      </c>
      <c r="AM40" s="34">
        <v>129322.31</v>
      </c>
      <c r="AN40" s="34">
        <v>119044.425</v>
      </c>
      <c r="AO40" s="34">
        <v>118809.08</v>
      </c>
      <c r="AP40" s="34">
        <v>100166.88499999999</v>
      </c>
      <c r="AQ40" s="34">
        <v>98917.175000000003</v>
      </c>
      <c r="AR40"/>
    </row>
    <row r="41" spans="1:44" x14ac:dyDescent="0.3">
      <c r="A41" s="36">
        <v>36</v>
      </c>
      <c r="B41" s="34">
        <v>137724.89499999999</v>
      </c>
      <c r="C41" s="34">
        <v>134116.76999999999</v>
      </c>
      <c r="D41" s="34">
        <v>132794.715</v>
      </c>
      <c r="E41" s="34">
        <v>132096.33499999999</v>
      </c>
      <c r="F41" s="34">
        <v>131384.88</v>
      </c>
      <c r="G41" s="34">
        <v>115799.32</v>
      </c>
      <c r="H41" s="34">
        <v>109641.375</v>
      </c>
      <c r="I41" s="34">
        <v>127275.815</v>
      </c>
      <c r="J41" s="34">
        <v>129542.36500000001</v>
      </c>
      <c r="K41" s="34">
        <v>123307.02</v>
      </c>
      <c r="L41" s="34">
        <v>117722.95</v>
      </c>
      <c r="M41" s="34">
        <v>125432.605</v>
      </c>
      <c r="N41" s="34">
        <v>111412.995</v>
      </c>
      <c r="O41" s="34">
        <v>109125.215</v>
      </c>
      <c r="P41" s="34">
        <v>128001.05499999999</v>
      </c>
      <c r="Q41" s="34">
        <v>137696.67000000001</v>
      </c>
      <c r="R41" s="34">
        <v>134819.94500000001</v>
      </c>
      <c r="S41" s="34">
        <v>133405.72</v>
      </c>
      <c r="T41" s="34">
        <v>132543.1</v>
      </c>
      <c r="U41" s="34">
        <v>120454.01</v>
      </c>
      <c r="V41" s="34">
        <v>114584.065</v>
      </c>
      <c r="W41" s="34">
        <v>131448.995</v>
      </c>
      <c r="X41" s="34">
        <v>128192.08500000001</v>
      </c>
      <c r="Y41" s="34">
        <v>118307.155</v>
      </c>
      <c r="Z41" s="34">
        <v>116467.37</v>
      </c>
      <c r="AA41" s="34">
        <v>123583.52</v>
      </c>
      <c r="AB41" s="34">
        <v>109948.61500000001</v>
      </c>
      <c r="AC41" s="34">
        <v>107838.95</v>
      </c>
      <c r="AD41" s="34">
        <v>121697.38</v>
      </c>
      <c r="AE41" s="34">
        <v>118871.215</v>
      </c>
      <c r="AF41" s="34">
        <v>122652.81</v>
      </c>
      <c r="AG41" s="34">
        <v>120223.175</v>
      </c>
      <c r="AH41" s="34">
        <v>122222.69</v>
      </c>
      <c r="AI41" s="34">
        <v>115200.19</v>
      </c>
      <c r="AJ41" s="34">
        <v>116999.07</v>
      </c>
      <c r="AK41" s="34">
        <v>121605.395</v>
      </c>
      <c r="AL41" s="34">
        <v>119645.18</v>
      </c>
      <c r="AM41" s="34">
        <v>113547.67</v>
      </c>
      <c r="AN41" s="34">
        <v>109327.46</v>
      </c>
      <c r="AO41" s="34">
        <v>114865.645</v>
      </c>
      <c r="AP41" s="34">
        <v>105534.01</v>
      </c>
      <c r="AQ41" s="34">
        <v>95865.14</v>
      </c>
      <c r="AR41"/>
    </row>
    <row r="42" spans="1:44" x14ac:dyDescent="0.3">
      <c r="A42" s="36">
        <v>37</v>
      </c>
      <c r="B42" s="34">
        <v>131619.36499999999</v>
      </c>
      <c r="C42" s="34">
        <v>136340.70000000001</v>
      </c>
      <c r="D42" s="34">
        <v>132977.45000000001</v>
      </c>
      <c r="E42" s="34">
        <v>133541.98000000001</v>
      </c>
      <c r="F42" s="34">
        <v>123968.9</v>
      </c>
      <c r="G42" s="34">
        <v>108790.005</v>
      </c>
      <c r="H42" s="34">
        <v>99161.764999999999</v>
      </c>
      <c r="I42" s="34">
        <v>130967.28</v>
      </c>
      <c r="J42" s="34">
        <v>134720.155</v>
      </c>
      <c r="K42" s="34">
        <v>130650.88</v>
      </c>
      <c r="L42" s="34">
        <v>134234.45000000001</v>
      </c>
      <c r="M42" s="34">
        <v>131734.10500000001</v>
      </c>
      <c r="N42" s="34">
        <v>106709.54</v>
      </c>
      <c r="O42" s="34">
        <v>110314.625</v>
      </c>
      <c r="P42" s="34">
        <v>127169.03</v>
      </c>
      <c r="Q42" s="34">
        <v>130906.89</v>
      </c>
      <c r="R42" s="34">
        <v>127192.315</v>
      </c>
      <c r="S42" s="34">
        <v>131986.80499999999</v>
      </c>
      <c r="T42" s="34">
        <v>128761.605</v>
      </c>
      <c r="U42" s="34">
        <v>111301.56</v>
      </c>
      <c r="V42" s="34">
        <v>104766</v>
      </c>
      <c r="W42" s="34">
        <v>123132.625</v>
      </c>
      <c r="X42" s="34">
        <v>111096.53</v>
      </c>
      <c r="Y42" s="34">
        <v>112935.03999999999</v>
      </c>
      <c r="Z42" s="34">
        <v>117880.565</v>
      </c>
      <c r="AA42" s="34">
        <v>111213.15</v>
      </c>
      <c r="AB42" s="34">
        <v>108632.355</v>
      </c>
      <c r="AC42" s="34">
        <v>113030.005</v>
      </c>
      <c r="AD42" s="34">
        <v>130448.11500000001</v>
      </c>
      <c r="AE42" s="34">
        <v>131665.01500000001</v>
      </c>
      <c r="AF42" s="34">
        <v>121100.045</v>
      </c>
      <c r="AG42" s="34">
        <v>118723.07</v>
      </c>
      <c r="AH42" s="34">
        <v>120349.015</v>
      </c>
      <c r="AI42" s="34">
        <v>103500.955</v>
      </c>
      <c r="AJ42" s="34">
        <v>105149.02</v>
      </c>
      <c r="AK42" s="34">
        <v>99778.2</v>
      </c>
      <c r="AL42" s="34">
        <v>112421.09</v>
      </c>
      <c r="AM42" s="34">
        <v>112140.47</v>
      </c>
      <c r="AN42" s="34">
        <v>109328.33500000001</v>
      </c>
      <c r="AO42" s="34">
        <v>106643.05</v>
      </c>
      <c r="AP42" s="34">
        <v>111644.6</v>
      </c>
      <c r="AQ42" s="34">
        <v>96225.91</v>
      </c>
      <c r="AR42"/>
    </row>
    <row r="43" spans="1:44" x14ac:dyDescent="0.3">
      <c r="A43" s="36">
        <v>38</v>
      </c>
      <c r="B43" s="34">
        <v>116574.17</v>
      </c>
      <c r="C43" s="34">
        <v>123750.5</v>
      </c>
      <c r="D43" s="34">
        <v>131795.48499999999</v>
      </c>
      <c r="E43" s="34">
        <v>131050.675</v>
      </c>
      <c r="F43" s="34">
        <v>130764.58500000001</v>
      </c>
      <c r="G43" s="34">
        <v>112377.185</v>
      </c>
      <c r="H43" s="34">
        <v>103708.925</v>
      </c>
      <c r="I43" s="34">
        <v>127391.09</v>
      </c>
      <c r="J43" s="34">
        <v>122664.30499999999</v>
      </c>
      <c r="K43" s="34">
        <v>127208.57</v>
      </c>
      <c r="L43" s="34">
        <v>131357.34</v>
      </c>
      <c r="M43" s="34">
        <v>127420.43</v>
      </c>
      <c r="N43" s="34">
        <v>106776.27499999999</v>
      </c>
      <c r="O43" s="34">
        <v>105931.55499999999</v>
      </c>
      <c r="P43" s="34">
        <v>115123.54</v>
      </c>
      <c r="Q43" s="34">
        <v>124033.955</v>
      </c>
      <c r="R43" s="34">
        <v>123461.38</v>
      </c>
      <c r="S43" s="34">
        <v>119309.93</v>
      </c>
      <c r="T43" s="34">
        <v>116611.25</v>
      </c>
      <c r="U43" s="34">
        <v>101012.29</v>
      </c>
      <c r="V43" s="34">
        <v>92608.24</v>
      </c>
      <c r="W43" s="34">
        <v>118208.24</v>
      </c>
      <c r="X43" s="34">
        <v>119622.285</v>
      </c>
      <c r="Y43" s="34">
        <v>123787.77</v>
      </c>
      <c r="Z43" s="34">
        <v>125335.57</v>
      </c>
      <c r="AA43" s="34">
        <v>120372.48</v>
      </c>
      <c r="AB43" s="34">
        <v>107731.72</v>
      </c>
      <c r="AC43" s="34">
        <v>107332.1</v>
      </c>
      <c r="AD43" s="34">
        <v>119362.235</v>
      </c>
      <c r="AE43" s="34">
        <v>124129.44</v>
      </c>
      <c r="AF43" s="34">
        <v>119715.705</v>
      </c>
      <c r="AG43" s="34">
        <v>108102.56</v>
      </c>
      <c r="AH43" s="34">
        <v>107222.345</v>
      </c>
      <c r="AI43" s="34">
        <v>101348.35</v>
      </c>
      <c r="AJ43" s="34">
        <v>102386.52499999999</v>
      </c>
      <c r="AK43" s="34">
        <v>107196.61</v>
      </c>
      <c r="AL43" s="34">
        <v>113008.77</v>
      </c>
      <c r="AM43" s="34">
        <v>110807.72</v>
      </c>
      <c r="AN43" s="34">
        <v>115643.44</v>
      </c>
      <c r="AO43" s="34">
        <v>112335.7</v>
      </c>
      <c r="AP43" s="34">
        <v>93384</v>
      </c>
      <c r="AQ43" s="34">
        <v>86891.23</v>
      </c>
      <c r="AR43"/>
    </row>
    <row r="44" spans="1:44" x14ac:dyDescent="0.3">
      <c r="A44" s="36">
        <v>39</v>
      </c>
      <c r="B44" s="34">
        <v>120096.71</v>
      </c>
      <c r="C44" s="34">
        <v>127755.095</v>
      </c>
      <c r="D44" s="34">
        <v>131866.73000000001</v>
      </c>
      <c r="E44" s="34">
        <v>130937.625</v>
      </c>
      <c r="F44" s="34">
        <v>124278.93</v>
      </c>
      <c r="G44" s="34">
        <v>111064.49</v>
      </c>
      <c r="H44" s="34">
        <v>106431.815</v>
      </c>
      <c r="I44" s="34">
        <v>124343.19</v>
      </c>
      <c r="J44" s="34">
        <v>126888.77</v>
      </c>
      <c r="K44" s="34">
        <v>121143.25</v>
      </c>
      <c r="L44" s="34">
        <v>122858.49</v>
      </c>
      <c r="M44" s="34">
        <v>113439.77499999999</v>
      </c>
      <c r="N44" s="34">
        <v>109181.26</v>
      </c>
      <c r="O44" s="34">
        <v>97992.93</v>
      </c>
      <c r="P44" s="34">
        <v>119126.485</v>
      </c>
      <c r="Q44" s="34">
        <v>124452.94</v>
      </c>
      <c r="R44" s="34">
        <v>119028.07</v>
      </c>
      <c r="S44" s="34">
        <v>116655.855</v>
      </c>
      <c r="T44" s="34">
        <v>102847.255</v>
      </c>
      <c r="U44" s="34">
        <v>100701.82</v>
      </c>
      <c r="V44" s="34">
        <v>103556.74</v>
      </c>
      <c r="W44" s="34">
        <v>119535.715</v>
      </c>
      <c r="X44" s="34">
        <v>124797.08500000001</v>
      </c>
      <c r="Y44" s="34">
        <v>119238.345</v>
      </c>
      <c r="Z44" s="34">
        <v>110878.67</v>
      </c>
      <c r="AA44" s="34">
        <v>108622.42</v>
      </c>
      <c r="AB44" s="34">
        <v>109315.065</v>
      </c>
      <c r="AC44" s="34">
        <v>106236.23</v>
      </c>
      <c r="AD44" s="34">
        <v>121862.88499999999</v>
      </c>
      <c r="AE44" s="34">
        <v>125787.33</v>
      </c>
      <c r="AF44" s="34">
        <v>124302.93</v>
      </c>
      <c r="AG44" s="34">
        <v>117320.175</v>
      </c>
      <c r="AH44" s="34">
        <v>106043.02</v>
      </c>
      <c r="AI44" s="34">
        <v>108762.31</v>
      </c>
      <c r="AJ44" s="34">
        <v>104804.09</v>
      </c>
      <c r="AK44" s="34">
        <v>100977.95</v>
      </c>
      <c r="AL44" s="34">
        <v>103200.64</v>
      </c>
      <c r="AM44" s="34">
        <v>219107.41</v>
      </c>
      <c r="AN44" s="34">
        <v>117535.715</v>
      </c>
      <c r="AO44" s="34">
        <v>126354.68</v>
      </c>
      <c r="AQ44" s="34">
        <v>101703.49</v>
      </c>
      <c r="AR44"/>
    </row>
    <row r="45" spans="1:44" x14ac:dyDescent="0.3">
      <c r="A45" s="36">
        <v>40</v>
      </c>
      <c r="B45" s="34">
        <v>121796.715</v>
      </c>
      <c r="C45" s="34">
        <v>126691.8</v>
      </c>
      <c r="D45" s="34">
        <v>129641.245</v>
      </c>
      <c r="E45" s="34">
        <v>124356.41499999999</v>
      </c>
      <c r="F45" s="34">
        <v>107544.145</v>
      </c>
      <c r="G45" s="34">
        <v>100598.55</v>
      </c>
      <c r="H45" s="34">
        <v>103828.88</v>
      </c>
      <c r="I45" s="34">
        <v>115839.01</v>
      </c>
      <c r="J45" s="34">
        <v>124089.47</v>
      </c>
      <c r="K45" s="34">
        <v>128558.38499999999</v>
      </c>
      <c r="L45" s="34">
        <v>115898.54</v>
      </c>
      <c r="M45" s="34">
        <v>116197.73</v>
      </c>
      <c r="N45" s="34">
        <v>101300.77499999999</v>
      </c>
      <c r="O45" s="34">
        <v>94954.16</v>
      </c>
      <c r="P45" s="34">
        <v>119226.42</v>
      </c>
      <c r="Q45" s="34">
        <v>118856.41499999999</v>
      </c>
      <c r="R45" s="34">
        <v>114604.62</v>
      </c>
      <c r="S45" s="34">
        <v>113134.58</v>
      </c>
      <c r="T45" s="34">
        <v>118359.28</v>
      </c>
      <c r="U45" s="34">
        <v>101974.595</v>
      </c>
      <c r="V45" s="34">
        <v>97053.544999999998</v>
      </c>
      <c r="W45" s="34">
        <v>114466.64</v>
      </c>
      <c r="X45" s="34">
        <v>114458.205</v>
      </c>
      <c r="Y45" s="34">
        <v>115490.83500000001</v>
      </c>
      <c r="Z45" s="34">
        <v>115294.12</v>
      </c>
      <c r="AA45" s="34">
        <v>112576.545</v>
      </c>
      <c r="AB45" s="34">
        <v>102988.145</v>
      </c>
      <c r="AC45" s="34">
        <v>100476.705</v>
      </c>
      <c r="AD45" s="34">
        <v>121770.82</v>
      </c>
      <c r="AE45" s="34">
        <v>117265.27499999999</v>
      </c>
      <c r="AF45" s="34">
        <v>110760.825</v>
      </c>
      <c r="AG45" s="34">
        <v>109312.85</v>
      </c>
      <c r="AH45" s="34">
        <v>117512.56</v>
      </c>
      <c r="AI45" s="34">
        <v>101386.01</v>
      </c>
      <c r="AJ45" s="34">
        <v>93011.345000000001</v>
      </c>
      <c r="AK45" s="34">
        <v>114651.14</v>
      </c>
      <c r="AL45" s="34">
        <v>112076.46</v>
      </c>
      <c r="AM45" s="34">
        <v>113620.21</v>
      </c>
      <c r="AN45" s="34">
        <v>106641.79</v>
      </c>
      <c r="AO45" s="34">
        <v>99585.835000000006</v>
      </c>
      <c r="AP45" s="34">
        <v>92277.024999999994</v>
      </c>
      <c r="AQ45" s="34">
        <v>94081.565000000002</v>
      </c>
      <c r="AR45"/>
    </row>
    <row r="46" spans="1:44" x14ac:dyDescent="0.3">
      <c r="A46" s="36">
        <v>41</v>
      </c>
      <c r="B46" s="34">
        <v>125194.87</v>
      </c>
      <c r="C46" s="34">
        <v>127225.245</v>
      </c>
      <c r="D46" s="34">
        <v>117282.765</v>
      </c>
      <c r="E46" s="34">
        <v>122121.325</v>
      </c>
      <c r="F46" s="34">
        <v>126989.905</v>
      </c>
      <c r="G46" s="34">
        <v>112604.825</v>
      </c>
      <c r="H46" s="34">
        <v>105376.33500000001</v>
      </c>
      <c r="I46" s="34">
        <v>116831.43</v>
      </c>
      <c r="J46" s="34">
        <v>124665.82</v>
      </c>
      <c r="K46" s="34">
        <v>128612.3</v>
      </c>
      <c r="L46" s="34">
        <v>128242.765</v>
      </c>
      <c r="M46" s="34">
        <v>121731.485</v>
      </c>
      <c r="N46" s="34">
        <v>97887.485000000001</v>
      </c>
      <c r="O46" s="34">
        <v>101793.035</v>
      </c>
      <c r="P46" s="34">
        <v>111432.36500000001</v>
      </c>
      <c r="Q46" s="34">
        <v>116556.425</v>
      </c>
      <c r="R46" s="34">
        <v>114133.54</v>
      </c>
      <c r="S46" s="34">
        <v>113957.735</v>
      </c>
      <c r="T46" s="34">
        <v>117048.72500000001</v>
      </c>
      <c r="U46" s="34">
        <v>102037.16499999999</v>
      </c>
      <c r="V46" s="34">
        <v>98108.815000000002</v>
      </c>
      <c r="W46" s="34">
        <v>113945.5</v>
      </c>
      <c r="X46" s="34">
        <v>116449.31</v>
      </c>
      <c r="Y46" s="34">
        <v>109551.08</v>
      </c>
      <c r="Z46" s="34">
        <v>110432.33</v>
      </c>
      <c r="AA46" s="34">
        <v>110457.33500000001</v>
      </c>
      <c r="AB46" s="34">
        <v>96584.744999999995</v>
      </c>
      <c r="AC46" s="34">
        <v>90918.615000000005</v>
      </c>
      <c r="AD46" s="34">
        <v>113296.31</v>
      </c>
      <c r="AE46" s="34">
        <v>117504.77499999999</v>
      </c>
      <c r="AF46" s="34">
        <v>122771.82</v>
      </c>
      <c r="AG46" s="34">
        <v>123692.08</v>
      </c>
      <c r="AH46" s="34">
        <v>115250.505</v>
      </c>
      <c r="AI46" s="34">
        <v>101053.36500000001</v>
      </c>
      <c r="AJ46" s="34">
        <v>94744.7</v>
      </c>
      <c r="AK46" s="34">
        <v>113610.03</v>
      </c>
      <c r="AL46" s="34">
        <v>122607.56</v>
      </c>
      <c r="AR46"/>
    </row>
    <row r="47" spans="1:44" x14ac:dyDescent="0.3">
      <c r="A47" s="36">
        <v>42</v>
      </c>
      <c r="B47" s="34">
        <v>120916.215</v>
      </c>
      <c r="C47" s="34">
        <v>122830.38</v>
      </c>
      <c r="D47" s="34">
        <v>126919.19500000001</v>
      </c>
      <c r="E47" s="34">
        <v>130260.37</v>
      </c>
      <c r="F47" s="34">
        <v>123985.97</v>
      </c>
      <c r="G47" s="34">
        <v>104916.345</v>
      </c>
      <c r="H47" s="34">
        <v>100812.04</v>
      </c>
      <c r="I47" s="34">
        <v>116042.845</v>
      </c>
      <c r="J47" s="34">
        <v>123265.44</v>
      </c>
      <c r="K47" s="34">
        <v>126362.045</v>
      </c>
      <c r="L47" s="34">
        <v>114867.16</v>
      </c>
      <c r="M47" s="34">
        <v>122975.285</v>
      </c>
      <c r="N47" s="34">
        <v>114184.19500000001</v>
      </c>
      <c r="O47" s="34">
        <v>111289</v>
      </c>
      <c r="P47" s="34">
        <v>115907.395</v>
      </c>
      <c r="Q47" s="34">
        <v>117470.22</v>
      </c>
      <c r="R47" s="34">
        <v>121087.1</v>
      </c>
      <c r="S47" s="34">
        <v>118201.175</v>
      </c>
      <c r="T47" s="34">
        <v>108412.66499999999</v>
      </c>
      <c r="U47" s="34">
        <v>102195.97500000001</v>
      </c>
      <c r="V47" s="34">
        <v>100571.04</v>
      </c>
      <c r="W47" s="34">
        <v>108070.27499999999</v>
      </c>
      <c r="X47" s="34">
        <v>113889.41</v>
      </c>
      <c r="Y47" s="34">
        <v>112592.26</v>
      </c>
      <c r="Z47" s="34">
        <v>112806.58500000001</v>
      </c>
      <c r="AA47" s="34">
        <v>107940.16</v>
      </c>
      <c r="AB47" s="34">
        <v>99368.854999999996</v>
      </c>
      <c r="AC47" s="34">
        <v>98427.53</v>
      </c>
      <c r="AD47" s="34">
        <v>110290.12</v>
      </c>
      <c r="AE47" s="34">
        <v>112052.12</v>
      </c>
      <c r="AF47" s="34">
        <v>117533.72</v>
      </c>
      <c r="AG47" s="34">
        <v>116690.04</v>
      </c>
      <c r="AH47" s="34">
        <v>109857.485</v>
      </c>
      <c r="AI47" s="34">
        <v>102032.495</v>
      </c>
      <c r="AJ47" s="34">
        <v>102684.515</v>
      </c>
      <c r="AR47"/>
    </row>
    <row r="48" spans="1:44" x14ac:dyDescent="0.3">
      <c r="A48" s="36">
        <v>43</v>
      </c>
      <c r="B48" s="34">
        <v>120795</v>
      </c>
      <c r="C48" s="34">
        <v>126655.49</v>
      </c>
      <c r="D48" s="34">
        <v>122368.88499999999</v>
      </c>
      <c r="E48" s="34">
        <v>121471.64</v>
      </c>
      <c r="F48" s="34">
        <v>120420.7</v>
      </c>
      <c r="G48" s="34">
        <v>106813.03</v>
      </c>
      <c r="H48" s="34">
        <v>102279.745</v>
      </c>
      <c r="I48" s="34">
        <v>125270.16499999999</v>
      </c>
      <c r="J48" s="34">
        <v>117138.355</v>
      </c>
      <c r="K48" s="34">
        <v>121605.395</v>
      </c>
      <c r="L48" s="34">
        <v>120142.43</v>
      </c>
      <c r="M48" s="34">
        <v>119820.71</v>
      </c>
      <c r="N48" s="34">
        <v>104191.105</v>
      </c>
      <c r="O48" s="34">
        <v>94325.72</v>
      </c>
      <c r="P48" s="34">
        <v>115549.435</v>
      </c>
      <c r="Q48" s="34">
        <v>118010.31</v>
      </c>
      <c r="R48" s="34">
        <v>115813.03</v>
      </c>
      <c r="S48" s="34">
        <v>117333.44500000001</v>
      </c>
      <c r="T48" s="34">
        <v>112633.265</v>
      </c>
      <c r="U48" s="34">
        <v>100746.42</v>
      </c>
      <c r="V48" s="34">
        <v>92182.955000000002</v>
      </c>
      <c r="W48" s="34">
        <v>105893.61500000001</v>
      </c>
      <c r="X48" s="34">
        <v>109241.565</v>
      </c>
      <c r="Y48" s="34">
        <v>111423.36500000001</v>
      </c>
      <c r="Z48" s="34">
        <v>112414.39</v>
      </c>
      <c r="AA48" s="34">
        <v>111145.12</v>
      </c>
      <c r="AB48" s="34">
        <v>97973.985000000001</v>
      </c>
      <c r="AC48" s="34">
        <v>95624.014999999999</v>
      </c>
      <c r="AD48" s="34">
        <v>114502.07</v>
      </c>
      <c r="AE48" s="34">
        <v>114108.545</v>
      </c>
      <c r="AF48" s="34">
        <v>114281.61500000001</v>
      </c>
      <c r="AG48" s="34">
        <v>115442.655</v>
      </c>
      <c r="AH48" s="34">
        <v>109130.77</v>
      </c>
      <c r="AI48" s="34">
        <v>96698.285000000003</v>
      </c>
      <c r="AJ48" s="34">
        <v>102830.55499999999</v>
      </c>
      <c r="AR48"/>
    </row>
    <row r="49" spans="1:44" x14ac:dyDescent="0.3">
      <c r="A49" s="36">
        <v>44</v>
      </c>
      <c r="B49" s="34">
        <v>115297.34</v>
      </c>
      <c r="C49" s="34">
        <v>116619.57</v>
      </c>
      <c r="D49" s="34">
        <v>122887.41</v>
      </c>
      <c r="E49" s="34">
        <v>124222.935</v>
      </c>
      <c r="F49" s="34">
        <v>121256.97</v>
      </c>
      <c r="G49" s="34">
        <v>106353.44</v>
      </c>
      <c r="H49" s="34">
        <v>103629.645</v>
      </c>
      <c r="I49" s="34">
        <v>110661.43</v>
      </c>
      <c r="J49" s="34">
        <v>104976.21</v>
      </c>
      <c r="K49" s="34">
        <v>119904.48</v>
      </c>
      <c r="L49" s="34">
        <v>118677.495</v>
      </c>
      <c r="M49" s="34">
        <v>113666.485</v>
      </c>
      <c r="N49" s="34">
        <v>101810.75</v>
      </c>
      <c r="O49" s="34">
        <v>96934.925000000003</v>
      </c>
      <c r="P49" s="34">
        <v>112227.65</v>
      </c>
      <c r="Q49" s="34">
        <v>116179.47</v>
      </c>
      <c r="R49" s="34">
        <v>116632.09</v>
      </c>
      <c r="S49" s="34">
        <v>120470.785</v>
      </c>
      <c r="T49" s="34">
        <v>113451.995</v>
      </c>
      <c r="U49" s="34">
        <v>101610.815</v>
      </c>
      <c r="V49" s="34">
        <v>95368.164999999994</v>
      </c>
      <c r="W49" s="34">
        <v>110196.61500000001</v>
      </c>
      <c r="X49" s="34">
        <v>113459.02499999999</v>
      </c>
      <c r="Y49" s="34">
        <v>114402.745</v>
      </c>
      <c r="Z49" s="34">
        <v>119350.66499999999</v>
      </c>
      <c r="AA49" s="34">
        <v>116793.855</v>
      </c>
      <c r="AB49" s="34">
        <v>93859.285000000003</v>
      </c>
      <c r="AC49" s="34">
        <v>96432.625</v>
      </c>
      <c r="AD49" s="34">
        <v>112634.63499999999</v>
      </c>
      <c r="AE49" s="34">
        <v>111887.405</v>
      </c>
      <c r="AF49" s="34">
        <v>117375.73</v>
      </c>
      <c r="AG49" s="34">
        <v>121752.875</v>
      </c>
      <c r="AH49" s="34">
        <v>130510.905</v>
      </c>
      <c r="AI49" s="34">
        <v>105806.825</v>
      </c>
      <c r="AJ49" s="34">
        <v>96867.014999999999</v>
      </c>
      <c r="AR49"/>
    </row>
    <row r="50" spans="1:44" x14ac:dyDescent="0.3">
      <c r="A50" s="36">
        <v>45</v>
      </c>
      <c r="B50" s="34">
        <v>113791.75</v>
      </c>
      <c r="C50" s="34">
        <v>101793.035</v>
      </c>
      <c r="D50" s="34">
        <v>120177.94500000001</v>
      </c>
      <c r="E50" s="34">
        <v>125985.465</v>
      </c>
      <c r="F50" s="34">
        <v>120505.58500000001</v>
      </c>
      <c r="G50" s="34">
        <v>104269.79</v>
      </c>
      <c r="H50" s="34">
        <v>103793.08500000001</v>
      </c>
      <c r="I50" s="34">
        <v>116230.34</v>
      </c>
      <c r="J50" s="34">
        <v>117794.595</v>
      </c>
      <c r="K50" s="34">
        <v>122131.11500000001</v>
      </c>
      <c r="L50" s="34">
        <v>122634.53</v>
      </c>
      <c r="M50" s="34">
        <v>117953.88499999999</v>
      </c>
      <c r="N50" s="34">
        <v>99907.32</v>
      </c>
      <c r="O50" s="34">
        <v>96805.925000000003</v>
      </c>
      <c r="P50" s="34">
        <v>104632.79</v>
      </c>
      <c r="Q50" s="34">
        <v>100592.295</v>
      </c>
      <c r="R50" s="34">
        <v>111738.485</v>
      </c>
      <c r="S50" s="34">
        <v>113539.935</v>
      </c>
      <c r="T50" s="34">
        <v>115156.44500000001</v>
      </c>
      <c r="U50" s="34">
        <v>104194.345</v>
      </c>
      <c r="V50" s="34">
        <v>98774.235000000001</v>
      </c>
      <c r="W50" s="34">
        <v>107014.075</v>
      </c>
      <c r="X50" s="34">
        <v>100696.565</v>
      </c>
      <c r="Y50" s="34">
        <v>106387.19500000001</v>
      </c>
      <c r="Z50" s="34">
        <v>109430.37</v>
      </c>
      <c r="AA50" s="34">
        <v>112506.95</v>
      </c>
      <c r="AB50" s="34">
        <v>100203.55</v>
      </c>
      <c r="AC50" s="34">
        <v>94602.89</v>
      </c>
      <c r="AD50" s="34">
        <v>107279.84</v>
      </c>
      <c r="AE50" s="34">
        <v>96817</v>
      </c>
      <c r="AF50" s="34">
        <v>104381.38</v>
      </c>
      <c r="AG50" s="34">
        <v>115132.64</v>
      </c>
      <c r="AH50" s="34">
        <v>113954.78</v>
      </c>
      <c r="AI50" s="34">
        <v>108924.79</v>
      </c>
      <c r="AJ50" s="34">
        <v>101550.045</v>
      </c>
      <c r="AR50"/>
    </row>
    <row r="51" spans="1:44" x14ac:dyDescent="0.3">
      <c r="A51" s="36">
        <v>46</v>
      </c>
      <c r="B51" s="34">
        <v>127234.72</v>
      </c>
      <c r="C51" s="34">
        <v>121617.28</v>
      </c>
      <c r="D51" s="34">
        <v>121566.645</v>
      </c>
      <c r="E51" s="34">
        <v>123775.16</v>
      </c>
      <c r="F51" s="34">
        <v>117078.58500000001</v>
      </c>
      <c r="G51" s="34">
        <v>103646.63499999999</v>
      </c>
      <c r="H51" s="34">
        <v>99761.81</v>
      </c>
      <c r="I51" s="34">
        <v>116817.15</v>
      </c>
      <c r="J51" s="34">
        <v>119905.59</v>
      </c>
      <c r="K51" s="34">
        <v>122146.66</v>
      </c>
      <c r="L51" s="34">
        <v>122464.645</v>
      </c>
      <c r="M51" s="34">
        <v>121441.05</v>
      </c>
      <c r="N51" s="34">
        <v>106868.5</v>
      </c>
      <c r="O51" s="34">
        <v>112098.33500000001</v>
      </c>
      <c r="P51" s="34">
        <v>125795.84</v>
      </c>
      <c r="Q51" s="34">
        <v>135420.82</v>
      </c>
      <c r="R51" s="34">
        <v>130385.05</v>
      </c>
      <c r="S51" s="34">
        <v>116715.965</v>
      </c>
      <c r="T51" s="34">
        <v>117797.62</v>
      </c>
      <c r="U51" s="34">
        <v>106730.21</v>
      </c>
      <c r="V51" s="34">
        <v>101256.78</v>
      </c>
      <c r="W51" s="34">
        <v>114159.595</v>
      </c>
      <c r="X51" s="34">
        <v>120185.265</v>
      </c>
      <c r="Y51" s="34">
        <v>116487.58</v>
      </c>
      <c r="Z51" s="34">
        <v>108628.34</v>
      </c>
      <c r="AA51" s="34">
        <v>107405.925</v>
      </c>
      <c r="AB51" s="34">
        <v>90498.92</v>
      </c>
      <c r="AC51" s="34">
        <v>92043.13</v>
      </c>
      <c r="AD51" s="34">
        <v>106758.95</v>
      </c>
      <c r="AE51" s="34">
        <v>104303.46</v>
      </c>
      <c r="AF51" s="34">
        <v>112573.54</v>
      </c>
      <c r="AG51" s="34">
        <v>109828.93</v>
      </c>
      <c r="AH51" s="34">
        <v>110954.755</v>
      </c>
      <c r="AI51" s="34">
        <v>97646.12</v>
      </c>
      <c r="AJ51" s="34">
        <v>96742.49</v>
      </c>
      <c r="AR51"/>
    </row>
    <row r="52" spans="1:44" x14ac:dyDescent="0.3">
      <c r="A52" s="36">
        <v>47</v>
      </c>
      <c r="B52" s="34">
        <v>124557.22500000001</v>
      </c>
      <c r="C52" s="34">
        <v>131442.20000000001</v>
      </c>
      <c r="D52" s="34">
        <v>132353.755</v>
      </c>
      <c r="E52" s="34">
        <v>138118.70499999999</v>
      </c>
      <c r="F52" s="34">
        <v>123412.685</v>
      </c>
      <c r="G52" s="34">
        <v>102647.905</v>
      </c>
      <c r="H52" s="34">
        <v>98621.62</v>
      </c>
      <c r="I52" s="34">
        <v>138681.815</v>
      </c>
      <c r="J52" s="34">
        <v>126617.72</v>
      </c>
      <c r="K52" s="34">
        <v>118119.01</v>
      </c>
      <c r="L52" s="34">
        <v>120308.545</v>
      </c>
      <c r="M52" s="34">
        <v>116011.565</v>
      </c>
      <c r="N52" s="34">
        <v>104700.05499999999</v>
      </c>
      <c r="O52" s="34">
        <v>102718.9</v>
      </c>
      <c r="P52" s="34">
        <v>128658.27</v>
      </c>
      <c r="Q52" s="34">
        <v>137151.495</v>
      </c>
      <c r="R52" s="34">
        <v>138882.25</v>
      </c>
      <c r="S52" s="34">
        <v>135162.11499999999</v>
      </c>
      <c r="T52" s="34">
        <v>133951.29</v>
      </c>
      <c r="U52" s="34">
        <v>121219.595</v>
      </c>
      <c r="V52" s="34">
        <v>108717.875</v>
      </c>
      <c r="W52" s="34">
        <v>113978.535</v>
      </c>
      <c r="X52" s="34">
        <v>118330.625</v>
      </c>
      <c r="Y52" s="34">
        <v>106618.19500000001</v>
      </c>
      <c r="Z52" s="34">
        <v>107278.83</v>
      </c>
      <c r="AA52" s="34">
        <v>113582.6</v>
      </c>
      <c r="AB52" s="34">
        <v>101352.12</v>
      </c>
      <c r="AC52" s="34">
        <v>96240.41</v>
      </c>
      <c r="AD52" s="34">
        <v>109148.25</v>
      </c>
      <c r="AE52" s="34">
        <v>112033.87</v>
      </c>
      <c r="AF52" s="34">
        <v>119736.125</v>
      </c>
      <c r="AG52" s="34">
        <v>131312</v>
      </c>
      <c r="AH52" s="34">
        <v>109049.36500000001</v>
      </c>
      <c r="AI52" s="34">
        <v>97245.764999999999</v>
      </c>
      <c r="AJ52" s="34">
        <v>96778.25</v>
      </c>
      <c r="AR52"/>
    </row>
    <row r="53" spans="1:44" x14ac:dyDescent="0.3">
      <c r="A53" s="36">
        <v>48</v>
      </c>
      <c r="B53" s="34">
        <v>114406.825</v>
      </c>
      <c r="C53" s="34">
        <v>118894.30499999999</v>
      </c>
      <c r="D53" s="34">
        <v>124728.875</v>
      </c>
      <c r="E53" s="34">
        <v>112907.145</v>
      </c>
      <c r="F53" s="34">
        <v>117492.82</v>
      </c>
      <c r="G53" s="34">
        <v>105011.19500000001</v>
      </c>
      <c r="H53" s="34">
        <v>102162.53</v>
      </c>
      <c r="I53" s="34">
        <v>118666.37</v>
      </c>
      <c r="J53" s="34">
        <v>119169.17</v>
      </c>
      <c r="K53" s="34">
        <v>121067.59</v>
      </c>
      <c r="L53" s="34">
        <v>113024.02</v>
      </c>
      <c r="M53" s="34">
        <v>109318.355</v>
      </c>
      <c r="N53" s="34">
        <v>98899.494999999995</v>
      </c>
      <c r="O53" s="34">
        <v>97300.36</v>
      </c>
      <c r="P53" s="34">
        <v>115429.005</v>
      </c>
      <c r="Q53" s="34">
        <v>129798.47</v>
      </c>
      <c r="R53" s="34">
        <v>151730.95000000001</v>
      </c>
      <c r="S53" s="34">
        <v>154632.33499999999</v>
      </c>
      <c r="T53" s="34">
        <v>125141.9</v>
      </c>
      <c r="U53" s="34">
        <v>99234.22</v>
      </c>
      <c r="V53" s="34">
        <v>92487.705000000002</v>
      </c>
      <c r="W53" s="34">
        <v>110547.605</v>
      </c>
      <c r="X53" s="34">
        <v>109706.42</v>
      </c>
      <c r="Y53" s="34">
        <v>106684.825</v>
      </c>
      <c r="Z53" s="34">
        <v>112586.74</v>
      </c>
      <c r="AA53" s="34">
        <v>110031.82</v>
      </c>
      <c r="AB53" s="34">
        <v>100725.24</v>
      </c>
      <c r="AC53" s="34">
        <v>88903.065000000002</v>
      </c>
      <c r="AD53" s="34">
        <v>113899.3</v>
      </c>
      <c r="AE53" s="34">
        <v>107629.16</v>
      </c>
      <c r="AF53" s="34">
        <v>108417.69500000001</v>
      </c>
      <c r="AG53" s="34">
        <v>112735.875</v>
      </c>
      <c r="AH53" s="34">
        <v>114799.91</v>
      </c>
      <c r="AI53" s="34">
        <v>98959.56</v>
      </c>
      <c r="AJ53" s="34">
        <v>100233.98</v>
      </c>
      <c r="AR53"/>
    </row>
    <row r="54" spans="1:44" x14ac:dyDescent="0.3">
      <c r="A54" s="36">
        <v>49</v>
      </c>
      <c r="B54" s="34">
        <v>122452.41499999999</v>
      </c>
      <c r="C54" s="34">
        <v>117115.62</v>
      </c>
      <c r="D54" s="34">
        <v>115230.125</v>
      </c>
      <c r="E54" s="34">
        <v>121699.425</v>
      </c>
      <c r="F54" s="34">
        <v>129148.52</v>
      </c>
      <c r="G54" s="34">
        <v>115606.005</v>
      </c>
      <c r="H54" s="34">
        <v>112025.29</v>
      </c>
      <c r="I54" s="34">
        <v>109670</v>
      </c>
      <c r="J54" s="34">
        <v>111228.06</v>
      </c>
      <c r="K54" s="34">
        <v>112738.08</v>
      </c>
      <c r="L54" s="34">
        <v>105445.65</v>
      </c>
      <c r="M54" s="34">
        <v>105664.09</v>
      </c>
      <c r="N54" s="34">
        <v>98622.865000000005</v>
      </c>
      <c r="O54" s="34">
        <v>93673.19</v>
      </c>
      <c r="P54" s="34">
        <v>111625.98</v>
      </c>
      <c r="Q54" s="34">
        <v>113063.675</v>
      </c>
      <c r="R54" s="34">
        <v>115383.13</v>
      </c>
      <c r="S54" s="34">
        <v>115736.97</v>
      </c>
      <c r="T54" s="34">
        <v>109568.47</v>
      </c>
      <c r="U54" s="34">
        <v>99334.8</v>
      </c>
      <c r="V54" s="34">
        <v>97715.01</v>
      </c>
      <c r="W54" s="34">
        <v>107666.30499999999</v>
      </c>
      <c r="X54" s="34">
        <v>111718.075</v>
      </c>
      <c r="Y54" s="34">
        <v>114225.12</v>
      </c>
      <c r="Z54" s="34">
        <v>135452.26</v>
      </c>
      <c r="AA54" s="34">
        <v>156648.405</v>
      </c>
      <c r="AB54" s="34">
        <v>121237.47</v>
      </c>
      <c r="AC54" s="34">
        <v>102161.11500000001</v>
      </c>
      <c r="AD54" s="34">
        <v>110609.4</v>
      </c>
      <c r="AE54" s="34">
        <v>109094.04</v>
      </c>
      <c r="AF54" s="34">
        <v>107400.705</v>
      </c>
      <c r="AG54" s="34">
        <v>107891.69</v>
      </c>
      <c r="AH54" s="34">
        <v>105028.985</v>
      </c>
      <c r="AI54" s="34">
        <v>95436.3</v>
      </c>
      <c r="AJ54" s="34">
        <v>97577.414999999994</v>
      </c>
      <c r="AR54"/>
    </row>
    <row r="55" spans="1:44" x14ac:dyDescent="0.3">
      <c r="A55" s="36">
        <v>50</v>
      </c>
      <c r="B55" s="34">
        <v>129059.645</v>
      </c>
      <c r="C55" s="34">
        <v>136800.91</v>
      </c>
      <c r="D55" s="34">
        <v>125965.02</v>
      </c>
      <c r="E55" s="34">
        <v>125807.495</v>
      </c>
      <c r="F55" s="34">
        <v>116597.81</v>
      </c>
      <c r="G55" s="34">
        <v>106139.41</v>
      </c>
      <c r="H55" s="34">
        <v>105218.515</v>
      </c>
      <c r="I55" s="34">
        <v>120390.11</v>
      </c>
      <c r="J55" s="34">
        <v>128831.65</v>
      </c>
      <c r="K55" s="34">
        <v>111423.765</v>
      </c>
      <c r="L55" s="34">
        <v>107072.36</v>
      </c>
      <c r="M55" s="34">
        <v>113698.06</v>
      </c>
      <c r="N55" s="34">
        <v>90227.48</v>
      </c>
      <c r="O55" s="34">
        <v>90911.085000000006</v>
      </c>
      <c r="P55" s="34">
        <v>114680.185</v>
      </c>
      <c r="Q55" s="34">
        <v>121945.175</v>
      </c>
      <c r="R55" s="34">
        <v>146933.095</v>
      </c>
      <c r="S55" s="34">
        <v>129280.81</v>
      </c>
      <c r="T55" s="34">
        <v>120821.05499999999</v>
      </c>
      <c r="U55" s="34">
        <v>110154.36</v>
      </c>
      <c r="V55" s="34">
        <v>107212.84</v>
      </c>
      <c r="W55" s="34">
        <v>110803.765</v>
      </c>
      <c r="X55" s="34">
        <v>114413.785</v>
      </c>
      <c r="Y55" s="34">
        <v>129715.465</v>
      </c>
      <c r="Z55" s="34">
        <v>114986.33</v>
      </c>
      <c r="AA55" s="34">
        <v>110025.465</v>
      </c>
      <c r="AB55" s="34">
        <v>102577.145</v>
      </c>
      <c r="AC55" s="34">
        <v>99110.774999999994</v>
      </c>
      <c r="AD55" s="34">
        <v>127910.83500000001</v>
      </c>
      <c r="AE55" s="34">
        <v>109548.62</v>
      </c>
      <c r="AF55" s="34">
        <v>109060.375</v>
      </c>
      <c r="AG55" s="34">
        <v>108599.065</v>
      </c>
      <c r="AH55" s="34">
        <v>107070.61</v>
      </c>
      <c r="AI55" s="34">
        <v>101239.235</v>
      </c>
      <c r="AJ55" s="34">
        <v>98723.45</v>
      </c>
      <c r="AR55"/>
    </row>
    <row r="56" spans="1:44" x14ac:dyDescent="0.3">
      <c r="A56" s="36">
        <v>51</v>
      </c>
      <c r="B56" s="34">
        <v>125784.96000000001</v>
      </c>
      <c r="C56" s="34">
        <v>129077.41</v>
      </c>
      <c r="D56" s="34">
        <v>135930.07999999999</v>
      </c>
      <c r="E56" s="34">
        <v>152366.29999999999</v>
      </c>
      <c r="F56" s="34">
        <v>158052.89000000001</v>
      </c>
      <c r="G56" s="34">
        <v>154924.89000000001</v>
      </c>
      <c r="H56" s="34">
        <v>133421.03</v>
      </c>
      <c r="I56" s="34">
        <v>109260.30499999999</v>
      </c>
      <c r="J56" s="34">
        <v>106451.255</v>
      </c>
      <c r="K56" s="34">
        <v>104389.51</v>
      </c>
      <c r="L56" s="34">
        <v>105513.235</v>
      </c>
      <c r="M56" s="34">
        <v>112247.94500000001</v>
      </c>
      <c r="N56" s="34">
        <v>114843.875</v>
      </c>
      <c r="O56" s="34">
        <v>114468.17</v>
      </c>
      <c r="P56" s="34">
        <v>138949.67499999999</v>
      </c>
      <c r="Q56" s="34">
        <v>142870.39499999999</v>
      </c>
      <c r="R56" s="34">
        <v>114916.99</v>
      </c>
      <c r="S56" s="34">
        <v>114462.53</v>
      </c>
      <c r="T56" s="34">
        <v>116428.79</v>
      </c>
      <c r="U56" s="34">
        <v>109364.01</v>
      </c>
      <c r="V56" s="34">
        <v>92856.23</v>
      </c>
      <c r="W56" s="34">
        <v>112804.4</v>
      </c>
      <c r="X56" s="34">
        <v>113485.105</v>
      </c>
      <c r="Y56" s="34">
        <v>119907.245</v>
      </c>
      <c r="Z56" s="34">
        <v>111880.52499999999</v>
      </c>
      <c r="AA56" s="34">
        <v>102075.925</v>
      </c>
      <c r="AB56" s="34">
        <v>92725.74</v>
      </c>
      <c r="AC56" s="34">
        <v>94938.395000000004</v>
      </c>
      <c r="AD56" s="34">
        <v>114400.065</v>
      </c>
      <c r="AE56" s="34">
        <v>123999.07</v>
      </c>
      <c r="AF56" s="34">
        <v>146990.89000000001</v>
      </c>
      <c r="AG56" s="34">
        <v>125050.61</v>
      </c>
      <c r="AH56" s="34">
        <v>150553.4</v>
      </c>
      <c r="AI56" s="34">
        <v>100632.47500000001</v>
      </c>
      <c r="AJ56" s="34">
        <v>90145.615000000005</v>
      </c>
      <c r="AR56"/>
    </row>
    <row r="57" spans="1:44" x14ac:dyDescent="0.3">
      <c r="A57" s="36">
        <v>52</v>
      </c>
      <c r="B57" s="34">
        <v>113802.21</v>
      </c>
      <c r="C57" s="34">
        <v>119477.515</v>
      </c>
      <c r="D57" s="34">
        <v>126553.11500000001</v>
      </c>
      <c r="E57" s="34">
        <v>134583.25</v>
      </c>
      <c r="F57" s="34">
        <v>119950.37</v>
      </c>
      <c r="G57" s="34">
        <v>95093.294999999998</v>
      </c>
      <c r="H57" s="34">
        <v>96394.94</v>
      </c>
      <c r="I57" s="34">
        <v>106284.83</v>
      </c>
      <c r="J57" s="34">
        <v>99701.43</v>
      </c>
      <c r="K57" s="34">
        <v>123693.52</v>
      </c>
      <c r="L57" s="34">
        <v>135571.79500000001</v>
      </c>
      <c r="M57" s="34">
        <v>112141.83</v>
      </c>
      <c r="N57" s="34">
        <v>95728.15</v>
      </c>
      <c r="P57" s="34">
        <v>85094.375</v>
      </c>
      <c r="Q57" s="34">
        <v>98638.854999999996</v>
      </c>
      <c r="R57" s="34">
        <v>128753.755</v>
      </c>
      <c r="S57" s="34">
        <v>130699.155</v>
      </c>
      <c r="T57" s="34">
        <v>115572.045</v>
      </c>
      <c r="U57" s="34">
        <v>96358.975000000006</v>
      </c>
      <c r="V57" s="34">
        <v>185103.625</v>
      </c>
      <c r="W57" s="34">
        <v>112358.815</v>
      </c>
      <c r="X57" s="34">
        <v>98191.654999999999</v>
      </c>
      <c r="Y57" s="34">
        <v>100017.19500000001</v>
      </c>
      <c r="Z57" s="34">
        <v>129749.14</v>
      </c>
      <c r="AA57" s="34">
        <v>133831.375</v>
      </c>
      <c r="AB57" s="34">
        <v>108290.11</v>
      </c>
      <c r="AC57" s="34">
        <v>99613.865000000005</v>
      </c>
      <c r="AD57" s="34">
        <v>101818.02499999999</v>
      </c>
      <c r="AE57" s="34">
        <v>102168.93</v>
      </c>
      <c r="AF57" s="34">
        <v>98312.744999999995</v>
      </c>
      <c r="AG57" s="34">
        <v>96120.524999999994</v>
      </c>
      <c r="AH57" s="34">
        <v>107256.065</v>
      </c>
      <c r="AI57" s="34">
        <v>113521.685</v>
      </c>
      <c r="AJ57" s="34">
        <v>118293.52499999999</v>
      </c>
      <c r="AR57"/>
    </row>
    <row r="58" spans="1:44" x14ac:dyDescent="0.3">
      <c r="A58" s="36">
        <v>53</v>
      </c>
      <c r="B58" s="34">
        <v>100048.44</v>
      </c>
      <c r="C58" s="34">
        <v>111647.54</v>
      </c>
      <c r="D58" s="34">
        <v>128552.13499999999</v>
      </c>
      <c r="E58" s="34">
        <v>146473.83499999999</v>
      </c>
      <c r="M58" s="34">
        <v>116040.925</v>
      </c>
      <c r="N58" s="34">
        <v>99622.64</v>
      </c>
      <c r="O58" s="34">
        <v>97656.445000000007</v>
      </c>
      <c r="AR58"/>
    </row>
    <row r="59" spans="1:44"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row>
  </sheetData>
  <conditionalFormatting pivot="1" sqref="B6:AQ58">
    <cfRule type="colorScale" priority="1">
      <colorScale>
        <cfvo type="min"/>
        <cfvo type="percentile" val="50"/>
        <cfvo type="max"/>
        <color rgb="FF63BE7B"/>
        <color rgb="FFFCFCFF"/>
        <color rgb="FFF8696B"/>
      </colorScale>
    </cfRule>
  </conditionalFormatting>
  <pageMargins left="0.7" right="0.7" top="0.75" bottom="0.75" header="0.3" footer="0.3"/>
  <pageSetup paperSize="9" orientation="portrait" horizontalDpi="4294967293"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3CC29-AE39-422E-A314-9827721EB48D}">
  <dimension ref="A27:X83"/>
  <sheetViews>
    <sheetView topLeftCell="A54" workbookViewId="0">
      <selection activeCell="A83" sqref="A83:W83"/>
    </sheetView>
  </sheetViews>
  <sheetFormatPr defaultRowHeight="14.4" x14ac:dyDescent="0.3"/>
  <cols>
    <col min="24" max="24" width="2.88671875" customWidth="1"/>
  </cols>
  <sheetData>
    <row r="27" spans="2:24" ht="45" customHeight="1" x14ac:dyDescent="0.3">
      <c r="B27" s="52" t="s">
        <v>33</v>
      </c>
      <c r="C27" s="52"/>
      <c r="D27" s="52"/>
      <c r="E27" s="52"/>
      <c r="F27" s="52"/>
      <c r="G27" s="52"/>
      <c r="H27" s="52"/>
      <c r="I27" s="52"/>
      <c r="J27" s="52"/>
      <c r="K27" s="52"/>
      <c r="L27" s="52"/>
      <c r="M27" s="52"/>
      <c r="N27" s="52"/>
      <c r="O27" s="52"/>
      <c r="P27" s="52"/>
      <c r="Q27" s="52"/>
      <c r="R27" s="52"/>
      <c r="S27" s="52"/>
      <c r="T27" s="52"/>
      <c r="U27" s="52"/>
      <c r="V27" s="52"/>
      <c r="W27" s="52"/>
      <c r="X27" s="52"/>
    </row>
    <row r="55" spans="1:23" ht="31.8" customHeight="1" x14ac:dyDescent="0.3">
      <c r="A55" s="52" t="s">
        <v>92</v>
      </c>
      <c r="B55" s="52"/>
      <c r="C55" s="52"/>
      <c r="D55" s="52"/>
      <c r="E55" s="52"/>
      <c r="F55" s="52"/>
      <c r="G55" s="52"/>
      <c r="H55" s="52"/>
      <c r="I55" s="52"/>
      <c r="J55" s="52"/>
      <c r="K55" s="52"/>
      <c r="L55" s="52"/>
      <c r="M55" s="52"/>
      <c r="N55" s="52"/>
      <c r="O55" s="52"/>
      <c r="P55" s="52"/>
      <c r="Q55" s="52"/>
      <c r="R55" s="52"/>
      <c r="S55" s="52"/>
      <c r="T55" s="52"/>
      <c r="U55" s="52"/>
      <c r="V55" s="52"/>
      <c r="W55" s="52"/>
    </row>
    <row r="83" spans="1:23" ht="29.4" customHeight="1" x14ac:dyDescent="0.3">
      <c r="A83" s="52" t="s">
        <v>93</v>
      </c>
      <c r="B83" s="52"/>
      <c r="C83" s="52"/>
      <c r="D83" s="52"/>
      <c r="E83" s="52"/>
      <c r="F83" s="52"/>
      <c r="G83" s="52"/>
      <c r="H83" s="52"/>
      <c r="I83" s="52"/>
      <c r="J83" s="52"/>
      <c r="K83" s="52"/>
      <c r="L83" s="52"/>
      <c r="M83" s="52"/>
      <c r="N83" s="52"/>
      <c r="O83" s="52"/>
      <c r="P83" s="52"/>
      <c r="Q83" s="52"/>
      <c r="R83" s="52"/>
      <c r="S83" s="52"/>
      <c r="T83" s="52"/>
      <c r="U83" s="52"/>
      <c r="V83" s="52"/>
      <c r="W83" s="52"/>
    </row>
  </sheetData>
  <mergeCells count="3">
    <mergeCell ref="B27:X27"/>
    <mergeCell ref="A55:W55"/>
    <mergeCell ref="A83:W8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D8CA-6CBF-46E9-B935-4FBC3CA53AD0}">
  <dimension ref="A1:H2107"/>
  <sheetViews>
    <sheetView workbookViewId="0">
      <selection activeCell="G3" sqref="G3"/>
    </sheetView>
  </sheetViews>
  <sheetFormatPr defaultRowHeight="14.4" x14ac:dyDescent="0.3"/>
  <cols>
    <col min="1" max="1" width="17.33203125" style="12" bestFit="1" customWidth="1"/>
    <col min="2" max="2" width="12.5546875" style="5" customWidth="1"/>
    <col min="3" max="3" width="11.77734375" style="5" customWidth="1"/>
    <col min="4" max="4" width="10.33203125" bestFit="1" customWidth="1"/>
    <col min="6" max="6" width="11.77734375" bestFit="1" customWidth="1"/>
    <col min="7" max="7" width="9.33203125" customWidth="1"/>
    <col min="8" max="8" width="14" bestFit="1" customWidth="1"/>
  </cols>
  <sheetData>
    <row r="1" spans="1:8" x14ac:dyDescent="0.3">
      <c r="A1" s="4" t="s">
        <v>7</v>
      </c>
      <c r="B1" s="4" t="s">
        <v>16</v>
      </c>
      <c r="C1" s="4" t="s">
        <v>9</v>
      </c>
      <c r="D1" s="4" t="s">
        <v>10</v>
      </c>
      <c r="E1" s="4" t="s">
        <v>34</v>
      </c>
      <c r="F1" s="4" t="s">
        <v>35</v>
      </c>
      <c r="G1" s="4" t="s">
        <v>37</v>
      </c>
      <c r="H1" s="4" t="s">
        <v>36</v>
      </c>
    </row>
    <row r="2" spans="1:8" x14ac:dyDescent="0.3">
      <c r="A2" s="31">
        <v>42005</v>
      </c>
      <c r="B2" s="32" t="str">
        <f>VLOOKUP(Table_EnergyDemand_raw_data[[#This Row],[Date]],Table_Sheet1[], 2, FALSE)</f>
        <v>N</v>
      </c>
      <c r="C2" s="32" t="str">
        <f>VLOOKUP(Table_EnergyDemand_raw_data[[#This Row],[Date]],Table_Sheet1[], 3, FALSE)</f>
        <v>Y</v>
      </c>
      <c r="D2" s="32">
        <v>99635.03</v>
      </c>
      <c r="E2" s="32" t="e">
        <f>IF(Table5[[#This Row],[School day]]="Y",Table5[[#This Row],[Demand]],NA())</f>
        <v>#N/A</v>
      </c>
      <c r="F2" s="32">
        <f>IF(Table5[[#This Row],[School day]]="N",Table5[[#This Row],[Demand]],NA())</f>
        <v>99635.03</v>
      </c>
      <c r="G2" s="32">
        <f>IF(Table5[[#This Row],[Holiday]]="Y",Table5[[#This Row],[Demand]], NA())</f>
        <v>99635.03</v>
      </c>
      <c r="H2" s="32" t="e">
        <f>IF(Table5[[#This Row],[Holiday]]="Y",NA(),Table5[[#This Row],[Demand]])</f>
        <v>#N/A</v>
      </c>
    </row>
    <row r="3" spans="1:8" x14ac:dyDescent="0.3">
      <c r="A3" s="31">
        <v>42006</v>
      </c>
      <c r="B3" s="32" t="str">
        <f>VLOOKUP(Table_EnergyDemand_raw_data[[#This Row],[Date]],Table_Sheet1[], 2, FALSE)</f>
        <v>N</v>
      </c>
      <c r="C3" s="32" t="str">
        <f>VLOOKUP(Table_EnergyDemand_raw_data[[#This Row],[Date]],Table_Sheet1[], 3, FALSE)</f>
        <v>N</v>
      </c>
      <c r="D3" s="32">
        <v>129606.01</v>
      </c>
      <c r="E3" s="32" t="e">
        <f>IF(Table5[[#This Row],[School day]]="Y",Table5[[#This Row],[Demand]],NA())</f>
        <v>#N/A</v>
      </c>
      <c r="F3" s="32">
        <f>IF(Table5[[#This Row],[School day]]="N",Table5[[#This Row],[Demand]],NA())</f>
        <v>129606.01</v>
      </c>
      <c r="G3" s="32" t="e">
        <f>IF(Table5[[#This Row],[Holiday]]="Y",Table5[[#This Row],[Demand]], NA())</f>
        <v>#N/A</v>
      </c>
      <c r="H3" s="32">
        <f>IF(Table5[[#This Row],[Holiday]]="Y",NA(),Table5[[#This Row],[Demand]])</f>
        <v>129606.01</v>
      </c>
    </row>
    <row r="4" spans="1:8" x14ac:dyDescent="0.3">
      <c r="A4" s="31">
        <v>42007</v>
      </c>
      <c r="B4" s="32" t="str">
        <f>VLOOKUP(Table_EnergyDemand_raw_data[[#This Row],[Date]],Table_Sheet1[], 2, FALSE)</f>
        <v>N</v>
      </c>
      <c r="C4" s="32" t="str">
        <f>VLOOKUP(Table_EnergyDemand_raw_data[[#This Row],[Date]],Table_Sheet1[], 3, FALSE)</f>
        <v>N</v>
      </c>
      <c r="D4" s="32">
        <v>142300.54</v>
      </c>
      <c r="E4" s="32" t="e">
        <f>IF(Table5[[#This Row],[School day]]="Y",Table5[[#This Row],[Demand]],NA())</f>
        <v>#N/A</v>
      </c>
      <c r="F4" s="32">
        <f>IF(Table5[[#This Row],[School day]]="N",Table5[[#This Row],[Demand]],NA())</f>
        <v>142300.54</v>
      </c>
      <c r="G4" s="32" t="e">
        <f>IF(Table5[[#This Row],[Holiday]]="Y",Table5[[#This Row],[Demand]], NA())</f>
        <v>#N/A</v>
      </c>
      <c r="H4" s="32">
        <f>IF(Table5[[#This Row],[Holiday]]="Y",NA(),Table5[[#This Row],[Demand]])</f>
        <v>142300.54</v>
      </c>
    </row>
    <row r="5" spans="1:8" x14ac:dyDescent="0.3">
      <c r="A5" s="31">
        <v>42008</v>
      </c>
      <c r="B5" s="32" t="str">
        <f>VLOOKUP(Table_EnergyDemand_raw_data[[#This Row],[Date]],Table_Sheet1[], 2, FALSE)</f>
        <v>N</v>
      </c>
      <c r="C5" s="32" t="str">
        <f>VLOOKUP(Table_EnergyDemand_raw_data[[#This Row],[Date]],Table_Sheet1[], 3, FALSE)</f>
        <v>N</v>
      </c>
      <c r="D5" s="32">
        <v>104330.715</v>
      </c>
      <c r="E5" s="32" t="e">
        <f>IF(Table5[[#This Row],[School day]]="Y",Table5[[#This Row],[Demand]],NA())</f>
        <v>#N/A</v>
      </c>
      <c r="F5" s="32">
        <f>IF(Table5[[#This Row],[School day]]="N",Table5[[#This Row],[Demand]],NA())</f>
        <v>104330.715</v>
      </c>
      <c r="G5" s="32" t="e">
        <f>IF(Table5[[#This Row],[Holiday]]="Y",Table5[[#This Row],[Demand]], NA())</f>
        <v>#N/A</v>
      </c>
      <c r="H5" s="32">
        <f>IF(Table5[[#This Row],[Holiday]]="Y",NA(),Table5[[#This Row],[Demand]])</f>
        <v>104330.715</v>
      </c>
    </row>
    <row r="6" spans="1:8" x14ac:dyDescent="0.3">
      <c r="A6" s="31">
        <v>42009</v>
      </c>
      <c r="B6" s="32" t="str">
        <f>VLOOKUP(Table_EnergyDemand_raw_data[[#This Row],[Date]],Table_Sheet1[], 2, FALSE)</f>
        <v>N</v>
      </c>
      <c r="C6" s="32" t="str">
        <f>VLOOKUP(Table_EnergyDemand_raw_data[[#This Row],[Date]],Table_Sheet1[], 3, FALSE)</f>
        <v>N</v>
      </c>
      <c r="D6" s="32">
        <v>118132.2</v>
      </c>
      <c r="E6" s="32" t="e">
        <f>IF(Table5[[#This Row],[School day]]="Y",Table5[[#This Row],[Demand]],NA())</f>
        <v>#N/A</v>
      </c>
      <c r="F6" s="32">
        <f>IF(Table5[[#This Row],[School day]]="N",Table5[[#This Row],[Demand]],NA())</f>
        <v>118132.2</v>
      </c>
      <c r="G6" s="32" t="e">
        <f>IF(Table5[[#This Row],[Holiday]]="Y",Table5[[#This Row],[Demand]], NA())</f>
        <v>#N/A</v>
      </c>
      <c r="H6" s="32">
        <f>IF(Table5[[#This Row],[Holiday]]="Y",NA(),Table5[[#This Row],[Demand]])</f>
        <v>118132.2</v>
      </c>
    </row>
    <row r="7" spans="1:8" x14ac:dyDescent="0.3">
      <c r="A7" s="31">
        <v>42010</v>
      </c>
      <c r="B7" s="32" t="str">
        <f>VLOOKUP(Table_EnergyDemand_raw_data[[#This Row],[Date]],Table_Sheet1[], 2, FALSE)</f>
        <v>N</v>
      </c>
      <c r="C7" s="32" t="str">
        <f>VLOOKUP(Table_EnergyDemand_raw_data[[#This Row],[Date]],Table_Sheet1[], 3, FALSE)</f>
        <v>N</v>
      </c>
      <c r="D7" s="32">
        <v>130672.485</v>
      </c>
      <c r="E7" s="32" t="e">
        <f>IF(Table5[[#This Row],[School day]]="Y",Table5[[#This Row],[Demand]],NA())</f>
        <v>#N/A</v>
      </c>
      <c r="F7" s="32">
        <f>IF(Table5[[#This Row],[School day]]="N",Table5[[#This Row],[Demand]],NA())</f>
        <v>130672.485</v>
      </c>
      <c r="G7" s="32" t="e">
        <f>IF(Table5[[#This Row],[Holiday]]="Y",Table5[[#This Row],[Demand]], NA())</f>
        <v>#N/A</v>
      </c>
      <c r="H7" s="32">
        <f>IF(Table5[[#This Row],[Holiday]]="Y",NA(),Table5[[#This Row],[Demand]])</f>
        <v>130672.485</v>
      </c>
    </row>
    <row r="8" spans="1:8" x14ac:dyDescent="0.3">
      <c r="A8" s="31">
        <v>42011</v>
      </c>
      <c r="B8" s="32" t="str">
        <f>VLOOKUP(Table_EnergyDemand_raw_data[[#This Row],[Date]],Table_Sheet1[], 2, FALSE)</f>
        <v>N</v>
      </c>
      <c r="C8" s="32" t="str">
        <f>VLOOKUP(Table_EnergyDemand_raw_data[[#This Row],[Date]],Table_Sheet1[], 3, FALSE)</f>
        <v>N</v>
      </c>
      <c r="D8" s="32">
        <v>153514.82</v>
      </c>
      <c r="E8" s="32" t="e">
        <f>IF(Table5[[#This Row],[School day]]="Y",Table5[[#This Row],[Demand]],NA())</f>
        <v>#N/A</v>
      </c>
      <c r="F8" s="32">
        <f>IF(Table5[[#This Row],[School day]]="N",Table5[[#This Row],[Demand]],NA())</f>
        <v>153514.82</v>
      </c>
      <c r="G8" s="32" t="e">
        <f>IF(Table5[[#This Row],[Holiday]]="Y",Table5[[#This Row],[Demand]], NA())</f>
        <v>#N/A</v>
      </c>
      <c r="H8" s="32">
        <f>IF(Table5[[#This Row],[Holiday]]="Y",NA(),Table5[[#This Row],[Demand]])</f>
        <v>153514.82</v>
      </c>
    </row>
    <row r="9" spans="1:8" x14ac:dyDescent="0.3">
      <c r="A9" s="31">
        <v>42012</v>
      </c>
      <c r="B9" s="32" t="str">
        <f>VLOOKUP(Table_EnergyDemand_raw_data[[#This Row],[Date]],Table_Sheet1[], 2, FALSE)</f>
        <v>N</v>
      </c>
      <c r="C9" s="32" t="str">
        <f>VLOOKUP(Table_EnergyDemand_raw_data[[#This Row],[Date]],Table_Sheet1[], 3, FALSE)</f>
        <v>N</v>
      </c>
      <c r="D9" s="32">
        <v>142015.655</v>
      </c>
      <c r="E9" s="32" t="e">
        <f>IF(Table5[[#This Row],[School day]]="Y",Table5[[#This Row],[Demand]],NA())</f>
        <v>#N/A</v>
      </c>
      <c r="F9" s="32">
        <f>IF(Table5[[#This Row],[School day]]="N",Table5[[#This Row],[Demand]],NA())</f>
        <v>142015.655</v>
      </c>
      <c r="G9" s="32" t="e">
        <f>IF(Table5[[#This Row],[Holiday]]="Y",Table5[[#This Row],[Demand]], NA())</f>
        <v>#N/A</v>
      </c>
      <c r="H9" s="32">
        <f>IF(Table5[[#This Row],[Holiday]]="Y",NA(),Table5[[#This Row],[Demand]])</f>
        <v>142015.655</v>
      </c>
    </row>
    <row r="10" spans="1:8" x14ac:dyDescent="0.3">
      <c r="A10" s="31">
        <v>42013</v>
      </c>
      <c r="B10" s="32" t="str">
        <f>VLOOKUP(Table_EnergyDemand_raw_data[[#This Row],[Date]],Table_Sheet1[], 2, FALSE)</f>
        <v>N</v>
      </c>
      <c r="C10" s="32" t="str">
        <f>VLOOKUP(Table_EnergyDemand_raw_data[[#This Row],[Date]],Table_Sheet1[], 3, FALSE)</f>
        <v>N</v>
      </c>
      <c r="D10" s="32">
        <v>121801.155</v>
      </c>
      <c r="E10" s="32" t="e">
        <f>IF(Table5[[#This Row],[School day]]="Y",Table5[[#This Row],[Demand]],NA())</f>
        <v>#N/A</v>
      </c>
      <c r="F10" s="32">
        <f>IF(Table5[[#This Row],[School day]]="N",Table5[[#This Row],[Demand]],NA())</f>
        <v>121801.155</v>
      </c>
      <c r="G10" s="32" t="e">
        <f>IF(Table5[[#This Row],[Holiday]]="Y",Table5[[#This Row],[Demand]], NA())</f>
        <v>#N/A</v>
      </c>
      <c r="H10" s="32">
        <f>IF(Table5[[#This Row],[Holiday]]="Y",NA(),Table5[[#This Row],[Demand]])</f>
        <v>121801.155</v>
      </c>
    </row>
    <row r="11" spans="1:8" x14ac:dyDescent="0.3">
      <c r="A11" s="31">
        <v>42014</v>
      </c>
      <c r="B11" s="32" t="str">
        <f>VLOOKUP(Table_EnergyDemand_raw_data[[#This Row],[Date]],Table_Sheet1[], 2, FALSE)</f>
        <v>N</v>
      </c>
      <c r="C11" s="32" t="str">
        <f>VLOOKUP(Table_EnergyDemand_raw_data[[#This Row],[Date]],Table_Sheet1[], 3, FALSE)</f>
        <v>N</v>
      </c>
      <c r="D11" s="32">
        <v>103043.66</v>
      </c>
      <c r="E11" s="32" t="e">
        <f>IF(Table5[[#This Row],[School day]]="Y",Table5[[#This Row],[Demand]],NA())</f>
        <v>#N/A</v>
      </c>
      <c r="F11" s="32">
        <f>IF(Table5[[#This Row],[School day]]="N",Table5[[#This Row],[Demand]],NA())</f>
        <v>103043.66</v>
      </c>
      <c r="G11" s="32" t="e">
        <f>IF(Table5[[#This Row],[Holiday]]="Y",Table5[[#This Row],[Demand]], NA())</f>
        <v>#N/A</v>
      </c>
      <c r="H11" s="32">
        <f>IF(Table5[[#This Row],[Holiday]]="Y",NA(),Table5[[#This Row],[Demand]])</f>
        <v>103043.66</v>
      </c>
    </row>
    <row r="12" spans="1:8" x14ac:dyDescent="0.3">
      <c r="A12" s="31">
        <v>42015</v>
      </c>
      <c r="B12" s="32" t="str">
        <f>VLOOKUP(Table_EnergyDemand_raw_data[[#This Row],[Date]],Table_Sheet1[], 2, FALSE)</f>
        <v>N</v>
      </c>
      <c r="C12" s="32" t="str">
        <f>VLOOKUP(Table_EnergyDemand_raw_data[[#This Row],[Date]],Table_Sheet1[], 3, FALSE)</f>
        <v>N</v>
      </c>
      <c r="D12" s="32">
        <v>99865.755000000005</v>
      </c>
      <c r="E12" s="32" t="e">
        <f>IF(Table5[[#This Row],[School day]]="Y",Table5[[#This Row],[Demand]],NA())</f>
        <v>#N/A</v>
      </c>
      <c r="F12" s="32">
        <f>IF(Table5[[#This Row],[School day]]="N",Table5[[#This Row],[Demand]],NA())</f>
        <v>99865.755000000005</v>
      </c>
      <c r="G12" s="32" t="e">
        <f>IF(Table5[[#This Row],[Holiday]]="Y",Table5[[#This Row],[Demand]], NA())</f>
        <v>#N/A</v>
      </c>
      <c r="H12" s="32">
        <f>IF(Table5[[#This Row],[Holiday]]="Y",NA(),Table5[[#This Row],[Demand]])</f>
        <v>99865.755000000005</v>
      </c>
    </row>
    <row r="13" spans="1:8" x14ac:dyDescent="0.3">
      <c r="A13" s="31">
        <v>42016</v>
      </c>
      <c r="B13" s="32" t="str">
        <f>VLOOKUP(Table_EnergyDemand_raw_data[[#This Row],[Date]],Table_Sheet1[], 2, FALSE)</f>
        <v>N</v>
      </c>
      <c r="C13" s="32" t="str">
        <f>VLOOKUP(Table_EnergyDemand_raw_data[[#This Row],[Date]],Table_Sheet1[], 3, FALSE)</f>
        <v>N</v>
      </c>
      <c r="D13" s="32">
        <v>131261.125</v>
      </c>
      <c r="E13" s="32" t="e">
        <f>IF(Table5[[#This Row],[School day]]="Y",Table5[[#This Row],[Demand]],NA())</f>
        <v>#N/A</v>
      </c>
      <c r="F13" s="32">
        <f>IF(Table5[[#This Row],[School day]]="N",Table5[[#This Row],[Demand]],NA())</f>
        <v>131261.125</v>
      </c>
      <c r="G13" s="32" t="e">
        <f>IF(Table5[[#This Row],[Holiday]]="Y",Table5[[#This Row],[Demand]], NA())</f>
        <v>#N/A</v>
      </c>
      <c r="H13" s="32">
        <f>IF(Table5[[#This Row],[Holiday]]="Y",NA(),Table5[[#This Row],[Demand]])</f>
        <v>131261.125</v>
      </c>
    </row>
    <row r="14" spans="1:8" x14ac:dyDescent="0.3">
      <c r="A14" s="31">
        <v>42017</v>
      </c>
      <c r="B14" s="32" t="str">
        <f>VLOOKUP(Table_EnergyDemand_raw_data[[#This Row],[Date]],Table_Sheet1[], 2, FALSE)</f>
        <v>N</v>
      </c>
      <c r="C14" s="32" t="str">
        <f>VLOOKUP(Table_EnergyDemand_raw_data[[#This Row],[Date]],Table_Sheet1[], 3, FALSE)</f>
        <v>N</v>
      </c>
      <c r="D14" s="32">
        <v>126527.36</v>
      </c>
      <c r="E14" s="32" t="e">
        <f>IF(Table5[[#This Row],[School day]]="Y",Table5[[#This Row],[Demand]],NA())</f>
        <v>#N/A</v>
      </c>
      <c r="F14" s="32">
        <f>IF(Table5[[#This Row],[School day]]="N",Table5[[#This Row],[Demand]],NA())</f>
        <v>126527.36</v>
      </c>
      <c r="G14" s="32" t="e">
        <f>IF(Table5[[#This Row],[Holiday]]="Y",Table5[[#This Row],[Demand]], NA())</f>
        <v>#N/A</v>
      </c>
      <c r="H14" s="32">
        <f>IF(Table5[[#This Row],[Holiday]]="Y",NA(),Table5[[#This Row],[Demand]])</f>
        <v>126527.36</v>
      </c>
    </row>
    <row r="15" spans="1:8" x14ac:dyDescent="0.3">
      <c r="A15" s="31">
        <v>42018</v>
      </c>
      <c r="B15" s="32" t="str">
        <f>VLOOKUP(Table_EnergyDemand_raw_data[[#This Row],[Date]],Table_Sheet1[], 2, FALSE)</f>
        <v>N</v>
      </c>
      <c r="C15" s="32" t="str">
        <f>VLOOKUP(Table_EnergyDemand_raw_data[[#This Row],[Date]],Table_Sheet1[], 3, FALSE)</f>
        <v>N</v>
      </c>
      <c r="D15" s="32">
        <v>119741.62</v>
      </c>
      <c r="E15" s="32" t="e">
        <f>IF(Table5[[#This Row],[School day]]="Y",Table5[[#This Row],[Demand]],NA())</f>
        <v>#N/A</v>
      </c>
      <c r="F15" s="32">
        <f>IF(Table5[[#This Row],[School day]]="N",Table5[[#This Row],[Demand]],NA())</f>
        <v>119741.62</v>
      </c>
      <c r="G15" s="32" t="e">
        <f>IF(Table5[[#This Row],[Holiday]]="Y",Table5[[#This Row],[Demand]], NA())</f>
        <v>#N/A</v>
      </c>
      <c r="H15" s="32">
        <f>IF(Table5[[#This Row],[Holiday]]="Y",NA(),Table5[[#This Row],[Demand]])</f>
        <v>119741.62</v>
      </c>
    </row>
    <row r="16" spans="1:8" x14ac:dyDescent="0.3">
      <c r="A16" s="31">
        <v>42019</v>
      </c>
      <c r="B16" s="32" t="str">
        <f>VLOOKUP(Table_EnergyDemand_raw_data[[#This Row],[Date]],Table_Sheet1[], 2, FALSE)</f>
        <v>N</v>
      </c>
      <c r="C16" s="32" t="str">
        <f>VLOOKUP(Table_EnergyDemand_raw_data[[#This Row],[Date]],Table_Sheet1[], 3, FALSE)</f>
        <v>N</v>
      </c>
      <c r="D16" s="32">
        <v>118411.22</v>
      </c>
      <c r="E16" s="32" t="e">
        <f>IF(Table5[[#This Row],[School day]]="Y",Table5[[#This Row],[Demand]],NA())</f>
        <v>#N/A</v>
      </c>
      <c r="F16" s="32">
        <f>IF(Table5[[#This Row],[School day]]="N",Table5[[#This Row],[Demand]],NA())</f>
        <v>118411.22</v>
      </c>
      <c r="G16" s="32" t="e">
        <f>IF(Table5[[#This Row],[Holiday]]="Y",Table5[[#This Row],[Demand]], NA())</f>
        <v>#N/A</v>
      </c>
      <c r="H16" s="32">
        <f>IF(Table5[[#This Row],[Holiday]]="Y",NA(),Table5[[#This Row],[Demand]])</f>
        <v>118411.22</v>
      </c>
    </row>
    <row r="17" spans="1:8" x14ac:dyDescent="0.3">
      <c r="A17" s="31">
        <v>42020</v>
      </c>
      <c r="B17" s="32" t="str">
        <f>VLOOKUP(Table_EnergyDemand_raw_data[[#This Row],[Date]],Table_Sheet1[], 2, FALSE)</f>
        <v>N</v>
      </c>
      <c r="C17" s="32" t="str">
        <f>VLOOKUP(Table_EnergyDemand_raw_data[[#This Row],[Date]],Table_Sheet1[], 3, FALSE)</f>
        <v>N</v>
      </c>
      <c r="D17" s="32">
        <v>116690.765</v>
      </c>
      <c r="E17" s="32" t="e">
        <f>IF(Table5[[#This Row],[School day]]="Y",Table5[[#This Row],[Demand]],NA())</f>
        <v>#N/A</v>
      </c>
      <c r="F17" s="32">
        <f>IF(Table5[[#This Row],[School day]]="N",Table5[[#This Row],[Demand]],NA())</f>
        <v>116690.765</v>
      </c>
      <c r="G17" s="32" t="e">
        <f>IF(Table5[[#This Row],[Holiday]]="Y",Table5[[#This Row],[Demand]], NA())</f>
        <v>#N/A</v>
      </c>
      <c r="H17" s="32">
        <f>IF(Table5[[#This Row],[Holiday]]="Y",NA(),Table5[[#This Row],[Demand]])</f>
        <v>116690.765</v>
      </c>
    </row>
    <row r="18" spans="1:8" x14ac:dyDescent="0.3">
      <c r="A18" s="31">
        <v>42021</v>
      </c>
      <c r="B18" s="32" t="str">
        <f>VLOOKUP(Table_EnergyDemand_raw_data[[#This Row],[Date]],Table_Sheet1[], 2, FALSE)</f>
        <v>N</v>
      </c>
      <c r="C18" s="32" t="str">
        <f>VLOOKUP(Table_EnergyDemand_raw_data[[#This Row],[Date]],Table_Sheet1[], 3, FALSE)</f>
        <v>N</v>
      </c>
      <c r="D18" s="32">
        <v>99371.31</v>
      </c>
      <c r="E18" s="32" t="e">
        <f>IF(Table5[[#This Row],[School day]]="Y",Table5[[#This Row],[Demand]],NA())</f>
        <v>#N/A</v>
      </c>
      <c r="F18" s="32">
        <f>IF(Table5[[#This Row],[School day]]="N",Table5[[#This Row],[Demand]],NA())</f>
        <v>99371.31</v>
      </c>
      <c r="G18" s="32" t="e">
        <f>IF(Table5[[#This Row],[Holiday]]="Y",Table5[[#This Row],[Demand]], NA())</f>
        <v>#N/A</v>
      </c>
      <c r="H18" s="32">
        <f>IF(Table5[[#This Row],[Holiday]]="Y",NA(),Table5[[#This Row],[Demand]])</f>
        <v>99371.31</v>
      </c>
    </row>
    <row r="19" spans="1:8" x14ac:dyDescent="0.3">
      <c r="A19" s="31">
        <v>42022</v>
      </c>
      <c r="B19" s="32" t="str">
        <f>VLOOKUP(Table_EnergyDemand_raw_data[[#This Row],[Date]],Table_Sheet1[], 2, FALSE)</f>
        <v>N</v>
      </c>
      <c r="C19" s="32" t="str">
        <f>VLOOKUP(Table_EnergyDemand_raw_data[[#This Row],[Date]],Table_Sheet1[], 3, FALSE)</f>
        <v>N</v>
      </c>
      <c r="D19" s="32">
        <v>97728.75</v>
      </c>
      <c r="E19" s="32" t="e">
        <f>IF(Table5[[#This Row],[School day]]="Y",Table5[[#This Row],[Demand]],NA())</f>
        <v>#N/A</v>
      </c>
      <c r="F19" s="32">
        <f>IF(Table5[[#This Row],[School day]]="N",Table5[[#This Row],[Demand]],NA())</f>
        <v>97728.75</v>
      </c>
      <c r="G19" s="32" t="e">
        <f>IF(Table5[[#This Row],[Holiday]]="Y",Table5[[#This Row],[Demand]], NA())</f>
        <v>#N/A</v>
      </c>
      <c r="H19" s="32">
        <f>IF(Table5[[#This Row],[Holiday]]="Y",NA(),Table5[[#This Row],[Demand]])</f>
        <v>97728.75</v>
      </c>
    </row>
    <row r="20" spans="1:8" x14ac:dyDescent="0.3">
      <c r="A20" s="31">
        <v>42023</v>
      </c>
      <c r="B20" s="32" t="str">
        <f>VLOOKUP(Table_EnergyDemand_raw_data[[#This Row],[Date]],Table_Sheet1[], 2, FALSE)</f>
        <v>N</v>
      </c>
      <c r="C20" s="32" t="str">
        <f>VLOOKUP(Table_EnergyDemand_raw_data[[#This Row],[Date]],Table_Sheet1[], 3, FALSE)</f>
        <v>N</v>
      </c>
      <c r="D20" s="32">
        <v>116883.15</v>
      </c>
      <c r="E20" s="32" t="e">
        <f>IF(Table5[[#This Row],[School day]]="Y",Table5[[#This Row],[Demand]],NA())</f>
        <v>#N/A</v>
      </c>
      <c r="F20" s="32">
        <f>IF(Table5[[#This Row],[School day]]="N",Table5[[#This Row],[Demand]],NA())</f>
        <v>116883.15</v>
      </c>
      <c r="G20" s="32" t="e">
        <f>IF(Table5[[#This Row],[Holiday]]="Y",Table5[[#This Row],[Demand]], NA())</f>
        <v>#N/A</v>
      </c>
      <c r="H20" s="32">
        <f>IF(Table5[[#This Row],[Holiday]]="Y",NA(),Table5[[#This Row],[Demand]])</f>
        <v>116883.15</v>
      </c>
    </row>
    <row r="21" spans="1:8" x14ac:dyDescent="0.3">
      <c r="A21" s="31">
        <v>42024</v>
      </c>
      <c r="B21" s="32" t="str">
        <f>VLOOKUP(Table_EnergyDemand_raw_data[[#This Row],[Date]],Table_Sheet1[], 2, FALSE)</f>
        <v>N</v>
      </c>
      <c r="C21" s="32" t="str">
        <f>VLOOKUP(Table_EnergyDemand_raw_data[[#This Row],[Date]],Table_Sheet1[], 3, FALSE)</f>
        <v>N</v>
      </c>
      <c r="D21" s="32">
        <v>128968.125</v>
      </c>
      <c r="E21" s="32" t="e">
        <f>IF(Table5[[#This Row],[School day]]="Y",Table5[[#This Row],[Demand]],NA())</f>
        <v>#N/A</v>
      </c>
      <c r="F21" s="32">
        <f>IF(Table5[[#This Row],[School day]]="N",Table5[[#This Row],[Demand]],NA())</f>
        <v>128968.125</v>
      </c>
      <c r="G21" s="32" t="e">
        <f>IF(Table5[[#This Row],[Holiday]]="Y",Table5[[#This Row],[Demand]], NA())</f>
        <v>#N/A</v>
      </c>
      <c r="H21" s="32">
        <f>IF(Table5[[#This Row],[Holiday]]="Y",NA(),Table5[[#This Row],[Demand]])</f>
        <v>128968.125</v>
      </c>
    </row>
    <row r="22" spans="1:8" x14ac:dyDescent="0.3">
      <c r="A22" s="31">
        <v>42025</v>
      </c>
      <c r="B22" s="32" t="str">
        <f>VLOOKUP(Table_EnergyDemand_raw_data[[#This Row],[Date]],Table_Sheet1[], 2, FALSE)</f>
        <v>N</v>
      </c>
      <c r="C22" s="32" t="str">
        <f>VLOOKUP(Table_EnergyDemand_raw_data[[#This Row],[Date]],Table_Sheet1[], 3, FALSE)</f>
        <v>N</v>
      </c>
      <c r="D22" s="32">
        <v>148702.505</v>
      </c>
      <c r="E22" s="32" t="e">
        <f>IF(Table5[[#This Row],[School day]]="Y",Table5[[#This Row],[Demand]],NA())</f>
        <v>#N/A</v>
      </c>
      <c r="F22" s="32">
        <f>IF(Table5[[#This Row],[School day]]="N",Table5[[#This Row],[Demand]],NA())</f>
        <v>148702.505</v>
      </c>
      <c r="G22" s="32" t="e">
        <f>IF(Table5[[#This Row],[Holiday]]="Y",Table5[[#This Row],[Demand]], NA())</f>
        <v>#N/A</v>
      </c>
      <c r="H22" s="32">
        <f>IF(Table5[[#This Row],[Holiday]]="Y",NA(),Table5[[#This Row],[Demand]])</f>
        <v>148702.505</v>
      </c>
    </row>
    <row r="23" spans="1:8" x14ac:dyDescent="0.3">
      <c r="A23" s="31">
        <v>42026</v>
      </c>
      <c r="B23" s="32" t="str">
        <f>VLOOKUP(Table_EnergyDemand_raw_data[[#This Row],[Date]],Table_Sheet1[], 2, FALSE)</f>
        <v>N</v>
      </c>
      <c r="C23" s="32" t="str">
        <f>VLOOKUP(Table_EnergyDemand_raw_data[[#This Row],[Date]],Table_Sheet1[], 3, FALSE)</f>
        <v>N</v>
      </c>
      <c r="D23" s="32">
        <v>153232.1</v>
      </c>
      <c r="E23" s="32" t="e">
        <f>IF(Table5[[#This Row],[School day]]="Y",Table5[[#This Row],[Demand]],NA())</f>
        <v>#N/A</v>
      </c>
      <c r="F23" s="32">
        <f>IF(Table5[[#This Row],[School day]]="N",Table5[[#This Row],[Demand]],NA())</f>
        <v>153232.1</v>
      </c>
      <c r="G23" s="32" t="e">
        <f>IF(Table5[[#This Row],[Holiday]]="Y",Table5[[#This Row],[Demand]], NA())</f>
        <v>#N/A</v>
      </c>
      <c r="H23" s="32">
        <f>IF(Table5[[#This Row],[Holiday]]="Y",NA(),Table5[[#This Row],[Demand]])</f>
        <v>153232.1</v>
      </c>
    </row>
    <row r="24" spans="1:8" x14ac:dyDescent="0.3">
      <c r="A24" s="31">
        <v>42027</v>
      </c>
      <c r="B24" s="32" t="str">
        <f>VLOOKUP(Table_EnergyDemand_raw_data[[#This Row],[Date]],Table_Sheet1[], 2, FALSE)</f>
        <v>N</v>
      </c>
      <c r="C24" s="32" t="str">
        <f>VLOOKUP(Table_EnergyDemand_raw_data[[#This Row],[Date]],Table_Sheet1[], 3, FALSE)</f>
        <v>N</v>
      </c>
      <c r="D24" s="32">
        <v>138095.20000000001</v>
      </c>
      <c r="E24" s="32" t="e">
        <f>IF(Table5[[#This Row],[School day]]="Y",Table5[[#This Row],[Demand]],NA())</f>
        <v>#N/A</v>
      </c>
      <c r="F24" s="32">
        <f>IF(Table5[[#This Row],[School day]]="N",Table5[[#This Row],[Demand]],NA())</f>
        <v>138095.20000000001</v>
      </c>
      <c r="G24" s="32" t="e">
        <f>IF(Table5[[#This Row],[Holiday]]="Y",Table5[[#This Row],[Demand]], NA())</f>
        <v>#N/A</v>
      </c>
      <c r="H24" s="32">
        <f>IF(Table5[[#This Row],[Holiday]]="Y",NA(),Table5[[#This Row],[Demand]])</f>
        <v>138095.20000000001</v>
      </c>
    </row>
    <row r="25" spans="1:8" x14ac:dyDescent="0.3">
      <c r="A25" s="31">
        <v>42028</v>
      </c>
      <c r="B25" s="32" t="str">
        <f>VLOOKUP(Table_EnergyDemand_raw_data[[#This Row],[Date]],Table_Sheet1[], 2, FALSE)</f>
        <v>N</v>
      </c>
      <c r="C25" s="32" t="str">
        <f>VLOOKUP(Table_EnergyDemand_raw_data[[#This Row],[Date]],Table_Sheet1[], 3, FALSE)</f>
        <v>N</v>
      </c>
      <c r="D25" s="32">
        <v>116310.59</v>
      </c>
      <c r="E25" s="32" t="e">
        <f>IF(Table5[[#This Row],[School day]]="Y",Table5[[#This Row],[Demand]],NA())</f>
        <v>#N/A</v>
      </c>
      <c r="F25" s="32">
        <f>IF(Table5[[#This Row],[School day]]="N",Table5[[#This Row],[Demand]],NA())</f>
        <v>116310.59</v>
      </c>
      <c r="G25" s="32" t="e">
        <f>IF(Table5[[#This Row],[Holiday]]="Y",Table5[[#This Row],[Demand]], NA())</f>
        <v>#N/A</v>
      </c>
      <c r="H25" s="32">
        <f>IF(Table5[[#This Row],[Holiday]]="Y",NA(),Table5[[#This Row],[Demand]])</f>
        <v>116310.59</v>
      </c>
    </row>
    <row r="26" spans="1:8" x14ac:dyDescent="0.3">
      <c r="A26" s="31">
        <v>42029</v>
      </c>
      <c r="B26" s="32" t="str">
        <f>VLOOKUP(Table_EnergyDemand_raw_data[[#This Row],[Date]],Table_Sheet1[], 2, FALSE)</f>
        <v>N</v>
      </c>
      <c r="C26" s="32" t="str">
        <f>VLOOKUP(Table_EnergyDemand_raw_data[[#This Row],[Date]],Table_Sheet1[], 3, FALSE)</f>
        <v>N</v>
      </c>
      <c r="D26" s="32">
        <v>97959.46</v>
      </c>
      <c r="E26" s="32" t="e">
        <f>IF(Table5[[#This Row],[School day]]="Y",Table5[[#This Row],[Demand]],NA())</f>
        <v>#N/A</v>
      </c>
      <c r="F26" s="32">
        <f>IF(Table5[[#This Row],[School day]]="N",Table5[[#This Row],[Demand]],NA())</f>
        <v>97959.46</v>
      </c>
      <c r="G26" s="32" t="e">
        <f>IF(Table5[[#This Row],[Holiday]]="Y",Table5[[#This Row],[Demand]], NA())</f>
        <v>#N/A</v>
      </c>
      <c r="H26" s="32">
        <f>IF(Table5[[#This Row],[Holiday]]="Y",NA(),Table5[[#This Row],[Demand]])</f>
        <v>97959.46</v>
      </c>
    </row>
    <row r="27" spans="1:8" x14ac:dyDescent="0.3">
      <c r="A27" s="31">
        <v>42030</v>
      </c>
      <c r="B27" s="32" t="str">
        <f>VLOOKUP(Table_EnergyDemand_raw_data[[#This Row],[Date]],Table_Sheet1[], 2, FALSE)</f>
        <v>N</v>
      </c>
      <c r="C27" s="32" t="str">
        <f>VLOOKUP(Table_EnergyDemand_raw_data[[#This Row],[Date]],Table_Sheet1[], 3, FALSE)</f>
        <v>Y</v>
      </c>
      <c r="D27" s="32">
        <v>103769.48</v>
      </c>
      <c r="E27" s="32" t="e">
        <f>IF(Table5[[#This Row],[School day]]="Y",Table5[[#This Row],[Demand]],NA())</f>
        <v>#N/A</v>
      </c>
      <c r="F27" s="32">
        <f>IF(Table5[[#This Row],[School day]]="N",Table5[[#This Row],[Demand]],NA())</f>
        <v>103769.48</v>
      </c>
      <c r="G27" s="32">
        <f>IF(Table5[[#This Row],[Holiday]]="Y",Table5[[#This Row],[Demand]], NA())</f>
        <v>103769.48</v>
      </c>
      <c r="H27" s="32" t="e">
        <f>IF(Table5[[#This Row],[Holiday]]="Y",NA(),Table5[[#This Row],[Demand]])</f>
        <v>#N/A</v>
      </c>
    </row>
    <row r="28" spans="1:8" x14ac:dyDescent="0.3">
      <c r="A28" s="31">
        <v>42031</v>
      </c>
      <c r="B28" s="32" t="str">
        <f>VLOOKUP(Table_EnergyDemand_raw_data[[#This Row],[Date]],Table_Sheet1[], 2, FALSE)</f>
        <v>N</v>
      </c>
      <c r="C28" s="32" t="str">
        <f>VLOOKUP(Table_EnergyDemand_raw_data[[#This Row],[Date]],Table_Sheet1[], 3, FALSE)</f>
        <v>N</v>
      </c>
      <c r="D28" s="32">
        <v>118393.31</v>
      </c>
      <c r="E28" s="32" t="e">
        <f>IF(Table5[[#This Row],[School day]]="Y",Table5[[#This Row],[Demand]],NA())</f>
        <v>#N/A</v>
      </c>
      <c r="F28" s="32">
        <f>IF(Table5[[#This Row],[School day]]="N",Table5[[#This Row],[Demand]],NA())</f>
        <v>118393.31</v>
      </c>
      <c r="G28" s="32" t="e">
        <f>IF(Table5[[#This Row],[Holiday]]="Y",Table5[[#This Row],[Demand]], NA())</f>
        <v>#N/A</v>
      </c>
      <c r="H28" s="32">
        <f>IF(Table5[[#This Row],[Holiday]]="Y",NA(),Table5[[#This Row],[Demand]])</f>
        <v>118393.31</v>
      </c>
    </row>
    <row r="29" spans="1:8" x14ac:dyDescent="0.3">
      <c r="A29" s="31">
        <v>42032</v>
      </c>
      <c r="B29" s="32" t="str">
        <f>VLOOKUP(Table_EnergyDemand_raw_data[[#This Row],[Date]],Table_Sheet1[], 2, FALSE)</f>
        <v>N</v>
      </c>
      <c r="C29" s="32" t="str">
        <f>VLOOKUP(Table_EnergyDemand_raw_data[[#This Row],[Date]],Table_Sheet1[], 3, FALSE)</f>
        <v>N</v>
      </c>
      <c r="D29" s="32">
        <v>116763.72500000001</v>
      </c>
      <c r="E29" s="32" t="e">
        <f>IF(Table5[[#This Row],[School day]]="Y",Table5[[#This Row],[Demand]],NA())</f>
        <v>#N/A</v>
      </c>
      <c r="F29" s="32">
        <f>IF(Table5[[#This Row],[School day]]="N",Table5[[#This Row],[Demand]],NA())</f>
        <v>116763.72500000001</v>
      </c>
      <c r="G29" s="32" t="e">
        <f>IF(Table5[[#This Row],[Holiday]]="Y",Table5[[#This Row],[Demand]], NA())</f>
        <v>#N/A</v>
      </c>
      <c r="H29" s="32">
        <f>IF(Table5[[#This Row],[Holiday]]="Y",NA(),Table5[[#This Row],[Demand]])</f>
        <v>116763.72500000001</v>
      </c>
    </row>
    <row r="30" spans="1:8" x14ac:dyDescent="0.3">
      <c r="A30" s="31">
        <v>42033</v>
      </c>
      <c r="B30" s="32" t="str">
        <f>VLOOKUP(Table_EnergyDemand_raw_data[[#This Row],[Date]],Table_Sheet1[], 2, FALSE)</f>
        <v>Y</v>
      </c>
      <c r="C30" s="32" t="str">
        <f>VLOOKUP(Table_EnergyDemand_raw_data[[#This Row],[Date]],Table_Sheet1[], 3, FALSE)</f>
        <v>N</v>
      </c>
      <c r="D30" s="32">
        <v>119313.73</v>
      </c>
      <c r="E30" s="32">
        <f>IF(Table5[[#This Row],[School day]]="Y",Table5[[#This Row],[Demand]],NA())</f>
        <v>119313.73</v>
      </c>
      <c r="F30" s="32" t="e">
        <f>IF(Table5[[#This Row],[School day]]="N",Table5[[#This Row],[Demand]],NA())</f>
        <v>#N/A</v>
      </c>
      <c r="G30" s="32" t="e">
        <f>IF(Table5[[#This Row],[Holiday]]="Y",Table5[[#This Row],[Demand]], NA())</f>
        <v>#N/A</v>
      </c>
      <c r="H30" s="32">
        <f>IF(Table5[[#This Row],[Holiday]]="Y",NA(),Table5[[#This Row],[Demand]])</f>
        <v>119313.73</v>
      </c>
    </row>
    <row r="31" spans="1:8" x14ac:dyDescent="0.3">
      <c r="A31" s="31">
        <v>42034</v>
      </c>
      <c r="B31" s="32" t="str">
        <f>VLOOKUP(Table_EnergyDemand_raw_data[[#This Row],[Date]],Table_Sheet1[], 2, FALSE)</f>
        <v>Y</v>
      </c>
      <c r="C31" s="32" t="str">
        <f>VLOOKUP(Table_EnergyDemand_raw_data[[#This Row],[Date]],Table_Sheet1[], 3, FALSE)</f>
        <v>N</v>
      </c>
      <c r="D31" s="32">
        <v>121018.15</v>
      </c>
      <c r="E31" s="32">
        <f>IF(Table5[[#This Row],[School day]]="Y",Table5[[#This Row],[Demand]],NA())</f>
        <v>121018.15</v>
      </c>
      <c r="F31" s="32" t="e">
        <f>IF(Table5[[#This Row],[School day]]="N",Table5[[#This Row],[Demand]],NA())</f>
        <v>#N/A</v>
      </c>
      <c r="G31" s="32" t="e">
        <f>IF(Table5[[#This Row],[Holiday]]="Y",Table5[[#This Row],[Demand]], NA())</f>
        <v>#N/A</v>
      </c>
      <c r="H31" s="32">
        <f>IF(Table5[[#This Row],[Holiday]]="Y",NA(),Table5[[#This Row],[Demand]])</f>
        <v>121018.15</v>
      </c>
    </row>
    <row r="32" spans="1:8" x14ac:dyDescent="0.3">
      <c r="A32" s="31">
        <v>42035</v>
      </c>
      <c r="B32" s="32" t="str">
        <f>VLOOKUP(Table_EnergyDemand_raw_data[[#This Row],[Date]],Table_Sheet1[], 2, FALSE)</f>
        <v>Y</v>
      </c>
      <c r="C32" s="32" t="str">
        <f>VLOOKUP(Table_EnergyDemand_raw_data[[#This Row],[Date]],Table_Sheet1[], 3, FALSE)</f>
        <v>N</v>
      </c>
      <c r="D32" s="32">
        <v>103822.97</v>
      </c>
      <c r="E32" s="32">
        <f>IF(Table5[[#This Row],[School day]]="Y",Table5[[#This Row],[Demand]],NA())</f>
        <v>103822.97</v>
      </c>
      <c r="F32" s="32" t="e">
        <f>IF(Table5[[#This Row],[School day]]="N",Table5[[#This Row],[Demand]],NA())</f>
        <v>#N/A</v>
      </c>
      <c r="G32" s="32" t="e">
        <f>IF(Table5[[#This Row],[Holiday]]="Y",Table5[[#This Row],[Demand]], NA())</f>
        <v>#N/A</v>
      </c>
      <c r="H32" s="32">
        <f>IF(Table5[[#This Row],[Holiday]]="Y",NA(),Table5[[#This Row],[Demand]])</f>
        <v>103822.97</v>
      </c>
    </row>
    <row r="33" spans="1:8" x14ac:dyDescent="0.3">
      <c r="A33" s="31">
        <v>42036</v>
      </c>
      <c r="B33" s="32" t="str">
        <f>VLOOKUP(Table_EnergyDemand_raw_data[[#This Row],[Date]],Table_Sheet1[], 2, FALSE)</f>
        <v>Y</v>
      </c>
      <c r="C33" s="32" t="str">
        <f>VLOOKUP(Table_EnergyDemand_raw_data[[#This Row],[Date]],Table_Sheet1[], 3, FALSE)</f>
        <v>N</v>
      </c>
      <c r="D33" s="32">
        <v>100178.84</v>
      </c>
      <c r="E33" s="32">
        <f>IF(Table5[[#This Row],[School day]]="Y",Table5[[#This Row],[Demand]],NA())</f>
        <v>100178.84</v>
      </c>
      <c r="F33" s="32" t="e">
        <f>IF(Table5[[#This Row],[School day]]="N",Table5[[#This Row],[Demand]],NA())</f>
        <v>#N/A</v>
      </c>
      <c r="G33" s="32" t="e">
        <f>IF(Table5[[#This Row],[Holiday]]="Y",Table5[[#This Row],[Demand]], NA())</f>
        <v>#N/A</v>
      </c>
      <c r="H33" s="32">
        <f>IF(Table5[[#This Row],[Holiday]]="Y",NA(),Table5[[#This Row],[Demand]])</f>
        <v>100178.84</v>
      </c>
    </row>
    <row r="34" spans="1:8" x14ac:dyDescent="0.3">
      <c r="A34" s="31">
        <v>42037</v>
      </c>
      <c r="B34" s="32" t="str">
        <f>VLOOKUP(Table_EnergyDemand_raw_data[[#This Row],[Date]],Table_Sheet1[], 2, FALSE)</f>
        <v>Y</v>
      </c>
      <c r="C34" s="32" t="str">
        <f>VLOOKUP(Table_EnergyDemand_raw_data[[#This Row],[Date]],Table_Sheet1[], 3, FALSE)</f>
        <v>N</v>
      </c>
      <c r="D34" s="32">
        <v>118694.16</v>
      </c>
      <c r="E34" s="32">
        <f>IF(Table5[[#This Row],[School day]]="Y",Table5[[#This Row],[Demand]],NA())</f>
        <v>118694.16</v>
      </c>
      <c r="F34" s="32" t="e">
        <f>IF(Table5[[#This Row],[School day]]="N",Table5[[#This Row],[Demand]],NA())</f>
        <v>#N/A</v>
      </c>
      <c r="G34" s="32" t="e">
        <f>IF(Table5[[#This Row],[Holiday]]="Y",Table5[[#This Row],[Demand]], NA())</f>
        <v>#N/A</v>
      </c>
      <c r="H34" s="32">
        <f>IF(Table5[[#This Row],[Holiday]]="Y",NA(),Table5[[#This Row],[Demand]])</f>
        <v>118694.16</v>
      </c>
    </row>
    <row r="35" spans="1:8" x14ac:dyDescent="0.3">
      <c r="A35" s="31">
        <v>42038</v>
      </c>
      <c r="B35" s="32" t="str">
        <f>VLOOKUP(Table_EnergyDemand_raw_data[[#This Row],[Date]],Table_Sheet1[], 2, FALSE)</f>
        <v>Y</v>
      </c>
      <c r="C35" s="32" t="str">
        <f>VLOOKUP(Table_EnergyDemand_raw_data[[#This Row],[Date]],Table_Sheet1[], 3, FALSE)</f>
        <v>N</v>
      </c>
      <c r="D35" s="32">
        <v>122880.13</v>
      </c>
      <c r="E35" s="32">
        <f>IF(Table5[[#This Row],[School day]]="Y",Table5[[#This Row],[Demand]],NA())</f>
        <v>122880.13</v>
      </c>
      <c r="F35" s="32" t="e">
        <f>IF(Table5[[#This Row],[School day]]="N",Table5[[#This Row],[Demand]],NA())</f>
        <v>#N/A</v>
      </c>
      <c r="G35" s="32" t="e">
        <f>IF(Table5[[#This Row],[Holiday]]="Y",Table5[[#This Row],[Demand]], NA())</f>
        <v>#N/A</v>
      </c>
      <c r="H35" s="32">
        <f>IF(Table5[[#This Row],[Holiday]]="Y",NA(),Table5[[#This Row],[Demand]])</f>
        <v>122880.13</v>
      </c>
    </row>
    <row r="36" spans="1:8" x14ac:dyDescent="0.3">
      <c r="A36" s="31">
        <v>42039</v>
      </c>
      <c r="B36" s="32" t="str">
        <f>VLOOKUP(Table_EnergyDemand_raw_data[[#This Row],[Date]],Table_Sheet1[], 2, FALSE)</f>
        <v>Y</v>
      </c>
      <c r="C36" s="32" t="str">
        <f>VLOOKUP(Table_EnergyDemand_raw_data[[#This Row],[Date]],Table_Sheet1[], 3, FALSE)</f>
        <v>N</v>
      </c>
      <c r="D36" s="32">
        <v>117398.03</v>
      </c>
      <c r="E36" s="32">
        <f>IF(Table5[[#This Row],[School day]]="Y",Table5[[#This Row],[Demand]],NA())</f>
        <v>117398.03</v>
      </c>
      <c r="F36" s="32" t="e">
        <f>IF(Table5[[#This Row],[School day]]="N",Table5[[#This Row],[Demand]],NA())</f>
        <v>#N/A</v>
      </c>
      <c r="G36" s="32" t="e">
        <f>IF(Table5[[#This Row],[Holiday]]="Y",Table5[[#This Row],[Demand]], NA())</f>
        <v>#N/A</v>
      </c>
      <c r="H36" s="32">
        <f>IF(Table5[[#This Row],[Holiday]]="Y",NA(),Table5[[#This Row],[Demand]])</f>
        <v>117398.03</v>
      </c>
    </row>
    <row r="37" spans="1:8" x14ac:dyDescent="0.3">
      <c r="A37" s="31">
        <v>42040</v>
      </c>
      <c r="B37" s="32" t="str">
        <f>VLOOKUP(Table_EnergyDemand_raw_data[[#This Row],[Date]],Table_Sheet1[], 2, FALSE)</f>
        <v>Y</v>
      </c>
      <c r="C37" s="32" t="str">
        <f>VLOOKUP(Table_EnergyDemand_raw_data[[#This Row],[Date]],Table_Sheet1[], 3, FALSE)</f>
        <v>N</v>
      </c>
      <c r="D37" s="32">
        <v>122279.425</v>
      </c>
      <c r="E37" s="32">
        <f>IF(Table5[[#This Row],[School day]]="Y",Table5[[#This Row],[Demand]],NA())</f>
        <v>122279.425</v>
      </c>
      <c r="F37" s="32" t="e">
        <f>IF(Table5[[#This Row],[School day]]="N",Table5[[#This Row],[Demand]],NA())</f>
        <v>#N/A</v>
      </c>
      <c r="G37" s="32" t="e">
        <f>IF(Table5[[#This Row],[Holiday]]="Y",Table5[[#This Row],[Demand]], NA())</f>
        <v>#N/A</v>
      </c>
      <c r="H37" s="32">
        <f>IF(Table5[[#This Row],[Holiday]]="Y",NA(),Table5[[#This Row],[Demand]])</f>
        <v>122279.425</v>
      </c>
    </row>
    <row r="38" spans="1:8" x14ac:dyDescent="0.3">
      <c r="A38" s="31">
        <v>42041</v>
      </c>
      <c r="B38" s="32" t="str">
        <f>VLOOKUP(Table_EnergyDemand_raw_data[[#This Row],[Date]],Table_Sheet1[], 2, FALSE)</f>
        <v>Y</v>
      </c>
      <c r="C38" s="32" t="str">
        <f>VLOOKUP(Table_EnergyDemand_raw_data[[#This Row],[Date]],Table_Sheet1[], 3, FALSE)</f>
        <v>N</v>
      </c>
      <c r="D38" s="32">
        <v>141837.005</v>
      </c>
      <c r="E38" s="32">
        <f>IF(Table5[[#This Row],[School day]]="Y",Table5[[#This Row],[Demand]],NA())</f>
        <v>141837.005</v>
      </c>
      <c r="F38" s="32" t="e">
        <f>IF(Table5[[#This Row],[School day]]="N",Table5[[#This Row],[Demand]],NA())</f>
        <v>#N/A</v>
      </c>
      <c r="G38" s="32" t="e">
        <f>IF(Table5[[#This Row],[Holiday]]="Y",Table5[[#This Row],[Demand]], NA())</f>
        <v>#N/A</v>
      </c>
      <c r="H38" s="32">
        <f>IF(Table5[[#This Row],[Holiday]]="Y",NA(),Table5[[#This Row],[Demand]])</f>
        <v>141837.005</v>
      </c>
    </row>
    <row r="39" spans="1:8" x14ac:dyDescent="0.3">
      <c r="A39" s="31">
        <v>42042</v>
      </c>
      <c r="B39" s="32" t="str">
        <f>VLOOKUP(Table_EnergyDemand_raw_data[[#This Row],[Date]],Table_Sheet1[], 2, FALSE)</f>
        <v>Y</v>
      </c>
      <c r="C39" s="32" t="str">
        <f>VLOOKUP(Table_EnergyDemand_raw_data[[#This Row],[Date]],Table_Sheet1[], 3, FALSE)</f>
        <v>N</v>
      </c>
      <c r="D39" s="32">
        <v>132138.36499999999</v>
      </c>
      <c r="E39" s="32">
        <f>IF(Table5[[#This Row],[School day]]="Y",Table5[[#This Row],[Demand]],NA())</f>
        <v>132138.36499999999</v>
      </c>
      <c r="F39" s="32" t="e">
        <f>IF(Table5[[#This Row],[School day]]="N",Table5[[#This Row],[Demand]],NA())</f>
        <v>#N/A</v>
      </c>
      <c r="G39" s="32" t="e">
        <f>IF(Table5[[#This Row],[Holiday]]="Y",Table5[[#This Row],[Demand]], NA())</f>
        <v>#N/A</v>
      </c>
      <c r="H39" s="32">
        <f>IF(Table5[[#This Row],[Holiday]]="Y",NA(),Table5[[#This Row],[Demand]])</f>
        <v>132138.36499999999</v>
      </c>
    </row>
    <row r="40" spans="1:8" x14ac:dyDescent="0.3">
      <c r="A40" s="31">
        <v>42043</v>
      </c>
      <c r="B40" s="32" t="str">
        <f>VLOOKUP(Table_EnergyDemand_raw_data[[#This Row],[Date]],Table_Sheet1[], 2, FALSE)</f>
        <v>Y</v>
      </c>
      <c r="C40" s="32" t="str">
        <f>VLOOKUP(Table_EnergyDemand_raw_data[[#This Row],[Date]],Table_Sheet1[], 3, FALSE)</f>
        <v>N</v>
      </c>
      <c r="D40" s="32">
        <v>112108.215</v>
      </c>
      <c r="E40" s="32">
        <f>IF(Table5[[#This Row],[School day]]="Y",Table5[[#This Row],[Demand]],NA())</f>
        <v>112108.215</v>
      </c>
      <c r="F40" s="32" t="e">
        <f>IF(Table5[[#This Row],[School day]]="N",Table5[[#This Row],[Demand]],NA())</f>
        <v>#N/A</v>
      </c>
      <c r="G40" s="32" t="e">
        <f>IF(Table5[[#This Row],[Holiday]]="Y",Table5[[#This Row],[Demand]], NA())</f>
        <v>#N/A</v>
      </c>
      <c r="H40" s="32">
        <f>IF(Table5[[#This Row],[Holiday]]="Y",NA(),Table5[[#This Row],[Demand]])</f>
        <v>112108.215</v>
      </c>
    </row>
    <row r="41" spans="1:8" x14ac:dyDescent="0.3">
      <c r="A41" s="31">
        <v>42044</v>
      </c>
      <c r="B41" s="32" t="str">
        <f>VLOOKUP(Table_EnergyDemand_raw_data[[#This Row],[Date]],Table_Sheet1[], 2, FALSE)</f>
        <v>Y</v>
      </c>
      <c r="C41" s="32" t="str">
        <f>VLOOKUP(Table_EnergyDemand_raw_data[[#This Row],[Date]],Table_Sheet1[], 3, FALSE)</f>
        <v>N</v>
      </c>
      <c r="D41" s="32">
        <v>126813.075</v>
      </c>
      <c r="E41" s="32">
        <f>IF(Table5[[#This Row],[School day]]="Y",Table5[[#This Row],[Demand]],NA())</f>
        <v>126813.075</v>
      </c>
      <c r="F41" s="32" t="e">
        <f>IF(Table5[[#This Row],[School day]]="N",Table5[[#This Row],[Demand]],NA())</f>
        <v>#N/A</v>
      </c>
      <c r="G41" s="32" t="e">
        <f>IF(Table5[[#This Row],[Holiday]]="Y",Table5[[#This Row],[Demand]], NA())</f>
        <v>#N/A</v>
      </c>
      <c r="H41" s="32">
        <f>IF(Table5[[#This Row],[Holiday]]="Y",NA(),Table5[[#This Row],[Demand]])</f>
        <v>126813.075</v>
      </c>
    </row>
    <row r="42" spans="1:8" x14ac:dyDescent="0.3">
      <c r="A42" s="31">
        <v>42045</v>
      </c>
      <c r="B42" s="32" t="str">
        <f>VLOOKUP(Table_EnergyDemand_raw_data[[#This Row],[Date]],Table_Sheet1[], 2, FALSE)</f>
        <v>Y</v>
      </c>
      <c r="C42" s="32" t="str">
        <f>VLOOKUP(Table_EnergyDemand_raw_data[[#This Row],[Date]],Table_Sheet1[], 3, FALSE)</f>
        <v>N</v>
      </c>
      <c r="D42" s="32">
        <v>145948.565</v>
      </c>
      <c r="E42" s="32">
        <f>IF(Table5[[#This Row],[School day]]="Y",Table5[[#This Row],[Demand]],NA())</f>
        <v>145948.565</v>
      </c>
      <c r="F42" s="32" t="e">
        <f>IF(Table5[[#This Row],[School day]]="N",Table5[[#This Row],[Demand]],NA())</f>
        <v>#N/A</v>
      </c>
      <c r="G42" s="32" t="e">
        <f>IF(Table5[[#This Row],[Holiday]]="Y",Table5[[#This Row],[Demand]], NA())</f>
        <v>#N/A</v>
      </c>
      <c r="H42" s="32">
        <f>IF(Table5[[#This Row],[Holiday]]="Y",NA(),Table5[[#This Row],[Demand]])</f>
        <v>145948.565</v>
      </c>
    </row>
    <row r="43" spans="1:8" x14ac:dyDescent="0.3">
      <c r="A43" s="31">
        <v>42046</v>
      </c>
      <c r="B43" s="32" t="str">
        <f>VLOOKUP(Table_EnergyDemand_raw_data[[#This Row],[Date]],Table_Sheet1[], 2, FALSE)</f>
        <v>Y</v>
      </c>
      <c r="C43" s="32" t="str">
        <f>VLOOKUP(Table_EnergyDemand_raw_data[[#This Row],[Date]],Table_Sheet1[], 3, FALSE)</f>
        <v>N</v>
      </c>
      <c r="D43" s="32">
        <v>149322.85</v>
      </c>
      <c r="E43" s="32">
        <f>IF(Table5[[#This Row],[School day]]="Y",Table5[[#This Row],[Demand]],NA())</f>
        <v>149322.85</v>
      </c>
      <c r="F43" s="32" t="e">
        <f>IF(Table5[[#This Row],[School day]]="N",Table5[[#This Row],[Demand]],NA())</f>
        <v>#N/A</v>
      </c>
      <c r="G43" s="32" t="e">
        <f>IF(Table5[[#This Row],[Holiday]]="Y",Table5[[#This Row],[Demand]], NA())</f>
        <v>#N/A</v>
      </c>
      <c r="H43" s="32">
        <f>IF(Table5[[#This Row],[Holiday]]="Y",NA(),Table5[[#This Row],[Demand]])</f>
        <v>149322.85</v>
      </c>
    </row>
    <row r="44" spans="1:8" x14ac:dyDescent="0.3">
      <c r="A44" s="31">
        <v>42047</v>
      </c>
      <c r="B44" s="32" t="str">
        <f>VLOOKUP(Table_EnergyDemand_raw_data[[#This Row],[Date]],Table_Sheet1[], 2, FALSE)</f>
        <v>Y</v>
      </c>
      <c r="C44" s="32" t="str">
        <f>VLOOKUP(Table_EnergyDemand_raw_data[[#This Row],[Date]],Table_Sheet1[], 3, FALSE)</f>
        <v>N</v>
      </c>
      <c r="D44" s="32">
        <v>131376.78</v>
      </c>
      <c r="E44" s="32">
        <f>IF(Table5[[#This Row],[School day]]="Y",Table5[[#This Row],[Demand]],NA())</f>
        <v>131376.78</v>
      </c>
      <c r="F44" s="32" t="e">
        <f>IF(Table5[[#This Row],[School day]]="N",Table5[[#This Row],[Demand]],NA())</f>
        <v>#N/A</v>
      </c>
      <c r="G44" s="32" t="e">
        <f>IF(Table5[[#This Row],[Holiday]]="Y",Table5[[#This Row],[Demand]], NA())</f>
        <v>#N/A</v>
      </c>
      <c r="H44" s="32">
        <f>IF(Table5[[#This Row],[Holiday]]="Y",NA(),Table5[[#This Row],[Demand]])</f>
        <v>131376.78</v>
      </c>
    </row>
    <row r="45" spans="1:8" x14ac:dyDescent="0.3">
      <c r="A45" s="31">
        <v>42048</v>
      </c>
      <c r="B45" s="32" t="str">
        <f>VLOOKUP(Table_EnergyDemand_raw_data[[#This Row],[Date]],Table_Sheet1[], 2, FALSE)</f>
        <v>Y</v>
      </c>
      <c r="C45" s="32" t="str">
        <f>VLOOKUP(Table_EnergyDemand_raw_data[[#This Row],[Date]],Table_Sheet1[], 3, FALSE)</f>
        <v>N</v>
      </c>
      <c r="D45" s="32">
        <v>136070.62</v>
      </c>
      <c r="E45" s="32">
        <f>IF(Table5[[#This Row],[School day]]="Y",Table5[[#This Row],[Demand]],NA())</f>
        <v>136070.62</v>
      </c>
      <c r="F45" s="32" t="e">
        <f>IF(Table5[[#This Row],[School day]]="N",Table5[[#This Row],[Demand]],NA())</f>
        <v>#N/A</v>
      </c>
      <c r="G45" s="32" t="e">
        <f>IF(Table5[[#This Row],[Holiday]]="Y",Table5[[#This Row],[Demand]], NA())</f>
        <v>#N/A</v>
      </c>
      <c r="H45" s="32">
        <f>IF(Table5[[#This Row],[Holiday]]="Y",NA(),Table5[[#This Row],[Demand]])</f>
        <v>136070.62</v>
      </c>
    </row>
    <row r="46" spans="1:8" x14ac:dyDescent="0.3">
      <c r="A46" s="31">
        <v>42049</v>
      </c>
      <c r="B46" s="32" t="str">
        <f>VLOOKUP(Table_EnergyDemand_raw_data[[#This Row],[Date]],Table_Sheet1[], 2, FALSE)</f>
        <v>Y</v>
      </c>
      <c r="C46" s="32" t="str">
        <f>VLOOKUP(Table_EnergyDemand_raw_data[[#This Row],[Date]],Table_Sheet1[], 3, FALSE)</f>
        <v>N</v>
      </c>
      <c r="D46" s="32">
        <v>119692.02499999999</v>
      </c>
      <c r="E46" s="32">
        <f>IF(Table5[[#This Row],[School day]]="Y",Table5[[#This Row],[Demand]],NA())</f>
        <v>119692.02499999999</v>
      </c>
      <c r="F46" s="32" t="e">
        <f>IF(Table5[[#This Row],[School day]]="N",Table5[[#This Row],[Demand]],NA())</f>
        <v>#N/A</v>
      </c>
      <c r="G46" s="32" t="e">
        <f>IF(Table5[[#This Row],[Holiday]]="Y",Table5[[#This Row],[Demand]], NA())</f>
        <v>#N/A</v>
      </c>
      <c r="H46" s="32">
        <f>IF(Table5[[#This Row],[Holiday]]="Y",NA(),Table5[[#This Row],[Demand]])</f>
        <v>119692.02499999999</v>
      </c>
    </row>
    <row r="47" spans="1:8" x14ac:dyDescent="0.3">
      <c r="A47" s="31">
        <v>42050</v>
      </c>
      <c r="B47" s="32" t="str">
        <f>VLOOKUP(Table_EnergyDemand_raw_data[[#This Row],[Date]],Table_Sheet1[], 2, FALSE)</f>
        <v>Y</v>
      </c>
      <c r="C47" s="32" t="str">
        <f>VLOOKUP(Table_EnergyDemand_raw_data[[#This Row],[Date]],Table_Sheet1[], 3, FALSE)</f>
        <v>N</v>
      </c>
      <c r="D47" s="32">
        <v>125287.71</v>
      </c>
      <c r="E47" s="32">
        <f>IF(Table5[[#This Row],[School day]]="Y",Table5[[#This Row],[Demand]],NA())</f>
        <v>125287.71</v>
      </c>
      <c r="F47" s="32" t="e">
        <f>IF(Table5[[#This Row],[School day]]="N",Table5[[#This Row],[Demand]],NA())</f>
        <v>#N/A</v>
      </c>
      <c r="G47" s="32" t="e">
        <f>IF(Table5[[#This Row],[Holiday]]="Y",Table5[[#This Row],[Demand]], NA())</f>
        <v>#N/A</v>
      </c>
      <c r="H47" s="32">
        <f>IF(Table5[[#This Row],[Holiday]]="Y",NA(),Table5[[#This Row],[Demand]])</f>
        <v>125287.71</v>
      </c>
    </row>
    <row r="48" spans="1:8" x14ac:dyDescent="0.3">
      <c r="A48" s="31">
        <v>42051</v>
      </c>
      <c r="B48" s="32" t="str">
        <f>VLOOKUP(Table_EnergyDemand_raw_data[[#This Row],[Date]],Table_Sheet1[], 2, FALSE)</f>
        <v>Y</v>
      </c>
      <c r="C48" s="32" t="str">
        <f>VLOOKUP(Table_EnergyDemand_raw_data[[#This Row],[Date]],Table_Sheet1[], 3, FALSE)</f>
        <v>N</v>
      </c>
      <c r="D48" s="32">
        <v>131832.63</v>
      </c>
      <c r="E48" s="32">
        <f>IF(Table5[[#This Row],[School day]]="Y",Table5[[#This Row],[Demand]],NA())</f>
        <v>131832.63</v>
      </c>
      <c r="F48" s="32" t="e">
        <f>IF(Table5[[#This Row],[School day]]="N",Table5[[#This Row],[Demand]],NA())</f>
        <v>#N/A</v>
      </c>
      <c r="G48" s="32" t="e">
        <f>IF(Table5[[#This Row],[Holiday]]="Y",Table5[[#This Row],[Demand]], NA())</f>
        <v>#N/A</v>
      </c>
      <c r="H48" s="32">
        <f>IF(Table5[[#This Row],[Holiday]]="Y",NA(),Table5[[#This Row],[Demand]])</f>
        <v>131832.63</v>
      </c>
    </row>
    <row r="49" spans="1:8" x14ac:dyDescent="0.3">
      <c r="A49" s="31">
        <v>42052</v>
      </c>
      <c r="B49" s="32" t="str">
        <f>VLOOKUP(Table_EnergyDemand_raw_data[[#This Row],[Date]],Table_Sheet1[], 2, FALSE)</f>
        <v>Y</v>
      </c>
      <c r="C49" s="32" t="str">
        <f>VLOOKUP(Table_EnergyDemand_raw_data[[#This Row],[Date]],Table_Sheet1[], 3, FALSE)</f>
        <v>N</v>
      </c>
      <c r="D49" s="32">
        <v>127666.01</v>
      </c>
      <c r="E49" s="32">
        <f>IF(Table5[[#This Row],[School day]]="Y",Table5[[#This Row],[Demand]],NA())</f>
        <v>127666.01</v>
      </c>
      <c r="F49" s="32" t="e">
        <f>IF(Table5[[#This Row],[School day]]="N",Table5[[#This Row],[Demand]],NA())</f>
        <v>#N/A</v>
      </c>
      <c r="G49" s="32" t="e">
        <f>IF(Table5[[#This Row],[Holiday]]="Y",Table5[[#This Row],[Demand]], NA())</f>
        <v>#N/A</v>
      </c>
      <c r="H49" s="32">
        <f>IF(Table5[[#This Row],[Holiday]]="Y",NA(),Table5[[#This Row],[Demand]])</f>
        <v>127666.01</v>
      </c>
    </row>
    <row r="50" spans="1:8" x14ac:dyDescent="0.3">
      <c r="A50" s="31">
        <v>42053</v>
      </c>
      <c r="B50" s="32" t="str">
        <f>VLOOKUP(Table_EnergyDemand_raw_data[[#This Row],[Date]],Table_Sheet1[], 2, FALSE)</f>
        <v>Y</v>
      </c>
      <c r="C50" s="32" t="str">
        <f>VLOOKUP(Table_EnergyDemand_raw_data[[#This Row],[Date]],Table_Sheet1[], 3, FALSE)</f>
        <v>N</v>
      </c>
      <c r="D50" s="32">
        <v>125972.765</v>
      </c>
      <c r="E50" s="32">
        <f>IF(Table5[[#This Row],[School day]]="Y",Table5[[#This Row],[Demand]],NA())</f>
        <v>125972.765</v>
      </c>
      <c r="F50" s="32" t="e">
        <f>IF(Table5[[#This Row],[School day]]="N",Table5[[#This Row],[Demand]],NA())</f>
        <v>#N/A</v>
      </c>
      <c r="G50" s="32" t="e">
        <f>IF(Table5[[#This Row],[Holiday]]="Y",Table5[[#This Row],[Demand]], NA())</f>
        <v>#N/A</v>
      </c>
      <c r="H50" s="32">
        <f>IF(Table5[[#This Row],[Holiday]]="Y",NA(),Table5[[#This Row],[Demand]])</f>
        <v>125972.765</v>
      </c>
    </row>
    <row r="51" spans="1:8" x14ac:dyDescent="0.3">
      <c r="A51" s="31">
        <v>42054</v>
      </c>
      <c r="B51" s="32" t="str">
        <f>VLOOKUP(Table_EnergyDemand_raw_data[[#This Row],[Date]],Table_Sheet1[], 2, FALSE)</f>
        <v>Y</v>
      </c>
      <c r="C51" s="32" t="str">
        <f>VLOOKUP(Table_EnergyDemand_raw_data[[#This Row],[Date]],Table_Sheet1[], 3, FALSE)</f>
        <v>N</v>
      </c>
      <c r="D51" s="32">
        <v>139399.69</v>
      </c>
      <c r="E51" s="32">
        <f>IF(Table5[[#This Row],[School day]]="Y",Table5[[#This Row],[Demand]],NA())</f>
        <v>139399.69</v>
      </c>
      <c r="F51" s="32" t="e">
        <f>IF(Table5[[#This Row],[School day]]="N",Table5[[#This Row],[Demand]],NA())</f>
        <v>#N/A</v>
      </c>
      <c r="G51" s="32" t="e">
        <f>IF(Table5[[#This Row],[Holiday]]="Y",Table5[[#This Row],[Demand]], NA())</f>
        <v>#N/A</v>
      </c>
      <c r="H51" s="32">
        <f>IF(Table5[[#This Row],[Holiday]]="Y",NA(),Table5[[#This Row],[Demand]])</f>
        <v>139399.69</v>
      </c>
    </row>
    <row r="52" spans="1:8" x14ac:dyDescent="0.3">
      <c r="A52" s="31">
        <v>42055</v>
      </c>
      <c r="B52" s="32" t="str">
        <f>VLOOKUP(Table_EnergyDemand_raw_data[[#This Row],[Date]],Table_Sheet1[], 2, FALSE)</f>
        <v>Y</v>
      </c>
      <c r="C52" s="32" t="str">
        <f>VLOOKUP(Table_EnergyDemand_raw_data[[#This Row],[Date]],Table_Sheet1[], 3, FALSE)</f>
        <v>N</v>
      </c>
      <c r="D52" s="32">
        <v>139465.67499999999</v>
      </c>
      <c r="E52" s="32">
        <f>IF(Table5[[#This Row],[School day]]="Y",Table5[[#This Row],[Demand]],NA())</f>
        <v>139465.67499999999</v>
      </c>
      <c r="F52" s="32" t="e">
        <f>IF(Table5[[#This Row],[School day]]="N",Table5[[#This Row],[Demand]],NA())</f>
        <v>#N/A</v>
      </c>
      <c r="G52" s="32" t="e">
        <f>IF(Table5[[#This Row],[Holiday]]="Y",Table5[[#This Row],[Demand]], NA())</f>
        <v>#N/A</v>
      </c>
      <c r="H52" s="32">
        <f>IF(Table5[[#This Row],[Holiday]]="Y",NA(),Table5[[#This Row],[Demand]])</f>
        <v>139465.67499999999</v>
      </c>
    </row>
    <row r="53" spans="1:8" x14ac:dyDescent="0.3">
      <c r="A53" s="31">
        <v>42056</v>
      </c>
      <c r="B53" s="32" t="str">
        <f>VLOOKUP(Table_EnergyDemand_raw_data[[#This Row],[Date]],Table_Sheet1[], 2, FALSE)</f>
        <v>Y</v>
      </c>
      <c r="C53" s="32" t="str">
        <f>VLOOKUP(Table_EnergyDemand_raw_data[[#This Row],[Date]],Table_Sheet1[], 3, FALSE)</f>
        <v>N</v>
      </c>
      <c r="D53" s="32">
        <v>136283.03</v>
      </c>
      <c r="E53" s="32">
        <f>IF(Table5[[#This Row],[School day]]="Y",Table5[[#This Row],[Demand]],NA())</f>
        <v>136283.03</v>
      </c>
      <c r="F53" s="32" t="e">
        <f>IF(Table5[[#This Row],[School day]]="N",Table5[[#This Row],[Demand]],NA())</f>
        <v>#N/A</v>
      </c>
      <c r="G53" s="32" t="e">
        <f>IF(Table5[[#This Row],[Holiday]]="Y",Table5[[#This Row],[Demand]], NA())</f>
        <v>#N/A</v>
      </c>
      <c r="H53" s="32">
        <f>IF(Table5[[#This Row],[Holiday]]="Y",NA(),Table5[[#This Row],[Demand]])</f>
        <v>136283.03</v>
      </c>
    </row>
    <row r="54" spans="1:8" x14ac:dyDescent="0.3">
      <c r="A54" s="31">
        <v>42057</v>
      </c>
      <c r="B54" s="32" t="str">
        <f>VLOOKUP(Table_EnergyDemand_raw_data[[#This Row],[Date]],Table_Sheet1[], 2, FALSE)</f>
        <v>Y</v>
      </c>
      <c r="C54" s="32" t="str">
        <f>VLOOKUP(Table_EnergyDemand_raw_data[[#This Row],[Date]],Table_Sheet1[], 3, FALSE)</f>
        <v>N</v>
      </c>
      <c r="D54" s="32">
        <v>138016.35</v>
      </c>
      <c r="E54" s="32">
        <f>IF(Table5[[#This Row],[School day]]="Y",Table5[[#This Row],[Demand]],NA())</f>
        <v>138016.35</v>
      </c>
      <c r="F54" s="32" t="e">
        <f>IF(Table5[[#This Row],[School day]]="N",Table5[[#This Row],[Demand]],NA())</f>
        <v>#N/A</v>
      </c>
      <c r="G54" s="32" t="e">
        <f>IF(Table5[[#This Row],[Holiday]]="Y",Table5[[#This Row],[Demand]], NA())</f>
        <v>#N/A</v>
      </c>
      <c r="H54" s="32">
        <f>IF(Table5[[#This Row],[Holiday]]="Y",NA(),Table5[[#This Row],[Demand]])</f>
        <v>138016.35</v>
      </c>
    </row>
    <row r="55" spans="1:8" x14ac:dyDescent="0.3">
      <c r="A55" s="31">
        <v>42058</v>
      </c>
      <c r="B55" s="32" t="str">
        <f>VLOOKUP(Table_EnergyDemand_raw_data[[#This Row],[Date]],Table_Sheet1[], 2, FALSE)</f>
        <v>Y</v>
      </c>
      <c r="C55" s="32" t="str">
        <f>VLOOKUP(Table_EnergyDemand_raw_data[[#This Row],[Date]],Table_Sheet1[], 3, FALSE)</f>
        <v>N</v>
      </c>
      <c r="D55" s="32">
        <v>135255.815</v>
      </c>
      <c r="E55" s="32">
        <f>IF(Table5[[#This Row],[School day]]="Y",Table5[[#This Row],[Demand]],NA())</f>
        <v>135255.815</v>
      </c>
      <c r="F55" s="32" t="e">
        <f>IF(Table5[[#This Row],[School day]]="N",Table5[[#This Row],[Demand]],NA())</f>
        <v>#N/A</v>
      </c>
      <c r="G55" s="32" t="e">
        <f>IF(Table5[[#This Row],[Holiday]]="Y",Table5[[#This Row],[Demand]], NA())</f>
        <v>#N/A</v>
      </c>
      <c r="H55" s="32">
        <f>IF(Table5[[#This Row],[Holiday]]="Y",NA(),Table5[[#This Row],[Demand]])</f>
        <v>135255.815</v>
      </c>
    </row>
    <row r="56" spans="1:8" x14ac:dyDescent="0.3">
      <c r="A56" s="31">
        <v>42059</v>
      </c>
      <c r="B56" s="32" t="str">
        <f>VLOOKUP(Table_EnergyDemand_raw_data[[#This Row],[Date]],Table_Sheet1[], 2, FALSE)</f>
        <v>Y</v>
      </c>
      <c r="C56" s="32" t="str">
        <f>VLOOKUP(Table_EnergyDemand_raw_data[[#This Row],[Date]],Table_Sheet1[], 3, FALSE)</f>
        <v>N</v>
      </c>
      <c r="D56" s="32">
        <v>120263.515</v>
      </c>
      <c r="E56" s="32">
        <f>IF(Table5[[#This Row],[School day]]="Y",Table5[[#This Row],[Demand]],NA())</f>
        <v>120263.515</v>
      </c>
      <c r="F56" s="32" t="e">
        <f>IF(Table5[[#This Row],[School day]]="N",Table5[[#This Row],[Demand]],NA())</f>
        <v>#N/A</v>
      </c>
      <c r="G56" s="32" t="e">
        <f>IF(Table5[[#This Row],[Holiday]]="Y",Table5[[#This Row],[Demand]], NA())</f>
        <v>#N/A</v>
      </c>
      <c r="H56" s="32">
        <f>IF(Table5[[#This Row],[Holiday]]="Y",NA(),Table5[[#This Row],[Demand]])</f>
        <v>120263.515</v>
      </c>
    </row>
    <row r="57" spans="1:8" x14ac:dyDescent="0.3">
      <c r="A57" s="31">
        <v>42060</v>
      </c>
      <c r="B57" s="32" t="str">
        <f>VLOOKUP(Table_EnergyDemand_raw_data[[#This Row],[Date]],Table_Sheet1[], 2, FALSE)</f>
        <v>Y</v>
      </c>
      <c r="C57" s="32" t="str">
        <f>VLOOKUP(Table_EnergyDemand_raw_data[[#This Row],[Date]],Table_Sheet1[], 3, FALSE)</f>
        <v>N</v>
      </c>
      <c r="D57" s="32">
        <v>130062.755</v>
      </c>
      <c r="E57" s="32">
        <f>IF(Table5[[#This Row],[School day]]="Y",Table5[[#This Row],[Demand]],NA())</f>
        <v>130062.755</v>
      </c>
      <c r="F57" s="32" t="e">
        <f>IF(Table5[[#This Row],[School day]]="N",Table5[[#This Row],[Demand]],NA())</f>
        <v>#N/A</v>
      </c>
      <c r="G57" s="32" t="e">
        <f>IF(Table5[[#This Row],[Holiday]]="Y",Table5[[#This Row],[Demand]], NA())</f>
        <v>#N/A</v>
      </c>
      <c r="H57" s="32">
        <f>IF(Table5[[#This Row],[Holiday]]="Y",NA(),Table5[[#This Row],[Demand]])</f>
        <v>130062.755</v>
      </c>
    </row>
    <row r="58" spans="1:8" x14ac:dyDescent="0.3">
      <c r="A58" s="31">
        <v>42061</v>
      </c>
      <c r="B58" s="32" t="str">
        <f>VLOOKUP(Table_EnergyDemand_raw_data[[#This Row],[Date]],Table_Sheet1[], 2, FALSE)</f>
        <v>Y</v>
      </c>
      <c r="C58" s="32" t="str">
        <f>VLOOKUP(Table_EnergyDemand_raw_data[[#This Row],[Date]],Table_Sheet1[], 3, FALSE)</f>
        <v>N</v>
      </c>
      <c r="D58" s="32">
        <v>131525.85500000001</v>
      </c>
      <c r="E58" s="32">
        <f>IF(Table5[[#This Row],[School day]]="Y",Table5[[#This Row],[Demand]],NA())</f>
        <v>131525.85500000001</v>
      </c>
      <c r="F58" s="32" t="e">
        <f>IF(Table5[[#This Row],[School day]]="N",Table5[[#This Row],[Demand]],NA())</f>
        <v>#N/A</v>
      </c>
      <c r="G58" s="32" t="e">
        <f>IF(Table5[[#This Row],[Holiday]]="Y",Table5[[#This Row],[Demand]], NA())</f>
        <v>#N/A</v>
      </c>
      <c r="H58" s="32">
        <f>IF(Table5[[#This Row],[Holiday]]="Y",NA(),Table5[[#This Row],[Demand]])</f>
        <v>131525.85500000001</v>
      </c>
    </row>
    <row r="59" spans="1:8" x14ac:dyDescent="0.3">
      <c r="A59" s="31">
        <v>42062</v>
      </c>
      <c r="B59" s="32" t="str">
        <f>VLOOKUP(Table_EnergyDemand_raw_data[[#This Row],[Date]],Table_Sheet1[], 2, FALSE)</f>
        <v>Y</v>
      </c>
      <c r="C59" s="32" t="str">
        <f>VLOOKUP(Table_EnergyDemand_raw_data[[#This Row],[Date]],Table_Sheet1[], 3, FALSE)</f>
        <v>N</v>
      </c>
      <c r="D59" s="32">
        <v>131069.4</v>
      </c>
      <c r="E59" s="32">
        <f>IF(Table5[[#This Row],[School day]]="Y",Table5[[#This Row],[Demand]],NA())</f>
        <v>131069.4</v>
      </c>
      <c r="F59" s="32" t="e">
        <f>IF(Table5[[#This Row],[School day]]="N",Table5[[#This Row],[Demand]],NA())</f>
        <v>#N/A</v>
      </c>
      <c r="G59" s="32" t="e">
        <f>IF(Table5[[#This Row],[Holiday]]="Y",Table5[[#This Row],[Demand]], NA())</f>
        <v>#N/A</v>
      </c>
      <c r="H59" s="32">
        <f>IF(Table5[[#This Row],[Holiday]]="Y",NA(),Table5[[#This Row],[Demand]])</f>
        <v>131069.4</v>
      </c>
    </row>
    <row r="60" spans="1:8" x14ac:dyDescent="0.3">
      <c r="A60" s="31">
        <v>42063</v>
      </c>
      <c r="B60" s="32" t="str">
        <f>VLOOKUP(Table_EnergyDemand_raw_data[[#This Row],[Date]],Table_Sheet1[], 2, FALSE)</f>
        <v>Y</v>
      </c>
      <c r="C60" s="32" t="str">
        <f>VLOOKUP(Table_EnergyDemand_raw_data[[#This Row],[Date]],Table_Sheet1[], 3, FALSE)</f>
        <v>N</v>
      </c>
      <c r="D60" s="32">
        <v>116275.73</v>
      </c>
      <c r="E60" s="32">
        <f>IF(Table5[[#This Row],[School day]]="Y",Table5[[#This Row],[Demand]],NA())</f>
        <v>116275.73</v>
      </c>
      <c r="F60" s="32" t="e">
        <f>IF(Table5[[#This Row],[School day]]="N",Table5[[#This Row],[Demand]],NA())</f>
        <v>#N/A</v>
      </c>
      <c r="G60" s="32" t="e">
        <f>IF(Table5[[#This Row],[Holiday]]="Y",Table5[[#This Row],[Demand]], NA())</f>
        <v>#N/A</v>
      </c>
      <c r="H60" s="32">
        <f>IF(Table5[[#This Row],[Holiday]]="Y",NA(),Table5[[#This Row],[Demand]])</f>
        <v>116275.73</v>
      </c>
    </row>
    <row r="61" spans="1:8" x14ac:dyDescent="0.3">
      <c r="A61" s="31">
        <v>42064</v>
      </c>
      <c r="B61" s="32" t="str">
        <f>VLOOKUP(Table_EnergyDemand_raw_data[[#This Row],[Date]],Table_Sheet1[], 2, FALSE)</f>
        <v>Y</v>
      </c>
      <c r="C61" s="32" t="str">
        <f>VLOOKUP(Table_EnergyDemand_raw_data[[#This Row],[Date]],Table_Sheet1[], 3, FALSE)</f>
        <v>N</v>
      </c>
      <c r="D61" s="32">
        <v>103462.78</v>
      </c>
      <c r="E61" s="32">
        <f>IF(Table5[[#This Row],[School day]]="Y",Table5[[#This Row],[Demand]],NA())</f>
        <v>103462.78</v>
      </c>
      <c r="F61" s="32" t="e">
        <f>IF(Table5[[#This Row],[School day]]="N",Table5[[#This Row],[Demand]],NA())</f>
        <v>#N/A</v>
      </c>
      <c r="G61" s="32" t="e">
        <f>IF(Table5[[#This Row],[Holiday]]="Y",Table5[[#This Row],[Demand]], NA())</f>
        <v>#N/A</v>
      </c>
      <c r="H61" s="32">
        <f>IF(Table5[[#This Row],[Holiday]]="Y",NA(),Table5[[#This Row],[Demand]])</f>
        <v>103462.78</v>
      </c>
    </row>
    <row r="62" spans="1:8" x14ac:dyDescent="0.3">
      <c r="A62" s="31">
        <v>42065</v>
      </c>
      <c r="B62" s="32" t="str">
        <f>VLOOKUP(Table_EnergyDemand_raw_data[[#This Row],[Date]],Table_Sheet1[], 2, FALSE)</f>
        <v>Y</v>
      </c>
      <c r="C62" s="32" t="str">
        <f>VLOOKUP(Table_EnergyDemand_raw_data[[#This Row],[Date]],Table_Sheet1[], 3, FALSE)</f>
        <v>N</v>
      </c>
      <c r="D62" s="32">
        <v>123301.83500000001</v>
      </c>
      <c r="E62" s="32">
        <f>IF(Table5[[#This Row],[School day]]="Y",Table5[[#This Row],[Demand]],NA())</f>
        <v>123301.83500000001</v>
      </c>
      <c r="F62" s="32" t="e">
        <f>IF(Table5[[#This Row],[School day]]="N",Table5[[#This Row],[Demand]],NA())</f>
        <v>#N/A</v>
      </c>
      <c r="G62" s="32" t="e">
        <f>IF(Table5[[#This Row],[Holiday]]="Y",Table5[[#This Row],[Demand]], NA())</f>
        <v>#N/A</v>
      </c>
      <c r="H62" s="32">
        <f>IF(Table5[[#This Row],[Holiday]]="Y",NA(),Table5[[#This Row],[Demand]])</f>
        <v>123301.83500000001</v>
      </c>
    </row>
    <row r="63" spans="1:8" x14ac:dyDescent="0.3">
      <c r="A63" s="31">
        <v>42066</v>
      </c>
      <c r="B63" s="32" t="str">
        <f>VLOOKUP(Table_EnergyDemand_raw_data[[#This Row],[Date]],Table_Sheet1[], 2, FALSE)</f>
        <v>Y</v>
      </c>
      <c r="C63" s="32" t="str">
        <f>VLOOKUP(Table_EnergyDemand_raw_data[[#This Row],[Date]],Table_Sheet1[], 3, FALSE)</f>
        <v>N</v>
      </c>
      <c r="D63" s="32">
        <v>126750.29</v>
      </c>
      <c r="E63" s="32">
        <f>IF(Table5[[#This Row],[School day]]="Y",Table5[[#This Row],[Demand]],NA())</f>
        <v>126750.29</v>
      </c>
      <c r="F63" s="32" t="e">
        <f>IF(Table5[[#This Row],[School day]]="N",Table5[[#This Row],[Demand]],NA())</f>
        <v>#N/A</v>
      </c>
      <c r="G63" s="32" t="e">
        <f>IF(Table5[[#This Row],[Holiday]]="Y",Table5[[#This Row],[Demand]], NA())</f>
        <v>#N/A</v>
      </c>
      <c r="H63" s="32">
        <f>IF(Table5[[#This Row],[Holiday]]="Y",NA(),Table5[[#This Row],[Demand]])</f>
        <v>126750.29</v>
      </c>
    </row>
    <row r="64" spans="1:8" x14ac:dyDescent="0.3">
      <c r="A64" s="31">
        <v>42067</v>
      </c>
      <c r="B64" s="32" t="str">
        <f>VLOOKUP(Table_EnergyDemand_raw_data[[#This Row],[Date]],Table_Sheet1[], 2, FALSE)</f>
        <v>Y</v>
      </c>
      <c r="C64" s="32" t="str">
        <f>VLOOKUP(Table_EnergyDemand_raw_data[[#This Row],[Date]],Table_Sheet1[], 3, FALSE)</f>
        <v>N</v>
      </c>
      <c r="D64" s="32">
        <v>120764.185</v>
      </c>
      <c r="E64" s="32">
        <f>IF(Table5[[#This Row],[School day]]="Y",Table5[[#This Row],[Demand]],NA())</f>
        <v>120764.185</v>
      </c>
      <c r="F64" s="32" t="e">
        <f>IF(Table5[[#This Row],[School day]]="N",Table5[[#This Row],[Demand]],NA())</f>
        <v>#N/A</v>
      </c>
      <c r="G64" s="32" t="e">
        <f>IF(Table5[[#This Row],[Holiday]]="Y",Table5[[#This Row],[Demand]], NA())</f>
        <v>#N/A</v>
      </c>
      <c r="H64" s="32">
        <f>IF(Table5[[#This Row],[Holiday]]="Y",NA(),Table5[[#This Row],[Demand]])</f>
        <v>120764.185</v>
      </c>
    </row>
    <row r="65" spans="1:8" x14ac:dyDescent="0.3">
      <c r="A65" s="31">
        <v>42068</v>
      </c>
      <c r="B65" s="32" t="str">
        <f>VLOOKUP(Table_EnergyDemand_raw_data[[#This Row],[Date]],Table_Sheet1[], 2, FALSE)</f>
        <v>Y</v>
      </c>
      <c r="C65" s="32" t="str">
        <f>VLOOKUP(Table_EnergyDemand_raw_data[[#This Row],[Date]],Table_Sheet1[], 3, FALSE)</f>
        <v>N</v>
      </c>
      <c r="D65" s="32">
        <v>114967.345</v>
      </c>
      <c r="E65" s="32">
        <f>IF(Table5[[#This Row],[School day]]="Y",Table5[[#This Row],[Demand]],NA())</f>
        <v>114967.345</v>
      </c>
      <c r="F65" s="32" t="e">
        <f>IF(Table5[[#This Row],[School day]]="N",Table5[[#This Row],[Demand]],NA())</f>
        <v>#N/A</v>
      </c>
      <c r="G65" s="32" t="e">
        <f>IF(Table5[[#This Row],[Holiday]]="Y",Table5[[#This Row],[Demand]], NA())</f>
        <v>#N/A</v>
      </c>
      <c r="H65" s="32">
        <f>IF(Table5[[#This Row],[Holiday]]="Y",NA(),Table5[[#This Row],[Demand]])</f>
        <v>114967.345</v>
      </c>
    </row>
    <row r="66" spans="1:8" x14ac:dyDescent="0.3">
      <c r="A66" s="31">
        <v>42069</v>
      </c>
      <c r="B66" s="32" t="str">
        <f>VLOOKUP(Table_EnergyDemand_raw_data[[#This Row],[Date]],Table_Sheet1[], 2, FALSE)</f>
        <v>Y</v>
      </c>
      <c r="C66" s="32" t="str">
        <f>VLOOKUP(Table_EnergyDemand_raw_data[[#This Row],[Date]],Table_Sheet1[], 3, FALSE)</f>
        <v>N</v>
      </c>
      <c r="D66" s="32">
        <v>117053.75</v>
      </c>
      <c r="E66" s="32">
        <f>IF(Table5[[#This Row],[School day]]="Y",Table5[[#This Row],[Demand]],NA())</f>
        <v>117053.75</v>
      </c>
      <c r="F66" s="32" t="e">
        <f>IF(Table5[[#This Row],[School day]]="N",Table5[[#This Row],[Demand]],NA())</f>
        <v>#N/A</v>
      </c>
      <c r="G66" s="32" t="e">
        <f>IF(Table5[[#This Row],[Holiday]]="Y",Table5[[#This Row],[Demand]], NA())</f>
        <v>#N/A</v>
      </c>
      <c r="H66" s="32">
        <f>IF(Table5[[#This Row],[Holiday]]="Y",NA(),Table5[[#This Row],[Demand]])</f>
        <v>117053.75</v>
      </c>
    </row>
    <row r="67" spans="1:8" x14ac:dyDescent="0.3">
      <c r="A67" s="31">
        <v>42070</v>
      </c>
      <c r="B67" s="32" t="str">
        <f>VLOOKUP(Table_EnergyDemand_raw_data[[#This Row],[Date]],Table_Sheet1[], 2, FALSE)</f>
        <v>Y</v>
      </c>
      <c r="C67" s="32" t="str">
        <f>VLOOKUP(Table_EnergyDemand_raw_data[[#This Row],[Date]],Table_Sheet1[], 3, FALSE)</f>
        <v>N</v>
      </c>
      <c r="D67" s="32">
        <v>108344.575</v>
      </c>
      <c r="E67" s="32">
        <f>IF(Table5[[#This Row],[School day]]="Y",Table5[[#This Row],[Demand]],NA())</f>
        <v>108344.575</v>
      </c>
      <c r="F67" s="32" t="e">
        <f>IF(Table5[[#This Row],[School day]]="N",Table5[[#This Row],[Demand]],NA())</f>
        <v>#N/A</v>
      </c>
      <c r="G67" s="32" t="e">
        <f>IF(Table5[[#This Row],[Holiday]]="Y",Table5[[#This Row],[Demand]], NA())</f>
        <v>#N/A</v>
      </c>
      <c r="H67" s="32">
        <f>IF(Table5[[#This Row],[Holiday]]="Y",NA(),Table5[[#This Row],[Demand]])</f>
        <v>108344.575</v>
      </c>
    </row>
    <row r="68" spans="1:8" x14ac:dyDescent="0.3">
      <c r="A68" s="31">
        <v>42071</v>
      </c>
      <c r="B68" s="32" t="str">
        <f>VLOOKUP(Table_EnergyDemand_raw_data[[#This Row],[Date]],Table_Sheet1[], 2, FALSE)</f>
        <v>Y</v>
      </c>
      <c r="C68" s="32" t="str">
        <f>VLOOKUP(Table_EnergyDemand_raw_data[[#This Row],[Date]],Table_Sheet1[], 3, FALSE)</f>
        <v>N</v>
      </c>
      <c r="D68" s="32">
        <v>106348.78</v>
      </c>
      <c r="E68" s="32">
        <f>IF(Table5[[#This Row],[School day]]="Y",Table5[[#This Row],[Demand]],NA())</f>
        <v>106348.78</v>
      </c>
      <c r="F68" s="32" t="e">
        <f>IF(Table5[[#This Row],[School day]]="N",Table5[[#This Row],[Demand]],NA())</f>
        <v>#N/A</v>
      </c>
      <c r="G68" s="32" t="e">
        <f>IF(Table5[[#This Row],[Holiday]]="Y",Table5[[#This Row],[Demand]], NA())</f>
        <v>#N/A</v>
      </c>
      <c r="H68" s="32">
        <f>IF(Table5[[#This Row],[Holiday]]="Y",NA(),Table5[[#This Row],[Demand]])</f>
        <v>106348.78</v>
      </c>
    </row>
    <row r="69" spans="1:8" x14ac:dyDescent="0.3">
      <c r="A69" s="31">
        <v>42072</v>
      </c>
      <c r="B69" s="32" t="str">
        <f>VLOOKUP(Table_EnergyDemand_raw_data[[#This Row],[Date]],Table_Sheet1[], 2, FALSE)</f>
        <v>Y</v>
      </c>
      <c r="C69" s="32" t="str">
        <f>VLOOKUP(Table_EnergyDemand_raw_data[[#This Row],[Date]],Table_Sheet1[], 3, FALSE)</f>
        <v>Y</v>
      </c>
      <c r="D69" s="32">
        <v>108282.48</v>
      </c>
      <c r="E69" s="32">
        <f>IF(Table5[[#This Row],[School day]]="Y",Table5[[#This Row],[Demand]],NA())</f>
        <v>108282.48</v>
      </c>
      <c r="F69" s="32" t="e">
        <f>IF(Table5[[#This Row],[School day]]="N",Table5[[#This Row],[Demand]],NA())</f>
        <v>#N/A</v>
      </c>
      <c r="G69" s="32">
        <f>IF(Table5[[#This Row],[Holiday]]="Y",Table5[[#This Row],[Demand]], NA())</f>
        <v>108282.48</v>
      </c>
      <c r="H69" s="32" t="e">
        <f>IF(Table5[[#This Row],[Holiday]]="Y",NA(),Table5[[#This Row],[Demand]])</f>
        <v>#N/A</v>
      </c>
    </row>
    <row r="70" spans="1:8" x14ac:dyDescent="0.3">
      <c r="A70" s="31">
        <v>42073</v>
      </c>
      <c r="B70" s="32" t="str">
        <f>VLOOKUP(Table_EnergyDemand_raw_data[[#This Row],[Date]],Table_Sheet1[], 2, FALSE)</f>
        <v>Y</v>
      </c>
      <c r="C70" s="32" t="str">
        <f>VLOOKUP(Table_EnergyDemand_raw_data[[#This Row],[Date]],Table_Sheet1[], 3, FALSE)</f>
        <v>N</v>
      </c>
      <c r="D70" s="32">
        <v>125828.53</v>
      </c>
      <c r="E70" s="32">
        <f>IF(Table5[[#This Row],[School day]]="Y",Table5[[#This Row],[Demand]],NA())</f>
        <v>125828.53</v>
      </c>
      <c r="F70" s="32" t="e">
        <f>IF(Table5[[#This Row],[School day]]="N",Table5[[#This Row],[Demand]],NA())</f>
        <v>#N/A</v>
      </c>
      <c r="G70" s="32" t="e">
        <f>IF(Table5[[#This Row],[Holiday]]="Y",Table5[[#This Row],[Demand]], NA())</f>
        <v>#N/A</v>
      </c>
      <c r="H70" s="32">
        <f>IF(Table5[[#This Row],[Holiday]]="Y",NA(),Table5[[#This Row],[Demand]])</f>
        <v>125828.53</v>
      </c>
    </row>
    <row r="71" spans="1:8" x14ac:dyDescent="0.3">
      <c r="A71" s="31">
        <v>42074</v>
      </c>
      <c r="B71" s="32" t="str">
        <f>VLOOKUP(Table_EnergyDemand_raw_data[[#This Row],[Date]],Table_Sheet1[], 2, FALSE)</f>
        <v>Y</v>
      </c>
      <c r="C71" s="32" t="str">
        <f>VLOOKUP(Table_EnergyDemand_raw_data[[#This Row],[Date]],Table_Sheet1[], 3, FALSE)</f>
        <v>N</v>
      </c>
      <c r="D71" s="32">
        <v>124418.41499999999</v>
      </c>
      <c r="E71" s="32">
        <f>IF(Table5[[#This Row],[School day]]="Y",Table5[[#This Row],[Demand]],NA())</f>
        <v>124418.41499999999</v>
      </c>
      <c r="F71" s="32" t="e">
        <f>IF(Table5[[#This Row],[School day]]="N",Table5[[#This Row],[Demand]],NA())</f>
        <v>#N/A</v>
      </c>
      <c r="G71" s="32" t="e">
        <f>IF(Table5[[#This Row],[Holiday]]="Y",Table5[[#This Row],[Demand]], NA())</f>
        <v>#N/A</v>
      </c>
      <c r="H71" s="32">
        <f>IF(Table5[[#This Row],[Holiday]]="Y",NA(),Table5[[#This Row],[Demand]])</f>
        <v>124418.41499999999</v>
      </c>
    </row>
    <row r="72" spans="1:8" x14ac:dyDescent="0.3">
      <c r="A72" s="31">
        <v>42075</v>
      </c>
      <c r="B72" s="32" t="str">
        <f>VLOOKUP(Table_EnergyDemand_raw_data[[#This Row],[Date]],Table_Sheet1[], 2, FALSE)</f>
        <v>Y</v>
      </c>
      <c r="C72" s="32" t="str">
        <f>VLOOKUP(Table_EnergyDemand_raw_data[[#This Row],[Date]],Table_Sheet1[], 3, FALSE)</f>
        <v>N</v>
      </c>
      <c r="D72" s="32">
        <v>121683.65</v>
      </c>
      <c r="E72" s="32">
        <f>IF(Table5[[#This Row],[School day]]="Y",Table5[[#This Row],[Demand]],NA())</f>
        <v>121683.65</v>
      </c>
      <c r="F72" s="32" t="e">
        <f>IF(Table5[[#This Row],[School day]]="N",Table5[[#This Row],[Demand]],NA())</f>
        <v>#N/A</v>
      </c>
      <c r="G72" s="32" t="e">
        <f>IF(Table5[[#This Row],[Holiday]]="Y",Table5[[#This Row],[Demand]], NA())</f>
        <v>#N/A</v>
      </c>
      <c r="H72" s="32">
        <f>IF(Table5[[#This Row],[Holiday]]="Y",NA(),Table5[[#This Row],[Demand]])</f>
        <v>121683.65</v>
      </c>
    </row>
    <row r="73" spans="1:8" x14ac:dyDescent="0.3">
      <c r="A73" s="31">
        <v>42076</v>
      </c>
      <c r="B73" s="32" t="str">
        <f>VLOOKUP(Table_EnergyDemand_raw_data[[#This Row],[Date]],Table_Sheet1[], 2, FALSE)</f>
        <v>Y</v>
      </c>
      <c r="C73" s="32" t="str">
        <f>VLOOKUP(Table_EnergyDemand_raw_data[[#This Row],[Date]],Table_Sheet1[], 3, FALSE)</f>
        <v>N</v>
      </c>
      <c r="D73" s="32">
        <v>120929.815</v>
      </c>
      <c r="E73" s="32">
        <f>IF(Table5[[#This Row],[School day]]="Y",Table5[[#This Row],[Demand]],NA())</f>
        <v>120929.815</v>
      </c>
      <c r="F73" s="32" t="e">
        <f>IF(Table5[[#This Row],[School day]]="N",Table5[[#This Row],[Demand]],NA())</f>
        <v>#N/A</v>
      </c>
      <c r="G73" s="32" t="e">
        <f>IF(Table5[[#This Row],[Holiday]]="Y",Table5[[#This Row],[Demand]], NA())</f>
        <v>#N/A</v>
      </c>
      <c r="H73" s="32">
        <f>IF(Table5[[#This Row],[Holiday]]="Y",NA(),Table5[[#This Row],[Demand]])</f>
        <v>120929.815</v>
      </c>
    </row>
    <row r="74" spans="1:8" x14ac:dyDescent="0.3">
      <c r="A74" s="31">
        <v>42077</v>
      </c>
      <c r="B74" s="32" t="str">
        <f>VLOOKUP(Table_EnergyDemand_raw_data[[#This Row],[Date]],Table_Sheet1[], 2, FALSE)</f>
        <v>Y</v>
      </c>
      <c r="C74" s="32" t="str">
        <f>VLOOKUP(Table_EnergyDemand_raw_data[[#This Row],[Date]],Table_Sheet1[], 3, FALSE)</f>
        <v>N</v>
      </c>
      <c r="D74" s="32">
        <v>108738.82</v>
      </c>
      <c r="E74" s="32">
        <f>IF(Table5[[#This Row],[School day]]="Y",Table5[[#This Row],[Demand]],NA())</f>
        <v>108738.82</v>
      </c>
      <c r="F74" s="32" t="e">
        <f>IF(Table5[[#This Row],[School day]]="N",Table5[[#This Row],[Demand]],NA())</f>
        <v>#N/A</v>
      </c>
      <c r="G74" s="32" t="e">
        <f>IF(Table5[[#This Row],[Holiday]]="Y",Table5[[#This Row],[Demand]], NA())</f>
        <v>#N/A</v>
      </c>
      <c r="H74" s="32">
        <f>IF(Table5[[#This Row],[Holiday]]="Y",NA(),Table5[[#This Row],[Demand]])</f>
        <v>108738.82</v>
      </c>
    </row>
    <row r="75" spans="1:8" x14ac:dyDescent="0.3">
      <c r="A75" s="31">
        <v>42078</v>
      </c>
      <c r="B75" s="32" t="str">
        <f>VLOOKUP(Table_EnergyDemand_raw_data[[#This Row],[Date]],Table_Sheet1[], 2, FALSE)</f>
        <v>Y</v>
      </c>
      <c r="C75" s="32" t="str">
        <f>VLOOKUP(Table_EnergyDemand_raw_data[[#This Row],[Date]],Table_Sheet1[], 3, FALSE)</f>
        <v>N</v>
      </c>
      <c r="D75" s="32">
        <v>100170.295</v>
      </c>
      <c r="E75" s="32">
        <f>IF(Table5[[#This Row],[School day]]="Y",Table5[[#This Row],[Demand]],NA())</f>
        <v>100170.295</v>
      </c>
      <c r="F75" s="32" t="e">
        <f>IF(Table5[[#This Row],[School day]]="N",Table5[[#This Row],[Demand]],NA())</f>
        <v>#N/A</v>
      </c>
      <c r="G75" s="32" t="e">
        <f>IF(Table5[[#This Row],[Holiday]]="Y",Table5[[#This Row],[Demand]], NA())</f>
        <v>#N/A</v>
      </c>
      <c r="H75" s="32">
        <f>IF(Table5[[#This Row],[Holiday]]="Y",NA(),Table5[[#This Row],[Demand]])</f>
        <v>100170.295</v>
      </c>
    </row>
    <row r="76" spans="1:8" x14ac:dyDescent="0.3">
      <c r="A76" s="31">
        <v>42079</v>
      </c>
      <c r="B76" s="32" t="str">
        <f>VLOOKUP(Table_EnergyDemand_raw_data[[#This Row],[Date]],Table_Sheet1[], 2, FALSE)</f>
        <v>Y</v>
      </c>
      <c r="C76" s="32" t="str">
        <f>VLOOKUP(Table_EnergyDemand_raw_data[[#This Row],[Date]],Table_Sheet1[], 3, FALSE)</f>
        <v>N</v>
      </c>
      <c r="D76" s="32">
        <v>123787.075</v>
      </c>
      <c r="E76" s="32">
        <f>IF(Table5[[#This Row],[School day]]="Y",Table5[[#This Row],[Demand]],NA())</f>
        <v>123787.075</v>
      </c>
      <c r="F76" s="32" t="e">
        <f>IF(Table5[[#This Row],[School day]]="N",Table5[[#This Row],[Demand]],NA())</f>
        <v>#N/A</v>
      </c>
      <c r="G76" s="32" t="e">
        <f>IF(Table5[[#This Row],[Holiday]]="Y",Table5[[#This Row],[Demand]], NA())</f>
        <v>#N/A</v>
      </c>
      <c r="H76" s="32">
        <f>IF(Table5[[#This Row],[Holiday]]="Y",NA(),Table5[[#This Row],[Demand]])</f>
        <v>123787.075</v>
      </c>
    </row>
    <row r="77" spans="1:8" x14ac:dyDescent="0.3">
      <c r="A77" s="31">
        <v>42080</v>
      </c>
      <c r="B77" s="32" t="str">
        <f>VLOOKUP(Table_EnergyDemand_raw_data[[#This Row],[Date]],Table_Sheet1[], 2, FALSE)</f>
        <v>Y</v>
      </c>
      <c r="C77" s="32" t="str">
        <f>VLOOKUP(Table_EnergyDemand_raw_data[[#This Row],[Date]],Table_Sheet1[], 3, FALSE)</f>
        <v>N</v>
      </c>
      <c r="D77" s="32">
        <v>125600.86</v>
      </c>
      <c r="E77" s="32">
        <f>IF(Table5[[#This Row],[School day]]="Y",Table5[[#This Row],[Demand]],NA())</f>
        <v>125600.86</v>
      </c>
      <c r="F77" s="32" t="e">
        <f>IF(Table5[[#This Row],[School day]]="N",Table5[[#This Row],[Demand]],NA())</f>
        <v>#N/A</v>
      </c>
      <c r="G77" s="32" t="e">
        <f>IF(Table5[[#This Row],[Holiday]]="Y",Table5[[#This Row],[Demand]], NA())</f>
        <v>#N/A</v>
      </c>
      <c r="H77" s="32">
        <f>IF(Table5[[#This Row],[Holiday]]="Y",NA(),Table5[[#This Row],[Demand]])</f>
        <v>125600.86</v>
      </c>
    </row>
    <row r="78" spans="1:8" x14ac:dyDescent="0.3">
      <c r="A78" s="31">
        <v>42081</v>
      </c>
      <c r="B78" s="32" t="str">
        <f>VLOOKUP(Table_EnergyDemand_raw_data[[#This Row],[Date]],Table_Sheet1[], 2, FALSE)</f>
        <v>Y</v>
      </c>
      <c r="C78" s="32" t="str">
        <f>VLOOKUP(Table_EnergyDemand_raw_data[[#This Row],[Date]],Table_Sheet1[], 3, FALSE)</f>
        <v>N</v>
      </c>
      <c r="D78" s="32">
        <v>127975.815</v>
      </c>
      <c r="E78" s="32">
        <f>IF(Table5[[#This Row],[School day]]="Y",Table5[[#This Row],[Demand]],NA())</f>
        <v>127975.815</v>
      </c>
      <c r="F78" s="32" t="e">
        <f>IF(Table5[[#This Row],[School day]]="N",Table5[[#This Row],[Demand]],NA())</f>
        <v>#N/A</v>
      </c>
      <c r="G78" s="32" t="e">
        <f>IF(Table5[[#This Row],[Holiday]]="Y",Table5[[#This Row],[Demand]], NA())</f>
        <v>#N/A</v>
      </c>
      <c r="H78" s="32">
        <f>IF(Table5[[#This Row],[Holiday]]="Y",NA(),Table5[[#This Row],[Demand]])</f>
        <v>127975.815</v>
      </c>
    </row>
    <row r="79" spans="1:8" x14ac:dyDescent="0.3">
      <c r="A79" s="31">
        <v>42082</v>
      </c>
      <c r="B79" s="32" t="str">
        <f>VLOOKUP(Table_EnergyDemand_raw_data[[#This Row],[Date]],Table_Sheet1[], 2, FALSE)</f>
        <v>Y</v>
      </c>
      <c r="C79" s="32" t="str">
        <f>VLOOKUP(Table_EnergyDemand_raw_data[[#This Row],[Date]],Table_Sheet1[], 3, FALSE)</f>
        <v>N</v>
      </c>
      <c r="D79" s="32">
        <v>128319.45</v>
      </c>
      <c r="E79" s="32">
        <f>IF(Table5[[#This Row],[School day]]="Y",Table5[[#This Row],[Demand]],NA())</f>
        <v>128319.45</v>
      </c>
      <c r="F79" s="32" t="e">
        <f>IF(Table5[[#This Row],[School day]]="N",Table5[[#This Row],[Demand]],NA())</f>
        <v>#N/A</v>
      </c>
      <c r="G79" s="32" t="e">
        <f>IF(Table5[[#This Row],[Holiday]]="Y",Table5[[#This Row],[Demand]], NA())</f>
        <v>#N/A</v>
      </c>
      <c r="H79" s="32">
        <f>IF(Table5[[#This Row],[Holiday]]="Y",NA(),Table5[[#This Row],[Demand]])</f>
        <v>128319.45</v>
      </c>
    </row>
    <row r="80" spans="1:8" x14ac:dyDescent="0.3">
      <c r="A80" s="31">
        <v>42083</v>
      </c>
      <c r="B80" s="32" t="str">
        <f>VLOOKUP(Table_EnergyDemand_raw_data[[#This Row],[Date]],Table_Sheet1[], 2, FALSE)</f>
        <v>Y</v>
      </c>
      <c r="C80" s="32" t="str">
        <f>VLOOKUP(Table_EnergyDemand_raw_data[[#This Row],[Date]],Table_Sheet1[], 3, FALSE)</f>
        <v>N</v>
      </c>
      <c r="D80" s="32">
        <v>119491.32</v>
      </c>
      <c r="E80" s="32">
        <f>IF(Table5[[#This Row],[School day]]="Y",Table5[[#This Row],[Demand]],NA())</f>
        <v>119491.32</v>
      </c>
      <c r="F80" s="32" t="e">
        <f>IF(Table5[[#This Row],[School day]]="N",Table5[[#This Row],[Demand]],NA())</f>
        <v>#N/A</v>
      </c>
      <c r="G80" s="32" t="e">
        <f>IF(Table5[[#This Row],[Holiday]]="Y",Table5[[#This Row],[Demand]], NA())</f>
        <v>#N/A</v>
      </c>
      <c r="H80" s="32">
        <f>IF(Table5[[#This Row],[Holiday]]="Y",NA(),Table5[[#This Row],[Demand]])</f>
        <v>119491.32</v>
      </c>
    </row>
    <row r="81" spans="1:8" x14ac:dyDescent="0.3">
      <c r="A81" s="31">
        <v>42084</v>
      </c>
      <c r="B81" s="32" t="str">
        <f>VLOOKUP(Table_EnergyDemand_raw_data[[#This Row],[Date]],Table_Sheet1[], 2, FALSE)</f>
        <v>Y</v>
      </c>
      <c r="C81" s="32" t="str">
        <f>VLOOKUP(Table_EnergyDemand_raw_data[[#This Row],[Date]],Table_Sheet1[], 3, FALSE)</f>
        <v>N</v>
      </c>
      <c r="D81" s="32">
        <v>106754.8</v>
      </c>
      <c r="E81" s="32">
        <f>IF(Table5[[#This Row],[School day]]="Y",Table5[[#This Row],[Demand]],NA())</f>
        <v>106754.8</v>
      </c>
      <c r="F81" s="32" t="e">
        <f>IF(Table5[[#This Row],[School day]]="N",Table5[[#This Row],[Demand]],NA())</f>
        <v>#N/A</v>
      </c>
      <c r="G81" s="32" t="e">
        <f>IF(Table5[[#This Row],[Holiday]]="Y",Table5[[#This Row],[Demand]], NA())</f>
        <v>#N/A</v>
      </c>
      <c r="H81" s="32">
        <f>IF(Table5[[#This Row],[Holiday]]="Y",NA(),Table5[[#This Row],[Demand]])</f>
        <v>106754.8</v>
      </c>
    </row>
    <row r="82" spans="1:8" x14ac:dyDescent="0.3">
      <c r="A82" s="31">
        <v>42085</v>
      </c>
      <c r="B82" s="32" t="str">
        <f>VLOOKUP(Table_EnergyDemand_raw_data[[#This Row],[Date]],Table_Sheet1[], 2, FALSE)</f>
        <v>Y</v>
      </c>
      <c r="C82" s="32" t="str">
        <f>VLOOKUP(Table_EnergyDemand_raw_data[[#This Row],[Date]],Table_Sheet1[], 3, FALSE)</f>
        <v>N</v>
      </c>
      <c r="D82" s="32">
        <v>106555.03</v>
      </c>
      <c r="E82" s="32">
        <f>IF(Table5[[#This Row],[School day]]="Y",Table5[[#This Row],[Demand]],NA())</f>
        <v>106555.03</v>
      </c>
      <c r="F82" s="32" t="e">
        <f>IF(Table5[[#This Row],[School day]]="N",Table5[[#This Row],[Demand]],NA())</f>
        <v>#N/A</v>
      </c>
      <c r="G82" s="32" t="e">
        <f>IF(Table5[[#This Row],[Holiday]]="Y",Table5[[#This Row],[Demand]], NA())</f>
        <v>#N/A</v>
      </c>
      <c r="H82" s="32">
        <f>IF(Table5[[#This Row],[Holiday]]="Y",NA(),Table5[[#This Row],[Demand]])</f>
        <v>106555.03</v>
      </c>
    </row>
    <row r="83" spans="1:8" x14ac:dyDescent="0.3">
      <c r="A83" s="31">
        <v>42086</v>
      </c>
      <c r="B83" s="32" t="str">
        <f>VLOOKUP(Table_EnergyDemand_raw_data[[#This Row],[Date]],Table_Sheet1[], 2, FALSE)</f>
        <v>Y</v>
      </c>
      <c r="C83" s="32" t="str">
        <f>VLOOKUP(Table_EnergyDemand_raw_data[[#This Row],[Date]],Table_Sheet1[], 3, FALSE)</f>
        <v>N</v>
      </c>
      <c r="D83" s="32">
        <v>122810.05</v>
      </c>
      <c r="E83" s="32">
        <f>IF(Table5[[#This Row],[School day]]="Y",Table5[[#This Row],[Demand]],NA())</f>
        <v>122810.05</v>
      </c>
      <c r="F83" s="32" t="e">
        <f>IF(Table5[[#This Row],[School day]]="N",Table5[[#This Row],[Demand]],NA())</f>
        <v>#N/A</v>
      </c>
      <c r="G83" s="32" t="e">
        <f>IF(Table5[[#This Row],[Holiday]]="Y",Table5[[#This Row],[Demand]], NA())</f>
        <v>#N/A</v>
      </c>
      <c r="H83" s="32">
        <f>IF(Table5[[#This Row],[Holiday]]="Y",NA(),Table5[[#This Row],[Demand]])</f>
        <v>122810.05</v>
      </c>
    </row>
    <row r="84" spans="1:8" x14ac:dyDescent="0.3">
      <c r="A84" s="31">
        <v>42087</v>
      </c>
      <c r="B84" s="32" t="str">
        <f>VLOOKUP(Table_EnergyDemand_raw_data[[#This Row],[Date]],Table_Sheet1[], 2, FALSE)</f>
        <v>Y</v>
      </c>
      <c r="C84" s="32" t="str">
        <f>VLOOKUP(Table_EnergyDemand_raw_data[[#This Row],[Date]],Table_Sheet1[], 3, FALSE)</f>
        <v>N</v>
      </c>
      <c r="D84" s="32">
        <v>123234.935</v>
      </c>
      <c r="E84" s="32">
        <f>IF(Table5[[#This Row],[School day]]="Y",Table5[[#This Row],[Demand]],NA())</f>
        <v>123234.935</v>
      </c>
      <c r="F84" s="32" t="e">
        <f>IF(Table5[[#This Row],[School day]]="N",Table5[[#This Row],[Demand]],NA())</f>
        <v>#N/A</v>
      </c>
      <c r="G84" s="32" t="e">
        <f>IF(Table5[[#This Row],[Holiday]]="Y",Table5[[#This Row],[Demand]], NA())</f>
        <v>#N/A</v>
      </c>
      <c r="H84" s="32">
        <f>IF(Table5[[#This Row],[Holiday]]="Y",NA(),Table5[[#This Row],[Demand]])</f>
        <v>123234.935</v>
      </c>
    </row>
    <row r="85" spans="1:8" x14ac:dyDescent="0.3">
      <c r="A85" s="31">
        <v>42088</v>
      </c>
      <c r="B85" s="32" t="str">
        <f>VLOOKUP(Table_EnergyDemand_raw_data[[#This Row],[Date]],Table_Sheet1[], 2, FALSE)</f>
        <v>Y</v>
      </c>
      <c r="C85" s="32" t="str">
        <f>VLOOKUP(Table_EnergyDemand_raw_data[[#This Row],[Date]],Table_Sheet1[], 3, FALSE)</f>
        <v>N</v>
      </c>
      <c r="D85" s="32">
        <v>122268.86</v>
      </c>
      <c r="E85" s="32">
        <f>IF(Table5[[#This Row],[School day]]="Y",Table5[[#This Row],[Demand]],NA())</f>
        <v>122268.86</v>
      </c>
      <c r="F85" s="32" t="e">
        <f>IF(Table5[[#This Row],[School day]]="N",Table5[[#This Row],[Demand]],NA())</f>
        <v>#N/A</v>
      </c>
      <c r="G85" s="32" t="e">
        <f>IF(Table5[[#This Row],[Holiday]]="Y",Table5[[#This Row],[Demand]], NA())</f>
        <v>#N/A</v>
      </c>
      <c r="H85" s="32">
        <f>IF(Table5[[#This Row],[Holiday]]="Y",NA(),Table5[[#This Row],[Demand]])</f>
        <v>122268.86</v>
      </c>
    </row>
    <row r="86" spans="1:8" x14ac:dyDescent="0.3">
      <c r="A86" s="31">
        <v>42089</v>
      </c>
      <c r="B86" s="32" t="str">
        <f>VLOOKUP(Table_EnergyDemand_raw_data[[#This Row],[Date]],Table_Sheet1[], 2, FALSE)</f>
        <v>Y</v>
      </c>
      <c r="C86" s="32" t="str">
        <f>VLOOKUP(Table_EnergyDemand_raw_data[[#This Row],[Date]],Table_Sheet1[], 3, FALSE)</f>
        <v>N</v>
      </c>
      <c r="D86" s="32">
        <v>121998.2</v>
      </c>
      <c r="E86" s="32">
        <f>IF(Table5[[#This Row],[School day]]="Y",Table5[[#This Row],[Demand]],NA())</f>
        <v>121998.2</v>
      </c>
      <c r="F86" s="32" t="e">
        <f>IF(Table5[[#This Row],[School day]]="N",Table5[[#This Row],[Demand]],NA())</f>
        <v>#N/A</v>
      </c>
      <c r="G86" s="32" t="e">
        <f>IF(Table5[[#This Row],[Holiday]]="Y",Table5[[#This Row],[Demand]], NA())</f>
        <v>#N/A</v>
      </c>
      <c r="H86" s="32">
        <f>IF(Table5[[#This Row],[Holiday]]="Y",NA(),Table5[[#This Row],[Demand]])</f>
        <v>121998.2</v>
      </c>
    </row>
    <row r="87" spans="1:8" x14ac:dyDescent="0.3">
      <c r="A87" s="31">
        <v>42090</v>
      </c>
      <c r="B87" s="32" t="str">
        <f>VLOOKUP(Table_EnergyDemand_raw_data[[#This Row],[Date]],Table_Sheet1[], 2, FALSE)</f>
        <v>N</v>
      </c>
      <c r="C87" s="32" t="str">
        <f>VLOOKUP(Table_EnergyDemand_raw_data[[#This Row],[Date]],Table_Sheet1[], 3, FALSE)</f>
        <v>N</v>
      </c>
      <c r="D87" s="32">
        <v>122346.33500000001</v>
      </c>
      <c r="E87" s="32" t="e">
        <f>IF(Table5[[#This Row],[School day]]="Y",Table5[[#This Row],[Demand]],NA())</f>
        <v>#N/A</v>
      </c>
      <c r="F87" s="32">
        <f>IF(Table5[[#This Row],[School day]]="N",Table5[[#This Row],[Demand]],NA())</f>
        <v>122346.33500000001</v>
      </c>
      <c r="G87" s="32" t="e">
        <f>IF(Table5[[#This Row],[Holiday]]="Y",Table5[[#This Row],[Demand]], NA())</f>
        <v>#N/A</v>
      </c>
      <c r="H87" s="32">
        <f>IF(Table5[[#This Row],[Holiday]]="Y",NA(),Table5[[#This Row],[Demand]])</f>
        <v>122346.33500000001</v>
      </c>
    </row>
    <row r="88" spans="1:8" x14ac:dyDescent="0.3">
      <c r="A88" s="31">
        <v>42091</v>
      </c>
      <c r="B88" s="32" t="str">
        <f>VLOOKUP(Table_EnergyDemand_raw_data[[#This Row],[Date]],Table_Sheet1[], 2, FALSE)</f>
        <v>N</v>
      </c>
      <c r="C88" s="32" t="str">
        <f>VLOOKUP(Table_EnergyDemand_raw_data[[#This Row],[Date]],Table_Sheet1[], 3, FALSE)</f>
        <v>N</v>
      </c>
      <c r="D88" s="32">
        <v>112187.715</v>
      </c>
      <c r="E88" s="32" t="e">
        <f>IF(Table5[[#This Row],[School day]]="Y",Table5[[#This Row],[Demand]],NA())</f>
        <v>#N/A</v>
      </c>
      <c r="F88" s="32">
        <f>IF(Table5[[#This Row],[School day]]="N",Table5[[#This Row],[Demand]],NA())</f>
        <v>112187.715</v>
      </c>
      <c r="G88" s="32" t="e">
        <f>IF(Table5[[#This Row],[Holiday]]="Y",Table5[[#This Row],[Demand]], NA())</f>
        <v>#N/A</v>
      </c>
      <c r="H88" s="32">
        <f>IF(Table5[[#This Row],[Holiday]]="Y",NA(),Table5[[#This Row],[Demand]])</f>
        <v>112187.715</v>
      </c>
    </row>
    <row r="89" spans="1:8" x14ac:dyDescent="0.3">
      <c r="A89" s="31">
        <v>42092</v>
      </c>
      <c r="B89" s="32" t="str">
        <f>VLOOKUP(Table_EnergyDemand_raw_data[[#This Row],[Date]],Table_Sheet1[], 2, FALSE)</f>
        <v>N</v>
      </c>
      <c r="C89" s="32" t="str">
        <f>VLOOKUP(Table_EnergyDemand_raw_data[[#This Row],[Date]],Table_Sheet1[], 3, FALSE)</f>
        <v>N</v>
      </c>
      <c r="D89" s="32">
        <v>106418.66499999999</v>
      </c>
      <c r="E89" s="32" t="e">
        <f>IF(Table5[[#This Row],[School day]]="Y",Table5[[#This Row],[Demand]],NA())</f>
        <v>#N/A</v>
      </c>
      <c r="F89" s="32">
        <f>IF(Table5[[#This Row],[School day]]="N",Table5[[#This Row],[Demand]],NA())</f>
        <v>106418.66499999999</v>
      </c>
      <c r="G89" s="32" t="e">
        <f>IF(Table5[[#This Row],[Holiday]]="Y",Table5[[#This Row],[Demand]], NA())</f>
        <v>#N/A</v>
      </c>
      <c r="H89" s="32">
        <f>IF(Table5[[#This Row],[Holiday]]="Y",NA(),Table5[[#This Row],[Demand]])</f>
        <v>106418.66499999999</v>
      </c>
    </row>
    <row r="90" spans="1:8" x14ac:dyDescent="0.3">
      <c r="A90" s="31">
        <v>42093</v>
      </c>
      <c r="B90" s="32" t="str">
        <f>VLOOKUP(Table_EnergyDemand_raw_data[[#This Row],[Date]],Table_Sheet1[], 2, FALSE)</f>
        <v>N</v>
      </c>
      <c r="C90" s="32" t="str">
        <f>VLOOKUP(Table_EnergyDemand_raw_data[[#This Row],[Date]],Table_Sheet1[], 3, FALSE)</f>
        <v>N</v>
      </c>
      <c r="D90" s="32">
        <v>123061.87</v>
      </c>
      <c r="E90" s="32" t="e">
        <f>IF(Table5[[#This Row],[School day]]="Y",Table5[[#This Row],[Demand]],NA())</f>
        <v>#N/A</v>
      </c>
      <c r="F90" s="32">
        <f>IF(Table5[[#This Row],[School day]]="N",Table5[[#This Row],[Demand]],NA())</f>
        <v>123061.87</v>
      </c>
      <c r="G90" s="32" t="e">
        <f>IF(Table5[[#This Row],[Holiday]]="Y",Table5[[#This Row],[Demand]], NA())</f>
        <v>#N/A</v>
      </c>
      <c r="H90" s="32">
        <f>IF(Table5[[#This Row],[Holiday]]="Y",NA(),Table5[[#This Row],[Demand]])</f>
        <v>123061.87</v>
      </c>
    </row>
    <row r="91" spans="1:8" x14ac:dyDescent="0.3">
      <c r="A91" s="31">
        <v>42094</v>
      </c>
      <c r="B91" s="32" t="str">
        <f>VLOOKUP(Table_EnergyDemand_raw_data[[#This Row],[Date]],Table_Sheet1[], 2, FALSE)</f>
        <v>N</v>
      </c>
      <c r="C91" s="32" t="str">
        <f>VLOOKUP(Table_EnergyDemand_raw_data[[#This Row],[Date]],Table_Sheet1[], 3, FALSE)</f>
        <v>N</v>
      </c>
      <c r="D91" s="32">
        <v>125795.325</v>
      </c>
      <c r="E91" s="32" t="e">
        <f>IF(Table5[[#This Row],[School day]]="Y",Table5[[#This Row],[Demand]],NA())</f>
        <v>#N/A</v>
      </c>
      <c r="F91" s="32">
        <f>IF(Table5[[#This Row],[School day]]="N",Table5[[#This Row],[Demand]],NA())</f>
        <v>125795.325</v>
      </c>
      <c r="G91" s="32" t="e">
        <f>IF(Table5[[#This Row],[Holiday]]="Y",Table5[[#This Row],[Demand]], NA())</f>
        <v>#N/A</v>
      </c>
      <c r="H91" s="32">
        <f>IF(Table5[[#This Row],[Holiday]]="Y",NA(),Table5[[#This Row],[Demand]])</f>
        <v>125795.325</v>
      </c>
    </row>
    <row r="92" spans="1:8" x14ac:dyDescent="0.3">
      <c r="A92" s="31">
        <v>42095</v>
      </c>
      <c r="B92" s="32" t="str">
        <f>VLOOKUP(Table_EnergyDemand_raw_data[[#This Row],[Date]],Table_Sheet1[], 2, FALSE)</f>
        <v>N</v>
      </c>
      <c r="C92" s="32" t="str">
        <f>VLOOKUP(Table_EnergyDemand_raw_data[[#This Row],[Date]],Table_Sheet1[], 3, FALSE)</f>
        <v>N</v>
      </c>
      <c r="D92" s="32">
        <v>122042.265</v>
      </c>
      <c r="E92" s="32" t="e">
        <f>IF(Table5[[#This Row],[School day]]="Y",Table5[[#This Row],[Demand]],NA())</f>
        <v>#N/A</v>
      </c>
      <c r="F92" s="32">
        <f>IF(Table5[[#This Row],[School day]]="N",Table5[[#This Row],[Demand]],NA())</f>
        <v>122042.265</v>
      </c>
      <c r="G92" s="32" t="e">
        <f>IF(Table5[[#This Row],[Holiday]]="Y",Table5[[#This Row],[Demand]], NA())</f>
        <v>#N/A</v>
      </c>
      <c r="H92" s="32">
        <f>IF(Table5[[#This Row],[Holiday]]="Y",NA(),Table5[[#This Row],[Demand]])</f>
        <v>122042.265</v>
      </c>
    </row>
    <row r="93" spans="1:8" x14ac:dyDescent="0.3">
      <c r="A93" s="31">
        <v>42096</v>
      </c>
      <c r="B93" s="32" t="str">
        <f>VLOOKUP(Table_EnergyDemand_raw_data[[#This Row],[Date]],Table_Sheet1[], 2, FALSE)</f>
        <v>N</v>
      </c>
      <c r="C93" s="32" t="str">
        <f>VLOOKUP(Table_EnergyDemand_raw_data[[#This Row],[Date]],Table_Sheet1[], 3, FALSE)</f>
        <v>N</v>
      </c>
      <c r="D93" s="32">
        <v>113838.41</v>
      </c>
      <c r="E93" s="32" t="e">
        <f>IF(Table5[[#This Row],[School day]]="Y",Table5[[#This Row],[Demand]],NA())</f>
        <v>#N/A</v>
      </c>
      <c r="F93" s="32">
        <f>IF(Table5[[#This Row],[School day]]="N",Table5[[#This Row],[Demand]],NA())</f>
        <v>113838.41</v>
      </c>
      <c r="G93" s="32" t="e">
        <f>IF(Table5[[#This Row],[Holiday]]="Y",Table5[[#This Row],[Demand]], NA())</f>
        <v>#N/A</v>
      </c>
      <c r="H93" s="32">
        <f>IF(Table5[[#This Row],[Holiday]]="Y",NA(),Table5[[#This Row],[Demand]])</f>
        <v>113838.41</v>
      </c>
    </row>
    <row r="94" spans="1:8" x14ac:dyDescent="0.3">
      <c r="A94" s="31">
        <v>42097</v>
      </c>
      <c r="B94" s="32" t="str">
        <f>VLOOKUP(Table_EnergyDemand_raw_data[[#This Row],[Date]],Table_Sheet1[], 2, FALSE)</f>
        <v>N</v>
      </c>
      <c r="C94" s="32" t="str">
        <f>VLOOKUP(Table_EnergyDemand_raw_data[[#This Row],[Date]],Table_Sheet1[], 3, FALSE)</f>
        <v>Y</v>
      </c>
      <c r="D94" s="32">
        <v>98891.06</v>
      </c>
      <c r="E94" s="32" t="e">
        <f>IF(Table5[[#This Row],[School day]]="Y",Table5[[#This Row],[Demand]],NA())</f>
        <v>#N/A</v>
      </c>
      <c r="F94" s="32">
        <f>IF(Table5[[#This Row],[School day]]="N",Table5[[#This Row],[Demand]],NA())</f>
        <v>98891.06</v>
      </c>
      <c r="G94" s="32">
        <f>IF(Table5[[#This Row],[Holiday]]="Y",Table5[[#This Row],[Demand]], NA())</f>
        <v>98891.06</v>
      </c>
      <c r="H94" s="32" t="e">
        <f>IF(Table5[[#This Row],[Holiday]]="Y",NA(),Table5[[#This Row],[Demand]])</f>
        <v>#N/A</v>
      </c>
    </row>
    <row r="95" spans="1:8" x14ac:dyDescent="0.3">
      <c r="A95" s="31">
        <v>42098</v>
      </c>
      <c r="B95" s="32" t="str">
        <f>VLOOKUP(Table_EnergyDemand_raw_data[[#This Row],[Date]],Table_Sheet1[], 2, FALSE)</f>
        <v>N</v>
      </c>
      <c r="C95" s="32" t="str">
        <f>VLOOKUP(Table_EnergyDemand_raw_data[[#This Row],[Date]],Table_Sheet1[], 3, FALSE)</f>
        <v>Y</v>
      </c>
      <c r="D95" s="32">
        <v>103999.17</v>
      </c>
      <c r="E95" s="32" t="e">
        <f>IF(Table5[[#This Row],[School day]]="Y",Table5[[#This Row],[Demand]],NA())</f>
        <v>#N/A</v>
      </c>
      <c r="F95" s="32">
        <f>IF(Table5[[#This Row],[School day]]="N",Table5[[#This Row],[Demand]],NA())</f>
        <v>103999.17</v>
      </c>
      <c r="G95" s="32">
        <f>IF(Table5[[#This Row],[Holiday]]="Y",Table5[[#This Row],[Demand]], NA())</f>
        <v>103999.17</v>
      </c>
      <c r="H95" s="32" t="e">
        <f>IF(Table5[[#This Row],[Holiday]]="Y",NA(),Table5[[#This Row],[Demand]])</f>
        <v>#N/A</v>
      </c>
    </row>
    <row r="96" spans="1:8" x14ac:dyDescent="0.3">
      <c r="A96" s="31">
        <v>42099</v>
      </c>
      <c r="B96" s="32" t="str">
        <f>VLOOKUP(Table_EnergyDemand_raw_data[[#This Row],[Date]],Table_Sheet1[], 2, FALSE)</f>
        <v>N</v>
      </c>
      <c r="C96" s="32" t="str">
        <f>VLOOKUP(Table_EnergyDemand_raw_data[[#This Row],[Date]],Table_Sheet1[], 3, FALSE)</f>
        <v>N</v>
      </c>
      <c r="D96" s="32">
        <v>103685.45</v>
      </c>
      <c r="E96" s="32" t="e">
        <f>IF(Table5[[#This Row],[School day]]="Y",Table5[[#This Row],[Demand]],NA())</f>
        <v>#N/A</v>
      </c>
      <c r="F96" s="32">
        <f>IF(Table5[[#This Row],[School day]]="N",Table5[[#This Row],[Demand]],NA())</f>
        <v>103685.45</v>
      </c>
      <c r="G96" s="32" t="e">
        <f>IF(Table5[[#This Row],[Holiday]]="Y",Table5[[#This Row],[Demand]], NA())</f>
        <v>#N/A</v>
      </c>
      <c r="H96" s="32">
        <f>IF(Table5[[#This Row],[Holiday]]="Y",NA(),Table5[[#This Row],[Demand]])</f>
        <v>103685.45</v>
      </c>
    </row>
    <row r="97" spans="1:8" x14ac:dyDescent="0.3">
      <c r="A97" s="31">
        <v>42100</v>
      </c>
      <c r="B97" s="32" t="str">
        <f>VLOOKUP(Table_EnergyDemand_raw_data[[#This Row],[Date]],Table_Sheet1[], 2, FALSE)</f>
        <v>N</v>
      </c>
      <c r="C97" s="32" t="str">
        <f>VLOOKUP(Table_EnergyDemand_raw_data[[#This Row],[Date]],Table_Sheet1[], 3, FALSE)</f>
        <v>Y</v>
      </c>
      <c r="D97" s="32">
        <v>107383.37</v>
      </c>
      <c r="E97" s="32" t="e">
        <f>IF(Table5[[#This Row],[School day]]="Y",Table5[[#This Row],[Demand]],NA())</f>
        <v>#N/A</v>
      </c>
      <c r="F97" s="32">
        <f>IF(Table5[[#This Row],[School day]]="N",Table5[[#This Row],[Demand]],NA())</f>
        <v>107383.37</v>
      </c>
      <c r="G97" s="32">
        <f>IF(Table5[[#This Row],[Holiday]]="Y",Table5[[#This Row],[Demand]], NA())</f>
        <v>107383.37</v>
      </c>
      <c r="H97" s="32" t="e">
        <f>IF(Table5[[#This Row],[Holiday]]="Y",NA(),Table5[[#This Row],[Demand]])</f>
        <v>#N/A</v>
      </c>
    </row>
    <row r="98" spans="1:8" x14ac:dyDescent="0.3">
      <c r="A98" s="31">
        <v>42101</v>
      </c>
      <c r="B98" s="32" t="str">
        <f>VLOOKUP(Table_EnergyDemand_raw_data[[#This Row],[Date]],Table_Sheet1[], 2, FALSE)</f>
        <v>N</v>
      </c>
      <c r="C98" s="32" t="str">
        <f>VLOOKUP(Table_EnergyDemand_raw_data[[#This Row],[Date]],Table_Sheet1[], 3, FALSE)</f>
        <v>N</v>
      </c>
      <c r="D98" s="32">
        <v>120235.505</v>
      </c>
      <c r="E98" s="32" t="e">
        <f>IF(Table5[[#This Row],[School day]]="Y",Table5[[#This Row],[Demand]],NA())</f>
        <v>#N/A</v>
      </c>
      <c r="F98" s="32">
        <f>IF(Table5[[#This Row],[School day]]="N",Table5[[#This Row],[Demand]],NA())</f>
        <v>120235.505</v>
      </c>
      <c r="G98" s="32" t="e">
        <f>IF(Table5[[#This Row],[Holiday]]="Y",Table5[[#This Row],[Demand]], NA())</f>
        <v>#N/A</v>
      </c>
      <c r="H98" s="32">
        <f>IF(Table5[[#This Row],[Holiday]]="Y",NA(),Table5[[#This Row],[Demand]])</f>
        <v>120235.505</v>
      </c>
    </row>
    <row r="99" spans="1:8" x14ac:dyDescent="0.3">
      <c r="A99" s="31">
        <v>42102</v>
      </c>
      <c r="B99" s="32" t="str">
        <f>VLOOKUP(Table_EnergyDemand_raw_data[[#This Row],[Date]],Table_Sheet1[], 2, FALSE)</f>
        <v>N</v>
      </c>
      <c r="C99" s="32" t="str">
        <f>VLOOKUP(Table_EnergyDemand_raw_data[[#This Row],[Date]],Table_Sheet1[], 3, FALSE)</f>
        <v>N</v>
      </c>
      <c r="D99" s="32">
        <v>122129.77499999999</v>
      </c>
      <c r="E99" s="32" t="e">
        <f>IF(Table5[[#This Row],[School day]]="Y",Table5[[#This Row],[Demand]],NA())</f>
        <v>#N/A</v>
      </c>
      <c r="F99" s="32">
        <f>IF(Table5[[#This Row],[School day]]="N",Table5[[#This Row],[Demand]],NA())</f>
        <v>122129.77499999999</v>
      </c>
      <c r="G99" s="32" t="e">
        <f>IF(Table5[[#This Row],[Holiday]]="Y",Table5[[#This Row],[Demand]], NA())</f>
        <v>#N/A</v>
      </c>
      <c r="H99" s="32">
        <f>IF(Table5[[#This Row],[Holiday]]="Y",NA(),Table5[[#This Row],[Demand]])</f>
        <v>122129.77499999999</v>
      </c>
    </row>
    <row r="100" spans="1:8" x14ac:dyDescent="0.3">
      <c r="A100" s="31">
        <v>42103</v>
      </c>
      <c r="B100" s="32" t="str">
        <f>VLOOKUP(Table_EnergyDemand_raw_data[[#This Row],[Date]],Table_Sheet1[], 2, FALSE)</f>
        <v>N</v>
      </c>
      <c r="C100" s="32" t="str">
        <f>VLOOKUP(Table_EnergyDemand_raw_data[[#This Row],[Date]],Table_Sheet1[], 3, FALSE)</f>
        <v>N</v>
      </c>
      <c r="D100" s="32">
        <v>123990.76</v>
      </c>
      <c r="E100" s="32" t="e">
        <f>IF(Table5[[#This Row],[School day]]="Y",Table5[[#This Row],[Demand]],NA())</f>
        <v>#N/A</v>
      </c>
      <c r="F100" s="32">
        <f>IF(Table5[[#This Row],[School day]]="N",Table5[[#This Row],[Demand]],NA())</f>
        <v>123990.76</v>
      </c>
      <c r="G100" s="32" t="e">
        <f>IF(Table5[[#This Row],[Holiday]]="Y",Table5[[#This Row],[Demand]], NA())</f>
        <v>#N/A</v>
      </c>
      <c r="H100" s="32">
        <f>IF(Table5[[#This Row],[Holiday]]="Y",NA(),Table5[[#This Row],[Demand]])</f>
        <v>123990.76</v>
      </c>
    </row>
    <row r="101" spans="1:8" x14ac:dyDescent="0.3">
      <c r="A101" s="31">
        <v>42104</v>
      </c>
      <c r="B101" s="32" t="str">
        <f>VLOOKUP(Table_EnergyDemand_raw_data[[#This Row],[Date]],Table_Sheet1[], 2, FALSE)</f>
        <v>N</v>
      </c>
      <c r="C101" s="32" t="str">
        <f>VLOOKUP(Table_EnergyDemand_raw_data[[#This Row],[Date]],Table_Sheet1[], 3, FALSE)</f>
        <v>N</v>
      </c>
      <c r="D101" s="32">
        <v>121753.11500000001</v>
      </c>
      <c r="E101" s="32" t="e">
        <f>IF(Table5[[#This Row],[School day]]="Y",Table5[[#This Row],[Demand]],NA())</f>
        <v>#N/A</v>
      </c>
      <c r="F101" s="32">
        <f>IF(Table5[[#This Row],[School day]]="N",Table5[[#This Row],[Demand]],NA())</f>
        <v>121753.11500000001</v>
      </c>
      <c r="G101" s="32" t="e">
        <f>IF(Table5[[#This Row],[Holiday]]="Y",Table5[[#This Row],[Demand]], NA())</f>
        <v>#N/A</v>
      </c>
      <c r="H101" s="32">
        <f>IF(Table5[[#This Row],[Holiday]]="Y",NA(),Table5[[#This Row],[Demand]])</f>
        <v>121753.11500000001</v>
      </c>
    </row>
    <row r="102" spans="1:8" x14ac:dyDescent="0.3">
      <c r="A102" s="31">
        <v>42105</v>
      </c>
      <c r="B102" s="32" t="str">
        <f>VLOOKUP(Table_EnergyDemand_raw_data[[#This Row],[Date]],Table_Sheet1[], 2, FALSE)</f>
        <v>N</v>
      </c>
      <c r="C102" s="32" t="str">
        <f>VLOOKUP(Table_EnergyDemand_raw_data[[#This Row],[Date]],Table_Sheet1[], 3, FALSE)</f>
        <v>N</v>
      </c>
      <c r="D102" s="32">
        <v>110034.16499999999</v>
      </c>
      <c r="E102" s="32" t="e">
        <f>IF(Table5[[#This Row],[School day]]="Y",Table5[[#This Row],[Demand]],NA())</f>
        <v>#N/A</v>
      </c>
      <c r="F102" s="32">
        <f>IF(Table5[[#This Row],[School day]]="N",Table5[[#This Row],[Demand]],NA())</f>
        <v>110034.16499999999</v>
      </c>
      <c r="G102" s="32" t="e">
        <f>IF(Table5[[#This Row],[Holiday]]="Y",Table5[[#This Row],[Demand]], NA())</f>
        <v>#N/A</v>
      </c>
      <c r="H102" s="32">
        <f>IF(Table5[[#This Row],[Holiday]]="Y",NA(),Table5[[#This Row],[Demand]])</f>
        <v>110034.16499999999</v>
      </c>
    </row>
    <row r="103" spans="1:8" x14ac:dyDescent="0.3">
      <c r="A103" s="31">
        <v>42106</v>
      </c>
      <c r="B103" s="32" t="str">
        <f>VLOOKUP(Table_EnergyDemand_raw_data[[#This Row],[Date]],Table_Sheet1[], 2, FALSE)</f>
        <v>N</v>
      </c>
      <c r="C103" s="32" t="str">
        <f>VLOOKUP(Table_EnergyDemand_raw_data[[#This Row],[Date]],Table_Sheet1[], 3, FALSE)</f>
        <v>N</v>
      </c>
      <c r="D103" s="32">
        <v>103760.22500000001</v>
      </c>
      <c r="E103" s="32" t="e">
        <f>IF(Table5[[#This Row],[School day]]="Y",Table5[[#This Row],[Demand]],NA())</f>
        <v>#N/A</v>
      </c>
      <c r="F103" s="32">
        <f>IF(Table5[[#This Row],[School day]]="N",Table5[[#This Row],[Demand]],NA())</f>
        <v>103760.22500000001</v>
      </c>
      <c r="G103" s="32" t="e">
        <f>IF(Table5[[#This Row],[Holiday]]="Y",Table5[[#This Row],[Demand]], NA())</f>
        <v>#N/A</v>
      </c>
      <c r="H103" s="32">
        <f>IF(Table5[[#This Row],[Holiday]]="Y",NA(),Table5[[#This Row],[Demand]])</f>
        <v>103760.22500000001</v>
      </c>
    </row>
    <row r="104" spans="1:8" x14ac:dyDescent="0.3">
      <c r="A104" s="31">
        <v>42107</v>
      </c>
      <c r="B104" s="32" t="str">
        <f>VLOOKUP(Table_EnergyDemand_raw_data[[#This Row],[Date]],Table_Sheet1[], 2, FALSE)</f>
        <v>N</v>
      </c>
      <c r="C104" s="32" t="str">
        <f>VLOOKUP(Table_EnergyDemand_raw_data[[#This Row],[Date]],Table_Sheet1[], 3, FALSE)</f>
        <v>N</v>
      </c>
      <c r="D104" s="32">
        <v>125107.78</v>
      </c>
      <c r="E104" s="32" t="e">
        <f>IF(Table5[[#This Row],[School day]]="Y",Table5[[#This Row],[Demand]],NA())</f>
        <v>#N/A</v>
      </c>
      <c r="F104" s="32">
        <f>IF(Table5[[#This Row],[School day]]="N",Table5[[#This Row],[Demand]],NA())</f>
        <v>125107.78</v>
      </c>
      <c r="G104" s="32" t="e">
        <f>IF(Table5[[#This Row],[Holiday]]="Y",Table5[[#This Row],[Demand]], NA())</f>
        <v>#N/A</v>
      </c>
      <c r="H104" s="32">
        <f>IF(Table5[[#This Row],[Holiday]]="Y",NA(),Table5[[#This Row],[Demand]])</f>
        <v>125107.78</v>
      </c>
    </row>
    <row r="105" spans="1:8" x14ac:dyDescent="0.3">
      <c r="A105" s="31">
        <v>42108</v>
      </c>
      <c r="B105" s="32" t="str">
        <f>VLOOKUP(Table_EnergyDemand_raw_data[[#This Row],[Date]],Table_Sheet1[], 2, FALSE)</f>
        <v>Y</v>
      </c>
      <c r="C105" s="32" t="str">
        <f>VLOOKUP(Table_EnergyDemand_raw_data[[#This Row],[Date]],Table_Sheet1[], 3, FALSE)</f>
        <v>N</v>
      </c>
      <c r="D105" s="32">
        <v>127793.38</v>
      </c>
      <c r="E105" s="32">
        <f>IF(Table5[[#This Row],[School day]]="Y",Table5[[#This Row],[Demand]],NA())</f>
        <v>127793.38</v>
      </c>
      <c r="F105" s="32" t="e">
        <f>IF(Table5[[#This Row],[School day]]="N",Table5[[#This Row],[Demand]],NA())</f>
        <v>#N/A</v>
      </c>
      <c r="G105" s="32" t="e">
        <f>IF(Table5[[#This Row],[Holiday]]="Y",Table5[[#This Row],[Demand]], NA())</f>
        <v>#N/A</v>
      </c>
      <c r="H105" s="32">
        <f>IF(Table5[[#This Row],[Holiday]]="Y",NA(),Table5[[#This Row],[Demand]])</f>
        <v>127793.38</v>
      </c>
    </row>
    <row r="106" spans="1:8" x14ac:dyDescent="0.3">
      <c r="A106" s="31">
        <v>42109</v>
      </c>
      <c r="B106" s="32" t="str">
        <f>VLOOKUP(Table_EnergyDemand_raw_data[[#This Row],[Date]],Table_Sheet1[], 2, FALSE)</f>
        <v>Y</v>
      </c>
      <c r="C106" s="32" t="str">
        <f>VLOOKUP(Table_EnergyDemand_raw_data[[#This Row],[Date]],Table_Sheet1[], 3, FALSE)</f>
        <v>N</v>
      </c>
      <c r="D106" s="32">
        <v>126673.935</v>
      </c>
      <c r="E106" s="32">
        <f>IF(Table5[[#This Row],[School day]]="Y",Table5[[#This Row],[Demand]],NA())</f>
        <v>126673.935</v>
      </c>
      <c r="F106" s="32" t="e">
        <f>IF(Table5[[#This Row],[School day]]="N",Table5[[#This Row],[Demand]],NA())</f>
        <v>#N/A</v>
      </c>
      <c r="G106" s="32" t="e">
        <f>IF(Table5[[#This Row],[Holiday]]="Y",Table5[[#This Row],[Demand]], NA())</f>
        <v>#N/A</v>
      </c>
      <c r="H106" s="32">
        <f>IF(Table5[[#This Row],[Holiday]]="Y",NA(),Table5[[#This Row],[Demand]])</f>
        <v>126673.935</v>
      </c>
    </row>
    <row r="107" spans="1:8" x14ac:dyDescent="0.3">
      <c r="A107" s="31">
        <v>42110</v>
      </c>
      <c r="B107" s="32" t="str">
        <f>VLOOKUP(Table_EnergyDemand_raw_data[[#This Row],[Date]],Table_Sheet1[], 2, FALSE)</f>
        <v>Y</v>
      </c>
      <c r="C107" s="32" t="str">
        <f>VLOOKUP(Table_EnergyDemand_raw_data[[#This Row],[Date]],Table_Sheet1[], 3, FALSE)</f>
        <v>N</v>
      </c>
      <c r="D107" s="32">
        <v>126937.94</v>
      </c>
      <c r="E107" s="32">
        <f>IF(Table5[[#This Row],[School day]]="Y",Table5[[#This Row],[Demand]],NA())</f>
        <v>126937.94</v>
      </c>
      <c r="F107" s="32" t="e">
        <f>IF(Table5[[#This Row],[School day]]="N",Table5[[#This Row],[Demand]],NA())</f>
        <v>#N/A</v>
      </c>
      <c r="G107" s="32" t="e">
        <f>IF(Table5[[#This Row],[Holiday]]="Y",Table5[[#This Row],[Demand]], NA())</f>
        <v>#N/A</v>
      </c>
      <c r="H107" s="32">
        <f>IF(Table5[[#This Row],[Holiday]]="Y",NA(),Table5[[#This Row],[Demand]])</f>
        <v>126937.94</v>
      </c>
    </row>
    <row r="108" spans="1:8" x14ac:dyDescent="0.3">
      <c r="A108" s="31">
        <v>42111</v>
      </c>
      <c r="B108" s="32" t="str">
        <f>VLOOKUP(Table_EnergyDemand_raw_data[[#This Row],[Date]],Table_Sheet1[], 2, FALSE)</f>
        <v>Y</v>
      </c>
      <c r="C108" s="32" t="str">
        <f>VLOOKUP(Table_EnergyDemand_raw_data[[#This Row],[Date]],Table_Sheet1[], 3, FALSE)</f>
        <v>N</v>
      </c>
      <c r="D108" s="32">
        <v>131031.41499999999</v>
      </c>
      <c r="E108" s="32">
        <f>IF(Table5[[#This Row],[School day]]="Y",Table5[[#This Row],[Demand]],NA())</f>
        <v>131031.41499999999</v>
      </c>
      <c r="F108" s="32" t="e">
        <f>IF(Table5[[#This Row],[School day]]="N",Table5[[#This Row],[Demand]],NA())</f>
        <v>#N/A</v>
      </c>
      <c r="G108" s="32" t="e">
        <f>IF(Table5[[#This Row],[Holiday]]="Y",Table5[[#This Row],[Demand]], NA())</f>
        <v>#N/A</v>
      </c>
      <c r="H108" s="32">
        <f>IF(Table5[[#This Row],[Holiday]]="Y",NA(),Table5[[#This Row],[Demand]])</f>
        <v>131031.41499999999</v>
      </c>
    </row>
    <row r="109" spans="1:8" x14ac:dyDescent="0.3">
      <c r="A109" s="31">
        <v>42112</v>
      </c>
      <c r="B109" s="32" t="str">
        <f>VLOOKUP(Table_EnergyDemand_raw_data[[#This Row],[Date]],Table_Sheet1[], 2, FALSE)</f>
        <v>Y</v>
      </c>
      <c r="C109" s="32" t="str">
        <f>VLOOKUP(Table_EnergyDemand_raw_data[[#This Row],[Date]],Table_Sheet1[], 3, FALSE)</f>
        <v>N</v>
      </c>
      <c r="D109" s="32">
        <v>109763.985</v>
      </c>
      <c r="E109" s="32">
        <f>IF(Table5[[#This Row],[School day]]="Y",Table5[[#This Row],[Demand]],NA())</f>
        <v>109763.985</v>
      </c>
      <c r="F109" s="32" t="e">
        <f>IF(Table5[[#This Row],[School day]]="N",Table5[[#This Row],[Demand]],NA())</f>
        <v>#N/A</v>
      </c>
      <c r="G109" s="32" t="e">
        <f>IF(Table5[[#This Row],[Holiday]]="Y",Table5[[#This Row],[Demand]], NA())</f>
        <v>#N/A</v>
      </c>
      <c r="H109" s="32">
        <f>IF(Table5[[#This Row],[Holiday]]="Y",NA(),Table5[[#This Row],[Demand]])</f>
        <v>109763.985</v>
      </c>
    </row>
    <row r="110" spans="1:8" x14ac:dyDescent="0.3">
      <c r="A110" s="31">
        <v>42113</v>
      </c>
      <c r="B110" s="32" t="str">
        <f>VLOOKUP(Table_EnergyDemand_raw_data[[#This Row],[Date]],Table_Sheet1[], 2, FALSE)</f>
        <v>Y</v>
      </c>
      <c r="C110" s="32" t="str">
        <f>VLOOKUP(Table_EnergyDemand_raw_data[[#This Row],[Date]],Table_Sheet1[], 3, FALSE)</f>
        <v>N</v>
      </c>
      <c r="D110" s="32">
        <v>107160.54</v>
      </c>
      <c r="E110" s="32">
        <f>IF(Table5[[#This Row],[School day]]="Y",Table5[[#This Row],[Demand]],NA())</f>
        <v>107160.54</v>
      </c>
      <c r="F110" s="32" t="e">
        <f>IF(Table5[[#This Row],[School day]]="N",Table5[[#This Row],[Demand]],NA())</f>
        <v>#N/A</v>
      </c>
      <c r="G110" s="32" t="e">
        <f>IF(Table5[[#This Row],[Holiday]]="Y",Table5[[#This Row],[Demand]], NA())</f>
        <v>#N/A</v>
      </c>
      <c r="H110" s="32">
        <f>IF(Table5[[#This Row],[Holiday]]="Y",NA(),Table5[[#This Row],[Demand]])</f>
        <v>107160.54</v>
      </c>
    </row>
    <row r="111" spans="1:8" x14ac:dyDescent="0.3">
      <c r="A111" s="31">
        <v>42114</v>
      </c>
      <c r="B111" s="32" t="str">
        <f>VLOOKUP(Table_EnergyDemand_raw_data[[#This Row],[Date]],Table_Sheet1[], 2, FALSE)</f>
        <v>Y</v>
      </c>
      <c r="C111" s="32" t="str">
        <f>VLOOKUP(Table_EnergyDemand_raw_data[[#This Row],[Date]],Table_Sheet1[], 3, FALSE)</f>
        <v>N</v>
      </c>
      <c r="D111" s="32">
        <v>126696.19</v>
      </c>
      <c r="E111" s="32">
        <f>IF(Table5[[#This Row],[School day]]="Y",Table5[[#This Row],[Demand]],NA())</f>
        <v>126696.19</v>
      </c>
      <c r="F111" s="32" t="e">
        <f>IF(Table5[[#This Row],[School day]]="N",Table5[[#This Row],[Demand]],NA())</f>
        <v>#N/A</v>
      </c>
      <c r="G111" s="32" t="e">
        <f>IF(Table5[[#This Row],[Holiday]]="Y",Table5[[#This Row],[Demand]], NA())</f>
        <v>#N/A</v>
      </c>
      <c r="H111" s="32">
        <f>IF(Table5[[#This Row],[Holiday]]="Y",NA(),Table5[[#This Row],[Demand]])</f>
        <v>126696.19</v>
      </c>
    </row>
    <row r="112" spans="1:8" x14ac:dyDescent="0.3">
      <c r="A112" s="31">
        <v>42115</v>
      </c>
      <c r="B112" s="32" t="str">
        <f>VLOOKUP(Table_EnergyDemand_raw_data[[#This Row],[Date]],Table_Sheet1[], 2, FALSE)</f>
        <v>Y</v>
      </c>
      <c r="C112" s="32" t="str">
        <f>VLOOKUP(Table_EnergyDemand_raw_data[[#This Row],[Date]],Table_Sheet1[], 3, FALSE)</f>
        <v>N</v>
      </c>
      <c r="D112" s="32">
        <v>127973.58500000001</v>
      </c>
      <c r="E112" s="32">
        <f>IF(Table5[[#This Row],[School day]]="Y",Table5[[#This Row],[Demand]],NA())</f>
        <v>127973.58500000001</v>
      </c>
      <c r="F112" s="32" t="e">
        <f>IF(Table5[[#This Row],[School day]]="N",Table5[[#This Row],[Demand]],NA())</f>
        <v>#N/A</v>
      </c>
      <c r="G112" s="32" t="e">
        <f>IF(Table5[[#This Row],[Holiday]]="Y",Table5[[#This Row],[Demand]], NA())</f>
        <v>#N/A</v>
      </c>
      <c r="H112" s="32">
        <f>IF(Table5[[#This Row],[Holiday]]="Y",NA(),Table5[[#This Row],[Demand]])</f>
        <v>127973.58500000001</v>
      </c>
    </row>
    <row r="113" spans="1:8" x14ac:dyDescent="0.3">
      <c r="A113" s="31">
        <v>42116</v>
      </c>
      <c r="B113" s="32" t="str">
        <f>VLOOKUP(Table_EnergyDemand_raw_data[[#This Row],[Date]],Table_Sheet1[], 2, FALSE)</f>
        <v>Y</v>
      </c>
      <c r="C113" s="32" t="str">
        <f>VLOOKUP(Table_EnergyDemand_raw_data[[#This Row],[Date]],Table_Sheet1[], 3, FALSE)</f>
        <v>N</v>
      </c>
      <c r="D113" s="32">
        <v>128598.495</v>
      </c>
      <c r="E113" s="32">
        <f>IF(Table5[[#This Row],[School day]]="Y",Table5[[#This Row],[Demand]],NA())</f>
        <v>128598.495</v>
      </c>
      <c r="F113" s="32" t="e">
        <f>IF(Table5[[#This Row],[School day]]="N",Table5[[#This Row],[Demand]],NA())</f>
        <v>#N/A</v>
      </c>
      <c r="G113" s="32" t="e">
        <f>IF(Table5[[#This Row],[Holiday]]="Y",Table5[[#This Row],[Demand]], NA())</f>
        <v>#N/A</v>
      </c>
      <c r="H113" s="32">
        <f>IF(Table5[[#This Row],[Holiday]]="Y",NA(),Table5[[#This Row],[Demand]])</f>
        <v>128598.495</v>
      </c>
    </row>
    <row r="114" spans="1:8" x14ac:dyDescent="0.3">
      <c r="A114" s="31">
        <v>42117</v>
      </c>
      <c r="B114" s="32" t="str">
        <f>VLOOKUP(Table_EnergyDemand_raw_data[[#This Row],[Date]],Table_Sheet1[], 2, FALSE)</f>
        <v>Y</v>
      </c>
      <c r="C114" s="32" t="str">
        <f>VLOOKUP(Table_EnergyDemand_raw_data[[#This Row],[Date]],Table_Sheet1[], 3, FALSE)</f>
        <v>N</v>
      </c>
      <c r="D114" s="32">
        <v>126483.80499999999</v>
      </c>
      <c r="E114" s="32">
        <f>IF(Table5[[#This Row],[School day]]="Y",Table5[[#This Row],[Demand]],NA())</f>
        <v>126483.80499999999</v>
      </c>
      <c r="F114" s="32" t="e">
        <f>IF(Table5[[#This Row],[School day]]="N",Table5[[#This Row],[Demand]],NA())</f>
        <v>#N/A</v>
      </c>
      <c r="G114" s="32" t="e">
        <f>IF(Table5[[#This Row],[Holiday]]="Y",Table5[[#This Row],[Demand]], NA())</f>
        <v>#N/A</v>
      </c>
      <c r="H114" s="32">
        <f>IF(Table5[[#This Row],[Holiday]]="Y",NA(),Table5[[#This Row],[Demand]])</f>
        <v>126483.80499999999</v>
      </c>
    </row>
    <row r="115" spans="1:8" x14ac:dyDescent="0.3">
      <c r="A115" s="31">
        <v>42118</v>
      </c>
      <c r="B115" s="32" t="str">
        <f>VLOOKUP(Table_EnergyDemand_raw_data[[#This Row],[Date]],Table_Sheet1[], 2, FALSE)</f>
        <v>Y</v>
      </c>
      <c r="C115" s="32" t="str">
        <f>VLOOKUP(Table_EnergyDemand_raw_data[[#This Row],[Date]],Table_Sheet1[], 3, FALSE)</f>
        <v>N</v>
      </c>
      <c r="D115" s="32">
        <v>126230.785</v>
      </c>
      <c r="E115" s="32">
        <f>IF(Table5[[#This Row],[School day]]="Y",Table5[[#This Row],[Demand]],NA())</f>
        <v>126230.785</v>
      </c>
      <c r="F115" s="32" t="e">
        <f>IF(Table5[[#This Row],[School day]]="N",Table5[[#This Row],[Demand]],NA())</f>
        <v>#N/A</v>
      </c>
      <c r="G115" s="32" t="e">
        <f>IF(Table5[[#This Row],[Holiday]]="Y",Table5[[#This Row],[Demand]], NA())</f>
        <v>#N/A</v>
      </c>
      <c r="H115" s="32">
        <f>IF(Table5[[#This Row],[Holiday]]="Y",NA(),Table5[[#This Row],[Demand]])</f>
        <v>126230.785</v>
      </c>
    </row>
    <row r="116" spans="1:8" x14ac:dyDescent="0.3">
      <c r="A116" s="31">
        <v>42119</v>
      </c>
      <c r="B116" s="32" t="str">
        <f>VLOOKUP(Table_EnergyDemand_raw_data[[#This Row],[Date]],Table_Sheet1[], 2, FALSE)</f>
        <v>Y</v>
      </c>
      <c r="C116" s="32" t="str">
        <f>VLOOKUP(Table_EnergyDemand_raw_data[[#This Row],[Date]],Table_Sheet1[], 3, FALSE)</f>
        <v>Y</v>
      </c>
      <c r="D116" s="32">
        <v>111803.625</v>
      </c>
      <c r="E116" s="32">
        <f>IF(Table5[[#This Row],[School day]]="Y",Table5[[#This Row],[Demand]],NA())</f>
        <v>111803.625</v>
      </c>
      <c r="F116" s="32" t="e">
        <f>IF(Table5[[#This Row],[School day]]="N",Table5[[#This Row],[Demand]],NA())</f>
        <v>#N/A</v>
      </c>
      <c r="G116" s="32">
        <f>IF(Table5[[#This Row],[Holiday]]="Y",Table5[[#This Row],[Demand]], NA())</f>
        <v>111803.625</v>
      </c>
      <c r="H116" s="32" t="e">
        <f>IF(Table5[[#This Row],[Holiday]]="Y",NA(),Table5[[#This Row],[Demand]])</f>
        <v>#N/A</v>
      </c>
    </row>
    <row r="117" spans="1:8" x14ac:dyDescent="0.3">
      <c r="A117" s="31">
        <v>42120</v>
      </c>
      <c r="B117" s="32" t="str">
        <f>VLOOKUP(Table_EnergyDemand_raw_data[[#This Row],[Date]],Table_Sheet1[], 2, FALSE)</f>
        <v>Y</v>
      </c>
      <c r="C117" s="32" t="str">
        <f>VLOOKUP(Table_EnergyDemand_raw_data[[#This Row],[Date]],Table_Sheet1[], 3, FALSE)</f>
        <v>N</v>
      </c>
      <c r="D117" s="32">
        <v>108217.82</v>
      </c>
      <c r="E117" s="32">
        <f>IF(Table5[[#This Row],[School day]]="Y",Table5[[#This Row],[Demand]],NA())</f>
        <v>108217.82</v>
      </c>
      <c r="F117" s="32" t="e">
        <f>IF(Table5[[#This Row],[School day]]="N",Table5[[#This Row],[Demand]],NA())</f>
        <v>#N/A</v>
      </c>
      <c r="G117" s="32" t="e">
        <f>IF(Table5[[#This Row],[Holiday]]="Y",Table5[[#This Row],[Demand]], NA())</f>
        <v>#N/A</v>
      </c>
      <c r="H117" s="32">
        <f>IF(Table5[[#This Row],[Holiday]]="Y",NA(),Table5[[#This Row],[Demand]])</f>
        <v>108217.82</v>
      </c>
    </row>
    <row r="118" spans="1:8" x14ac:dyDescent="0.3">
      <c r="A118" s="31">
        <v>42121</v>
      </c>
      <c r="B118" s="32" t="str">
        <f>VLOOKUP(Table_EnergyDemand_raw_data[[#This Row],[Date]],Table_Sheet1[], 2, FALSE)</f>
        <v>Y</v>
      </c>
      <c r="C118" s="32" t="str">
        <f>VLOOKUP(Table_EnergyDemand_raw_data[[#This Row],[Date]],Table_Sheet1[], 3, FALSE)</f>
        <v>N</v>
      </c>
      <c r="D118" s="32">
        <v>127855.22</v>
      </c>
      <c r="E118" s="32">
        <f>IF(Table5[[#This Row],[School day]]="Y",Table5[[#This Row],[Demand]],NA())</f>
        <v>127855.22</v>
      </c>
      <c r="F118" s="32" t="e">
        <f>IF(Table5[[#This Row],[School day]]="N",Table5[[#This Row],[Demand]],NA())</f>
        <v>#N/A</v>
      </c>
      <c r="G118" s="32" t="e">
        <f>IF(Table5[[#This Row],[Holiday]]="Y",Table5[[#This Row],[Demand]], NA())</f>
        <v>#N/A</v>
      </c>
      <c r="H118" s="32">
        <f>IF(Table5[[#This Row],[Holiday]]="Y",NA(),Table5[[#This Row],[Demand]])</f>
        <v>127855.22</v>
      </c>
    </row>
    <row r="119" spans="1:8" x14ac:dyDescent="0.3">
      <c r="A119" s="31">
        <v>42122</v>
      </c>
      <c r="B119" s="32" t="str">
        <f>VLOOKUP(Table_EnergyDemand_raw_data[[#This Row],[Date]],Table_Sheet1[], 2, FALSE)</f>
        <v>Y</v>
      </c>
      <c r="C119" s="32" t="str">
        <f>VLOOKUP(Table_EnergyDemand_raw_data[[#This Row],[Date]],Table_Sheet1[], 3, FALSE)</f>
        <v>N</v>
      </c>
      <c r="D119" s="32">
        <v>132642.14000000001</v>
      </c>
      <c r="E119" s="32">
        <f>IF(Table5[[#This Row],[School day]]="Y",Table5[[#This Row],[Demand]],NA())</f>
        <v>132642.14000000001</v>
      </c>
      <c r="F119" s="32" t="e">
        <f>IF(Table5[[#This Row],[School day]]="N",Table5[[#This Row],[Demand]],NA())</f>
        <v>#N/A</v>
      </c>
      <c r="G119" s="32" t="e">
        <f>IF(Table5[[#This Row],[Holiday]]="Y",Table5[[#This Row],[Demand]], NA())</f>
        <v>#N/A</v>
      </c>
      <c r="H119" s="32">
        <f>IF(Table5[[#This Row],[Holiday]]="Y",NA(),Table5[[#This Row],[Demand]])</f>
        <v>132642.14000000001</v>
      </c>
    </row>
    <row r="120" spans="1:8" x14ac:dyDescent="0.3">
      <c r="A120" s="31">
        <v>42123</v>
      </c>
      <c r="B120" s="32" t="str">
        <f>VLOOKUP(Table_EnergyDemand_raw_data[[#This Row],[Date]],Table_Sheet1[], 2, FALSE)</f>
        <v>Y</v>
      </c>
      <c r="C120" s="32" t="str">
        <f>VLOOKUP(Table_EnergyDemand_raw_data[[#This Row],[Date]],Table_Sheet1[], 3, FALSE)</f>
        <v>N</v>
      </c>
      <c r="D120" s="32">
        <v>132814.61499999999</v>
      </c>
      <c r="E120" s="32">
        <f>IF(Table5[[#This Row],[School day]]="Y",Table5[[#This Row],[Demand]],NA())</f>
        <v>132814.61499999999</v>
      </c>
      <c r="F120" s="32" t="e">
        <f>IF(Table5[[#This Row],[School day]]="N",Table5[[#This Row],[Demand]],NA())</f>
        <v>#N/A</v>
      </c>
      <c r="G120" s="32" t="e">
        <f>IF(Table5[[#This Row],[Holiday]]="Y",Table5[[#This Row],[Demand]], NA())</f>
        <v>#N/A</v>
      </c>
      <c r="H120" s="32">
        <f>IF(Table5[[#This Row],[Holiday]]="Y",NA(),Table5[[#This Row],[Demand]])</f>
        <v>132814.61499999999</v>
      </c>
    </row>
    <row r="121" spans="1:8" x14ac:dyDescent="0.3">
      <c r="A121" s="31">
        <v>42124</v>
      </c>
      <c r="B121" s="32" t="str">
        <f>VLOOKUP(Table_EnergyDemand_raw_data[[#This Row],[Date]],Table_Sheet1[], 2, FALSE)</f>
        <v>Y</v>
      </c>
      <c r="C121" s="32" t="str">
        <f>VLOOKUP(Table_EnergyDemand_raw_data[[#This Row],[Date]],Table_Sheet1[], 3, FALSE)</f>
        <v>N</v>
      </c>
      <c r="D121" s="32">
        <v>132669.57999999999</v>
      </c>
      <c r="E121" s="32">
        <f>IF(Table5[[#This Row],[School day]]="Y",Table5[[#This Row],[Demand]],NA())</f>
        <v>132669.57999999999</v>
      </c>
      <c r="F121" s="32" t="e">
        <f>IF(Table5[[#This Row],[School day]]="N",Table5[[#This Row],[Demand]],NA())</f>
        <v>#N/A</v>
      </c>
      <c r="G121" s="32" t="e">
        <f>IF(Table5[[#This Row],[Holiday]]="Y",Table5[[#This Row],[Demand]], NA())</f>
        <v>#N/A</v>
      </c>
      <c r="H121" s="32">
        <f>IF(Table5[[#This Row],[Holiday]]="Y",NA(),Table5[[#This Row],[Demand]])</f>
        <v>132669.57999999999</v>
      </c>
    </row>
    <row r="122" spans="1:8" x14ac:dyDescent="0.3">
      <c r="A122" s="31">
        <v>42125</v>
      </c>
      <c r="B122" s="32" t="str">
        <f>VLOOKUP(Table_EnergyDemand_raw_data[[#This Row],[Date]],Table_Sheet1[], 2, FALSE)</f>
        <v>Y</v>
      </c>
      <c r="C122" s="32" t="str">
        <f>VLOOKUP(Table_EnergyDemand_raw_data[[#This Row],[Date]],Table_Sheet1[], 3, FALSE)</f>
        <v>N</v>
      </c>
      <c r="D122" s="32">
        <v>126304.44500000001</v>
      </c>
      <c r="E122" s="32">
        <f>IF(Table5[[#This Row],[School day]]="Y",Table5[[#This Row],[Demand]],NA())</f>
        <v>126304.44500000001</v>
      </c>
      <c r="F122" s="32" t="e">
        <f>IF(Table5[[#This Row],[School day]]="N",Table5[[#This Row],[Demand]],NA())</f>
        <v>#N/A</v>
      </c>
      <c r="G122" s="32" t="e">
        <f>IF(Table5[[#This Row],[Holiday]]="Y",Table5[[#This Row],[Demand]], NA())</f>
        <v>#N/A</v>
      </c>
      <c r="H122" s="32">
        <f>IF(Table5[[#This Row],[Holiday]]="Y",NA(),Table5[[#This Row],[Demand]])</f>
        <v>126304.44500000001</v>
      </c>
    </row>
    <row r="123" spans="1:8" x14ac:dyDescent="0.3">
      <c r="A123" s="31">
        <v>42126</v>
      </c>
      <c r="B123" s="32" t="str">
        <f>VLOOKUP(Table_EnergyDemand_raw_data[[#This Row],[Date]],Table_Sheet1[], 2, FALSE)</f>
        <v>Y</v>
      </c>
      <c r="C123" s="32" t="str">
        <f>VLOOKUP(Table_EnergyDemand_raw_data[[#This Row],[Date]],Table_Sheet1[], 3, FALSE)</f>
        <v>N</v>
      </c>
      <c r="D123" s="32">
        <v>108487.97500000001</v>
      </c>
      <c r="E123" s="32">
        <f>IF(Table5[[#This Row],[School day]]="Y",Table5[[#This Row],[Demand]],NA())</f>
        <v>108487.97500000001</v>
      </c>
      <c r="F123" s="32" t="e">
        <f>IF(Table5[[#This Row],[School day]]="N",Table5[[#This Row],[Demand]],NA())</f>
        <v>#N/A</v>
      </c>
      <c r="G123" s="32" t="e">
        <f>IF(Table5[[#This Row],[Holiday]]="Y",Table5[[#This Row],[Demand]], NA())</f>
        <v>#N/A</v>
      </c>
      <c r="H123" s="32">
        <f>IF(Table5[[#This Row],[Holiday]]="Y",NA(),Table5[[#This Row],[Demand]])</f>
        <v>108487.97500000001</v>
      </c>
    </row>
    <row r="124" spans="1:8" x14ac:dyDescent="0.3">
      <c r="A124" s="31">
        <v>42127</v>
      </c>
      <c r="B124" s="32" t="str">
        <f>VLOOKUP(Table_EnergyDemand_raw_data[[#This Row],[Date]],Table_Sheet1[], 2, FALSE)</f>
        <v>Y</v>
      </c>
      <c r="C124" s="32" t="str">
        <f>VLOOKUP(Table_EnergyDemand_raw_data[[#This Row],[Date]],Table_Sheet1[], 3, FALSE)</f>
        <v>N</v>
      </c>
      <c r="D124" s="32">
        <v>109233.34</v>
      </c>
      <c r="E124" s="32">
        <f>IF(Table5[[#This Row],[School day]]="Y",Table5[[#This Row],[Demand]],NA())</f>
        <v>109233.34</v>
      </c>
      <c r="F124" s="32" t="e">
        <f>IF(Table5[[#This Row],[School day]]="N",Table5[[#This Row],[Demand]],NA())</f>
        <v>#N/A</v>
      </c>
      <c r="G124" s="32" t="e">
        <f>IF(Table5[[#This Row],[Holiday]]="Y",Table5[[#This Row],[Demand]], NA())</f>
        <v>#N/A</v>
      </c>
      <c r="H124" s="32">
        <f>IF(Table5[[#This Row],[Holiday]]="Y",NA(),Table5[[#This Row],[Demand]])</f>
        <v>109233.34</v>
      </c>
    </row>
    <row r="125" spans="1:8" x14ac:dyDescent="0.3">
      <c r="A125" s="31">
        <v>42128</v>
      </c>
      <c r="B125" s="32" t="str">
        <f>VLOOKUP(Table_EnergyDemand_raw_data[[#This Row],[Date]],Table_Sheet1[], 2, FALSE)</f>
        <v>Y</v>
      </c>
      <c r="C125" s="32" t="str">
        <f>VLOOKUP(Table_EnergyDemand_raw_data[[#This Row],[Date]],Table_Sheet1[], 3, FALSE)</f>
        <v>N</v>
      </c>
      <c r="D125" s="32">
        <v>122375.47</v>
      </c>
      <c r="E125" s="32">
        <f>IF(Table5[[#This Row],[School day]]="Y",Table5[[#This Row],[Demand]],NA())</f>
        <v>122375.47</v>
      </c>
      <c r="F125" s="32" t="e">
        <f>IF(Table5[[#This Row],[School day]]="N",Table5[[#This Row],[Demand]],NA())</f>
        <v>#N/A</v>
      </c>
      <c r="G125" s="32" t="e">
        <f>IF(Table5[[#This Row],[Holiday]]="Y",Table5[[#This Row],[Demand]], NA())</f>
        <v>#N/A</v>
      </c>
      <c r="H125" s="32">
        <f>IF(Table5[[#This Row],[Holiday]]="Y",NA(),Table5[[#This Row],[Demand]])</f>
        <v>122375.47</v>
      </c>
    </row>
    <row r="126" spans="1:8" x14ac:dyDescent="0.3">
      <c r="A126" s="31">
        <v>42129</v>
      </c>
      <c r="B126" s="32" t="str">
        <f>VLOOKUP(Table_EnergyDemand_raw_data[[#This Row],[Date]],Table_Sheet1[], 2, FALSE)</f>
        <v>Y</v>
      </c>
      <c r="C126" s="32" t="str">
        <f>VLOOKUP(Table_EnergyDemand_raw_data[[#This Row],[Date]],Table_Sheet1[], 3, FALSE)</f>
        <v>N</v>
      </c>
      <c r="D126" s="32">
        <v>123734.86500000001</v>
      </c>
      <c r="E126" s="32">
        <f>IF(Table5[[#This Row],[School day]]="Y",Table5[[#This Row],[Demand]],NA())</f>
        <v>123734.86500000001</v>
      </c>
      <c r="F126" s="32" t="e">
        <f>IF(Table5[[#This Row],[School day]]="N",Table5[[#This Row],[Demand]],NA())</f>
        <v>#N/A</v>
      </c>
      <c r="G126" s="32" t="e">
        <f>IF(Table5[[#This Row],[Holiday]]="Y",Table5[[#This Row],[Demand]], NA())</f>
        <v>#N/A</v>
      </c>
      <c r="H126" s="32">
        <f>IF(Table5[[#This Row],[Holiday]]="Y",NA(),Table5[[#This Row],[Demand]])</f>
        <v>123734.86500000001</v>
      </c>
    </row>
    <row r="127" spans="1:8" x14ac:dyDescent="0.3">
      <c r="A127" s="31">
        <v>42130</v>
      </c>
      <c r="B127" s="32" t="str">
        <f>VLOOKUP(Table_EnergyDemand_raw_data[[#This Row],[Date]],Table_Sheet1[], 2, FALSE)</f>
        <v>Y</v>
      </c>
      <c r="C127" s="32" t="str">
        <f>VLOOKUP(Table_EnergyDemand_raw_data[[#This Row],[Date]],Table_Sheet1[], 3, FALSE)</f>
        <v>N</v>
      </c>
      <c r="D127" s="32">
        <v>129121.86</v>
      </c>
      <c r="E127" s="32">
        <f>IF(Table5[[#This Row],[School day]]="Y",Table5[[#This Row],[Demand]],NA())</f>
        <v>129121.86</v>
      </c>
      <c r="F127" s="32" t="e">
        <f>IF(Table5[[#This Row],[School day]]="N",Table5[[#This Row],[Demand]],NA())</f>
        <v>#N/A</v>
      </c>
      <c r="G127" s="32" t="e">
        <f>IF(Table5[[#This Row],[Holiday]]="Y",Table5[[#This Row],[Demand]], NA())</f>
        <v>#N/A</v>
      </c>
      <c r="H127" s="32">
        <f>IF(Table5[[#This Row],[Holiday]]="Y",NA(),Table5[[#This Row],[Demand]])</f>
        <v>129121.86</v>
      </c>
    </row>
    <row r="128" spans="1:8" x14ac:dyDescent="0.3">
      <c r="A128" s="31">
        <v>42131</v>
      </c>
      <c r="B128" s="32" t="str">
        <f>VLOOKUP(Table_EnergyDemand_raw_data[[#This Row],[Date]],Table_Sheet1[], 2, FALSE)</f>
        <v>Y</v>
      </c>
      <c r="C128" s="32" t="str">
        <f>VLOOKUP(Table_EnergyDemand_raw_data[[#This Row],[Date]],Table_Sheet1[], 3, FALSE)</f>
        <v>N</v>
      </c>
      <c r="D128" s="32">
        <v>131237.185</v>
      </c>
      <c r="E128" s="32">
        <f>IF(Table5[[#This Row],[School day]]="Y",Table5[[#This Row],[Demand]],NA())</f>
        <v>131237.185</v>
      </c>
      <c r="F128" s="32" t="e">
        <f>IF(Table5[[#This Row],[School day]]="N",Table5[[#This Row],[Demand]],NA())</f>
        <v>#N/A</v>
      </c>
      <c r="G128" s="32" t="e">
        <f>IF(Table5[[#This Row],[Holiday]]="Y",Table5[[#This Row],[Demand]], NA())</f>
        <v>#N/A</v>
      </c>
      <c r="H128" s="32">
        <f>IF(Table5[[#This Row],[Holiday]]="Y",NA(),Table5[[#This Row],[Demand]])</f>
        <v>131237.185</v>
      </c>
    </row>
    <row r="129" spans="1:8" x14ac:dyDescent="0.3">
      <c r="A129" s="31">
        <v>42132</v>
      </c>
      <c r="B129" s="32" t="str">
        <f>VLOOKUP(Table_EnergyDemand_raw_data[[#This Row],[Date]],Table_Sheet1[], 2, FALSE)</f>
        <v>Y</v>
      </c>
      <c r="C129" s="32" t="str">
        <f>VLOOKUP(Table_EnergyDemand_raw_data[[#This Row],[Date]],Table_Sheet1[], 3, FALSE)</f>
        <v>N</v>
      </c>
      <c r="D129" s="32">
        <v>131138.73000000001</v>
      </c>
      <c r="E129" s="32">
        <f>IF(Table5[[#This Row],[School day]]="Y",Table5[[#This Row],[Demand]],NA())</f>
        <v>131138.73000000001</v>
      </c>
      <c r="F129" s="32" t="e">
        <f>IF(Table5[[#This Row],[School day]]="N",Table5[[#This Row],[Demand]],NA())</f>
        <v>#N/A</v>
      </c>
      <c r="G129" s="32" t="e">
        <f>IF(Table5[[#This Row],[Holiday]]="Y",Table5[[#This Row],[Demand]], NA())</f>
        <v>#N/A</v>
      </c>
      <c r="H129" s="32">
        <f>IF(Table5[[#This Row],[Holiday]]="Y",NA(),Table5[[#This Row],[Demand]])</f>
        <v>131138.73000000001</v>
      </c>
    </row>
    <row r="130" spans="1:8" x14ac:dyDescent="0.3">
      <c r="A130" s="31">
        <v>42133</v>
      </c>
      <c r="B130" s="32" t="str">
        <f>VLOOKUP(Table_EnergyDemand_raw_data[[#This Row],[Date]],Table_Sheet1[], 2, FALSE)</f>
        <v>Y</v>
      </c>
      <c r="C130" s="32" t="str">
        <f>VLOOKUP(Table_EnergyDemand_raw_data[[#This Row],[Date]],Table_Sheet1[], 3, FALSE)</f>
        <v>N</v>
      </c>
      <c r="D130" s="32">
        <v>108377.05</v>
      </c>
      <c r="E130" s="32">
        <f>IF(Table5[[#This Row],[School day]]="Y",Table5[[#This Row],[Demand]],NA())</f>
        <v>108377.05</v>
      </c>
      <c r="F130" s="32" t="e">
        <f>IF(Table5[[#This Row],[School day]]="N",Table5[[#This Row],[Demand]],NA())</f>
        <v>#N/A</v>
      </c>
      <c r="G130" s="32" t="e">
        <f>IF(Table5[[#This Row],[Holiday]]="Y",Table5[[#This Row],[Demand]], NA())</f>
        <v>#N/A</v>
      </c>
      <c r="H130" s="32">
        <f>IF(Table5[[#This Row],[Holiday]]="Y",NA(),Table5[[#This Row],[Demand]])</f>
        <v>108377.05</v>
      </c>
    </row>
    <row r="131" spans="1:8" x14ac:dyDescent="0.3">
      <c r="A131" s="31">
        <v>42134</v>
      </c>
      <c r="B131" s="32" t="str">
        <f>VLOOKUP(Table_EnergyDemand_raw_data[[#This Row],[Date]],Table_Sheet1[], 2, FALSE)</f>
        <v>Y</v>
      </c>
      <c r="C131" s="32" t="str">
        <f>VLOOKUP(Table_EnergyDemand_raw_data[[#This Row],[Date]],Table_Sheet1[], 3, FALSE)</f>
        <v>N</v>
      </c>
      <c r="D131" s="32">
        <v>103811.28</v>
      </c>
      <c r="E131" s="32">
        <f>IF(Table5[[#This Row],[School day]]="Y",Table5[[#This Row],[Demand]],NA())</f>
        <v>103811.28</v>
      </c>
      <c r="F131" s="32" t="e">
        <f>IF(Table5[[#This Row],[School day]]="N",Table5[[#This Row],[Demand]],NA())</f>
        <v>#N/A</v>
      </c>
      <c r="G131" s="32" t="e">
        <f>IF(Table5[[#This Row],[Holiday]]="Y",Table5[[#This Row],[Demand]], NA())</f>
        <v>#N/A</v>
      </c>
      <c r="H131" s="32">
        <f>IF(Table5[[#This Row],[Holiday]]="Y",NA(),Table5[[#This Row],[Demand]])</f>
        <v>103811.28</v>
      </c>
    </row>
    <row r="132" spans="1:8" x14ac:dyDescent="0.3">
      <c r="A132" s="31">
        <v>42135</v>
      </c>
      <c r="B132" s="32" t="str">
        <f>VLOOKUP(Table_EnergyDemand_raw_data[[#This Row],[Date]],Table_Sheet1[], 2, FALSE)</f>
        <v>Y</v>
      </c>
      <c r="C132" s="32" t="str">
        <f>VLOOKUP(Table_EnergyDemand_raw_data[[#This Row],[Date]],Table_Sheet1[], 3, FALSE)</f>
        <v>N</v>
      </c>
      <c r="D132" s="32">
        <v>123740.245</v>
      </c>
      <c r="E132" s="32">
        <f>IF(Table5[[#This Row],[School day]]="Y",Table5[[#This Row],[Demand]],NA())</f>
        <v>123740.245</v>
      </c>
      <c r="F132" s="32" t="e">
        <f>IF(Table5[[#This Row],[School day]]="N",Table5[[#This Row],[Demand]],NA())</f>
        <v>#N/A</v>
      </c>
      <c r="G132" s="32" t="e">
        <f>IF(Table5[[#This Row],[Holiday]]="Y",Table5[[#This Row],[Demand]], NA())</f>
        <v>#N/A</v>
      </c>
      <c r="H132" s="32">
        <f>IF(Table5[[#This Row],[Holiday]]="Y",NA(),Table5[[#This Row],[Demand]])</f>
        <v>123740.245</v>
      </c>
    </row>
    <row r="133" spans="1:8" x14ac:dyDescent="0.3">
      <c r="A133" s="31">
        <v>42136</v>
      </c>
      <c r="B133" s="32" t="str">
        <f>VLOOKUP(Table_EnergyDemand_raw_data[[#This Row],[Date]],Table_Sheet1[], 2, FALSE)</f>
        <v>Y</v>
      </c>
      <c r="C133" s="32" t="str">
        <f>VLOOKUP(Table_EnergyDemand_raw_data[[#This Row],[Date]],Table_Sheet1[], 3, FALSE)</f>
        <v>N</v>
      </c>
      <c r="D133" s="32">
        <v>129312.58</v>
      </c>
      <c r="E133" s="32">
        <f>IF(Table5[[#This Row],[School day]]="Y",Table5[[#This Row],[Demand]],NA())</f>
        <v>129312.58</v>
      </c>
      <c r="F133" s="32" t="e">
        <f>IF(Table5[[#This Row],[School day]]="N",Table5[[#This Row],[Demand]],NA())</f>
        <v>#N/A</v>
      </c>
      <c r="G133" s="32" t="e">
        <f>IF(Table5[[#This Row],[Holiday]]="Y",Table5[[#This Row],[Demand]], NA())</f>
        <v>#N/A</v>
      </c>
      <c r="H133" s="32">
        <f>IF(Table5[[#This Row],[Holiday]]="Y",NA(),Table5[[#This Row],[Demand]])</f>
        <v>129312.58</v>
      </c>
    </row>
    <row r="134" spans="1:8" x14ac:dyDescent="0.3">
      <c r="A134" s="31">
        <v>42137</v>
      </c>
      <c r="B134" s="32" t="str">
        <f>VLOOKUP(Table_EnergyDemand_raw_data[[#This Row],[Date]],Table_Sheet1[], 2, FALSE)</f>
        <v>Y</v>
      </c>
      <c r="C134" s="32" t="str">
        <f>VLOOKUP(Table_EnergyDemand_raw_data[[#This Row],[Date]],Table_Sheet1[], 3, FALSE)</f>
        <v>N</v>
      </c>
      <c r="D134" s="32">
        <v>136903.26999999999</v>
      </c>
      <c r="E134" s="32">
        <f>IF(Table5[[#This Row],[School day]]="Y",Table5[[#This Row],[Demand]],NA())</f>
        <v>136903.26999999999</v>
      </c>
      <c r="F134" s="32" t="e">
        <f>IF(Table5[[#This Row],[School day]]="N",Table5[[#This Row],[Demand]],NA())</f>
        <v>#N/A</v>
      </c>
      <c r="G134" s="32" t="e">
        <f>IF(Table5[[#This Row],[Holiday]]="Y",Table5[[#This Row],[Demand]], NA())</f>
        <v>#N/A</v>
      </c>
      <c r="H134" s="32">
        <f>IF(Table5[[#This Row],[Holiday]]="Y",NA(),Table5[[#This Row],[Demand]])</f>
        <v>136903.26999999999</v>
      </c>
    </row>
    <row r="135" spans="1:8" x14ac:dyDescent="0.3">
      <c r="A135" s="31">
        <v>42138</v>
      </c>
      <c r="B135" s="32" t="str">
        <f>VLOOKUP(Table_EnergyDemand_raw_data[[#This Row],[Date]],Table_Sheet1[], 2, FALSE)</f>
        <v>Y</v>
      </c>
      <c r="C135" s="32" t="str">
        <f>VLOOKUP(Table_EnergyDemand_raw_data[[#This Row],[Date]],Table_Sheet1[], 3, FALSE)</f>
        <v>N</v>
      </c>
      <c r="D135" s="32">
        <v>135217.65</v>
      </c>
      <c r="E135" s="32">
        <f>IF(Table5[[#This Row],[School day]]="Y",Table5[[#This Row],[Demand]],NA())</f>
        <v>135217.65</v>
      </c>
      <c r="F135" s="32" t="e">
        <f>IF(Table5[[#This Row],[School day]]="N",Table5[[#This Row],[Demand]],NA())</f>
        <v>#N/A</v>
      </c>
      <c r="G135" s="32" t="e">
        <f>IF(Table5[[#This Row],[Holiday]]="Y",Table5[[#This Row],[Demand]], NA())</f>
        <v>#N/A</v>
      </c>
      <c r="H135" s="32">
        <f>IF(Table5[[#This Row],[Holiday]]="Y",NA(),Table5[[#This Row],[Demand]])</f>
        <v>135217.65</v>
      </c>
    </row>
    <row r="136" spans="1:8" x14ac:dyDescent="0.3">
      <c r="A136" s="31">
        <v>42139</v>
      </c>
      <c r="B136" s="32" t="str">
        <f>VLOOKUP(Table_EnergyDemand_raw_data[[#This Row],[Date]],Table_Sheet1[], 2, FALSE)</f>
        <v>Y</v>
      </c>
      <c r="C136" s="32" t="str">
        <f>VLOOKUP(Table_EnergyDemand_raw_data[[#This Row],[Date]],Table_Sheet1[], 3, FALSE)</f>
        <v>N</v>
      </c>
      <c r="D136" s="32">
        <v>135172.41</v>
      </c>
      <c r="E136" s="32">
        <f>IF(Table5[[#This Row],[School day]]="Y",Table5[[#This Row],[Demand]],NA())</f>
        <v>135172.41</v>
      </c>
      <c r="F136" s="32" t="e">
        <f>IF(Table5[[#This Row],[School day]]="N",Table5[[#This Row],[Demand]],NA())</f>
        <v>#N/A</v>
      </c>
      <c r="G136" s="32" t="e">
        <f>IF(Table5[[#This Row],[Holiday]]="Y",Table5[[#This Row],[Demand]], NA())</f>
        <v>#N/A</v>
      </c>
      <c r="H136" s="32">
        <f>IF(Table5[[#This Row],[Holiday]]="Y",NA(),Table5[[#This Row],[Demand]])</f>
        <v>135172.41</v>
      </c>
    </row>
    <row r="137" spans="1:8" x14ac:dyDescent="0.3">
      <c r="A137" s="31">
        <v>42140</v>
      </c>
      <c r="B137" s="32" t="str">
        <f>VLOOKUP(Table_EnergyDemand_raw_data[[#This Row],[Date]],Table_Sheet1[], 2, FALSE)</f>
        <v>Y</v>
      </c>
      <c r="C137" s="32" t="str">
        <f>VLOOKUP(Table_EnergyDemand_raw_data[[#This Row],[Date]],Table_Sheet1[], 3, FALSE)</f>
        <v>N</v>
      </c>
      <c r="D137" s="32">
        <v>117136.63</v>
      </c>
      <c r="E137" s="32">
        <f>IF(Table5[[#This Row],[School day]]="Y",Table5[[#This Row],[Demand]],NA())</f>
        <v>117136.63</v>
      </c>
      <c r="F137" s="32" t="e">
        <f>IF(Table5[[#This Row],[School day]]="N",Table5[[#This Row],[Demand]],NA())</f>
        <v>#N/A</v>
      </c>
      <c r="G137" s="32" t="e">
        <f>IF(Table5[[#This Row],[Holiday]]="Y",Table5[[#This Row],[Demand]], NA())</f>
        <v>#N/A</v>
      </c>
      <c r="H137" s="32">
        <f>IF(Table5[[#This Row],[Holiday]]="Y",NA(),Table5[[#This Row],[Demand]])</f>
        <v>117136.63</v>
      </c>
    </row>
    <row r="138" spans="1:8" x14ac:dyDescent="0.3">
      <c r="A138" s="31">
        <v>42141</v>
      </c>
      <c r="B138" s="32" t="str">
        <f>VLOOKUP(Table_EnergyDemand_raw_data[[#This Row],[Date]],Table_Sheet1[], 2, FALSE)</f>
        <v>Y</v>
      </c>
      <c r="C138" s="32" t="str">
        <f>VLOOKUP(Table_EnergyDemand_raw_data[[#This Row],[Date]],Table_Sheet1[], 3, FALSE)</f>
        <v>N</v>
      </c>
      <c r="D138" s="32">
        <v>111897.08500000001</v>
      </c>
      <c r="E138" s="32">
        <f>IF(Table5[[#This Row],[School day]]="Y",Table5[[#This Row],[Demand]],NA())</f>
        <v>111897.08500000001</v>
      </c>
      <c r="F138" s="32" t="e">
        <f>IF(Table5[[#This Row],[School day]]="N",Table5[[#This Row],[Demand]],NA())</f>
        <v>#N/A</v>
      </c>
      <c r="G138" s="32" t="e">
        <f>IF(Table5[[#This Row],[Holiday]]="Y",Table5[[#This Row],[Demand]], NA())</f>
        <v>#N/A</v>
      </c>
      <c r="H138" s="32">
        <f>IF(Table5[[#This Row],[Holiday]]="Y",NA(),Table5[[#This Row],[Demand]])</f>
        <v>111897.08500000001</v>
      </c>
    </row>
    <row r="139" spans="1:8" x14ac:dyDescent="0.3">
      <c r="A139" s="31">
        <v>42142</v>
      </c>
      <c r="B139" s="32" t="str">
        <f>VLOOKUP(Table_EnergyDemand_raw_data[[#This Row],[Date]],Table_Sheet1[], 2, FALSE)</f>
        <v>Y</v>
      </c>
      <c r="C139" s="32" t="str">
        <f>VLOOKUP(Table_EnergyDemand_raw_data[[#This Row],[Date]],Table_Sheet1[], 3, FALSE)</f>
        <v>N</v>
      </c>
      <c r="D139" s="32">
        <v>127524.8</v>
      </c>
      <c r="E139" s="32">
        <f>IF(Table5[[#This Row],[School day]]="Y",Table5[[#This Row],[Demand]],NA())</f>
        <v>127524.8</v>
      </c>
      <c r="F139" s="32" t="e">
        <f>IF(Table5[[#This Row],[School day]]="N",Table5[[#This Row],[Demand]],NA())</f>
        <v>#N/A</v>
      </c>
      <c r="G139" s="32" t="e">
        <f>IF(Table5[[#This Row],[Holiday]]="Y",Table5[[#This Row],[Demand]], NA())</f>
        <v>#N/A</v>
      </c>
      <c r="H139" s="32">
        <f>IF(Table5[[#This Row],[Holiday]]="Y",NA(),Table5[[#This Row],[Demand]])</f>
        <v>127524.8</v>
      </c>
    </row>
    <row r="140" spans="1:8" x14ac:dyDescent="0.3">
      <c r="A140" s="31">
        <v>42143</v>
      </c>
      <c r="B140" s="32" t="str">
        <f>VLOOKUP(Table_EnergyDemand_raw_data[[#This Row],[Date]],Table_Sheet1[], 2, FALSE)</f>
        <v>Y</v>
      </c>
      <c r="C140" s="32" t="str">
        <f>VLOOKUP(Table_EnergyDemand_raw_data[[#This Row],[Date]],Table_Sheet1[], 3, FALSE)</f>
        <v>N</v>
      </c>
      <c r="D140" s="32">
        <v>133235.48000000001</v>
      </c>
      <c r="E140" s="32">
        <f>IF(Table5[[#This Row],[School day]]="Y",Table5[[#This Row],[Demand]],NA())</f>
        <v>133235.48000000001</v>
      </c>
      <c r="F140" s="32" t="e">
        <f>IF(Table5[[#This Row],[School day]]="N",Table5[[#This Row],[Demand]],NA())</f>
        <v>#N/A</v>
      </c>
      <c r="G140" s="32" t="e">
        <f>IF(Table5[[#This Row],[Holiday]]="Y",Table5[[#This Row],[Demand]], NA())</f>
        <v>#N/A</v>
      </c>
      <c r="H140" s="32">
        <f>IF(Table5[[#This Row],[Holiday]]="Y",NA(),Table5[[#This Row],[Demand]])</f>
        <v>133235.48000000001</v>
      </c>
    </row>
    <row r="141" spans="1:8" x14ac:dyDescent="0.3">
      <c r="A141" s="31">
        <v>42144</v>
      </c>
      <c r="B141" s="32" t="str">
        <f>VLOOKUP(Table_EnergyDemand_raw_data[[#This Row],[Date]],Table_Sheet1[], 2, FALSE)</f>
        <v>Y</v>
      </c>
      <c r="C141" s="32" t="str">
        <f>VLOOKUP(Table_EnergyDemand_raw_data[[#This Row],[Date]],Table_Sheet1[], 3, FALSE)</f>
        <v>N</v>
      </c>
      <c r="D141" s="32">
        <v>127522.71</v>
      </c>
      <c r="E141" s="32">
        <f>IF(Table5[[#This Row],[School day]]="Y",Table5[[#This Row],[Demand]],NA())</f>
        <v>127522.71</v>
      </c>
      <c r="F141" s="32" t="e">
        <f>IF(Table5[[#This Row],[School day]]="N",Table5[[#This Row],[Demand]],NA())</f>
        <v>#N/A</v>
      </c>
      <c r="G141" s="32" t="e">
        <f>IF(Table5[[#This Row],[Holiday]]="Y",Table5[[#This Row],[Demand]], NA())</f>
        <v>#N/A</v>
      </c>
      <c r="H141" s="32">
        <f>IF(Table5[[#This Row],[Holiday]]="Y",NA(),Table5[[#This Row],[Demand]])</f>
        <v>127522.71</v>
      </c>
    </row>
    <row r="142" spans="1:8" x14ac:dyDescent="0.3">
      <c r="A142" s="31">
        <v>42145</v>
      </c>
      <c r="B142" s="32" t="str">
        <f>VLOOKUP(Table_EnergyDemand_raw_data[[#This Row],[Date]],Table_Sheet1[], 2, FALSE)</f>
        <v>Y</v>
      </c>
      <c r="C142" s="32" t="str">
        <f>VLOOKUP(Table_EnergyDemand_raw_data[[#This Row],[Date]],Table_Sheet1[], 3, FALSE)</f>
        <v>N</v>
      </c>
      <c r="D142" s="32">
        <v>135361.19500000001</v>
      </c>
      <c r="E142" s="32">
        <f>IF(Table5[[#This Row],[School day]]="Y",Table5[[#This Row],[Demand]],NA())</f>
        <v>135361.19500000001</v>
      </c>
      <c r="F142" s="32" t="e">
        <f>IF(Table5[[#This Row],[School day]]="N",Table5[[#This Row],[Demand]],NA())</f>
        <v>#N/A</v>
      </c>
      <c r="G142" s="32" t="e">
        <f>IF(Table5[[#This Row],[Holiday]]="Y",Table5[[#This Row],[Demand]], NA())</f>
        <v>#N/A</v>
      </c>
      <c r="H142" s="32">
        <f>IF(Table5[[#This Row],[Holiday]]="Y",NA(),Table5[[#This Row],[Demand]])</f>
        <v>135361.19500000001</v>
      </c>
    </row>
    <row r="143" spans="1:8" x14ac:dyDescent="0.3">
      <c r="A143" s="31">
        <v>42146</v>
      </c>
      <c r="B143" s="32" t="str">
        <f>VLOOKUP(Table_EnergyDemand_raw_data[[#This Row],[Date]],Table_Sheet1[], 2, FALSE)</f>
        <v>Y</v>
      </c>
      <c r="C143" s="32" t="str">
        <f>VLOOKUP(Table_EnergyDemand_raw_data[[#This Row],[Date]],Table_Sheet1[], 3, FALSE)</f>
        <v>N</v>
      </c>
      <c r="D143" s="32">
        <v>133422.46</v>
      </c>
      <c r="E143" s="32">
        <f>IF(Table5[[#This Row],[School day]]="Y",Table5[[#This Row],[Demand]],NA())</f>
        <v>133422.46</v>
      </c>
      <c r="F143" s="32" t="e">
        <f>IF(Table5[[#This Row],[School day]]="N",Table5[[#This Row],[Demand]],NA())</f>
        <v>#N/A</v>
      </c>
      <c r="G143" s="32" t="e">
        <f>IF(Table5[[#This Row],[Holiday]]="Y",Table5[[#This Row],[Demand]], NA())</f>
        <v>#N/A</v>
      </c>
      <c r="H143" s="32">
        <f>IF(Table5[[#This Row],[Holiday]]="Y",NA(),Table5[[#This Row],[Demand]])</f>
        <v>133422.46</v>
      </c>
    </row>
    <row r="144" spans="1:8" x14ac:dyDescent="0.3">
      <c r="A144" s="31">
        <v>42147</v>
      </c>
      <c r="B144" s="32" t="str">
        <f>VLOOKUP(Table_EnergyDemand_raw_data[[#This Row],[Date]],Table_Sheet1[], 2, FALSE)</f>
        <v>Y</v>
      </c>
      <c r="C144" s="32" t="str">
        <f>VLOOKUP(Table_EnergyDemand_raw_data[[#This Row],[Date]],Table_Sheet1[], 3, FALSE)</f>
        <v>N</v>
      </c>
      <c r="D144" s="32">
        <v>119331.85</v>
      </c>
      <c r="E144" s="32">
        <f>IF(Table5[[#This Row],[School day]]="Y",Table5[[#This Row],[Demand]],NA())</f>
        <v>119331.85</v>
      </c>
      <c r="F144" s="32" t="e">
        <f>IF(Table5[[#This Row],[School day]]="N",Table5[[#This Row],[Demand]],NA())</f>
        <v>#N/A</v>
      </c>
      <c r="G144" s="32" t="e">
        <f>IF(Table5[[#This Row],[Holiday]]="Y",Table5[[#This Row],[Demand]], NA())</f>
        <v>#N/A</v>
      </c>
      <c r="H144" s="32">
        <f>IF(Table5[[#This Row],[Holiday]]="Y",NA(),Table5[[#This Row],[Demand]])</f>
        <v>119331.85</v>
      </c>
    </row>
    <row r="145" spans="1:8" x14ac:dyDescent="0.3">
      <c r="A145" s="31">
        <v>42148</v>
      </c>
      <c r="B145" s="32" t="str">
        <f>VLOOKUP(Table_EnergyDemand_raw_data[[#This Row],[Date]],Table_Sheet1[], 2, FALSE)</f>
        <v>Y</v>
      </c>
      <c r="C145" s="32" t="str">
        <f>VLOOKUP(Table_EnergyDemand_raw_data[[#This Row],[Date]],Table_Sheet1[], 3, FALSE)</f>
        <v>N</v>
      </c>
      <c r="D145" s="32">
        <v>118783.08500000001</v>
      </c>
      <c r="E145" s="32">
        <f>IF(Table5[[#This Row],[School day]]="Y",Table5[[#This Row],[Demand]],NA())</f>
        <v>118783.08500000001</v>
      </c>
      <c r="F145" s="32" t="e">
        <f>IF(Table5[[#This Row],[School day]]="N",Table5[[#This Row],[Demand]],NA())</f>
        <v>#N/A</v>
      </c>
      <c r="G145" s="32" t="e">
        <f>IF(Table5[[#This Row],[Holiday]]="Y",Table5[[#This Row],[Demand]], NA())</f>
        <v>#N/A</v>
      </c>
      <c r="H145" s="32">
        <f>IF(Table5[[#This Row],[Holiday]]="Y",NA(),Table5[[#This Row],[Demand]])</f>
        <v>118783.08500000001</v>
      </c>
    </row>
    <row r="146" spans="1:8" x14ac:dyDescent="0.3">
      <c r="A146" s="31">
        <v>42149</v>
      </c>
      <c r="B146" s="32" t="str">
        <f>VLOOKUP(Table_EnergyDemand_raw_data[[#This Row],[Date]],Table_Sheet1[], 2, FALSE)</f>
        <v>Y</v>
      </c>
      <c r="C146" s="32" t="str">
        <f>VLOOKUP(Table_EnergyDemand_raw_data[[#This Row],[Date]],Table_Sheet1[], 3, FALSE)</f>
        <v>N</v>
      </c>
      <c r="D146" s="32">
        <v>136690.92000000001</v>
      </c>
      <c r="E146" s="32">
        <f>IF(Table5[[#This Row],[School day]]="Y",Table5[[#This Row],[Demand]],NA())</f>
        <v>136690.92000000001</v>
      </c>
      <c r="F146" s="32" t="e">
        <f>IF(Table5[[#This Row],[School day]]="N",Table5[[#This Row],[Demand]],NA())</f>
        <v>#N/A</v>
      </c>
      <c r="G146" s="32" t="e">
        <f>IF(Table5[[#This Row],[Holiday]]="Y",Table5[[#This Row],[Demand]], NA())</f>
        <v>#N/A</v>
      </c>
      <c r="H146" s="32">
        <f>IF(Table5[[#This Row],[Holiday]]="Y",NA(),Table5[[#This Row],[Demand]])</f>
        <v>136690.92000000001</v>
      </c>
    </row>
    <row r="147" spans="1:8" x14ac:dyDescent="0.3">
      <c r="A147" s="31">
        <v>42150</v>
      </c>
      <c r="B147" s="32" t="str">
        <f>VLOOKUP(Table_EnergyDemand_raw_data[[#This Row],[Date]],Table_Sheet1[], 2, FALSE)</f>
        <v>Y</v>
      </c>
      <c r="C147" s="32" t="str">
        <f>VLOOKUP(Table_EnergyDemand_raw_data[[#This Row],[Date]],Table_Sheet1[], 3, FALSE)</f>
        <v>N</v>
      </c>
      <c r="D147" s="32">
        <v>140886.995</v>
      </c>
      <c r="E147" s="32">
        <f>IF(Table5[[#This Row],[School day]]="Y",Table5[[#This Row],[Demand]],NA())</f>
        <v>140886.995</v>
      </c>
      <c r="F147" s="32" t="e">
        <f>IF(Table5[[#This Row],[School day]]="N",Table5[[#This Row],[Demand]],NA())</f>
        <v>#N/A</v>
      </c>
      <c r="G147" s="32" t="e">
        <f>IF(Table5[[#This Row],[Holiday]]="Y",Table5[[#This Row],[Demand]], NA())</f>
        <v>#N/A</v>
      </c>
      <c r="H147" s="32">
        <f>IF(Table5[[#This Row],[Holiday]]="Y",NA(),Table5[[#This Row],[Demand]])</f>
        <v>140886.995</v>
      </c>
    </row>
    <row r="148" spans="1:8" x14ac:dyDescent="0.3">
      <c r="A148" s="31">
        <v>42151</v>
      </c>
      <c r="B148" s="32" t="str">
        <f>VLOOKUP(Table_EnergyDemand_raw_data[[#This Row],[Date]],Table_Sheet1[], 2, FALSE)</f>
        <v>Y</v>
      </c>
      <c r="C148" s="32" t="str">
        <f>VLOOKUP(Table_EnergyDemand_raw_data[[#This Row],[Date]],Table_Sheet1[], 3, FALSE)</f>
        <v>N</v>
      </c>
      <c r="D148" s="32">
        <v>133103.37</v>
      </c>
      <c r="E148" s="32">
        <f>IF(Table5[[#This Row],[School day]]="Y",Table5[[#This Row],[Demand]],NA())</f>
        <v>133103.37</v>
      </c>
      <c r="F148" s="32" t="e">
        <f>IF(Table5[[#This Row],[School day]]="N",Table5[[#This Row],[Demand]],NA())</f>
        <v>#N/A</v>
      </c>
      <c r="G148" s="32" t="e">
        <f>IF(Table5[[#This Row],[Holiday]]="Y",Table5[[#This Row],[Demand]], NA())</f>
        <v>#N/A</v>
      </c>
      <c r="H148" s="32">
        <f>IF(Table5[[#This Row],[Holiday]]="Y",NA(),Table5[[#This Row],[Demand]])</f>
        <v>133103.37</v>
      </c>
    </row>
    <row r="149" spans="1:8" x14ac:dyDescent="0.3">
      <c r="A149" s="31">
        <v>42152</v>
      </c>
      <c r="B149" s="32" t="str">
        <f>VLOOKUP(Table_EnergyDemand_raw_data[[#This Row],[Date]],Table_Sheet1[], 2, FALSE)</f>
        <v>Y</v>
      </c>
      <c r="C149" s="32" t="str">
        <f>VLOOKUP(Table_EnergyDemand_raw_data[[#This Row],[Date]],Table_Sheet1[], 3, FALSE)</f>
        <v>N</v>
      </c>
      <c r="D149" s="32">
        <v>127900.235</v>
      </c>
      <c r="E149" s="32">
        <f>IF(Table5[[#This Row],[School day]]="Y",Table5[[#This Row],[Demand]],NA())</f>
        <v>127900.235</v>
      </c>
      <c r="F149" s="32" t="e">
        <f>IF(Table5[[#This Row],[School day]]="N",Table5[[#This Row],[Demand]],NA())</f>
        <v>#N/A</v>
      </c>
      <c r="G149" s="32" t="e">
        <f>IF(Table5[[#This Row],[Holiday]]="Y",Table5[[#This Row],[Demand]], NA())</f>
        <v>#N/A</v>
      </c>
      <c r="H149" s="32">
        <f>IF(Table5[[#This Row],[Holiday]]="Y",NA(),Table5[[#This Row],[Demand]])</f>
        <v>127900.235</v>
      </c>
    </row>
    <row r="150" spans="1:8" x14ac:dyDescent="0.3">
      <c r="A150" s="31">
        <v>42153</v>
      </c>
      <c r="B150" s="32" t="str">
        <f>VLOOKUP(Table_EnergyDemand_raw_data[[#This Row],[Date]],Table_Sheet1[], 2, FALSE)</f>
        <v>Y</v>
      </c>
      <c r="C150" s="32" t="str">
        <f>VLOOKUP(Table_EnergyDemand_raw_data[[#This Row],[Date]],Table_Sheet1[], 3, FALSE)</f>
        <v>N</v>
      </c>
      <c r="D150" s="32">
        <v>132338.94</v>
      </c>
      <c r="E150" s="32">
        <f>IF(Table5[[#This Row],[School day]]="Y",Table5[[#This Row],[Demand]],NA())</f>
        <v>132338.94</v>
      </c>
      <c r="F150" s="32" t="e">
        <f>IF(Table5[[#This Row],[School day]]="N",Table5[[#This Row],[Demand]],NA())</f>
        <v>#N/A</v>
      </c>
      <c r="G150" s="32" t="e">
        <f>IF(Table5[[#This Row],[Holiday]]="Y",Table5[[#This Row],[Demand]], NA())</f>
        <v>#N/A</v>
      </c>
      <c r="H150" s="32">
        <f>IF(Table5[[#This Row],[Holiday]]="Y",NA(),Table5[[#This Row],[Demand]])</f>
        <v>132338.94</v>
      </c>
    </row>
    <row r="151" spans="1:8" x14ac:dyDescent="0.3">
      <c r="A151" s="31">
        <v>42154</v>
      </c>
      <c r="B151" s="32" t="str">
        <f>VLOOKUP(Table_EnergyDemand_raw_data[[#This Row],[Date]],Table_Sheet1[], 2, FALSE)</f>
        <v>Y</v>
      </c>
      <c r="C151" s="32" t="str">
        <f>VLOOKUP(Table_EnergyDemand_raw_data[[#This Row],[Date]],Table_Sheet1[], 3, FALSE)</f>
        <v>N</v>
      </c>
      <c r="D151" s="32">
        <v>114669.79</v>
      </c>
      <c r="E151" s="32">
        <f>IF(Table5[[#This Row],[School day]]="Y",Table5[[#This Row],[Demand]],NA())</f>
        <v>114669.79</v>
      </c>
      <c r="F151" s="32" t="e">
        <f>IF(Table5[[#This Row],[School day]]="N",Table5[[#This Row],[Demand]],NA())</f>
        <v>#N/A</v>
      </c>
      <c r="G151" s="32" t="e">
        <f>IF(Table5[[#This Row],[Holiday]]="Y",Table5[[#This Row],[Demand]], NA())</f>
        <v>#N/A</v>
      </c>
      <c r="H151" s="32">
        <f>IF(Table5[[#This Row],[Holiday]]="Y",NA(),Table5[[#This Row],[Demand]])</f>
        <v>114669.79</v>
      </c>
    </row>
    <row r="152" spans="1:8" x14ac:dyDescent="0.3">
      <c r="A152" s="31">
        <v>42155</v>
      </c>
      <c r="B152" s="32" t="str">
        <f>VLOOKUP(Table_EnergyDemand_raw_data[[#This Row],[Date]],Table_Sheet1[], 2, FALSE)</f>
        <v>Y</v>
      </c>
      <c r="C152" s="32" t="str">
        <f>VLOOKUP(Table_EnergyDemand_raw_data[[#This Row],[Date]],Table_Sheet1[], 3, FALSE)</f>
        <v>N</v>
      </c>
      <c r="D152" s="32">
        <v>113261.26</v>
      </c>
      <c r="E152" s="32">
        <f>IF(Table5[[#This Row],[School day]]="Y",Table5[[#This Row],[Demand]],NA())</f>
        <v>113261.26</v>
      </c>
      <c r="F152" s="32" t="e">
        <f>IF(Table5[[#This Row],[School day]]="N",Table5[[#This Row],[Demand]],NA())</f>
        <v>#N/A</v>
      </c>
      <c r="G152" s="32" t="e">
        <f>IF(Table5[[#This Row],[Holiday]]="Y",Table5[[#This Row],[Demand]], NA())</f>
        <v>#N/A</v>
      </c>
      <c r="H152" s="32">
        <f>IF(Table5[[#This Row],[Holiday]]="Y",NA(),Table5[[#This Row],[Demand]])</f>
        <v>113261.26</v>
      </c>
    </row>
    <row r="153" spans="1:8" x14ac:dyDescent="0.3">
      <c r="A153" s="31">
        <v>42156</v>
      </c>
      <c r="B153" s="32" t="str">
        <f>VLOOKUP(Table_EnergyDemand_raw_data[[#This Row],[Date]],Table_Sheet1[], 2, FALSE)</f>
        <v>Y</v>
      </c>
      <c r="C153" s="32" t="str">
        <f>VLOOKUP(Table_EnergyDemand_raw_data[[#This Row],[Date]],Table_Sheet1[], 3, FALSE)</f>
        <v>N</v>
      </c>
      <c r="D153" s="32">
        <v>140919.995</v>
      </c>
      <c r="E153" s="32">
        <f>IF(Table5[[#This Row],[School day]]="Y",Table5[[#This Row],[Demand]],NA())</f>
        <v>140919.995</v>
      </c>
      <c r="F153" s="32" t="e">
        <f>IF(Table5[[#This Row],[School day]]="N",Table5[[#This Row],[Demand]],NA())</f>
        <v>#N/A</v>
      </c>
      <c r="G153" s="32" t="e">
        <f>IF(Table5[[#This Row],[Holiday]]="Y",Table5[[#This Row],[Demand]], NA())</f>
        <v>#N/A</v>
      </c>
      <c r="H153" s="32">
        <f>IF(Table5[[#This Row],[Holiday]]="Y",NA(),Table5[[#This Row],[Demand]])</f>
        <v>140919.995</v>
      </c>
    </row>
    <row r="154" spans="1:8" x14ac:dyDescent="0.3">
      <c r="A154" s="31">
        <v>42157</v>
      </c>
      <c r="B154" s="32" t="str">
        <f>VLOOKUP(Table_EnergyDemand_raw_data[[#This Row],[Date]],Table_Sheet1[], 2, FALSE)</f>
        <v>Y</v>
      </c>
      <c r="C154" s="32" t="str">
        <f>VLOOKUP(Table_EnergyDemand_raw_data[[#This Row],[Date]],Table_Sheet1[], 3, FALSE)</f>
        <v>N</v>
      </c>
      <c r="D154" s="32">
        <v>148534.505</v>
      </c>
      <c r="E154" s="32">
        <f>IF(Table5[[#This Row],[School day]]="Y",Table5[[#This Row],[Demand]],NA())</f>
        <v>148534.505</v>
      </c>
      <c r="F154" s="32" t="e">
        <f>IF(Table5[[#This Row],[School day]]="N",Table5[[#This Row],[Demand]],NA())</f>
        <v>#N/A</v>
      </c>
      <c r="G154" s="32" t="e">
        <f>IF(Table5[[#This Row],[Holiday]]="Y",Table5[[#This Row],[Demand]], NA())</f>
        <v>#N/A</v>
      </c>
      <c r="H154" s="32">
        <f>IF(Table5[[#This Row],[Holiday]]="Y",NA(),Table5[[#This Row],[Demand]])</f>
        <v>148534.505</v>
      </c>
    </row>
    <row r="155" spans="1:8" x14ac:dyDescent="0.3">
      <c r="A155" s="31">
        <v>42158</v>
      </c>
      <c r="B155" s="32" t="str">
        <f>VLOOKUP(Table_EnergyDemand_raw_data[[#This Row],[Date]],Table_Sheet1[], 2, FALSE)</f>
        <v>Y</v>
      </c>
      <c r="C155" s="32" t="str">
        <f>VLOOKUP(Table_EnergyDemand_raw_data[[#This Row],[Date]],Table_Sheet1[], 3, FALSE)</f>
        <v>N</v>
      </c>
      <c r="D155" s="32">
        <v>146902.95000000001</v>
      </c>
      <c r="E155" s="32">
        <f>IF(Table5[[#This Row],[School day]]="Y",Table5[[#This Row],[Demand]],NA())</f>
        <v>146902.95000000001</v>
      </c>
      <c r="F155" s="32" t="e">
        <f>IF(Table5[[#This Row],[School day]]="N",Table5[[#This Row],[Demand]],NA())</f>
        <v>#N/A</v>
      </c>
      <c r="G155" s="32" t="e">
        <f>IF(Table5[[#This Row],[Holiday]]="Y",Table5[[#This Row],[Demand]], NA())</f>
        <v>#N/A</v>
      </c>
      <c r="H155" s="32">
        <f>IF(Table5[[#This Row],[Holiday]]="Y",NA(),Table5[[#This Row],[Demand]])</f>
        <v>146902.95000000001</v>
      </c>
    </row>
    <row r="156" spans="1:8" x14ac:dyDescent="0.3">
      <c r="A156" s="31">
        <v>42159</v>
      </c>
      <c r="B156" s="32" t="str">
        <f>VLOOKUP(Table_EnergyDemand_raw_data[[#This Row],[Date]],Table_Sheet1[], 2, FALSE)</f>
        <v>Y</v>
      </c>
      <c r="C156" s="32" t="str">
        <f>VLOOKUP(Table_EnergyDemand_raw_data[[#This Row],[Date]],Table_Sheet1[], 3, FALSE)</f>
        <v>N</v>
      </c>
      <c r="D156" s="32">
        <v>147155.26500000001</v>
      </c>
      <c r="E156" s="32">
        <f>IF(Table5[[#This Row],[School day]]="Y",Table5[[#This Row],[Demand]],NA())</f>
        <v>147155.26500000001</v>
      </c>
      <c r="F156" s="32" t="e">
        <f>IF(Table5[[#This Row],[School day]]="N",Table5[[#This Row],[Demand]],NA())</f>
        <v>#N/A</v>
      </c>
      <c r="G156" s="32" t="e">
        <f>IF(Table5[[#This Row],[Holiday]]="Y",Table5[[#This Row],[Demand]], NA())</f>
        <v>#N/A</v>
      </c>
      <c r="H156" s="32">
        <f>IF(Table5[[#This Row],[Holiday]]="Y",NA(),Table5[[#This Row],[Demand]])</f>
        <v>147155.26500000001</v>
      </c>
    </row>
    <row r="157" spans="1:8" x14ac:dyDescent="0.3">
      <c r="A157" s="31">
        <v>42160</v>
      </c>
      <c r="B157" s="32" t="str">
        <f>VLOOKUP(Table_EnergyDemand_raw_data[[#This Row],[Date]],Table_Sheet1[], 2, FALSE)</f>
        <v>Y</v>
      </c>
      <c r="C157" s="32" t="str">
        <f>VLOOKUP(Table_EnergyDemand_raw_data[[#This Row],[Date]],Table_Sheet1[], 3, FALSE)</f>
        <v>N</v>
      </c>
      <c r="D157" s="32">
        <v>142625.035</v>
      </c>
      <c r="E157" s="32">
        <f>IF(Table5[[#This Row],[School day]]="Y",Table5[[#This Row],[Demand]],NA())</f>
        <v>142625.035</v>
      </c>
      <c r="F157" s="32" t="e">
        <f>IF(Table5[[#This Row],[School day]]="N",Table5[[#This Row],[Demand]],NA())</f>
        <v>#N/A</v>
      </c>
      <c r="G157" s="32" t="e">
        <f>IF(Table5[[#This Row],[Holiday]]="Y",Table5[[#This Row],[Demand]], NA())</f>
        <v>#N/A</v>
      </c>
      <c r="H157" s="32">
        <f>IF(Table5[[#This Row],[Holiday]]="Y",NA(),Table5[[#This Row],[Demand]])</f>
        <v>142625.035</v>
      </c>
    </row>
    <row r="158" spans="1:8" x14ac:dyDescent="0.3">
      <c r="A158" s="31">
        <v>42161</v>
      </c>
      <c r="B158" s="32" t="str">
        <f>VLOOKUP(Table_EnergyDemand_raw_data[[#This Row],[Date]],Table_Sheet1[], 2, FALSE)</f>
        <v>Y</v>
      </c>
      <c r="C158" s="32" t="str">
        <f>VLOOKUP(Table_EnergyDemand_raw_data[[#This Row],[Date]],Table_Sheet1[], 3, FALSE)</f>
        <v>N</v>
      </c>
      <c r="D158" s="32">
        <v>120128.295</v>
      </c>
      <c r="E158" s="32">
        <f>IF(Table5[[#This Row],[School day]]="Y",Table5[[#This Row],[Demand]],NA())</f>
        <v>120128.295</v>
      </c>
      <c r="F158" s="32" t="e">
        <f>IF(Table5[[#This Row],[School day]]="N",Table5[[#This Row],[Demand]],NA())</f>
        <v>#N/A</v>
      </c>
      <c r="G158" s="32" t="e">
        <f>IF(Table5[[#This Row],[Holiday]]="Y",Table5[[#This Row],[Demand]], NA())</f>
        <v>#N/A</v>
      </c>
      <c r="H158" s="32">
        <f>IF(Table5[[#This Row],[Holiday]]="Y",NA(),Table5[[#This Row],[Demand]])</f>
        <v>120128.295</v>
      </c>
    </row>
    <row r="159" spans="1:8" x14ac:dyDescent="0.3">
      <c r="A159" s="31">
        <v>42162</v>
      </c>
      <c r="B159" s="32" t="str">
        <f>VLOOKUP(Table_EnergyDemand_raw_data[[#This Row],[Date]],Table_Sheet1[], 2, FALSE)</f>
        <v>Y</v>
      </c>
      <c r="C159" s="32" t="str">
        <f>VLOOKUP(Table_EnergyDemand_raw_data[[#This Row],[Date]],Table_Sheet1[], 3, FALSE)</f>
        <v>N</v>
      </c>
      <c r="D159" s="32">
        <v>109609.685</v>
      </c>
      <c r="E159" s="32">
        <f>IF(Table5[[#This Row],[School day]]="Y",Table5[[#This Row],[Demand]],NA())</f>
        <v>109609.685</v>
      </c>
      <c r="F159" s="32" t="e">
        <f>IF(Table5[[#This Row],[School day]]="N",Table5[[#This Row],[Demand]],NA())</f>
        <v>#N/A</v>
      </c>
      <c r="G159" s="32" t="e">
        <f>IF(Table5[[#This Row],[Holiday]]="Y",Table5[[#This Row],[Demand]], NA())</f>
        <v>#N/A</v>
      </c>
      <c r="H159" s="32">
        <f>IF(Table5[[#This Row],[Holiday]]="Y",NA(),Table5[[#This Row],[Demand]])</f>
        <v>109609.685</v>
      </c>
    </row>
    <row r="160" spans="1:8" x14ac:dyDescent="0.3">
      <c r="A160" s="31">
        <v>42163</v>
      </c>
      <c r="B160" s="32" t="str">
        <f>VLOOKUP(Table_EnergyDemand_raw_data[[#This Row],[Date]],Table_Sheet1[], 2, FALSE)</f>
        <v>Y</v>
      </c>
      <c r="C160" s="32" t="str">
        <f>VLOOKUP(Table_EnergyDemand_raw_data[[#This Row],[Date]],Table_Sheet1[], 3, FALSE)</f>
        <v>Y</v>
      </c>
      <c r="D160" s="32">
        <v>110715.815</v>
      </c>
      <c r="E160" s="32">
        <f>IF(Table5[[#This Row],[School day]]="Y",Table5[[#This Row],[Demand]],NA())</f>
        <v>110715.815</v>
      </c>
      <c r="F160" s="32" t="e">
        <f>IF(Table5[[#This Row],[School day]]="N",Table5[[#This Row],[Demand]],NA())</f>
        <v>#N/A</v>
      </c>
      <c r="G160" s="32">
        <f>IF(Table5[[#This Row],[Holiday]]="Y",Table5[[#This Row],[Demand]], NA())</f>
        <v>110715.815</v>
      </c>
      <c r="H160" s="32" t="e">
        <f>IF(Table5[[#This Row],[Holiday]]="Y",NA(),Table5[[#This Row],[Demand]])</f>
        <v>#N/A</v>
      </c>
    </row>
    <row r="161" spans="1:8" x14ac:dyDescent="0.3">
      <c r="A161" s="31">
        <v>42164</v>
      </c>
      <c r="B161" s="32" t="str">
        <f>VLOOKUP(Table_EnergyDemand_raw_data[[#This Row],[Date]],Table_Sheet1[], 2, FALSE)</f>
        <v>Y</v>
      </c>
      <c r="C161" s="32" t="str">
        <f>VLOOKUP(Table_EnergyDemand_raw_data[[#This Row],[Date]],Table_Sheet1[], 3, FALSE)</f>
        <v>N</v>
      </c>
      <c r="D161" s="32">
        <v>132854.13500000001</v>
      </c>
      <c r="E161" s="32">
        <f>IF(Table5[[#This Row],[School day]]="Y",Table5[[#This Row],[Demand]],NA())</f>
        <v>132854.13500000001</v>
      </c>
      <c r="F161" s="32" t="e">
        <f>IF(Table5[[#This Row],[School day]]="N",Table5[[#This Row],[Demand]],NA())</f>
        <v>#N/A</v>
      </c>
      <c r="G161" s="32" t="e">
        <f>IF(Table5[[#This Row],[Holiday]]="Y",Table5[[#This Row],[Demand]], NA())</f>
        <v>#N/A</v>
      </c>
      <c r="H161" s="32">
        <f>IF(Table5[[#This Row],[Holiday]]="Y",NA(),Table5[[#This Row],[Demand]])</f>
        <v>132854.13500000001</v>
      </c>
    </row>
    <row r="162" spans="1:8" x14ac:dyDescent="0.3">
      <c r="A162" s="31">
        <v>42165</v>
      </c>
      <c r="B162" s="32" t="str">
        <f>VLOOKUP(Table_EnergyDemand_raw_data[[#This Row],[Date]],Table_Sheet1[], 2, FALSE)</f>
        <v>Y</v>
      </c>
      <c r="C162" s="32" t="str">
        <f>VLOOKUP(Table_EnergyDemand_raw_data[[#This Row],[Date]],Table_Sheet1[], 3, FALSE)</f>
        <v>N</v>
      </c>
      <c r="D162" s="32">
        <v>144125.52499999999</v>
      </c>
      <c r="E162" s="32">
        <f>IF(Table5[[#This Row],[School day]]="Y",Table5[[#This Row],[Demand]],NA())</f>
        <v>144125.52499999999</v>
      </c>
      <c r="F162" s="32" t="e">
        <f>IF(Table5[[#This Row],[School day]]="N",Table5[[#This Row],[Demand]],NA())</f>
        <v>#N/A</v>
      </c>
      <c r="G162" s="32" t="e">
        <f>IF(Table5[[#This Row],[Holiday]]="Y",Table5[[#This Row],[Demand]], NA())</f>
        <v>#N/A</v>
      </c>
      <c r="H162" s="32">
        <f>IF(Table5[[#This Row],[Holiday]]="Y",NA(),Table5[[#This Row],[Demand]])</f>
        <v>144125.52499999999</v>
      </c>
    </row>
    <row r="163" spans="1:8" x14ac:dyDescent="0.3">
      <c r="A163" s="31">
        <v>42166</v>
      </c>
      <c r="B163" s="32" t="str">
        <f>VLOOKUP(Table_EnergyDemand_raw_data[[#This Row],[Date]],Table_Sheet1[], 2, FALSE)</f>
        <v>Y</v>
      </c>
      <c r="C163" s="32" t="str">
        <f>VLOOKUP(Table_EnergyDemand_raw_data[[#This Row],[Date]],Table_Sheet1[], 3, FALSE)</f>
        <v>N</v>
      </c>
      <c r="D163" s="32">
        <v>143465.44500000001</v>
      </c>
      <c r="E163" s="32">
        <f>IF(Table5[[#This Row],[School day]]="Y",Table5[[#This Row],[Demand]],NA())</f>
        <v>143465.44500000001</v>
      </c>
      <c r="F163" s="32" t="e">
        <f>IF(Table5[[#This Row],[School day]]="N",Table5[[#This Row],[Demand]],NA())</f>
        <v>#N/A</v>
      </c>
      <c r="G163" s="32" t="e">
        <f>IF(Table5[[#This Row],[Holiday]]="Y",Table5[[#This Row],[Demand]], NA())</f>
        <v>#N/A</v>
      </c>
      <c r="H163" s="32">
        <f>IF(Table5[[#This Row],[Holiday]]="Y",NA(),Table5[[#This Row],[Demand]])</f>
        <v>143465.44500000001</v>
      </c>
    </row>
    <row r="164" spans="1:8" x14ac:dyDescent="0.3">
      <c r="A164" s="31">
        <v>42167</v>
      </c>
      <c r="B164" s="32" t="str">
        <f>VLOOKUP(Table_EnergyDemand_raw_data[[#This Row],[Date]],Table_Sheet1[], 2, FALSE)</f>
        <v>Y</v>
      </c>
      <c r="C164" s="32" t="str">
        <f>VLOOKUP(Table_EnergyDemand_raw_data[[#This Row],[Date]],Table_Sheet1[], 3, FALSE)</f>
        <v>N</v>
      </c>
      <c r="D164" s="32">
        <v>145005.62</v>
      </c>
      <c r="E164" s="32">
        <f>IF(Table5[[#This Row],[School day]]="Y",Table5[[#This Row],[Demand]],NA())</f>
        <v>145005.62</v>
      </c>
      <c r="F164" s="32" t="e">
        <f>IF(Table5[[#This Row],[School day]]="N",Table5[[#This Row],[Demand]],NA())</f>
        <v>#N/A</v>
      </c>
      <c r="G164" s="32" t="e">
        <f>IF(Table5[[#This Row],[Holiday]]="Y",Table5[[#This Row],[Demand]], NA())</f>
        <v>#N/A</v>
      </c>
      <c r="H164" s="32">
        <f>IF(Table5[[#This Row],[Holiday]]="Y",NA(),Table5[[#This Row],[Demand]])</f>
        <v>145005.62</v>
      </c>
    </row>
    <row r="165" spans="1:8" x14ac:dyDescent="0.3">
      <c r="A165" s="31">
        <v>42168</v>
      </c>
      <c r="B165" s="32" t="str">
        <f>VLOOKUP(Table_EnergyDemand_raw_data[[#This Row],[Date]],Table_Sheet1[], 2, FALSE)</f>
        <v>Y</v>
      </c>
      <c r="C165" s="32" t="str">
        <f>VLOOKUP(Table_EnergyDemand_raw_data[[#This Row],[Date]],Table_Sheet1[], 3, FALSE)</f>
        <v>N</v>
      </c>
      <c r="D165" s="32">
        <v>123754.55</v>
      </c>
      <c r="E165" s="32">
        <f>IF(Table5[[#This Row],[School day]]="Y",Table5[[#This Row],[Demand]],NA())</f>
        <v>123754.55</v>
      </c>
      <c r="F165" s="32" t="e">
        <f>IF(Table5[[#This Row],[School day]]="N",Table5[[#This Row],[Demand]],NA())</f>
        <v>#N/A</v>
      </c>
      <c r="G165" s="32" t="e">
        <f>IF(Table5[[#This Row],[Holiday]]="Y",Table5[[#This Row],[Demand]], NA())</f>
        <v>#N/A</v>
      </c>
      <c r="H165" s="32">
        <f>IF(Table5[[#This Row],[Holiday]]="Y",NA(),Table5[[#This Row],[Demand]])</f>
        <v>123754.55</v>
      </c>
    </row>
    <row r="166" spans="1:8" x14ac:dyDescent="0.3">
      <c r="A166" s="31">
        <v>42169</v>
      </c>
      <c r="B166" s="32" t="str">
        <f>VLOOKUP(Table_EnergyDemand_raw_data[[#This Row],[Date]],Table_Sheet1[], 2, FALSE)</f>
        <v>Y</v>
      </c>
      <c r="C166" s="32" t="str">
        <f>VLOOKUP(Table_EnergyDemand_raw_data[[#This Row],[Date]],Table_Sheet1[], 3, FALSE)</f>
        <v>N</v>
      </c>
      <c r="D166" s="32">
        <v>119125.62</v>
      </c>
      <c r="E166" s="32">
        <f>IF(Table5[[#This Row],[School day]]="Y",Table5[[#This Row],[Demand]],NA())</f>
        <v>119125.62</v>
      </c>
      <c r="F166" s="32" t="e">
        <f>IF(Table5[[#This Row],[School day]]="N",Table5[[#This Row],[Demand]],NA())</f>
        <v>#N/A</v>
      </c>
      <c r="G166" s="32" t="e">
        <f>IF(Table5[[#This Row],[Holiday]]="Y",Table5[[#This Row],[Demand]], NA())</f>
        <v>#N/A</v>
      </c>
      <c r="H166" s="32">
        <f>IF(Table5[[#This Row],[Holiday]]="Y",NA(),Table5[[#This Row],[Demand]])</f>
        <v>119125.62</v>
      </c>
    </row>
    <row r="167" spans="1:8" x14ac:dyDescent="0.3">
      <c r="A167" s="31">
        <v>42170</v>
      </c>
      <c r="B167" s="32" t="str">
        <f>VLOOKUP(Table_EnergyDemand_raw_data[[#This Row],[Date]],Table_Sheet1[], 2, FALSE)</f>
        <v>Y</v>
      </c>
      <c r="C167" s="32" t="str">
        <f>VLOOKUP(Table_EnergyDemand_raw_data[[#This Row],[Date]],Table_Sheet1[], 3, FALSE)</f>
        <v>N</v>
      </c>
      <c r="D167" s="32">
        <v>136054.14499999999</v>
      </c>
      <c r="E167" s="32">
        <f>IF(Table5[[#This Row],[School day]]="Y",Table5[[#This Row],[Demand]],NA())</f>
        <v>136054.14499999999</v>
      </c>
      <c r="F167" s="32" t="e">
        <f>IF(Table5[[#This Row],[School day]]="N",Table5[[#This Row],[Demand]],NA())</f>
        <v>#N/A</v>
      </c>
      <c r="G167" s="32" t="e">
        <f>IF(Table5[[#This Row],[Holiday]]="Y",Table5[[#This Row],[Demand]], NA())</f>
        <v>#N/A</v>
      </c>
      <c r="H167" s="32">
        <f>IF(Table5[[#This Row],[Holiday]]="Y",NA(),Table5[[#This Row],[Demand]])</f>
        <v>136054.14499999999</v>
      </c>
    </row>
    <row r="168" spans="1:8" x14ac:dyDescent="0.3">
      <c r="A168" s="31">
        <v>42171</v>
      </c>
      <c r="B168" s="32" t="str">
        <f>VLOOKUP(Table_EnergyDemand_raw_data[[#This Row],[Date]],Table_Sheet1[], 2, FALSE)</f>
        <v>Y</v>
      </c>
      <c r="C168" s="32" t="str">
        <f>VLOOKUP(Table_EnergyDemand_raw_data[[#This Row],[Date]],Table_Sheet1[], 3, FALSE)</f>
        <v>N</v>
      </c>
      <c r="D168" s="32">
        <v>139073.785</v>
      </c>
      <c r="E168" s="32">
        <f>IF(Table5[[#This Row],[School day]]="Y",Table5[[#This Row],[Demand]],NA())</f>
        <v>139073.785</v>
      </c>
      <c r="F168" s="32" t="e">
        <f>IF(Table5[[#This Row],[School day]]="N",Table5[[#This Row],[Demand]],NA())</f>
        <v>#N/A</v>
      </c>
      <c r="G168" s="32" t="e">
        <f>IF(Table5[[#This Row],[Holiday]]="Y",Table5[[#This Row],[Demand]], NA())</f>
        <v>#N/A</v>
      </c>
      <c r="H168" s="32">
        <f>IF(Table5[[#This Row],[Holiday]]="Y",NA(),Table5[[#This Row],[Demand]])</f>
        <v>139073.785</v>
      </c>
    </row>
    <row r="169" spans="1:8" x14ac:dyDescent="0.3">
      <c r="A169" s="31">
        <v>42172</v>
      </c>
      <c r="B169" s="32" t="str">
        <f>VLOOKUP(Table_EnergyDemand_raw_data[[#This Row],[Date]],Table_Sheet1[], 2, FALSE)</f>
        <v>Y</v>
      </c>
      <c r="C169" s="32" t="str">
        <f>VLOOKUP(Table_EnergyDemand_raw_data[[#This Row],[Date]],Table_Sheet1[], 3, FALSE)</f>
        <v>N</v>
      </c>
      <c r="D169" s="32">
        <v>134290.46</v>
      </c>
      <c r="E169" s="32">
        <f>IF(Table5[[#This Row],[School day]]="Y",Table5[[#This Row],[Demand]],NA())</f>
        <v>134290.46</v>
      </c>
      <c r="F169" s="32" t="e">
        <f>IF(Table5[[#This Row],[School day]]="N",Table5[[#This Row],[Demand]],NA())</f>
        <v>#N/A</v>
      </c>
      <c r="G169" s="32" t="e">
        <f>IF(Table5[[#This Row],[Holiday]]="Y",Table5[[#This Row],[Demand]], NA())</f>
        <v>#N/A</v>
      </c>
      <c r="H169" s="32">
        <f>IF(Table5[[#This Row],[Holiday]]="Y",NA(),Table5[[#This Row],[Demand]])</f>
        <v>134290.46</v>
      </c>
    </row>
    <row r="170" spans="1:8" x14ac:dyDescent="0.3">
      <c r="A170" s="31">
        <v>42173</v>
      </c>
      <c r="B170" s="32" t="str">
        <f>VLOOKUP(Table_EnergyDemand_raw_data[[#This Row],[Date]],Table_Sheet1[], 2, FALSE)</f>
        <v>Y</v>
      </c>
      <c r="C170" s="32" t="str">
        <f>VLOOKUP(Table_EnergyDemand_raw_data[[#This Row],[Date]],Table_Sheet1[], 3, FALSE)</f>
        <v>N</v>
      </c>
      <c r="D170" s="32">
        <v>137073.77499999999</v>
      </c>
      <c r="E170" s="32">
        <f>IF(Table5[[#This Row],[School day]]="Y",Table5[[#This Row],[Demand]],NA())</f>
        <v>137073.77499999999</v>
      </c>
      <c r="F170" s="32" t="e">
        <f>IF(Table5[[#This Row],[School day]]="N",Table5[[#This Row],[Demand]],NA())</f>
        <v>#N/A</v>
      </c>
      <c r="G170" s="32" t="e">
        <f>IF(Table5[[#This Row],[Holiday]]="Y",Table5[[#This Row],[Demand]], NA())</f>
        <v>#N/A</v>
      </c>
      <c r="H170" s="32">
        <f>IF(Table5[[#This Row],[Holiday]]="Y",NA(),Table5[[#This Row],[Demand]])</f>
        <v>137073.77499999999</v>
      </c>
    </row>
    <row r="171" spans="1:8" x14ac:dyDescent="0.3">
      <c r="A171" s="31">
        <v>42174</v>
      </c>
      <c r="B171" s="32" t="str">
        <f>VLOOKUP(Table_EnergyDemand_raw_data[[#This Row],[Date]],Table_Sheet1[], 2, FALSE)</f>
        <v>Y</v>
      </c>
      <c r="C171" s="32" t="str">
        <f>VLOOKUP(Table_EnergyDemand_raw_data[[#This Row],[Date]],Table_Sheet1[], 3, FALSE)</f>
        <v>N</v>
      </c>
      <c r="D171" s="32">
        <v>139781.245</v>
      </c>
      <c r="E171" s="32">
        <f>IF(Table5[[#This Row],[School day]]="Y",Table5[[#This Row],[Demand]],NA())</f>
        <v>139781.245</v>
      </c>
      <c r="F171" s="32" t="e">
        <f>IF(Table5[[#This Row],[School day]]="N",Table5[[#This Row],[Demand]],NA())</f>
        <v>#N/A</v>
      </c>
      <c r="G171" s="32" t="e">
        <f>IF(Table5[[#This Row],[Holiday]]="Y",Table5[[#This Row],[Demand]], NA())</f>
        <v>#N/A</v>
      </c>
      <c r="H171" s="32">
        <f>IF(Table5[[#This Row],[Holiday]]="Y",NA(),Table5[[#This Row],[Demand]])</f>
        <v>139781.245</v>
      </c>
    </row>
    <row r="172" spans="1:8" x14ac:dyDescent="0.3">
      <c r="A172" s="31">
        <v>42175</v>
      </c>
      <c r="B172" s="32" t="str">
        <f>VLOOKUP(Table_EnergyDemand_raw_data[[#This Row],[Date]],Table_Sheet1[], 2, FALSE)</f>
        <v>Y</v>
      </c>
      <c r="C172" s="32" t="str">
        <f>VLOOKUP(Table_EnergyDemand_raw_data[[#This Row],[Date]],Table_Sheet1[], 3, FALSE)</f>
        <v>N</v>
      </c>
      <c r="D172" s="32">
        <v>129576.36</v>
      </c>
      <c r="E172" s="32">
        <f>IF(Table5[[#This Row],[School day]]="Y",Table5[[#This Row],[Demand]],NA())</f>
        <v>129576.36</v>
      </c>
      <c r="F172" s="32" t="e">
        <f>IF(Table5[[#This Row],[School day]]="N",Table5[[#This Row],[Demand]],NA())</f>
        <v>#N/A</v>
      </c>
      <c r="G172" s="32" t="e">
        <f>IF(Table5[[#This Row],[Holiday]]="Y",Table5[[#This Row],[Demand]], NA())</f>
        <v>#N/A</v>
      </c>
      <c r="H172" s="32">
        <f>IF(Table5[[#This Row],[Holiday]]="Y",NA(),Table5[[#This Row],[Demand]])</f>
        <v>129576.36</v>
      </c>
    </row>
    <row r="173" spans="1:8" x14ac:dyDescent="0.3">
      <c r="A173" s="31">
        <v>42176</v>
      </c>
      <c r="B173" s="32" t="str">
        <f>VLOOKUP(Table_EnergyDemand_raw_data[[#This Row],[Date]],Table_Sheet1[], 2, FALSE)</f>
        <v>Y</v>
      </c>
      <c r="C173" s="32" t="str">
        <f>VLOOKUP(Table_EnergyDemand_raw_data[[#This Row],[Date]],Table_Sheet1[], 3, FALSE)</f>
        <v>N</v>
      </c>
      <c r="D173" s="32">
        <v>124910.57</v>
      </c>
      <c r="E173" s="32">
        <f>IF(Table5[[#This Row],[School day]]="Y",Table5[[#This Row],[Demand]],NA())</f>
        <v>124910.57</v>
      </c>
      <c r="F173" s="32" t="e">
        <f>IF(Table5[[#This Row],[School day]]="N",Table5[[#This Row],[Demand]],NA())</f>
        <v>#N/A</v>
      </c>
      <c r="G173" s="32" t="e">
        <f>IF(Table5[[#This Row],[Holiday]]="Y",Table5[[#This Row],[Demand]], NA())</f>
        <v>#N/A</v>
      </c>
      <c r="H173" s="32">
        <f>IF(Table5[[#This Row],[Holiday]]="Y",NA(),Table5[[#This Row],[Demand]])</f>
        <v>124910.57</v>
      </c>
    </row>
    <row r="174" spans="1:8" x14ac:dyDescent="0.3">
      <c r="A174" s="31">
        <v>42177</v>
      </c>
      <c r="B174" s="32" t="str">
        <f>VLOOKUP(Table_EnergyDemand_raw_data[[#This Row],[Date]],Table_Sheet1[], 2, FALSE)</f>
        <v>Y</v>
      </c>
      <c r="C174" s="32" t="str">
        <f>VLOOKUP(Table_EnergyDemand_raw_data[[#This Row],[Date]],Table_Sheet1[], 3, FALSE)</f>
        <v>N</v>
      </c>
      <c r="D174" s="32">
        <v>140431.35999999999</v>
      </c>
      <c r="E174" s="32">
        <f>IF(Table5[[#This Row],[School day]]="Y",Table5[[#This Row],[Demand]],NA())</f>
        <v>140431.35999999999</v>
      </c>
      <c r="F174" s="32" t="e">
        <f>IF(Table5[[#This Row],[School day]]="N",Table5[[#This Row],[Demand]],NA())</f>
        <v>#N/A</v>
      </c>
      <c r="G174" s="32" t="e">
        <f>IF(Table5[[#This Row],[Holiday]]="Y",Table5[[#This Row],[Demand]], NA())</f>
        <v>#N/A</v>
      </c>
      <c r="H174" s="32">
        <f>IF(Table5[[#This Row],[Holiday]]="Y",NA(),Table5[[#This Row],[Demand]])</f>
        <v>140431.35999999999</v>
      </c>
    </row>
    <row r="175" spans="1:8" x14ac:dyDescent="0.3">
      <c r="A175" s="31">
        <v>42178</v>
      </c>
      <c r="B175" s="32" t="str">
        <f>VLOOKUP(Table_EnergyDemand_raw_data[[#This Row],[Date]],Table_Sheet1[], 2, FALSE)</f>
        <v>Y</v>
      </c>
      <c r="C175" s="32" t="str">
        <f>VLOOKUP(Table_EnergyDemand_raw_data[[#This Row],[Date]],Table_Sheet1[], 3, FALSE)</f>
        <v>N</v>
      </c>
      <c r="D175" s="32">
        <v>133171.4</v>
      </c>
      <c r="E175" s="32">
        <f>IF(Table5[[#This Row],[School day]]="Y",Table5[[#This Row],[Demand]],NA())</f>
        <v>133171.4</v>
      </c>
      <c r="F175" s="32" t="e">
        <f>IF(Table5[[#This Row],[School day]]="N",Table5[[#This Row],[Demand]],NA())</f>
        <v>#N/A</v>
      </c>
      <c r="G175" s="32" t="e">
        <f>IF(Table5[[#This Row],[Holiday]]="Y",Table5[[#This Row],[Demand]], NA())</f>
        <v>#N/A</v>
      </c>
      <c r="H175" s="32">
        <f>IF(Table5[[#This Row],[Holiday]]="Y",NA(),Table5[[#This Row],[Demand]])</f>
        <v>133171.4</v>
      </c>
    </row>
    <row r="176" spans="1:8" x14ac:dyDescent="0.3">
      <c r="A176" s="31">
        <v>42179</v>
      </c>
      <c r="B176" s="32" t="str">
        <f>VLOOKUP(Table_EnergyDemand_raw_data[[#This Row],[Date]],Table_Sheet1[], 2, FALSE)</f>
        <v>Y</v>
      </c>
      <c r="C176" s="32" t="str">
        <f>VLOOKUP(Table_EnergyDemand_raw_data[[#This Row],[Date]],Table_Sheet1[], 3, FALSE)</f>
        <v>N</v>
      </c>
      <c r="D176" s="32">
        <v>135407.57</v>
      </c>
      <c r="E176" s="32">
        <f>IF(Table5[[#This Row],[School day]]="Y",Table5[[#This Row],[Demand]],NA())</f>
        <v>135407.57</v>
      </c>
      <c r="F176" s="32" t="e">
        <f>IF(Table5[[#This Row],[School day]]="N",Table5[[#This Row],[Demand]],NA())</f>
        <v>#N/A</v>
      </c>
      <c r="G176" s="32" t="e">
        <f>IF(Table5[[#This Row],[Holiday]]="Y",Table5[[#This Row],[Demand]], NA())</f>
        <v>#N/A</v>
      </c>
      <c r="H176" s="32">
        <f>IF(Table5[[#This Row],[Holiday]]="Y",NA(),Table5[[#This Row],[Demand]])</f>
        <v>135407.57</v>
      </c>
    </row>
    <row r="177" spans="1:8" x14ac:dyDescent="0.3">
      <c r="A177" s="31">
        <v>42180</v>
      </c>
      <c r="B177" s="32" t="str">
        <f>VLOOKUP(Table_EnergyDemand_raw_data[[#This Row],[Date]],Table_Sheet1[], 2, FALSE)</f>
        <v>Y</v>
      </c>
      <c r="C177" s="32" t="str">
        <f>VLOOKUP(Table_EnergyDemand_raw_data[[#This Row],[Date]],Table_Sheet1[], 3, FALSE)</f>
        <v>N</v>
      </c>
      <c r="D177" s="32">
        <v>137379.23000000001</v>
      </c>
      <c r="E177" s="32">
        <f>IF(Table5[[#This Row],[School day]]="Y",Table5[[#This Row],[Demand]],NA())</f>
        <v>137379.23000000001</v>
      </c>
      <c r="F177" s="32" t="e">
        <f>IF(Table5[[#This Row],[School day]]="N",Table5[[#This Row],[Demand]],NA())</f>
        <v>#N/A</v>
      </c>
      <c r="G177" s="32" t="e">
        <f>IF(Table5[[#This Row],[Holiday]]="Y",Table5[[#This Row],[Demand]], NA())</f>
        <v>#N/A</v>
      </c>
      <c r="H177" s="32">
        <f>IF(Table5[[#This Row],[Holiday]]="Y",NA(),Table5[[#This Row],[Demand]])</f>
        <v>137379.23000000001</v>
      </c>
    </row>
    <row r="178" spans="1:8" x14ac:dyDescent="0.3">
      <c r="A178" s="31">
        <v>42181</v>
      </c>
      <c r="B178" s="32" t="str">
        <f>VLOOKUP(Table_EnergyDemand_raw_data[[#This Row],[Date]],Table_Sheet1[], 2, FALSE)</f>
        <v>N</v>
      </c>
      <c r="C178" s="32" t="str">
        <f>VLOOKUP(Table_EnergyDemand_raw_data[[#This Row],[Date]],Table_Sheet1[], 3, FALSE)</f>
        <v>N</v>
      </c>
      <c r="D178" s="32">
        <v>135562.07500000001</v>
      </c>
      <c r="E178" s="32" t="e">
        <f>IF(Table5[[#This Row],[School day]]="Y",Table5[[#This Row],[Demand]],NA())</f>
        <v>#N/A</v>
      </c>
      <c r="F178" s="32">
        <f>IF(Table5[[#This Row],[School day]]="N",Table5[[#This Row],[Demand]],NA())</f>
        <v>135562.07500000001</v>
      </c>
      <c r="G178" s="32" t="e">
        <f>IF(Table5[[#This Row],[Holiday]]="Y",Table5[[#This Row],[Demand]], NA())</f>
        <v>#N/A</v>
      </c>
      <c r="H178" s="32">
        <f>IF(Table5[[#This Row],[Holiday]]="Y",NA(),Table5[[#This Row],[Demand]])</f>
        <v>135562.07500000001</v>
      </c>
    </row>
    <row r="179" spans="1:8" x14ac:dyDescent="0.3">
      <c r="A179" s="31">
        <v>42182</v>
      </c>
      <c r="B179" s="32" t="str">
        <f>VLOOKUP(Table_EnergyDemand_raw_data[[#This Row],[Date]],Table_Sheet1[], 2, FALSE)</f>
        <v>N</v>
      </c>
      <c r="C179" s="32" t="str">
        <f>VLOOKUP(Table_EnergyDemand_raw_data[[#This Row],[Date]],Table_Sheet1[], 3, FALSE)</f>
        <v>N</v>
      </c>
      <c r="D179" s="32">
        <v>124587.43</v>
      </c>
      <c r="E179" s="32" t="e">
        <f>IF(Table5[[#This Row],[School day]]="Y",Table5[[#This Row],[Demand]],NA())</f>
        <v>#N/A</v>
      </c>
      <c r="F179" s="32">
        <f>IF(Table5[[#This Row],[School day]]="N",Table5[[#This Row],[Demand]],NA())</f>
        <v>124587.43</v>
      </c>
      <c r="G179" s="32" t="e">
        <f>IF(Table5[[#This Row],[Holiday]]="Y",Table5[[#This Row],[Demand]], NA())</f>
        <v>#N/A</v>
      </c>
      <c r="H179" s="32">
        <f>IF(Table5[[#This Row],[Holiday]]="Y",NA(),Table5[[#This Row],[Demand]])</f>
        <v>124587.43</v>
      </c>
    </row>
    <row r="180" spans="1:8" x14ac:dyDescent="0.3">
      <c r="A180" s="31">
        <v>42183</v>
      </c>
      <c r="B180" s="32" t="str">
        <f>VLOOKUP(Table_EnergyDemand_raw_data[[#This Row],[Date]],Table_Sheet1[], 2, FALSE)</f>
        <v>N</v>
      </c>
      <c r="C180" s="32" t="str">
        <f>VLOOKUP(Table_EnergyDemand_raw_data[[#This Row],[Date]],Table_Sheet1[], 3, FALSE)</f>
        <v>N</v>
      </c>
      <c r="D180" s="32">
        <v>119277.48</v>
      </c>
      <c r="E180" s="32" t="e">
        <f>IF(Table5[[#This Row],[School day]]="Y",Table5[[#This Row],[Demand]],NA())</f>
        <v>#N/A</v>
      </c>
      <c r="F180" s="32">
        <f>IF(Table5[[#This Row],[School day]]="N",Table5[[#This Row],[Demand]],NA())</f>
        <v>119277.48</v>
      </c>
      <c r="G180" s="32" t="e">
        <f>IF(Table5[[#This Row],[Holiday]]="Y",Table5[[#This Row],[Demand]], NA())</f>
        <v>#N/A</v>
      </c>
      <c r="H180" s="32">
        <f>IF(Table5[[#This Row],[Holiday]]="Y",NA(),Table5[[#This Row],[Demand]])</f>
        <v>119277.48</v>
      </c>
    </row>
    <row r="181" spans="1:8" x14ac:dyDescent="0.3">
      <c r="A181" s="31">
        <v>42184</v>
      </c>
      <c r="B181" s="32" t="str">
        <f>VLOOKUP(Table_EnergyDemand_raw_data[[#This Row],[Date]],Table_Sheet1[], 2, FALSE)</f>
        <v>N</v>
      </c>
      <c r="C181" s="32" t="str">
        <f>VLOOKUP(Table_EnergyDemand_raw_data[[#This Row],[Date]],Table_Sheet1[], 3, FALSE)</f>
        <v>N</v>
      </c>
      <c r="D181" s="32">
        <v>139468.155</v>
      </c>
      <c r="E181" s="32" t="e">
        <f>IF(Table5[[#This Row],[School day]]="Y",Table5[[#This Row],[Demand]],NA())</f>
        <v>#N/A</v>
      </c>
      <c r="F181" s="32">
        <f>IF(Table5[[#This Row],[School day]]="N",Table5[[#This Row],[Demand]],NA())</f>
        <v>139468.155</v>
      </c>
      <c r="G181" s="32" t="e">
        <f>IF(Table5[[#This Row],[Holiday]]="Y",Table5[[#This Row],[Demand]], NA())</f>
        <v>#N/A</v>
      </c>
      <c r="H181" s="32">
        <f>IF(Table5[[#This Row],[Holiday]]="Y",NA(),Table5[[#This Row],[Demand]])</f>
        <v>139468.155</v>
      </c>
    </row>
    <row r="182" spans="1:8" x14ac:dyDescent="0.3">
      <c r="A182" s="31">
        <v>42185</v>
      </c>
      <c r="B182" s="32" t="str">
        <f>VLOOKUP(Table_EnergyDemand_raw_data[[#This Row],[Date]],Table_Sheet1[], 2, FALSE)</f>
        <v>N</v>
      </c>
      <c r="C182" s="32" t="str">
        <f>VLOOKUP(Table_EnergyDemand_raw_data[[#This Row],[Date]],Table_Sheet1[], 3, FALSE)</f>
        <v>N</v>
      </c>
      <c r="D182" s="32">
        <v>143170.05499999999</v>
      </c>
      <c r="E182" s="32" t="e">
        <f>IF(Table5[[#This Row],[School day]]="Y",Table5[[#This Row],[Demand]],NA())</f>
        <v>#N/A</v>
      </c>
      <c r="F182" s="32">
        <f>IF(Table5[[#This Row],[School day]]="N",Table5[[#This Row],[Demand]],NA())</f>
        <v>143170.05499999999</v>
      </c>
      <c r="G182" s="32" t="e">
        <f>IF(Table5[[#This Row],[Holiday]]="Y",Table5[[#This Row],[Demand]], NA())</f>
        <v>#N/A</v>
      </c>
      <c r="H182" s="32">
        <f>IF(Table5[[#This Row],[Holiday]]="Y",NA(),Table5[[#This Row],[Demand]])</f>
        <v>143170.05499999999</v>
      </c>
    </row>
    <row r="183" spans="1:8" x14ac:dyDescent="0.3">
      <c r="A183" s="31">
        <v>42186</v>
      </c>
      <c r="B183" s="32" t="str">
        <f>VLOOKUP(Table_EnergyDemand_raw_data[[#This Row],[Date]],Table_Sheet1[], 2, FALSE)</f>
        <v>N</v>
      </c>
      <c r="C183" s="32" t="str">
        <f>VLOOKUP(Table_EnergyDemand_raw_data[[#This Row],[Date]],Table_Sheet1[], 3, FALSE)</f>
        <v>N</v>
      </c>
      <c r="D183" s="32">
        <v>138931</v>
      </c>
      <c r="E183" s="32" t="e">
        <f>IF(Table5[[#This Row],[School day]]="Y",Table5[[#This Row],[Demand]],NA())</f>
        <v>#N/A</v>
      </c>
      <c r="F183" s="32">
        <f>IF(Table5[[#This Row],[School day]]="N",Table5[[#This Row],[Demand]],NA())</f>
        <v>138931</v>
      </c>
      <c r="G183" s="32" t="e">
        <f>IF(Table5[[#This Row],[Holiday]]="Y",Table5[[#This Row],[Demand]], NA())</f>
        <v>#N/A</v>
      </c>
      <c r="H183" s="32">
        <f>IF(Table5[[#This Row],[Holiday]]="Y",NA(),Table5[[#This Row],[Demand]])</f>
        <v>138931</v>
      </c>
    </row>
    <row r="184" spans="1:8" x14ac:dyDescent="0.3">
      <c r="A184" s="31">
        <v>42187</v>
      </c>
      <c r="B184" s="32" t="str">
        <f>VLOOKUP(Table_EnergyDemand_raw_data[[#This Row],[Date]],Table_Sheet1[], 2, FALSE)</f>
        <v>N</v>
      </c>
      <c r="C184" s="32" t="str">
        <f>VLOOKUP(Table_EnergyDemand_raw_data[[#This Row],[Date]],Table_Sheet1[], 3, FALSE)</f>
        <v>N</v>
      </c>
      <c r="D184" s="32">
        <v>138972.42499999999</v>
      </c>
      <c r="E184" s="32" t="e">
        <f>IF(Table5[[#This Row],[School day]]="Y",Table5[[#This Row],[Demand]],NA())</f>
        <v>#N/A</v>
      </c>
      <c r="F184" s="32">
        <f>IF(Table5[[#This Row],[School day]]="N",Table5[[#This Row],[Demand]],NA())</f>
        <v>138972.42499999999</v>
      </c>
      <c r="G184" s="32" t="e">
        <f>IF(Table5[[#This Row],[Holiday]]="Y",Table5[[#This Row],[Demand]], NA())</f>
        <v>#N/A</v>
      </c>
      <c r="H184" s="32">
        <f>IF(Table5[[#This Row],[Holiday]]="Y",NA(),Table5[[#This Row],[Demand]])</f>
        <v>138972.42499999999</v>
      </c>
    </row>
    <row r="185" spans="1:8" x14ac:dyDescent="0.3">
      <c r="A185" s="31">
        <v>42188</v>
      </c>
      <c r="B185" s="32" t="str">
        <f>VLOOKUP(Table_EnergyDemand_raw_data[[#This Row],[Date]],Table_Sheet1[], 2, FALSE)</f>
        <v>N</v>
      </c>
      <c r="C185" s="32" t="str">
        <f>VLOOKUP(Table_EnergyDemand_raw_data[[#This Row],[Date]],Table_Sheet1[], 3, FALSE)</f>
        <v>N</v>
      </c>
      <c r="D185" s="32">
        <v>145713.81</v>
      </c>
      <c r="E185" s="32" t="e">
        <f>IF(Table5[[#This Row],[School day]]="Y",Table5[[#This Row],[Demand]],NA())</f>
        <v>#N/A</v>
      </c>
      <c r="F185" s="32">
        <f>IF(Table5[[#This Row],[School day]]="N",Table5[[#This Row],[Demand]],NA())</f>
        <v>145713.81</v>
      </c>
      <c r="G185" s="32" t="e">
        <f>IF(Table5[[#This Row],[Holiday]]="Y",Table5[[#This Row],[Demand]], NA())</f>
        <v>#N/A</v>
      </c>
      <c r="H185" s="32">
        <f>IF(Table5[[#This Row],[Holiday]]="Y",NA(),Table5[[#This Row],[Demand]])</f>
        <v>145713.81</v>
      </c>
    </row>
    <row r="186" spans="1:8" x14ac:dyDescent="0.3">
      <c r="A186" s="31">
        <v>42189</v>
      </c>
      <c r="B186" s="32" t="str">
        <f>VLOOKUP(Table_EnergyDemand_raw_data[[#This Row],[Date]],Table_Sheet1[], 2, FALSE)</f>
        <v>N</v>
      </c>
      <c r="C186" s="32" t="str">
        <f>VLOOKUP(Table_EnergyDemand_raw_data[[#This Row],[Date]],Table_Sheet1[], 3, FALSE)</f>
        <v>N</v>
      </c>
      <c r="D186" s="32">
        <v>130073.27</v>
      </c>
      <c r="E186" s="32" t="e">
        <f>IF(Table5[[#This Row],[School day]]="Y",Table5[[#This Row],[Demand]],NA())</f>
        <v>#N/A</v>
      </c>
      <c r="F186" s="32">
        <f>IF(Table5[[#This Row],[School day]]="N",Table5[[#This Row],[Demand]],NA())</f>
        <v>130073.27</v>
      </c>
      <c r="G186" s="32" t="e">
        <f>IF(Table5[[#This Row],[Holiday]]="Y",Table5[[#This Row],[Demand]], NA())</f>
        <v>#N/A</v>
      </c>
      <c r="H186" s="32">
        <f>IF(Table5[[#This Row],[Holiday]]="Y",NA(),Table5[[#This Row],[Demand]])</f>
        <v>130073.27</v>
      </c>
    </row>
    <row r="187" spans="1:8" x14ac:dyDescent="0.3">
      <c r="A187" s="31">
        <v>42190</v>
      </c>
      <c r="B187" s="32" t="str">
        <f>VLOOKUP(Table_EnergyDemand_raw_data[[#This Row],[Date]],Table_Sheet1[], 2, FALSE)</f>
        <v>N</v>
      </c>
      <c r="C187" s="32" t="str">
        <f>VLOOKUP(Table_EnergyDemand_raw_data[[#This Row],[Date]],Table_Sheet1[], 3, FALSE)</f>
        <v>N</v>
      </c>
      <c r="D187" s="32">
        <v>117312.925</v>
      </c>
      <c r="E187" s="32" t="e">
        <f>IF(Table5[[#This Row],[School day]]="Y",Table5[[#This Row],[Demand]],NA())</f>
        <v>#N/A</v>
      </c>
      <c r="F187" s="32">
        <f>IF(Table5[[#This Row],[School day]]="N",Table5[[#This Row],[Demand]],NA())</f>
        <v>117312.925</v>
      </c>
      <c r="G187" s="32" t="e">
        <f>IF(Table5[[#This Row],[Holiday]]="Y",Table5[[#This Row],[Demand]], NA())</f>
        <v>#N/A</v>
      </c>
      <c r="H187" s="32">
        <f>IF(Table5[[#This Row],[Holiday]]="Y",NA(),Table5[[#This Row],[Demand]])</f>
        <v>117312.925</v>
      </c>
    </row>
    <row r="188" spans="1:8" x14ac:dyDescent="0.3">
      <c r="A188" s="31">
        <v>42191</v>
      </c>
      <c r="B188" s="32" t="str">
        <f>VLOOKUP(Table_EnergyDemand_raw_data[[#This Row],[Date]],Table_Sheet1[], 2, FALSE)</f>
        <v>N</v>
      </c>
      <c r="C188" s="32" t="str">
        <f>VLOOKUP(Table_EnergyDemand_raw_data[[#This Row],[Date]],Table_Sheet1[], 3, FALSE)</f>
        <v>N</v>
      </c>
      <c r="D188" s="32">
        <v>143176.33499999999</v>
      </c>
      <c r="E188" s="32" t="e">
        <f>IF(Table5[[#This Row],[School day]]="Y",Table5[[#This Row],[Demand]],NA())</f>
        <v>#N/A</v>
      </c>
      <c r="F188" s="32">
        <f>IF(Table5[[#This Row],[School day]]="N",Table5[[#This Row],[Demand]],NA())</f>
        <v>143176.33499999999</v>
      </c>
      <c r="G188" s="32" t="e">
        <f>IF(Table5[[#This Row],[Holiday]]="Y",Table5[[#This Row],[Demand]], NA())</f>
        <v>#N/A</v>
      </c>
      <c r="H188" s="32">
        <f>IF(Table5[[#This Row],[Holiday]]="Y",NA(),Table5[[#This Row],[Demand]])</f>
        <v>143176.33499999999</v>
      </c>
    </row>
    <row r="189" spans="1:8" x14ac:dyDescent="0.3">
      <c r="A189" s="31">
        <v>42192</v>
      </c>
      <c r="B189" s="32" t="str">
        <f>VLOOKUP(Table_EnergyDemand_raw_data[[#This Row],[Date]],Table_Sheet1[], 2, FALSE)</f>
        <v>N</v>
      </c>
      <c r="C189" s="32" t="str">
        <f>VLOOKUP(Table_EnergyDemand_raw_data[[#This Row],[Date]],Table_Sheet1[], 3, FALSE)</f>
        <v>N</v>
      </c>
      <c r="D189" s="32">
        <v>143984.39000000001</v>
      </c>
      <c r="E189" s="32" t="e">
        <f>IF(Table5[[#This Row],[School day]]="Y",Table5[[#This Row],[Demand]],NA())</f>
        <v>#N/A</v>
      </c>
      <c r="F189" s="32">
        <f>IF(Table5[[#This Row],[School day]]="N",Table5[[#This Row],[Demand]],NA())</f>
        <v>143984.39000000001</v>
      </c>
      <c r="G189" s="32" t="e">
        <f>IF(Table5[[#This Row],[Holiday]]="Y",Table5[[#This Row],[Demand]], NA())</f>
        <v>#N/A</v>
      </c>
      <c r="H189" s="32">
        <f>IF(Table5[[#This Row],[Holiday]]="Y",NA(),Table5[[#This Row],[Demand]])</f>
        <v>143984.39000000001</v>
      </c>
    </row>
    <row r="190" spans="1:8" x14ac:dyDescent="0.3">
      <c r="A190" s="31">
        <v>42193</v>
      </c>
      <c r="B190" s="32" t="str">
        <f>VLOOKUP(Table_EnergyDemand_raw_data[[#This Row],[Date]],Table_Sheet1[], 2, FALSE)</f>
        <v>N</v>
      </c>
      <c r="C190" s="32" t="str">
        <f>VLOOKUP(Table_EnergyDemand_raw_data[[#This Row],[Date]],Table_Sheet1[], 3, FALSE)</f>
        <v>N</v>
      </c>
      <c r="D190" s="32">
        <v>141696.29500000001</v>
      </c>
      <c r="E190" s="32" t="e">
        <f>IF(Table5[[#This Row],[School day]]="Y",Table5[[#This Row],[Demand]],NA())</f>
        <v>#N/A</v>
      </c>
      <c r="F190" s="32">
        <f>IF(Table5[[#This Row],[School day]]="N",Table5[[#This Row],[Demand]],NA())</f>
        <v>141696.29500000001</v>
      </c>
      <c r="G190" s="32" t="e">
        <f>IF(Table5[[#This Row],[Holiday]]="Y",Table5[[#This Row],[Demand]], NA())</f>
        <v>#N/A</v>
      </c>
      <c r="H190" s="32">
        <f>IF(Table5[[#This Row],[Holiday]]="Y",NA(),Table5[[#This Row],[Demand]])</f>
        <v>141696.29500000001</v>
      </c>
    </row>
    <row r="191" spans="1:8" x14ac:dyDescent="0.3">
      <c r="A191" s="31">
        <v>42194</v>
      </c>
      <c r="B191" s="32" t="str">
        <f>VLOOKUP(Table_EnergyDemand_raw_data[[#This Row],[Date]],Table_Sheet1[], 2, FALSE)</f>
        <v>N</v>
      </c>
      <c r="C191" s="32" t="str">
        <f>VLOOKUP(Table_EnergyDemand_raw_data[[#This Row],[Date]],Table_Sheet1[], 3, FALSE)</f>
        <v>N</v>
      </c>
      <c r="D191" s="32">
        <v>141994.375</v>
      </c>
      <c r="E191" s="32" t="e">
        <f>IF(Table5[[#This Row],[School day]]="Y",Table5[[#This Row],[Demand]],NA())</f>
        <v>#N/A</v>
      </c>
      <c r="F191" s="32">
        <f>IF(Table5[[#This Row],[School day]]="N",Table5[[#This Row],[Demand]],NA())</f>
        <v>141994.375</v>
      </c>
      <c r="G191" s="32" t="e">
        <f>IF(Table5[[#This Row],[Holiday]]="Y",Table5[[#This Row],[Demand]], NA())</f>
        <v>#N/A</v>
      </c>
      <c r="H191" s="32">
        <f>IF(Table5[[#This Row],[Holiday]]="Y",NA(),Table5[[#This Row],[Demand]])</f>
        <v>141994.375</v>
      </c>
    </row>
    <row r="192" spans="1:8" x14ac:dyDescent="0.3">
      <c r="A192" s="31">
        <v>42195</v>
      </c>
      <c r="B192" s="32" t="str">
        <f>VLOOKUP(Table_EnergyDemand_raw_data[[#This Row],[Date]],Table_Sheet1[], 2, FALSE)</f>
        <v>N</v>
      </c>
      <c r="C192" s="32" t="str">
        <f>VLOOKUP(Table_EnergyDemand_raw_data[[#This Row],[Date]],Table_Sheet1[], 3, FALSE)</f>
        <v>N</v>
      </c>
      <c r="D192" s="32">
        <v>136884.095</v>
      </c>
      <c r="E192" s="32" t="e">
        <f>IF(Table5[[#This Row],[School day]]="Y",Table5[[#This Row],[Demand]],NA())</f>
        <v>#N/A</v>
      </c>
      <c r="F192" s="32">
        <f>IF(Table5[[#This Row],[School day]]="N",Table5[[#This Row],[Demand]],NA())</f>
        <v>136884.095</v>
      </c>
      <c r="G192" s="32" t="e">
        <f>IF(Table5[[#This Row],[Holiday]]="Y",Table5[[#This Row],[Demand]], NA())</f>
        <v>#N/A</v>
      </c>
      <c r="H192" s="32">
        <f>IF(Table5[[#This Row],[Holiday]]="Y",NA(),Table5[[#This Row],[Demand]])</f>
        <v>136884.095</v>
      </c>
    </row>
    <row r="193" spans="1:8" x14ac:dyDescent="0.3">
      <c r="A193" s="31">
        <v>42196</v>
      </c>
      <c r="B193" s="32" t="str">
        <f>VLOOKUP(Table_EnergyDemand_raw_data[[#This Row],[Date]],Table_Sheet1[], 2, FALSE)</f>
        <v>N</v>
      </c>
      <c r="C193" s="32" t="str">
        <f>VLOOKUP(Table_EnergyDemand_raw_data[[#This Row],[Date]],Table_Sheet1[], 3, FALSE)</f>
        <v>N</v>
      </c>
      <c r="D193" s="32">
        <v>123971.705</v>
      </c>
      <c r="E193" s="32" t="e">
        <f>IF(Table5[[#This Row],[School day]]="Y",Table5[[#This Row],[Demand]],NA())</f>
        <v>#N/A</v>
      </c>
      <c r="F193" s="32">
        <f>IF(Table5[[#This Row],[School day]]="N",Table5[[#This Row],[Demand]],NA())</f>
        <v>123971.705</v>
      </c>
      <c r="G193" s="32" t="e">
        <f>IF(Table5[[#This Row],[Holiday]]="Y",Table5[[#This Row],[Demand]], NA())</f>
        <v>#N/A</v>
      </c>
      <c r="H193" s="32">
        <f>IF(Table5[[#This Row],[Holiday]]="Y",NA(),Table5[[#This Row],[Demand]])</f>
        <v>123971.705</v>
      </c>
    </row>
    <row r="194" spans="1:8" x14ac:dyDescent="0.3">
      <c r="A194" s="31">
        <v>42197</v>
      </c>
      <c r="B194" s="32" t="str">
        <f>VLOOKUP(Table_EnergyDemand_raw_data[[#This Row],[Date]],Table_Sheet1[], 2, FALSE)</f>
        <v>N</v>
      </c>
      <c r="C194" s="32" t="str">
        <f>VLOOKUP(Table_EnergyDemand_raw_data[[#This Row],[Date]],Table_Sheet1[], 3, FALSE)</f>
        <v>N</v>
      </c>
      <c r="D194" s="32">
        <v>124790.69500000001</v>
      </c>
      <c r="E194" s="32" t="e">
        <f>IF(Table5[[#This Row],[School day]]="Y",Table5[[#This Row],[Demand]],NA())</f>
        <v>#N/A</v>
      </c>
      <c r="F194" s="32">
        <f>IF(Table5[[#This Row],[School day]]="N",Table5[[#This Row],[Demand]],NA())</f>
        <v>124790.69500000001</v>
      </c>
      <c r="G194" s="32" t="e">
        <f>IF(Table5[[#This Row],[Holiday]]="Y",Table5[[#This Row],[Demand]], NA())</f>
        <v>#N/A</v>
      </c>
      <c r="H194" s="32">
        <f>IF(Table5[[#This Row],[Holiday]]="Y",NA(),Table5[[#This Row],[Demand]])</f>
        <v>124790.69500000001</v>
      </c>
    </row>
    <row r="195" spans="1:8" x14ac:dyDescent="0.3">
      <c r="A195" s="31">
        <v>42198</v>
      </c>
      <c r="B195" s="32" t="str">
        <f>VLOOKUP(Table_EnergyDemand_raw_data[[#This Row],[Date]],Table_Sheet1[], 2, FALSE)</f>
        <v>N</v>
      </c>
      <c r="C195" s="32" t="str">
        <f>VLOOKUP(Table_EnergyDemand_raw_data[[#This Row],[Date]],Table_Sheet1[], 3, FALSE)</f>
        <v>N</v>
      </c>
      <c r="D195" s="32">
        <v>138680.33499999999</v>
      </c>
      <c r="E195" s="32" t="e">
        <f>IF(Table5[[#This Row],[School day]]="Y",Table5[[#This Row],[Demand]],NA())</f>
        <v>#N/A</v>
      </c>
      <c r="F195" s="32">
        <f>IF(Table5[[#This Row],[School day]]="N",Table5[[#This Row],[Demand]],NA())</f>
        <v>138680.33499999999</v>
      </c>
      <c r="G195" s="32" t="e">
        <f>IF(Table5[[#This Row],[Holiday]]="Y",Table5[[#This Row],[Demand]], NA())</f>
        <v>#N/A</v>
      </c>
      <c r="H195" s="32">
        <f>IF(Table5[[#This Row],[Holiday]]="Y",NA(),Table5[[#This Row],[Demand]])</f>
        <v>138680.33499999999</v>
      </c>
    </row>
    <row r="196" spans="1:8" x14ac:dyDescent="0.3">
      <c r="A196" s="31">
        <v>42199</v>
      </c>
      <c r="B196" s="32" t="str">
        <f>VLOOKUP(Table_EnergyDemand_raw_data[[#This Row],[Date]],Table_Sheet1[], 2, FALSE)</f>
        <v>Y</v>
      </c>
      <c r="C196" s="32" t="str">
        <f>VLOOKUP(Table_EnergyDemand_raw_data[[#This Row],[Date]],Table_Sheet1[], 3, FALSE)</f>
        <v>N</v>
      </c>
      <c r="D196" s="32">
        <v>150671.10500000001</v>
      </c>
      <c r="E196" s="32">
        <f>IF(Table5[[#This Row],[School day]]="Y",Table5[[#This Row],[Demand]],NA())</f>
        <v>150671.10500000001</v>
      </c>
      <c r="F196" s="32" t="e">
        <f>IF(Table5[[#This Row],[School day]]="N",Table5[[#This Row],[Demand]],NA())</f>
        <v>#N/A</v>
      </c>
      <c r="G196" s="32" t="e">
        <f>IF(Table5[[#This Row],[Holiday]]="Y",Table5[[#This Row],[Demand]], NA())</f>
        <v>#N/A</v>
      </c>
      <c r="H196" s="32">
        <f>IF(Table5[[#This Row],[Holiday]]="Y",NA(),Table5[[#This Row],[Demand]])</f>
        <v>150671.10500000001</v>
      </c>
    </row>
    <row r="197" spans="1:8" x14ac:dyDescent="0.3">
      <c r="A197" s="31">
        <v>42200</v>
      </c>
      <c r="B197" s="32" t="str">
        <f>VLOOKUP(Table_EnergyDemand_raw_data[[#This Row],[Date]],Table_Sheet1[], 2, FALSE)</f>
        <v>Y</v>
      </c>
      <c r="C197" s="32" t="str">
        <f>VLOOKUP(Table_EnergyDemand_raw_data[[#This Row],[Date]],Table_Sheet1[], 3, FALSE)</f>
        <v>N</v>
      </c>
      <c r="D197" s="32">
        <v>151270.54</v>
      </c>
      <c r="E197" s="32">
        <f>IF(Table5[[#This Row],[School day]]="Y",Table5[[#This Row],[Demand]],NA())</f>
        <v>151270.54</v>
      </c>
      <c r="F197" s="32" t="e">
        <f>IF(Table5[[#This Row],[School day]]="N",Table5[[#This Row],[Demand]],NA())</f>
        <v>#N/A</v>
      </c>
      <c r="G197" s="32" t="e">
        <f>IF(Table5[[#This Row],[Holiday]]="Y",Table5[[#This Row],[Demand]], NA())</f>
        <v>#N/A</v>
      </c>
      <c r="H197" s="32">
        <f>IF(Table5[[#This Row],[Holiday]]="Y",NA(),Table5[[#This Row],[Demand]])</f>
        <v>151270.54</v>
      </c>
    </row>
    <row r="198" spans="1:8" x14ac:dyDescent="0.3">
      <c r="A198" s="31">
        <v>42201</v>
      </c>
      <c r="B198" s="32" t="str">
        <f>VLOOKUP(Table_EnergyDemand_raw_data[[#This Row],[Date]],Table_Sheet1[], 2, FALSE)</f>
        <v>Y</v>
      </c>
      <c r="C198" s="32" t="str">
        <f>VLOOKUP(Table_EnergyDemand_raw_data[[#This Row],[Date]],Table_Sheet1[], 3, FALSE)</f>
        <v>N</v>
      </c>
      <c r="D198" s="32">
        <v>144797.98000000001</v>
      </c>
      <c r="E198" s="32">
        <f>IF(Table5[[#This Row],[School day]]="Y",Table5[[#This Row],[Demand]],NA())</f>
        <v>144797.98000000001</v>
      </c>
      <c r="F198" s="32" t="e">
        <f>IF(Table5[[#This Row],[School day]]="N",Table5[[#This Row],[Demand]],NA())</f>
        <v>#N/A</v>
      </c>
      <c r="G198" s="32" t="e">
        <f>IF(Table5[[#This Row],[Holiday]]="Y",Table5[[#This Row],[Demand]], NA())</f>
        <v>#N/A</v>
      </c>
      <c r="H198" s="32">
        <f>IF(Table5[[#This Row],[Holiday]]="Y",NA(),Table5[[#This Row],[Demand]])</f>
        <v>144797.98000000001</v>
      </c>
    </row>
    <row r="199" spans="1:8" x14ac:dyDescent="0.3">
      <c r="A199" s="31">
        <v>42202</v>
      </c>
      <c r="B199" s="32" t="str">
        <f>VLOOKUP(Table_EnergyDemand_raw_data[[#This Row],[Date]],Table_Sheet1[], 2, FALSE)</f>
        <v>Y</v>
      </c>
      <c r="C199" s="32" t="str">
        <f>VLOOKUP(Table_EnergyDemand_raw_data[[#This Row],[Date]],Table_Sheet1[], 3, FALSE)</f>
        <v>N</v>
      </c>
      <c r="D199" s="32">
        <v>142965.48000000001</v>
      </c>
      <c r="E199" s="32">
        <f>IF(Table5[[#This Row],[School day]]="Y",Table5[[#This Row],[Demand]],NA())</f>
        <v>142965.48000000001</v>
      </c>
      <c r="F199" s="32" t="e">
        <f>IF(Table5[[#This Row],[School day]]="N",Table5[[#This Row],[Demand]],NA())</f>
        <v>#N/A</v>
      </c>
      <c r="G199" s="32" t="e">
        <f>IF(Table5[[#This Row],[Holiday]]="Y",Table5[[#This Row],[Demand]], NA())</f>
        <v>#N/A</v>
      </c>
      <c r="H199" s="32">
        <f>IF(Table5[[#This Row],[Holiday]]="Y",NA(),Table5[[#This Row],[Demand]])</f>
        <v>142965.48000000001</v>
      </c>
    </row>
    <row r="200" spans="1:8" x14ac:dyDescent="0.3">
      <c r="A200" s="31">
        <v>42203</v>
      </c>
      <c r="B200" s="32" t="str">
        <f>VLOOKUP(Table_EnergyDemand_raw_data[[#This Row],[Date]],Table_Sheet1[], 2, FALSE)</f>
        <v>Y</v>
      </c>
      <c r="C200" s="32" t="str">
        <f>VLOOKUP(Table_EnergyDemand_raw_data[[#This Row],[Date]],Table_Sheet1[], 3, FALSE)</f>
        <v>N</v>
      </c>
      <c r="D200" s="32">
        <v>130187.44500000001</v>
      </c>
      <c r="E200" s="32">
        <f>IF(Table5[[#This Row],[School day]]="Y",Table5[[#This Row],[Demand]],NA())</f>
        <v>130187.44500000001</v>
      </c>
      <c r="F200" s="32" t="e">
        <f>IF(Table5[[#This Row],[School day]]="N",Table5[[#This Row],[Demand]],NA())</f>
        <v>#N/A</v>
      </c>
      <c r="G200" s="32" t="e">
        <f>IF(Table5[[#This Row],[Holiday]]="Y",Table5[[#This Row],[Demand]], NA())</f>
        <v>#N/A</v>
      </c>
      <c r="H200" s="32">
        <f>IF(Table5[[#This Row],[Holiday]]="Y",NA(),Table5[[#This Row],[Demand]])</f>
        <v>130187.44500000001</v>
      </c>
    </row>
    <row r="201" spans="1:8" x14ac:dyDescent="0.3">
      <c r="A201" s="31">
        <v>42204</v>
      </c>
      <c r="B201" s="32" t="str">
        <f>VLOOKUP(Table_EnergyDemand_raw_data[[#This Row],[Date]],Table_Sheet1[], 2, FALSE)</f>
        <v>Y</v>
      </c>
      <c r="C201" s="32" t="str">
        <f>VLOOKUP(Table_EnergyDemand_raw_data[[#This Row],[Date]],Table_Sheet1[], 3, FALSE)</f>
        <v>N</v>
      </c>
      <c r="D201" s="32">
        <v>131141.35500000001</v>
      </c>
      <c r="E201" s="32">
        <f>IF(Table5[[#This Row],[School day]]="Y",Table5[[#This Row],[Demand]],NA())</f>
        <v>131141.35500000001</v>
      </c>
      <c r="F201" s="32" t="e">
        <f>IF(Table5[[#This Row],[School day]]="N",Table5[[#This Row],[Demand]],NA())</f>
        <v>#N/A</v>
      </c>
      <c r="G201" s="32" t="e">
        <f>IF(Table5[[#This Row],[Holiday]]="Y",Table5[[#This Row],[Demand]], NA())</f>
        <v>#N/A</v>
      </c>
      <c r="H201" s="32">
        <f>IF(Table5[[#This Row],[Holiday]]="Y",NA(),Table5[[#This Row],[Demand]])</f>
        <v>131141.35500000001</v>
      </c>
    </row>
    <row r="202" spans="1:8" x14ac:dyDescent="0.3">
      <c r="A202" s="31">
        <v>42205</v>
      </c>
      <c r="B202" s="32" t="str">
        <f>VLOOKUP(Table_EnergyDemand_raw_data[[#This Row],[Date]],Table_Sheet1[], 2, FALSE)</f>
        <v>Y</v>
      </c>
      <c r="C202" s="32" t="str">
        <f>VLOOKUP(Table_EnergyDemand_raw_data[[#This Row],[Date]],Table_Sheet1[], 3, FALSE)</f>
        <v>N</v>
      </c>
      <c r="D202" s="32">
        <v>146154.37</v>
      </c>
      <c r="E202" s="32">
        <f>IF(Table5[[#This Row],[School day]]="Y",Table5[[#This Row],[Demand]],NA())</f>
        <v>146154.37</v>
      </c>
      <c r="F202" s="32" t="e">
        <f>IF(Table5[[#This Row],[School day]]="N",Table5[[#This Row],[Demand]],NA())</f>
        <v>#N/A</v>
      </c>
      <c r="G202" s="32" t="e">
        <f>IF(Table5[[#This Row],[Holiday]]="Y",Table5[[#This Row],[Demand]], NA())</f>
        <v>#N/A</v>
      </c>
      <c r="H202" s="32">
        <f>IF(Table5[[#This Row],[Holiday]]="Y",NA(),Table5[[#This Row],[Demand]])</f>
        <v>146154.37</v>
      </c>
    </row>
    <row r="203" spans="1:8" x14ac:dyDescent="0.3">
      <c r="A203" s="31">
        <v>42206</v>
      </c>
      <c r="B203" s="32" t="str">
        <f>VLOOKUP(Table_EnergyDemand_raw_data[[#This Row],[Date]],Table_Sheet1[], 2, FALSE)</f>
        <v>Y</v>
      </c>
      <c r="C203" s="32" t="str">
        <f>VLOOKUP(Table_EnergyDemand_raw_data[[#This Row],[Date]],Table_Sheet1[], 3, FALSE)</f>
        <v>N</v>
      </c>
      <c r="D203" s="32">
        <v>138931.81</v>
      </c>
      <c r="E203" s="32">
        <f>IF(Table5[[#This Row],[School day]]="Y",Table5[[#This Row],[Demand]],NA())</f>
        <v>138931.81</v>
      </c>
      <c r="F203" s="32" t="e">
        <f>IF(Table5[[#This Row],[School day]]="N",Table5[[#This Row],[Demand]],NA())</f>
        <v>#N/A</v>
      </c>
      <c r="G203" s="32" t="e">
        <f>IF(Table5[[#This Row],[Holiday]]="Y",Table5[[#This Row],[Demand]], NA())</f>
        <v>#N/A</v>
      </c>
      <c r="H203" s="32">
        <f>IF(Table5[[#This Row],[Holiday]]="Y",NA(),Table5[[#This Row],[Demand]])</f>
        <v>138931.81</v>
      </c>
    </row>
    <row r="204" spans="1:8" x14ac:dyDescent="0.3">
      <c r="A204" s="31">
        <v>42207</v>
      </c>
      <c r="B204" s="32" t="str">
        <f>VLOOKUP(Table_EnergyDemand_raw_data[[#This Row],[Date]],Table_Sheet1[], 2, FALSE)</f>
        <v>Y</v>
      </c>
      <c r="C204" s="32" t="str">
        <f>VLOOKUP(Table_EnergyDemand_raw_data[[#This Row],[Date]],Table_Sheet1[], 3, FALSE)</f>
        <v>N</v>
      </c>
      <c r="D204" s="32">
        <v>138418.83499999999</v>
      </c>
      <c r="E204" s="32">
        <f>IF(Table5[[#This Row],[School day]]="Y",Table5[[#This Row],[Demand]],NA())</f>
        <v>138418.83499999999</v>
      </c>
      <c r="F204" s="32" t="e">
        <f>IF(Table5[[#This Row],[School day]]="N",Table5[[#This Row],[Demand]],NA())</f>
        <v>#N/A</v>
      </c>
      <c r="G204" s="32" t="e">
        <f>IF(Table5[[#This Row],[Holiday]]="Y",Table5[[#This Row],[Demand]], NA())</f>
        <v>#N/A</v>
      </c>
      <c r="H204" s="32">
        <f>IF(Table5[[#This Row],[Holiday]]="Y",NA(),Table5[[#This Row],[Demand]])</f>
        <v>138418.83499999999</v>
      </c>
    </row>
    <row r="205" spans="1:8" x14ac:dyDescent="0.3">
      <c r="A205" s="31">
        <v>42208</v>
      </c>
      <c r="B205" s="32" t="str">
        <f>VLOOKUP(Table_EnergyDemand_raw_data[[#This Row],[Date]],Table_Sheet1[], 2, FALSE)</f>
        <v>Y</v>
      </c>
      <c r="C205" s="32" t="str">
        <f>VLOOKUP(Table_EnergyDemand_raw_data[[#This Row],[Date]],Table_Sheet1[], 3, FALSE)</f>
        <v>N</v>
      </c>
      <c r="D205" s="32">
        <v>142316.29500000001</v>
      </c>
      <c r="E205" s="32">
        <f>IF(Table5[[#This Row],[School day]]="Y",Table5[[#This Row],[Demand]],NA())</f>
        <v>142316.29500000001</v>
      </c>
      <c r="F205" s="32" t="e">
        <f>IF(Table5[[#This Row],[School day]]="N",Table5[[#This Row],[Demand]],NA())</f>
        <v>#N/A</v>
      </c>
      <c r="G205" s="32" t="e">
        <f>IF(Table5[[#This Row],[Holiday]]="Y",Table5[[#This Row],[Demand]], NA())</f>
        <v>#N/A</v>
      </c>
      <c r="H205" s="32">
        <f>IF(Table5[[#This Row],[Holiday]]="Y",NA(),Table5[[#This Row],[Demand]])</f>
        <v>142316.29500000001</v>
      </c>
    </row>
    <row r="206" spans="1:8" x14ac:dyDescent="0.3">
      <c r="A206" s="31">
        <v>42209</v>
      </c>
      <c r="B206" s="32" t="str">
        <f>VLOOKUP(Table_EnergyDemand_raw_data[[#This Row],[Date]],Table_Sheet1[], 2, FALSE)</f>
        <v>Y</v>
      </c>
      <c r="C206" s="32" t="str">
        <f>VLOOKUP(Table_EnergyDemand_raw_data[[#This Row],[Date]],Table_Sheet1[], 3, FALSE)</f>
        <v>N</v>
      </c>
      <c r="D206" s="32">
        <v>136837.155</v>
      </c>
      <c r="E206" s="32">
        <f>IF(Table5[[#This Row],[School day]]="Y",Table5[[#This Row],[Demand]],NA())</f>
        <v>136837.155</v>
      </c>
      <c r="F206" s="32" t="e">
        <f>IF(Table5[[#This Row],[School day]]="N",Table5[[#This Row],[Demand]],NA())</f>
        <v>#N/A</v>
      </c>
      <c r="G206" s="32" t="e">
        <f>IF(Table5[[#This Row],[Holiday]]="Y",Table5[[#This Row],[Demand]], NA())</f>
        <v>#N/A</v>
      </c>
      <c r="H206" s="32">
        <f>IF(Table5[[#This Row],[Holiday]]="Y",NA(),Table5[[#This Row],[Demand]])</f>
        <v>136837.155</v>
      </c>
    </row>
    <row r="207" spans="1:8" x14ac:dyDescent="0.3">
      <c r="A207" s="31">
        <v>42210</v>
      </c>
      <c r="B207" s="32" t="str">
        <f>VLOOKUP(Table_EnergyDemand_raw_data[[#This Row],[Date]],Table_Sheet1[], 2, FALSE)</f>
        <v>Y</v>
      </c>
      <c r="C207" s="32" t="str">
        <f>VLOOKUP(Table_EnergyDemand_raw_data[[#This Row],[Date]],Table_Sheet1[], 3, FALSE)</f>
        <v>N</v>
      </c>
      <c r="D207" s="32">
        <v>121021.425</v>
      </c>
      <c r="E207" s="32">
        <f>IF(Table5[[#This Row],[School day]]="Y",Table5[[#This Row],[Demand]],NA())</f>
        <v>121021.425</v>
      </c>
      <c r="F207" s="32" t="e">
        <f>IF(Table5[[#This Row],[School day]]="N",Table5[[#This Row],[Demand]],NA())</f>
        <v>#N/A</v>
      </c>
      <c r="G207" s="32" t="e">
        <f>IF(Table5[[#This Row],[Holiday]]="Y",Table5[[#This Row],[Demand]], NA())</f>
        <v>#N/A</v>
      </c>
      <c r="H207" s="32">
        <f>IF(Table5[[#This Row],[Holiday]]="Y",NA(),Table5[[#This Row],[Demand]])</f>
        <v>121021.425</v>
      </c>
    </row>
    <row r="208" spans="1:8" x14ac:dyDescent="0.3">
      <c r="A208" s="31">
        <v>42211</v>
      </c>
      <c r="B208" s="32" t="str">
        <f>VLOOKUP(Table_EnergyDemand_raw_data[[#This Row],[Date]],Table_Sheet1[], 2, FALSE)</f>
        <v>Y</v>
      </c>
      <c r="C208" s="32" t="str">
        <f>VLOOKUP(Table_EnergyDemand_raw_data[[#This Row],[Date]],Table_Sheet1[], 3, FALSE)</f>
        <v>N</v>
      </c>
      <c r="D208" s="32">
        <v>120396.735</v>
      </c>
      <c r="E208" s="32">
        <f>IF(Table5[[#This Row],[School day]]="Y",Table5[[#This Row],[Demand]],NA())</f>
        <v>120396.735</v>
      </c>
      <c r="F208" s="32" t="e">
        <f>IF(Table5[[#This Row],[School day]]="N",Table5[[#This Row],[Demand]],NA())</f>
        <v>#N/A</v>
      </c>
      <c r="G208" s="32" t="e">
        <f>IF(Table5[[#This Row],[Holiday]]="Y",Table5[[#This Row],[Demand]], NA())</f>
        <v>#N/A</v>
      </c>
      <c r="H208" s="32">
        <f>IF(Table5[[#This Row],[Holiday]]="Y",NA(),Table5[[#This Row],[Demand]])</f>
        <v>120396.735</v>
      </c>
    </row>
    <row r="209" spans="1:8" x14ac:dyDescent="0.3">
      <c r="A209" s="31">
        <v>42212</v>
      </c>
      <c r="B209" s="32" t="str">
        <f>VLOOKUP(Table_EnergyDemand_raw_data[[#This Row],[Date]],Table_Sheet1[], 2, FALSE)</f>
        <v>Y</v>
      </c>
      <c r="C209" s="32" t="str">
        <f>VLOOKUP(Table_EnergyDemand_raw_data[[#This Row],[Date]],Table_Sheet1[], 3, FALSE)</f>
        <v>N</v>
      </c>
      <c r="D209" s="32">
        <v>142470.43</v>
      </c>
      <c r="E209" s="32">
        <f>IF(Table5[[#This Row],[School day]]="Y",Table5[[#This Row],[Demand]],NA())</f>
        <v>142470.43</v>
      </c>
      <c r="F209" s="32" t="e">
        <f>IF(Table5[[#This Row],[School day]]="N",Table5[[#This Row],[Demand]],NA())</f>
        <v>#N/A</v>
      </c>
      <c r="G209" s="32" t="e">
        <f>IF(Table5[[#This Row],[Holiday]]="Y",Table5[[#This Row],[Demand]], NA())</f>
        <v>#N/A</v>
      </c>
      <c r="H209" s="32">
        <f>IF(Table5[[#This Row],[Holiday]]="Y",NA(),Table5[[#This Row],[Demand]])</f>
        <v>142470.43</v>
      </c>
    </row>
    <row r="210" spans="1:8" x14ac:dyDescent="0.3">
      <c r="A210" s="31">
        <v>42213</v>
      </c>
      <c r="B210" s="32" t="str">
        <f>VLOOKUP(Table_EnergyDemand_raw_data[[#This Row],[Date]],Table_Sheet1[], 2, FALSE)</f>
        <v>Y</v>
      </c>
      <c r="C210" s="32" t="str">
        <f>VLOOKUP(Table_EnergyDemand_raw_data[[#This Row],[Date]],Table_Sheet1[], 3, FALSE)</f>
        <v>N</v>
      </c>
      <c r="D210" s="32">
        <v>144008.37</v>
      </c>
      <c r="E210" s="32">
        <f>IF(Table5[[#This Row],[School day]]="Y",Table5[[#This Row],[Demand]],NA())</f>
        <v>144008.37</v>
      </c>
      <c r="F210" s="32" t="e">
        <f>IF(Table5[[#This Row],[School day]]="N",Table5[[#This Row],[Demand]],NA())</f>
        <v>#N/A</v>
      </c>
      <c r="G210" s="32" t="e">
        <f>IF(Table5[[#This Row],[Holiday]]="Y",Table5[[#This Row],[Demand]], NA())</f>
        <v>#N/A</v>
      </c>
      <c r="H210" s="32">
        <f>IF(Table5[[#This Row],[Holiday]]="Y",NA(),Table5[[#This Row],[Demand]])</f>
        <v>144008.37</v>
      </c>
    </row>
    <row r="211" spans="1:8" x14ac:dyDescent="0.3">
      <c r="A211" s="31">
        <v>42214</v>
      </c>
      <c r="B211" s="32" t="str">
        <f>VLOOKUP(Table_EnergyDemand_raw_data[[#This Row],[Date]],Table_Sheet1[], 2, FALSE)</f>
        <v>Y</v>
      </c>
      <c r="C211" s="32" t="str">
        <f>VLOOKUP(Table_EnergyDemand_raw_data[[#This Row],[Date]],Table_Sheet1[], 3, FALSE)</f>
        <v>N</v>
      </c>
      <c r="D211" s="32">
        <v>142637.76000000001</v>
      </c>
      <c r="E211" s="32">
        <f>IF(Table5[[#This Row],[School day]]="Y",Table5[[#This Row],[Demand]],NA())</f>
        <v>142637.76000000001</v>
      </c>
      <c r="F211" s="32" t="e">
        <f>IF(Table5[[#This Row],[School day]]="N",Table5[[#This Row],[Demand]],NA())</f>
        <v>#N/A</v>
      </c>
      <c r="G211" s="32" t="e">
        <f>IF(Table5[[#This Row],[Holiday]]="Y",Table5[[#This Row],[Demand]], NA())</f>
        <v>#N/A</v>
      </c>
      <c r="H211" s="32">
        <f>IF(Table5[[#This Row],[Holiday]]="Y",NA(),Table5[[#This Row],[Demand]])</f>
        <v>142637.76000000001</v>
      </c>
    </row>
    <row r="212" spans="1:8" x14ac:dyDescent="0.3">
      <c r="A212" s="31">
        <v>42215</v>
      </c>
      <c r="B212" s="32" t="str">
        <f>VLOOKUP(Table_EnergyDemand_raw_data[[#This Row],[Date]],Table_Sheet1[], 2, FALSE)</f>
        <v>Y</v>
      </c>
      <c r="C212" s="32" t="str">
        <f>VLOOKUP(Table_EnergyDemand_raw_data[[#This Row],[Date]],Table_Sheet1[], 3, FALSE)</f>
        <v>N</v>
      </c>
      <c r="D212" s="32">
        <v>143544.10999999999</v>
      </c>
      <c r="E212" s="32">
        <f>IF(Table5[[#This Row],[School day]]="Y",Table5[[#This Row],[Demand]],NA())</f>
        <v>143544.10999999999</v>
      </c>
      <c r="F212" s="32" t="e">
        <f>IF(Table5[[#This Row],[School day]]="N",Table5[[#This Row],[Demand]],NA())</f>
        <v>#N/A</v>
      </c>
      <c r="G212" s="32" t="e">
        <f>IF(Table5[[#This Row],[Holiday]]="Y",Table5[[#This Row],[Demand]], NA())</f>
        <v>#N/A</v>
      </c>
      <c r="H212" s="32">
        <f>IF(Table5[[#This Row],[Holiday]]="Y",NA(),Table5[[#This Row],[Demand]])</f>
        <v>143544.10999999999</v>
      </c>
    </row>
    <row r="213" spans="1:8" x14ac:dyDescent="0.3">
      <c r="A213" s="31">
        <v>42216</v>
      </c>
      <c r="B213" s="32" t="str">
        <f>VLOOKUP(Table_EnergyDemand_raw_data[[#This Row],[Date]],Table_Sheet1[], 2, FALSE)</f>
        <v>Y</v>
      </c>
      <c r="C213" s="32" t="str">
        <f>VLOOKUP(Table_EnergyDemand_raw_data[[#This Row],[Date]],Table_Sheet1[], 3, FALSE)</f>
        <v>N</v>
      </c>
      <c r="D213" s="32">
        <v>139584.95499999999</v>
      </c>
      <c r="E213" s="32">
        <f>IF(Table5[[#This Row],[School day]]="Y",Table5[[#This Row],[Demand]],NA())</f>
        <v>139584.95499999999</v>
      </c>
      <c r="F213" s="32" t="e">
        <f>IF(Table5[[#This Row],[School day]]="N",Table5[[#This Row],[Demand]],NA())</f>
        <v>#N/A</v>
      </c>
      <c r="G213" s="32" t="e">
        <f>IF(Table5[[#This Row],[Holiday]]="Y",Table5[[#This Row],[Demand]], NA())</f>
        <v>#N/A</v>
      </c>
      <c r="H213" s="32">
        <f>IF(Table5[[#This Row],[Holiday]]="Y",NA(),Table5[[#This Row],[Demand]])</f>
        <v>139584.95499999999</v>
      </c>
    </row>
    <row r="214" spans="1:8" x14ac:dyDescent="0.3">
      <c r="A214" s="31">
        <v>42217</v>
      </c>
      <c r="B214" s="32" t="str">
        <f>VLOOKUP(Table_EnergyDemand_raw_data[[#This Row],[Date]],Table_Sheet1[], 2, FALSE)</f>
        <v>Y</v>
      </c>
      <c r="C214" s="32" t="str">
        <f>VLOOKUP(Table_EnergyDemand_raw_data[[#This Row],[Date]],Table_Sheet1[], 3, FALSE)</f>
        <v>N</v>
      </c>
      <c r="D214" s="32">
        <v>125032.57</v>
      </c>
      <c r="E214" s="32">
        <f>IF(Table5[[#This Row],[School day]]="Y",Table5[[#This Row],[Demand]],NA())</f>
        <v>125032.57</v>
      </c>
      <c r="F214" s="32" t="e">
        <f>IF(Table5[[#This Row],[School day]]="N",Table5[[#This Row],[Demand]],NA())</f>
        <v>#N/A</v>
      </c>
      <c r="G214" s="32" t="e">
        <f>IF(Table5[[#This Row],[Holiday]]="Y",Table5[[#This Row],[Demand]], NA())</f>
        <v>#N/A</v>
      </c>
      <c r="H214" s="32">
        <f>IF(Table5[[#This Row],[Holiday]]="Y",NA(),Table5[[#This Row],[Demand]])</f>
        <v>125032.57</v>
      </c>
    </row>
    <row r="215" spans="1:8" x14ac:dyDescent="0.3">
      <c r="A215" s="31">
        <v>42218</v>
      </c>
      <c r="B215" s="32" t="str">
        <f>VLOOKUP(Table_EnergyDemand_raw_data[[#This Row],[Date]],Table_Sheet1[], 2, FALSE)</f>
        <v>Y</v>
      </c>
      <c r="C215" s="32" t="str">
        <f>VLOOKUP(Table_EnergyDemand_raw_data[[#This Row],[Date]],Table_Sheet1[], 3, FALSE)</f>
        <v>N</v>
      </c>
      <c r="D215" s="32">
        <v>117638.065</v>
      </c>
      <c r="E215" s="32">
        <f>IF(Table5[[#This Row],[School day]]="Y",Table5[[#This Row],[Demand]],NA())</f>
        <v>117638.065</v>
      </c>
      <c r="F215" s="32" t="e">
        <f>IF(Table5[[#This Row],[School day]]="N",Table5[[#This Row],[Demand]],NA())</f>
        <v>#N/A</v>
      </c>
      <c r="G215" s="32" t="e">
        <f>IF(Table5[[#This Row],[Holiday]]="Y",Table5[[#This Row],[Demand]], NA())</f>
        <v>#N/A</v>
      </c>
      <c r="H215" s="32">
        <f>IF(Table5[[#This Row],[Holiday]]="Y",NA(),Table5[[#This Row],[Demand]])</f>
        <v>117638.065</v>
      </c>
    </row>
    <row r="216" spans="1:8" x14ac:dyDescent="0.3">
      <c r="A216" s="31">
        <v>42219</v>
      </c>
      <c r="B216" s="32" t="str">
        <f>VLOOKUP(Table_EnergyDemand_raw_data[[#This Row],[Date]],Table_Sheet1[], 2, FALSE)</f>
        <v>Y</v>
      </c>
      <c r="C216" s="32" t="str">
        <f>VLOOKUP(Table_EnergyDemand_raw_data[[#This Row],[Date]],Table_Sheet1[], 3, FALSE)</f>
        <v>N</v>
      </c>
      <c r="D216" s="32">
        <v>141451.72500000001</v>
      </c>
      <c r="E216" s="32">
        <f>IF(Table5[[#This Row],[School day]]="Y",Table5[[#This Row],[Demand]],NA())</f>
        <v>141451.72500000001</v>
      </c>
      <c r="F216" s="32" t="e">
        <f>IF(Table5[[#This Row],[School day]]="N",Table5[[#This Row],[Demand]],NA())</f>
        <v>#N/A</v>
      </c>
      <c r="G216" s="32" t="e">
        <f>IF(Table5[[#This Row],[Holiday]]="Y",Table5[[#This Row],[Demand]], NA())</f>
        <v>#N/A</v>
      </c>
      <c r="H216" s="32">
        <f>IF(Table5[[#This Row],[Holiday]]="Y",NA(),Table5[[#This Row],[Demand]])</f>
        <v>141451.72500000001</v>
      </c>
    </row>
    <row r="217" spans="1:8" x14ac:dyDescent="0.3">
      <c r="A217" s="31">
        <v>42220</v>
      </c>
      <c r="B217" s="32" t="str">
        <f>VLOOKUP(Table_EnergyDemand_raw_data[[#This Row],[Date]],Table_Sheet1[], 2, FALSE)</f>
        <v>Y</v>
      </c>
      <c r="C217" s="32" t="str">
        <f>VLOOKUP(Table_EnergyDemand_raw_data[[#This Row],[Date]],Table_Sheet1[], 3, FALSE)</f>
        <v>N</v>
      </c>
      <c r="D217" s="32">
        <v>147550.185</v>
      </c>
      <c r="E217" s="32">
        <f>IF(Table5[[#This Row],[School day]]="Y",Table5[[#This Row],[Demand]],NA())</f>
        <v>147550.185</v>
      </c>
      <c r="F217" s="32" t="e">
        <f>IF(Table5[[#This Row],[School day]]="N",Table5[[#This Row],[Demand]],NA())</f>
        <v>#N/A</v>
      </c>
      <c r="G217" s="32" t="e">
        <f>IF(Table5[[#This Row],[Holiday]]="Y",Table5[[#This Row],[Demand]], NA())</f>
        <v>#N/A</v>
      </c>
      <c r="H217" s="32">
        <f>IF(Table5[[#This Row],[Holiday]]="Y",NA(),Table5[[#This Row],[Demand]])</f>
        <v>147550.185</v>
      </c>
    </row>
    <row r="218" spans="1:8" x14ac:dyDescent="0.3">
      <c r="A218" s="31">
        <v>42221</v>
      </c>
      <c r="B218" s="32" t="str">
        <f>VLOOKUP(Table_EnergyDemand_raw_data[[#This Row],[Date]],Table_Sheet1[], 2, FALSE)</f>
        <v>Y</v>
      </c>
      <c r="C218" s="32" t="str">
        <f>VLOOKUP(Table_EnergyDemand_raw_data[[#This Row],[Date]],Table_Sheet1[], 3, FALSE)</f>
        <v>N</v>
      </c>
      <c r="D218" s="32">
        <v>142325.99</v>
      </c>
      <c r="E218" s="32">
        <f>IF(Table5[[#This Row],[School day]]="Y",Table5[[#This Row],[Demand]],NA())</f>
        <v>142325.99</v>
      </c>
      <c r="F218" s="32" t="e">
        <f>IF(Table5[[#This Row],[School day]]="N",Table5[[#This Row],[Demand]],NA())</f>
        <v>#N/A</v>
      </c>
      <c r="G218" s="32" t="e">
        <f>IF(Table5[[#This Row],[Holiday]]="Y",Table5[[#This Row],[Demand]], NA())</f>
        <v>#N/A</v>
      </c>
      <c r="H218" s="32">
        <f>IF(Table5[[#This Row],[Holiday]]="Y",NA(),Table5[[#This Row],[Demand]])</f>
        <v>142325.99</v>
      </c>
    </row>
    <row r="219" spans="1:8" x14ac:dyDescent="0.3">
      <c r="A219" s="31">
        <v>42222</v>
      </c>
      <c r="B219" s="32" t="str">
        <f>VLOOKUP(Table_EnergyDemand_raw_data[[#This Row],[Date]],Table_Sheet1[], 2, FALSE)</f>
        <v>Y</v>
      </c>
      <c r="C219" s="32" t="str">
        <f>VLOOKUP(Table_EnergyDemand_raw_data[[#This Row],[Date]],Table_Sheet1[], 3, FALSE)</f>
        <v>N</v>
      </c>
      <c r="D219" s="32">
        <v>143642.35500000001</v>
      </c>
      <c r="E219" s="32">
        <f>IF(Table5[[#This Row],[School day]]="Y",Table5[[#This Row],[Demand]],NA())</f>
        <v>143642.35500000001</v>
      </c>
      <c r="F219" s="32" t="e">
        <f>IF(Table5[[#This Row],[School day]]="N",Table5[[#This Row],[Demand]],NA())</f>
        <v>#N/A</v>
      </c>
      <c r="G219" s="32" t="e">
        <f>IF(Table5[[#This Row],[Holiday]]="Y",Table5[[#This Row],[Demand]], NA())</f>
        <v>#N/A</v>
      </c>
      <c r="H219" s="32">
        <f>IF(Table5[[#This Row],[Holiday]]="Y",NA(),Table5[[#This Row],[Demand]])</f>
        <v>143642.35500000001</v>
      </c>
    </row>
    <row r="220" spans="1:8" x14ac:dyDescent="0.3">
      <c r="A220" s="31">
        <v>42223</v>
      </c>
      <c r="B220" s="32" t="str">
        <f>VLOOKUP(Table_EnergyDemand_raw_data[[#This Row],[Date]],Table_Sheet1[], 2, FALSE)</f>
        <v>Y</v>
      </c>
      <c r="C220" s="32" t="str">
        <f>VLOOKUP(Table_EnergyDemand_raw_data[[#This Row],[Date]],Table_Sheet1[], 3, FALSE)</f>
        <v>N</v>
      </c>
      <c r="D220" s="32">
        <v>143060.32999999999</v>
      </c>
      <c r="E220" s="32">
        <f>IF(Table5[[#This Row],[School day]]="Y",Table5[[#This Row],[Demand]],NA())</f>
        <v>143060.32999999999</v>
      </c>
      <c r="F220" s="32" t="e">
        <f>IF(Table5[[#This Row],[School day]]="N",Table5[[#This Row],[Demand]],NA())</f>
        <v>#N/A</v>
      </c>
      <c r="G220" s="32" t="e">
        <f>IF(Table5[[#This Row],[Holiday]]="Y",Table5[[#This Row],[Demand]], NA())</f>
        <v>#N/A</v>
      </c>
      <c r="H220" s="32">
        <f>IF(Table5[[#This Row],[Holiday]]="Y",NA(),Table5[[#This Row],[Demand]])</f>
        <v>143060.32999999999</v>
      </c>
    </row>
    <row r="221" spans="1:8" x14ac:dyDescent="0.3">
      <c r="A221" s="31">
        <v>42224</v>
      </c>
      <c r="B221" s="32" t="str">
        <f>VLOOKUP(Table_EnergyDemand_raw_data[[#This Row],[Date]],Table_Sheet1[], 2, FALSE)</f>
        <v>Y</v>
      </c>
      <c r="C221" s="32" t="str">
        <f>VLOOKUP(Table_EnergyDemand_raw_data[[#This Row],[Date]],Table_Sheet1[], 3, FALSE)</f>
        <v>N</v>
      </c>
      <c r="D221" s="32">
        <v>125830.535</v>
      </c>
      <c r="E221" s="32">
        <f>IF(Table5[[#This Row],[School day]]="Y",Table5[[#This Row],[Demand]],NA())</f>
        <v>125830.535</v>
      </c>
      <c r="F221" s="32" t="e">
        <f>IF(Table5[[#This Row],[School day]]="N",Table5[[#This Row],[Demand]],NA())</f>
        <v>#N/A</v>
      </c>
      <c r="G221" s="32" t="e">
        <f>IF(Table5[[#This Row],[Holiday]]="Y",Table5[[#This Row],[Demand]], NA())</f>
        <v>#N/A</v>
      </c>
      <c r="H221" s="32">
        <f>IF(Table5[[#This Row],[Holiday]]="Y",NA(),Table5[[#This Row],[Demand]])</f>
        <v>125830.535</v>
      </c>
    </row>
    <row r="222" spans="1:8" x14ac:dyDescent="0.3">
      <c r="A222" s="31">
        <v>42225</v>
      </c>
      <c r="B222" s="32" t="str">
        <f>VLOOKUP(Table_EnergyDemand_raw_data[[#This Row],[Date]],Table_Sheet1[], 2, FALSE)</f>
        <v>Y</v>
      </c>
      <c r="C222" s="32" t="str">
        <f>VLOOKUP(Table_EnergyDemand_raw_data[[#This Row],[Date]],Table_Sheet1[], 3, FALSE)</f>
        <v>N</v>
      </c>
      <c r="D222" s="32">
        <v>120008.455</v>
      </c>
      <c r="E222" s="32">
        <f>IF(Table5[[#This Row],[School day]]="Y",Table5[[#This Row],[Demand]],NA())</f>
        <v>120008.455</v>
      </c>
      <c r="F222" s="32" t="e">
        <f>IF(Table5[[#This Row],[School day]]="N",Table5[[#This Row],[Demand]],NA())</f>
        <v>#N/A</v>
      </c>
      <c r="G222" s="32" t="e">
        <f>IF(Table5[[#This Row],[Holiday]]="Y",Table5[[#This Row],[Demand]], NA())</f>
        <v>#N/A</v>
      </c>
      <c r="H222" s="32">
        <f>IF(Table5[[#This Row],[Holiday]]="Y",NA(),Table5[[#This Row],[Demand]])</f>
        <v>120008.455</v>
      </c>
    </row>
    <row r="223" spans="1:8" x14ac:dyDescent="0.3">
      <c r="A223" s="31">
        <v>42226</v>
      </c>
      <c r="B223" s="32" t="str">
        <f>VLOOKUP(Table_EnergyDemand_raw_data[[#This Row],[Date]],Table_Sheet1[], 2, FALSE)</f>
        <v>Y</v>
      </c>
      <c r="C223" s="32" t="str">
        <f>VLOOKUP(Table_EnergyDemand_raw_data[[#This Row],[Date]],Table_Sheet1[], 3, FALSE)</f>
        <v>N</v>
      </c>
      <c r="D223" s="32">
        <v>130978.095</v>
      </c>
      <c r="E223" s="32">
        <f>IF(Table5[[#This Row],[School day]]="Y",Table5[[#This Row],[Demand]],NA())</f>
        <v>130978.095</v>
      </c>
      <c r="F223" s="32" t="e">
        <f>IF(Table5[[#This Row],[School day]]="N",Table5[[#This Row],[Demand]],NA())</f>
        <v>#N/A</v>
      </c>
      <c r="G223" s="32" t="e">
        <f>IF(Table5[[#This Row],[Holiday]]="Y",Table5[[#This Row],[Demand]], NA())</f>
        <v>#N/A</v>
      </c>
      <c r="H223" s="32">
        <f>IF(Table5[[#This Row],[Holiday]]="Y",NA(),Table5[[#This Row],[Demand]])</f>
        <v>130978.095</v>
      </c>
    </row>
    <row r="224" spans="1:8" x14ac:dyDescent="0.3">
      <c r="A224" s="31">
        <v>42227</v>
      </c>
      <c r="B224" s="32" t="str">
        <f>VLOOKUP(Table_EnergyDemand_raw_data[[#This Row],[Date]],Table_Sheet1[], 2, FALSE)</f>
        <v>Y</v>
      </c>
      <c r="C224" s="32" t="str">
        <f>VLOOKUP(Table_EnergyDemand_raw_data[[#This Row],[Date]],Table_Sheet1[], 3, FALSE)</f>
        <v>N</v>
      </c>
      <c r="D224" s="32">
        <v>135616.125</v>
      </c>
      <c r="E224" s="32">
        <f>IF(Table5[[#This Row],[School day]]="Y",Table5[[#This Row],[Demand]],NA())</f>
        <v>135616.125</v>
      </c>
      <c r="F224" s="32" t="e">
        <f>IF(Table5[[#This Row],[School day]]="N",Table5[[#This Row],[Demand]],NA())</f>
        <v>#N/A</v>
      </c>
      <c r="G224" s="32" t="e">
        <f>IF(Table5[[#This Row],[Holiday]]="Y",Table5[[#This Row],[Demand]], NA())</f>
        <v>#N/A</v>
      </c>
      <c r="H224" s="32">
        <f>IF(Table5[[#This Row],[Holiday]]="Y",NA(),Table5[[#This Row],[Demand]])</f>
        <v>135616.125</v>
      </c>
    </row>
    <row r="225" spans="1:8" x14ac:dyDescent="0.3">
      <c r="A225" s="31">
        <v>42228</v>
      </c>
      <c r="B225" s="32" t="str">
        <f>VLOOKUP(Table_EnergyDemand_raw_data[[#This Row],[Date]],Table_Sheet1[], 2, FALSE)</f>
        <v>Y</v>
      </c>
      <c r="C225" s="32" t="str">
        <f>VLOOKUP(Table_EnergyDemand_raw_data[[#This Row],[Date]],Table_Sheet1[], 3, FALSE)</f>
        <v>N</v>
      </c>
      <c r="D225" s="32">
        <v>138900.5</v>
      </c>
      <c r="E225" s="32">
        <f>IF(Table5[[#This Row],[School day]]="Y",Table5[[#This Row],[Demand]],NA())</f>
        <v>138900.5</v>
      </c>
      <c r="F225" s="32" t="e">
        <f>IF(Table5[[#This Row],[School day]]="N",Table5[[#This Row],[Demand]],NA())</f>
        <v>#N/A</v>
      </c>
      <c r="G225" s="32" t="e">
        <f>IF(Table5[[#This Row],[Holiday]]="Y",Table5[[#This Row],[Demand]], NA())</f>
        <v>#N/A</v>
      </c>
      <c r="H225" s="32">
        <f>IF(Table5[[#This Row],[Holiday]]="Y",NA(),Table5[[#This Row],[Demand]])</f>
        <v>138900.5</v>
      </c>
    </row>
    <row r="226" spans="1:8" x14ac:dyDescent="0.3">
      <c r="A226" s="31">
        <v>42229</v>
      </c>
      <c r="B226" s="32" t="str">
        <f>VLOOKUP(Table_EnergyDemand_raw_data[[#This Row],[Date]],Table_Sheet1[], 2, FALSE)</f>
        <v>Y</v>
      </c>
      <c r="C226" s="32" t="str">
        <f>VLOOKUP(Table_EnergyDemand_raw_data[[#This Row],[Date]],Table_Sheet1[], 3, FALSE)</f>
        <v>N</v>
      </c>
      <c r="D226" s="32">
        <v>140905.85</v>
      </c>
      <c r="E226" s="32">
        <f>IF(Table5[[#This Row],[School day]]="Y",Table5[[#This Row],[Demand]],NA())</f>
        <v>140905.85</v>
      </c>
      <c r="F226" s="32" t="e">
        <f>IF(Table5[[#This Row],[School day]]="N",Table5[[#This Row],[Demand]],NA())</f>
        <v>#N/A</v>
      </c>
      <c r="G226" s="32" t="e">
        <f>IF(Table5[[#This Row],[Holiday]]="Y",Table5[[#This Row],[Demand]], NA())</f>
        <v>#N/A</v>
      </c>
      <c r="H226" s="32">
        <f>IF(Table5[[#This Row],[Holiday]]="Y",NA(),Table5[[#This Row],[Demand]])</f>
        <v>140905.85</v>
      </c>
    </row>
    <row r="227" spans="1:8" x14ac:dyDescent="0.3">
      <c r="A227" s="31">
        <v>42230</v>
      </c>
      <c r="B227" s="32" t="str">
        <f>VLOOKUP(Table_EnergyDemand_raw_data[[#This Row],[Date]],Table_Sheet1[], 2, FALSE)</f>
        <v>Y</v>
      </c>
      <c r="C227" s="32" t="str">
        <f>VLOOKUP(Table_EnergyDemand_raw_data[[#This Row],[Date]],Table_Sheet1[], 3, FALSE)</f>
        <v>N</v>
      </c>
      <c r="D227" s="32">
        <v>137838.92499999999</v>
      </c>
      <c r="E227" s="32">
        <f>IF(Table5[[#This Row],[School day]]="Y",Table5[[#This Row],[Demand]],NA())</f>
        <v>137838.92499999999</v>
      </c>
      <c r="F227" s="32" t="e">
        <f>IF(Table5[[#This Row],[School day]]="N",Table5[[#This Row],[Demand]],NA())</f>
        <v>#N/A</v>
      </c>
      <c r="G227" s="32" t="e">
        <f>IF(Table5[[#This Row],[Holiday]]="Y",Table5[[#This Row],[Demand]], NA())</f>
        <v>#N/A</v>
      </c>
      <c r="H227" s="32">
        <f>IF(Table5[[#This Row],[Holiday]]="Y",NA(),Table5[[#This Row],[Demand]])</f>
        <v>137838.92499999999</v>
      </c>
    </row>
    <row r="228" spans="1:8" x14ac:dyDescent="0.3">
      <c r="A228" s="31">
        <v>42231</v>
      </c>
      <c r="B228" s="32" t="str">
        <f>VLOOKUP(Table_EnergyDemand_raw_data[[#This Row],[Date]],Table_Sheet1[], 2, FALSE)</f>
        <v>Y</v>
      </c>
      <c r="C228" s="32" t="str">
        <f>VLOOKUP(Table_EnergyDemand_raw_data[[#This Row],[Date]],Table_Sheet1[], 3, FALSE)</f>
        <v>N</v>
      </c>
      <c r="D228" s="32">
        <v>122088.76</v>
      </c>
      <c r="E228" s="32">
        <f>IF(Table5[[#This Row],[School day]]="Y",Table5[[#This Row],[Demand]],NA())</f>
        <v>122088.76</v>
      </c>
      <c r="F228" s="32" t="e">
        <f>IF(Table5[[#This Row],[School day]]="N",Table5[[#This Row],[Demand]],NA())</f>
        <v>#N/A</v>
      </c>
      <c r="G228" s="32" t="e">
        <f>IF(Table5[[#This Row],[Holiday]]="Y",Table5[[#This Row],[Demand]], NA())</f>
        <v>#N/A</v>
      </c>
      <c r="H228" s="32">
        <f>IF(Table5[[#This Row],[Holiday]]="Y",NA(),Table5[[#This Row],[Demand]])</f>
        <v>122088.76</v>
      </c>
    </row>
    <row r="229" spans="1:8" x14ac:dyDescent="0.3">
      <c r="A229" s="31">
        <v>42232</v>
      </c>
      <c r="B229" s="32" t="str">
        <f>VLOOKUP(Table_EnergyDemand_raw_data[[#This Row],[Date]],Table_Sheet1[], 2, FALSE)</f>
        <v>Y</v>
      </c>
      <c r="C229" s="32" t="str">
        <f>VLOOKUP(Table_EnergyDemand_raw_data[[#This Row],[Date]],Table_Sheet1[], 3, FALSE)</f>
        <v>N</v>
      </c>
      <c r="D229" s="32">
        <v>116648.77</v>
      </c>
      <c r="E229" s="32">
        <f>IF(Table5[[#This Row],[School day]]="Y",Table5[[#This Row],[Demand]],NA())</f>
        <v>116648.77</v>
      </c>
      <c r="F229" s="32" t="e">
        <f>IF(Table5[[#This Row],[School day]]="N",Table5[[#This Row],[Demand]],NA())</f>
        <v>#N/A</v>
      </c>
      <c r="G229" s="32" t="e">
        <f>IF(Table5[[#This Row],[Holiday]]="Y",Table5[[#This Row],[Demand]], NA())</f>
        <v>#N/A</v>
      </c>
      <c r="H229" s="32">
        <f>IF(Table5[[#This Row],[Holiday]]="Y",NA(),Table5[[#This Row],[Demand]])</f>
        <v>116648.77</v>
      </c>
    </row>
    <row r="230" spans="1:8" x14ac:dyDescent="0.3">
      <c r="A230" s="31">
        <v>42233</v>
      </c>
      <c r="B230" s="32" t="str">
        <f>VLOOKUP(Table_EnergyDemand_raw_data[[#This Row],[Date]],Table_Sheet1[], 2, FALSE)</f>
        <v>Y</v>
      </c>
      <c r="C230" s="32" t="str">
        <f>VLOOKUP(Table_EnergyDemand_raw_data[[#This Row],[Date]],Table_Sheet1[], 3, FALSE)</f>
        <v>N</v>
      </c>
      <c r="D230" s="32">
        <v>137008.71</v>
      </c>
      <c r="E230" s="32">
        <f>IF(Table5[[#This Row],[School day]]="Y",Table5[[#This Row],[Demand]],NA())</f>
        <v>137008.71</v>
      </c>
      <c r="F230" s="32" t="e">
        <f>IF(Table5[[#This Row],[School day]]="N",Table5[[#This Row],[Demand]],NA())</f>
        <v>#N/A</v>
      </c>
      <c r="G230" s="32" t="e">
        <f>IF(Table5[[#This Row],[Holiday]]="Y",Table5[[#This Row],[Demand]], NA())</f>
        <v>#N/A</v>
      </c>
      <c r="H230" s="32">
        <f>IF(Table5[[#This Row],[Holiday]]="Y",NA(),Table5[[#This Row],[Demand]])</f>
        <v>137008.71</v>
      </c>
    </row>
    <row r="231" spans="1:8" x14ac:dyDescent="0.3">
      <c r="A231" s="31">
        <v>42234</v>
      </c>
      <c r="B231" s="32" t="str">
        <f>VLOOKUP(Table_EnergyDemand_raw_data[[#This Row],[Date]],Table_Sheet1[], 2, FALSE)</f>
        <v>Y</v>
      </c>
      <c r="C231" s="32" t="str">
        <f>VLOOKUP(Table_EnergyDemand_raw_data[[#This Row],[Date]],Table_Sheet1[], 3, FALSE)</f>
        <v>N</v>
      </c>
      <c r="D231" s="32">
        <v>148093.96</v>
      </c>
      <c r="E231" s="32">
        <f>IF(Table5[[#This Row],[School day]]="Y",Table5[[#This Row],[Demand]],NA())</f>
        <v>148093.96</v>
      </c>
      <c r="F231" s="32" t="e">
        <f>IF(Table5[[#This Row],[School day]]="N",Table5[[#This Row],[Demand]],NA())</f>
        <v>#N/A</v>
      </c>
      <c r="G231" s="32" t="e">
        <f>IF(Table5[[#This Row],[Holiday]]="Y",Table5[[#This Row],[Demand]], NA())</f>
        <v>#N/A</v>
      </c>
      <c r="H231" s="32">
        <f>IF(Table5[[#This Row],[Holiday]]="Y",NA(),Table5[[#This Row],[Demand]])</f>
        <v>148093.96</v>
      </c>
    </row>
    <row r="232" spans="1:8" x14ac:dyDescent="0.3">
      <c r="A232" s="31">
        <v>42235</v>
      </c>
      <c r="B232" s="32" t="str">
        <f>VLOOKUP(Table_EnergyDemand_raw_data[[#This Row],[Date]],Table_Sheet1[], 2, FALSE)</f>
        <v>Y</v>
      </c>
      <c r="C232" s="32" t="str">
        <f>VLOOKUP(Table_EnergyDemand_raw_data[[#This Row],[Date]],Table_Sheet1[], 3, FALSE)</f>
        <v>N</v>
      </c>
      <c r="D232" s="32">
        <v>144024.66</v>
      </c>
      <c r="E232" s="32">
        <f>IF(Table5[[#This Row],[School day]]="Y",Table5[[#This Row],[Demand]],NA())</f>
        <v>144024.66</v>
      </c>
      <c r="F232" s="32" t="e">
        <f>IF(Table5[[#This Row],[School day]]="N",Table5[[#This Row],[Demand]],NA())</f>
        <v>#N/A</v>
      </c>
      <c r="G232" s="32" t="e">
        <f>IF(Table5[[#This Row],[Holiday]]="Y",Table5[[#This Row],[Demand]], NA())</f>
        <v>#N/A</v>
      </c>
      <c r="H232" s="32">
        <f>IF(Table5[[#This Row],[Holiday]]="Y",NA(),Table5[[#This Row],[Demand]])</f>
        <v>144024.66</v>
      </c>
    </row>
    <row r="233" spans="1:8" x14ac:dyDescent="0.3">
      <c r="A233" s="31">
        <v>42236</v>
      </c>
      <c r="B233" s="32" t="str">
        <f>VLOOKUP(Table_EnergyDemand_raw_data[[#This Row],[Date]],Table_Sheet1[], 2, FALSE)</f>
        <v>Y</v>
      </c>
      <c r="C233" s="32" t="str">
        <f>VLOOKUP(Table_EnergyDemand_raw_data[[#This Row],[Date]],Table_Sheet1[], 3, FALSE)</f>
        <v>N</v>
      </c>
      <c r="D233" s="32">
        <v>131575.79</v>
      </c>
      <c r="E233" s="32">
        <f>IF(Table5[[#This Row],[School day]]="Y",Table5[[#This Row],[Demand]],NA())</f>
        <v>131575.79</v>
      </c>
      <c r="F233" s="32" t="e">
        <f>IF(Table5[[#This Row],[School day]]="N",Table5[[#This Row],[Demand]],NA())</f>
        <v>#N/A</v>
      </c>
      <c r="G233" s="32" t="e">
        <f>IF(Table5[[#This Row],[Holiday]]="Y",Table5[[#This Row],[Demand]], NA())</f>
        <v>#N/A</v>
      </c>
      <c r="H233" s="32">
        <f>IF(Table5[[#This Row],[Holiday]]="Y",NA(),Table5[[#This Row],[Demand]])</f>
        <v>131575.79</v>
      </c>
    </row>
    <row r="234" spans="1:8" x14ac:dyDescent="0.3">
      <c r="A234" s="31">
        <v>42237</v>
      </c>
      <c r="B234" s="32" t="str">
        <f>VLOOKUP(Table_EnergyDemand_raw_data[[#This Row],[Date]],Table_Sheet1[], 2, FALSE)</f>
        <v>Y</v>
      </c>
      <c r="C234" s="32" t="str">
        <f>VLOOKUP(Table_EnergyDemand_raw_data[[#This Row],[Date]],Table_Sheet1[], 3, FALSE)</f>
        <v>N</v>
      </c>
      <c r="D234" s="32">
        <v>126570.47</v>
      </c>
      <c r="E234" s="32">
        <f>IF(Table5[[#This Row],[School day]]="Y",Table5[[#This Row],[Demand]],NA())</f>
        <v>126570.47</v>
      </c>
      <c r="F234" s="32" t="e">
        <f>IF(Table5[[#This Row],[School day]]="N",Table5[[#This Row],[Demand]],NA())</f>
        <v>#N/A</v>
      </c>
      <c r="G234" s="32" t="e">
        <f>IF(Table5[[#This Row],[Holiday]]="Y",Table5[[#This Row],[Demand]], NA())</f>
        <v>#N/A</v>
      </c>
      <c r="H234" s="32">
        <f>IF(Table5[[#This Row],[Holiday]]="Y",NA(),Table5[[#This Row],[Demand]])</f>
        <v>126570.47</v>
      </c>
    </row>
    <row r="235" spans="1:8" x14ac:dyDescent="0.3">
      <c r="A235" s="31">
        <v>42238</v>
      </c>
      <c r="B235" s="32" t="str">
        <f>VLOOKUP(Table_EnergyDemand_raw_data[[#This Row],[Date]],Table_Sheet1[], 2, FALSE)</f>
        <v>Y</v>
      </c>
      <c r="C235" s="32" t="str">
        <f>VLOOKUP(Table_EnergyDemand_raw_data[[#This Row],[Date]],Table_Sheet1[], 3, FALSE)</f>
        <v>N</v>
      </c>
      <c r="D235" s="32">
        <v>112275.15</v>
      </c>
      <c r="E235" s="32">
        <f>IF(Table5[[#This Row],[School day]]="Y",Table5[[#This Row],[Demand]],NA())</f>
        <v>112275.15</v>
      </c>
      <c r="F235" s="32" t="e">
        <f>IF(Table5[[#This Row],[School day]]="N",Table5[[#This Row],[Demand]],NA())</f>
        <v>#N/A</v>
      </c>
      <c r="G235" s="32" t="e">
        <f>IF(Table5[[#This Row],[Holiday]]="Y",Table5[[#This Row],[Demand]], NA())</f>
        <v>#N/A</v>
      </c>
      <c r="H235" s="32">
        <f>IF(Table5[[#This Row],[Holiday]]="Y",NA(),Table5[[#This Row],[Demand]])</f>
        <v>112275.15</v>
      </c>
    </row>
    <row r="236" spans="1:8" x14ac:dyDescent="0.3">
      <c r="A236" s="31">
        <v>42239</v>
      </c>
      <c r="B236" s="32" t="str">
        <f>VLOOKUP(Table_EnergyDemand_raw_data[[#This Row],[Date]],Table_Sheet1[], 2, FALSE)</f>
        <v>Y</v>
      </c>
      <c r="C236" s="32" t="str">
        <f>VLOOKUP(Table_EnergyDemand_raw_data[[#This Row],[Date]],Table_Sheet1[], 3, FALSE)</f>
        <v>N</v>
      </c>
      <c r="D236" s="32">
        <v>111793.015</v>
      </c>
      <c r="E236" s="32">
        <f>IF(Table5[[#This Row],[School day]]="Y",Table5[[#This Row],[Demand]],NA())</f>
        <v>111793.015</v>
      </c>
      <c r="F236" s="32" t="e">
        <f>IF(Table5[[#This Row],[School day]]="N",Table5[[#This Row],[Demand]],NA())</f>
        <v>#N/A</v>
      </c>
      <c r="G236" s="32" t="e">
        <f>IF(Table5[[#This Row],[Holiday]]="Y",Table5[[#This Row],[Demand]], NA())</f>
        <v>#N/A</v>
      </c>
      <c r="H236" s="32">
        <f>IF(Table5[[#This Row],[Holiday]]="Y",NA(),Table5[[#This Row],[Demand]])</f>
        <v>111793.015</v>
      </c>
    </row>
    <row r="237" spans="1:8" x14ac:dyDescent="0.3">
      <c r="A237" s="31">
        <v>42240</v>
      </c>
      <c r="B237" s="32" t="str">
        <f>VLOOKUP(Table_EnergyDemand_raw_data[[#This Row],[Date]],Table_Sheet1[], 2, FALSE)</f>
        <v>Y</v>
      </c>
      <c r="C237" s="32" t="str">
        <f>VLOOKUP(Table_EnergyDemand_raw_data[[#This Row],[Date]],Table_Sheet1[], 3, FALSE)</f>
        <v>N</v>
      </c>
      <c r="D237" s="32">
        <v>128868.255</v>
      </c>
      <c r="E237" s="32">
        <f>IF(Table5[[#This Row],[School day]]="Y",Table5[[#This Row],[Demand]],NA())</f>
        <v>128868.255</v>
      </c>
      <c r="F237" s="32" t="e">
        <f>IF(Table5[[#This Row],[School day]]="N",Table5[[#This Row],[Demand]],NA())</f>
        <v>#N/A</v>
      </c>
      <c r="G237" s="32" t="e">
        <f>IF(Table5[[#This Row],[Holiday]]="Y",Table5[[#This Row],[Demand]], NA())</f>
        <v>#N/A</v>
      </c>
      <c r="H237" s="32">
        <f>IF(Table5[[#This Row],[Holiday]]="Y",NA(),Table5[[#This Row],[Demand]])</f>
        <v>128868.255</v>
      </c>
    </row>
    <row r="238" spans="1:8" x14ac:dyDescent="0.3">
      <c r="A238" s="31">
        <v>42241</v>
      </c>
      <c r="B238" s="32" t="str">
        <f>VLOOKUP(Table_EnergyDemand_raw_data[[#This Row],[Date]],Table_Sheet1[], 2, FALSE)</f>
        <v>Y</v>
      </c>
      <c r="C238" s="32" t="str">
        <f>VLOOKUP(Table_EnergyDemand_raw_data[[#This Row],[Date]],Table_Sheet1[], 3, FALSE)</f>
        <v>N</v>
      </c>
      <c r="D238" s="32">
        <v>135051.54500000001</v>
      </c>
      <c r="E238" s="32">
        <f>IF(Table5[[#This Row],[School day]]="Y",Table5[[#This Row],[Demand]],NA())</f>
        <v>135051.54500000001</v>
      </c>
      <c r="F238" s="32" t="e">
        <f>IF(Table5[[#This Row],[School day]]="N",Table5[[#This Row],[Demand]],NA())</f>
        <v>#N/A</v>
      </c>
      <c r="G238" s="32" t="e">
        <f>IF(Table5[[#This Row],[Holiday]]="Y",Table5[[#This Row],[Demand]], NA())</f>
        <v>#N/A</v>
      </c>
      <c r="H238" s="32">
        <f>IF(Table5[[#This Row],[Holiday]]="Y",NA(),Table5[[#This Row],[Demand]])</f>
        <v>135051.54500000001</v>
      </c>
    </row>
    <row r="239" spans="1:8" x14ac:dyDescent="0.3">
      <c r="A239" s="31">
        <v>42242</v>
      </c>
      <c r="B239" s="32" t="str">
        <f>VLOOKUP(Table_EnergyDemand_raw_data[[#This Row],[Date]],Table_Sheet1[], 2, FALSE)</f>
        <v>Y</v>
      </c>
      <c r="C239" s="32" t="str">
        <f>VLOOKUP(Table_EnergyDemand_raw_data[[#This Row],[Date]],Table_Sheet1[], 3, FALSE)</f>
        <v>N</v>
      </c>
      <c r="D239" s="32">
        <v>135914.68</v>
      </c>
      <c r="E239" s="32">
        <f>IF(Table5[[#This Row],[School day]]="Y",Table5[[#This Row],[Demand]],NA())</f>
        <v>135914.68</v>
      </c>
      <c r="F239" s="32" t="e">
        <f>IF(Table5[[#This Row],[School day]]="N",Table5[[#This Row],[Demand]],NA())</f>
        <v>#N/A</v>
      </c>
      <c r="G239" s="32" t="e">
        <f>IF(Table5[[#This Row],[Holiday]]="Y",Table5[[#This Row],[Demand]], NA())</f>
        <v>#N/A</v>
      </c>
      <c r="H239" s="32">
        <f>IF(Table5[[#This Row],[Holiday]]="Y",NA(),Table5[[#This Row],[Demand]])</f>
        <v>135914.68</v>
      </c>
    </row>
    <row r="240" spans="1:8" x14ac:dyDescent="0.3">
      <c r="A240" s="31">
        <v>42243</v>
      </c>
      <c r="B240" s="32" t="str">
        <f>VLOOKUP(Table_EnergyDemand_raw_data[[#This Row],[Date]],Table_Sheet1[], 2, FALSE)</f>
        <v>Y</v>
      </c>
      <c r="C240" s="32" t="str">
        <f>VLOOKUP(Table_EnergyDemand_raw_data[[#This Row],[Date]],Table_Sheet1[], 3, FALSE)</f>
        <v>N</v>
      </c>
      <c r="D240" s="32">
        <v>141159.76999999999</v>
      </c>
      <c r="E240" s="32">
        <f>IF(Table5[[#This Row],[School day]]="Y",Table5[[#This Row],[Demand]],NA())</f>
        <v>141159.76999999999</v>
      </c>
      <c r="F240" s="32" t="e">
        <f>IF(Table5[[#This Row],[School day]]="N",Table5[[#This Row],[Demand]],NA())</f>
        <v>#N/A</v>
      </c>
      <c r="G240" s="32" t="e">
        <f>IF(Table5[[#This Row],[Holiday]]="Y",Table5[[#This Row],[Demand]], NA())</f>
        <v>#N/A</v>
      </c>
      <c r="H240" s="32">
        <f>IF(Table5[[#This Row],[Holiday]]="Y",NA(),Table5[[#This Row],[Demand]])</f>
        <v>141159.76999999999</v>
      </c>
    </row>
    <row r="241" spans="1:8" x14ac:dyDescent="0.3">
      <c r="A241" s="31">
        <v>42244</v>
      </c>
      <c r="B241" s="32" t="str">
        <f>VLOOKUP(Table_EnergyDemand_raw_data[[#This Row],[Date]],Table_Sheet1[], 2, FALSE)</f>
        <v>Y</v>
      </c>
      <c r="C241" s="32" t="str">
        <f>VLOOKUP(Table_EnergyDemand_raw_data[[#This Row],[Date]],Table_Sheet1[], 3, FALSE)</f>
        <v>N</v>
      </c>
      <c r="D241" s="32">
        <v>134755.505</v>
      </c>
      <c r="E241" s="32">
        <f>IF(Table5[[#This Row],[School day]]="Y",Table5[[#This Row],[Demand]],NA())</f>
        <v>134755.505</v>
      </c>
      <c r="F241" s="32" t="e">
        <f>IF(Table5[[#This Row],[School day]]="N",Table5[[#This Row],[Demand]],NA())</f>
        <v>#N/A</v>
      </c>
      <c r="G241" s="32" t="e">
        <f>IF(Table5[[#This Row],[Holiday]]="Y",Table5[[#This Row],[Demand]], NA())</f>
        <v>#N/A</v>
      </c>
      <c r="H241" s="32">
        <f>IF(Table5[[#This Row],[Holiday]]="Y",NA(),Table5[[#This Row],[Demand]])</f>
        <v>134755.505</v>
      </c>
    </row>
    <row r="242" spans="1:8" x14ac:dyDescent="0.3">
      <c r="A242" s="31">
        <v>42245</v>
      </c>
      <c r="B242" s="32" t="str">
        <f>VLOOKUP(Table_EnergyDemand_raw_data[[#This Row],[Date]],Table_Sheet1[], 2, FALSE)</f>
        <v>Y</v>
      </c>
      <c r="C242" s="32" t="str">
        <f>VLOOKUP(Table_EnergyDemand_raw_data[[#This Row],[Date]],Table_Sheet1[], 3, FALSE)</f>
        <v>N</v>
      </c>
      <c r="D242" s="32">
        <v>124448.5</v>
      </c>
      <c r="E242" s="32">
        <f>IF(Table5[[#This Row],[School day]]="Y",Table5[[#This Row],[Demand]],NA())</f>
        <v>124448.5</v>
      </c>
      <c r="F242" s="32" t="e">
        <f>IF(Table5[[#This Row],[School day]]="N",Table5[[#This Row],[Demand]],NA())</f>
        <v>#N/A</v>
      </c>
      <c r="G242" s="32" t="e">
        <f>IF(Table5[[#This Row],[Holiday]]="Y",Table5[[#This Row],[Demand]], NA())</f>
        <v>#N/A</v>
      </c>
      <c r="H242" s="32">
        <f>IF(Table5[[#This Row],[Holiday]]="Y",NA(),Table5[[#This Row],[Demand]])</f>
        <v>124448.5</v>
      </c>
    </row>
    <row r="243" spans="1:8" x14ac:dyDescent="0.3">
      <c r="A243" s="31">
        <v>42246</v>
      </c>
      <c r="B243" s="32" t="str">
        <f>VLOOKUP(Table_EnergyDemand_raw_data[[#This Row],[Date]],Table_Sheet1[], 2, FALSE)</f>
        <v>Y</v>
      </c>
      <c r="C243" s="32" t="str">
        <f>VLOOKUP(Table_EnergyDemand_raw_data[[#This Row],[Date]],Table_Sheet1[], 3, FALSE)</f>
        <v>N</v>
      </c>
      <c r="D243" s="32">
        <v>116744.215</v>
      </c>
      <c r="E243" s="32">
        <f>IF(Table5[[#This Row],[School day]]="Y",Table5[[#This Row],[Demand]],NA())</f>
        <v>116744.215</v>
      </c>
      <c r="F243" s="32" t="e">
        <f>IF(Table5[[#This Row],[School day]]="N",Table5[[#This Row],[Demand]],NA())</f>
        <v>#N/A</v>
      </c>
      <c r="G243" s="32" t="e">
        <f>IF(Table5[[#This Row],[Holiday]]="Y",Table5[[#This Row],[Demand]], NA())</f>
        <v>#N/A</v>
      </c>
      <c r="H243" s="32">
        <f>IF(Table5[[#This Row],[Holiday]]="Y",NA(),Table5[[#This Row],[Demand]])</f>
        <v>116744.215</v>
      </c>
    </row>
    <row r="244" spans="1:8" x14ac:dyDescent="0.3">
      <c r="A244" s="31">
        <v>42247</v>
      </c>
      <c r="B244" s="32" t="str">
        <f>VLOOKUP(Table_EnergyDemand_raw_data[[#This Row],[Date]],Table_Sheet1[], 2, FALSE)</f>
        <v>Y</v>
      </c>
      <c r="C244" s="32" t="str">
        <f>VLOOKUP(Table_EnergyDemand_raw_data[[#This Row],[Date]],Table_Sheet1[], 3, FALSE)</f>
        <v>N</v>
      </c>
      <c r="D244" s="32">
        <v>137724.89499999999</v>
      </c>
      <c r="E244" s="32">
        <f>IF(Table5[[#This Row],[School day]]="Y",Table5[[#This Row],[Demand]],NA())</f>
        <v>137724.89499999999</v>
      </c>
      <c r="F244" s="32" t="e">
        <f>IF(Table5[[#This Row],[School day]]="N",Table5[[#This Row],[Demand]],NA())</f>
        <v>#N/A</v>
      </c>
      <c r="G244" s="32" t="e">
        <f>IF(Table5[[#This Row],[Holiday]]="Y",Table5[[#This Row],[Demand]], NA())</f>
        <v>#N/A</v>
      </c>
      <c r="H244" s="32">
        <f>IF(Table5[[#This Row],[Holiday]]="Y",NA(),Table5[[#This Row],[Demand]])</f>
        <v>137724.89499999999</v>
      </c>
    </row>
    <row r="245" spans="1:8" x14ac:dyDescent="0.3">
      <c r="A245" s="31">
        <v>42248</v>
      </c>
      <c r="B245" s="32" t="str">
        <f>VLOOKUP(Table_EnergyDemand_raw_data[[#This Row],[Date]],Table_Sheet1[], 2, FALSE)</f>
        <v>Y</v>
      </c>
      <c r="C245" s="32" t="str">
        <f>VLOOKUP(Table_EnergyDemand_raw_data[[#This Row],[Date]],Table_Sheet1[], 3, FALSE)</f>
        <v>N</v>
      </c>
      <c r="D245" s="32">
        <v>134116.76999999999</v>
      </c>
      <c r="E245" s="32">
        <f>IF(Table5[[#This Row],[School day]]="Y",Table5[[#This Row],[Demand]],NA())</f>
        <v>134116.76999999999</v>
      </c>
      <c r="F245" s="32" t="e">
        <f>IF(Table5[[#This Row],[School day]]="N",Table5[[#This Row],[Demand]],NA())</f>
        <v>#N/A</v>
      </c>
      <c r="G245" s="32" t="e">
        <f>IF(Table5[[#This Row],[Holiday]]="Y",Table5[[#This Row],[Demand]], NA())</f>
        <v>#N/A</v>
      </c>
      <c r="H245" s="32">
        <f>IF(Table5[[#This Row],[Holiday]]="Y",NA(),Table5[[#This Row],[Demand]])</f>
        <v>134116.76999999999</v>
      </c>
    </row>
    <row r="246" spans="1:8" x14ac:dyDescent="0.3">
      <c r="A246" s="31">
        <v>42249</v>
      </c>
      <c r="B246" s="32" t="str">
        <f>VLOOKUP(Table_EnergyDemand_raw_data[[#This Row],[Date]],Table_Sheet1[], 2, FALSE)</f>
        <v>Y</v>
      </c>
      <c r="C246" s="32" t="str">
        <f>VLOOKUP(Table_EnergyDemand_raw_data[[#This Row],[Date]],Table_Sheet1[], 3, FALSE)</f>
        <v>N</v>
      </c>
      <c r="D246" s="32">
        <v>132794.715</v>
      </c>
      <c r="E246" s="32">
        <f>IF(Table5[[#This Row],[School day]]="Y",Table5[[#This Row],[Demand]],NA())</f>
        <v>132794.715</v>
      </c>
      <c r="F246" s="32" t="e">
        <f>IF(Table5[[#This Row],[School day]]="N",Table5[[#This Row],[Demand]],NA())</f>
        <v>#N/A</v>
      </c>
      <c r="G246" s="32" t="e">
        <f>IF(Table5[[#This Row],[Holiday]]="Y",Table5[[#This Row],[Demand]], NA())</f>
        <v>#N/A</v>
      </c>
      <c r="H246" s="32">
        <f>IF(Table5[[#This Row],[Holiday]]="Y",NA(),Table5[[#This Row],[Demand]])</f>
        <v>132794.715</v>
      </c>
    </row>
    <row r="247" spans="1:8" x14ac:dyDescent="0.3">
      <c r="A247" s="31">
        <v>42250</v>
      </c>
      <c r="B247" s="32" t="str">
        <f>VLOOKUP(Table_EnergyDemand_raw_data[[#This Row],[Date]],Table_Sheet1[], 2, FALSE)</f>
        <v>Y</v>
      </c>
      <c r="C247" s="32" t="str">
        <f>VLOOKUP(Table_EnergyDemand_raw_data[[#This Row],[Date]],Table_Sheet1[], 3, FALSE)</f>
        <v>N</v>
      </c>
      <c r="D247" s="32">
        <v>132096.33499999999</v>
      </c>
      <c r="E247" s="32">
        <f>IF(Table5[[#This Row],[School day]]="Y",Table5[[#This Row],[Demand]],NA())</f>
        <v>132096.33499999999</v>
      </c>
      <c r="F247" s="32" t="e">
        <f>IF(Table5[[#This Row],[School day]]="N",Table5[[#This Row],[Demand]],NA())</f>
        <v>#N/A</v>
      </c>
      <c r="G247" s="32" t="e">
        <f>IF(Table5[[#This Row],[Holiday]]="Y",Table5[[#This Row],[Demand]], NA())</f>
        <v>#N/A</v>
      </c>
      <c r="H247" s="32">
        <f>IF(Table5[[#This Row],[Holiday]]="Y",NA(),Table5[[#This Row],[Demand]])</f>
        <v>132096.33499999999</v>
      </c>
    </row>
    <row r="248" spans="1:8" x14ac:dyDescent="0.3">
      <c r="A248" s="31">
        <v>42251</v>
      </c>
      <c r="B248" s="32" t="str">
        <f>VLOOKUP(Table_EnergyDemand_raw_data[[#This Row],[Date]],Table_Sheet1[], 2, FALSE)</f>
        <v>Y</v>
      </c>
      <c r="C248" s="32" t="str">
        <f>VLOOKUP(Table_EnergyDemand_raw_data[[#This Row],[Date]],Table_Sheet1[], 3, FALSE)</f>
        <v>N</v>
      </c>
      <c r="D248" s="32">
        <v>131384.88</v>
      </c>
      <c r="E248" s="32">
        <f>IF(Table5[[#This Row],[School day]]="Y",Table5[[#This Row],[Demand]],NA())</f>
        <v>131384.88</v>
      </c>
      <c r="F248" s="32" t="e">
        <f>IF(Table5[[#This Row],[School day]]="N",Table5[[#This Row],[Demand]],NA())</f>
        <v>#N/A</v>
      </c>
      <c r="G248" s="32" t="e">
        <f>IF(Table5[[#This Row],[Holiday]]="Y",Table5[[#This Row],[Demand]], NA())</f>
        <v>#N/A</v>
      </c>
      <c r="H248" s="32">
        <f>IF(Table5[[#This Row],[Holiday]]="Y",NA(),Table5[[#This Row],[Demand]])</f>
        <v>131384.88</v>
      </c>
    </row>
    <row r="249" spans="1:8" x14ac:dyDescent="0.3">
      <c r="A249" s="31">
        <v>42252</v>
      </c>
      <c r="B249" s="32" t="str">
        <f>VLOOKUP(Table_EnergyDemand_raw_data[[#This Row],[Date]],Table_Sheet1[], 2, FALSE)</f>
        <v>Y</v>
      </c>
      <c r="C249" s="32" t="str">
        <f>VLOOKUP(Table_EnergyDemand_raw_data[[#This Row],[Date]],Table_Sheet1[], 3, FALSE)</f>
        <v>N</v>
      </c>
      <c r="D249" s="32">
        <v>115799.32</v>
      </c>
      <c r="E249" s="32">
        <f>IF(Table5[[#This Row],[School day]]="Y",Table5[[#This Row],[Demand]],NA())</f>
        <v>115799.32</v>
      </c>
      <c r="F249" s="32" t="e">
        <f>IF(Table5[[#This Row],[School day]]="N",Table5[[#This Row],[Demand]],NA())</f>
        <v>#N/A</v>
      </c>
      <c r="G249" s="32" t="e">
        <f>IF(Table5[[#This Row],[Holiday]]="Y",Table5[[#This Row],[Demand]], NA())</f>
        <v>#N/A</v>
      </c>
      <c r="H249" s="32">
        <f>IF(Table5[[#This Row],[Holiday]]="Y",NA(),Table5[[#This Row],[Demand]])</f>
        <v>115799.32</v>
      </c>
    </row>
    <row r="250" spans="1:8" x14ac:dyDescent="0.3">
      <c r="A250" s="31">
        <v>42253</v>
      </c>
      <c r="B250" s="32" t="str">
        <f>VLOOKUP(Table_EnergyDemand_raw_data[[#This Row],[Date]],Table_Sheet1[], 2, FALSE)</f>
        <v>Y</v>
      </c>
      <c r="C250" s="32" t="str">
        <f>VLOOKUP(Table_EnergyDemand_raw_data[[#This Row],[Date]],Table_Sheet1[], 3, FALSE)</f>
        <v>N</v>
      </c>
      <c r="D250" s="32">
        <v>109641.375</v>
      </c>
      <c r="E250" s="32">
        <f>IF(Table5[[#This Row],[School day]]="Y",Table5[[#This Row],[Demand]],NA())</f>
        <v>109641.375</v>
      </c>
      <c r="F250" s="32" t="e">
        <f>IF(Table5[[#This Row],[School day]]="N",Table5[[#This Row],[Demand]],NA())</f>
        <v>#N/A</v>
      </c>
      <c r="G250" s="32" t="e">
        <f>IF(Table5[[#This Row],[Holiday]]="Y",Table5[[#This Row],[Demand]], NA())</f>
        <v>#N/A</v>
      </c>
      <c r="H250" s="32">
        <f>IF(Table5[[#This Row],[Holiday]]="Y",NA(),Table5[[#This Row],[Demand]])</f>
        <v>109641.375</v>
      </c>
    </row>
    <row r="251" spans="1:8" x14ac:dyDescent="0.3">
      <c r="A251" s="31">
        <v>42254</v>
      </c>
      <c r="B251" s="32" t="str">
        <f>VLOOKUP(Table_EnergyDemand_raw_data[[#This Row],[Date]],Table_Sheet1[], 2, FALSE)</f>
        <v>Y</v>
      </c>
      <c r="C251" s="32" t="str">
        <f>VLOOKUP(Table_EnergyDemand_raw_data[[#This Row],[Date]],Table_Sheet1[], 3, FALSE)</f>
        <v>N</v>
      </c>
      <c r="D251" s="32">
        <v>131619.36499999999</v>
      </c>
      <c r="E251" s="32">
        <f>IF(Table5[[#This Row],[School day]]="Y",Table5[[#This Row],[Demand]],NA())</f>
        <v>131619.36499999999</v>
      </c>
      <c r="F251" s="32" t="e">
        <f>IF(Table5[[#This Row],[School day]]="N",Table5[[#This Row],[Demand]],NA())</f>
        <v>#N/A</v>
      </c>
      <c r="G251" s="32" t="e">
        <f>IF(Table5[[#This Row],[Holiday]]="Y",Table5[[#This Row],[Demand]], NA())</f>
        <v>#N/A</v>
      </c>
      <c r="H251" s="32">
        <f>IF(Table5[[#This Row],[Holiday]]="Y",NA(),Table5[[#This Row],[Demand]])</f>
        <v>131619.36499999999</v>
      </c>
    </row>
    <row r="252" spans="1:8" x14ac:dyDescent="0.3">
      <c r="A252" s="31">
        <v>42255</v>
      </c>
      <c r="B252" s="32" t="str">
        <f>VLOOKUP(Table_EnergyDemand_raw_data[[#This Row],[Date]],Table_Sheet1[], 2, FALSE)</f>
        <v>Y</v>
      </c>
      <c r="C252" s="32" t="str">
        <f>VLOOKUP(Table_EnergyDemand_raw_data[[#This Row],[Date]],Table_Sheet1[], 3, FALSE)</f>
        <v>N</v>
      </c>
      <c r="D252" s="32">
        <v>136340.70000000001</v>
      </c>
      <c r="E252" s="32">
        <f>IF(Table5[[#This Row],[School day]]="Y",Table5[[#This Row],[Demand]],NA())</f>
        <v>136340.70000000001</v>
      </c>
      <c r="F252" s="32" t="e">
        <f>IF(Table5[[#This Row],[School day]]="N",Table5[[#This Row],[Demand]],NA())</f>
        <v>#N/A</v>
      </c>
      <c r="G252" s="32" t="e">
        <f>IF(Table5[[#This Row],[Holiday]]="Y",Table5[[#This Row],[Demand]], NA())</f>
        <v>#N/A</v>
      </c>
      <c r="H252" s="32">
        <f>IF(Table5[[#This Row],[Holiday]]="Y",NA(),Table5[[#This Row],[Demand]])</f>
        <v>136340.70000000001</v>
      </c>
    </row>
    <row r="253" spans="1:8" x14ac:dyDescent="0.3">
      <c r="A253" s="31">
        <v>42256</v>
      </c>
      <c r="B253" s="32" t="str">
        <f>VLOOKUP(Table_EnergyDemand_raw_data[[#This Row],[Date]],Table_Sheet1[], 2, FALSE)</f>
        <v>Y</v>
      </c>
      <c r="C253" s="32" t="str">
        <f>VLOOKUP(Table_EnergyDemand_raw_data[[#This Row],[Date]],Table_Sheet1[], 3, FALSE)</f>
        <v>N</v>
      </c>
      <c r="D253" s="32">
        <v>132977.45000000001</v>
      </c>
      <c r="E253" s="32">
        <f>IF(Table5[[#This Row],[School day]]="Y",Table5[[#This Row],[Demand]],NA())</f>
        <v>132977.45000000001</v>
      </c>
      <c r="F253" s="32" t="e">
        <f>IF(Table5[[#This Row],[School day]]="N",Table5[[#This Row],[Demand]],NA())</f>
        <v>#N/A</v>
      </c>
      <c r="G253" s="32" t="e">
        <f>IF(Table5[[#This Row],[Holiday]]="Y",Table5[[#This Row],[Demand]], NA())</f>
        <v>#N/A</v>
      </c>
      <c r="H253" s="32">
        <f>IF(Table5[[#This Row],[Holiday]]="Y",NA(),Table5[[#This Row],[Demand]])</f>
        <v>132977.45000000001</v>
      </c>
    </row>
    <row r="254" spans="1:8" x14ac:dyDescent="0.3">
      <c r="A254" s="31">
        <v>42257</v>
      </c>
      <c r="B254" s="32" t="str">
        <f>VLOOKUP(Table_EnergyDemand_raw_data[[#This Row],[Date]],Table_Sheet1[], 2, FALSE)</f>
        <v>Y</v>
      </c>
      <c r="C254" s="32" t="str">
        <f>VLOOKUP(Table_EnergyDemand_raw_data[[#This Row],[Date]],Table_Sheet1[], 3, FALSE)</f>
        <v>N</v>
      </c>
      <c r="D254" s="32">
        <v>133541.98000000001</v>
      </c>
      <c r="E254" s="32">
        <f>IF(Table5[[#This Row],[School day]]="Y",Table5[[#This Row],[Demand]],NA())</f>
        <v>133541.98000000001</v>
      </c>
      <c r="F254" s="32" t="e">
        <f>IF(Table5[[#This Row],[School day]]="N",Table5[[#This Row],[Demand]],NA())</f>
        <v>#N/A</v>
      </c>
      <c r="G254" s="32" t="e">
        <f>IF(Table5[[#This Row],[Holiday]]="Y",Table5[[#This Row],[Demand]], NA())</f>
        <v>#N/A</v>
      </c>
      <c r="H254" s="32">
        <f>IF(Table5[[#This Row],[Holiday]]="Y",NA(),Table5[[#This Row],[Demand]])</f>
        <v>133541.98000000001</v>
      </c>
    </row>
    <row r="255" spans="1:8" x14ac:dyDescent="0.3">
      <c r="A255" s="31">
        <v>42258</v>
      </c>
      <c r="B255" s="32" t="str">
        <f>VLOOKUP(Table_EnergyDemand_raw_data[[#This Row],[Date]],Table_Sheet1[], 2, FALSE)</f>
        <v>Y</v>
      </c>
      <c r="C255" s="32" t="str">
        <f>VLOOKUP(Table_EnergyDemand_raw_data[[#This Row],[Date]],Table_Sheet1[], 3, FALSE)</f>
        <v>N</v>
      </c>
      <c r="D255" s="32">
        <v>123968.9</v>
      </c>
      <c r="E255" s="32">
        <f>IF(Table5[[#This Row],[School day]]="Y",Table5[[#This Row],[Demand]],NA())</f>
        <v>123968.9</v>
      </c>
      <c r="F255" s="32" t="e">
        <f>IF(Table5[[#This Row],[School day]]="N",Table5[[#This Row],[Demand]],NA())</f>
        <v>#N/A</v>
      </c>
      <c r="G255" s="32" t="e">
        <f>IF(Table5[[#This Row],[Holiday]]="Y",Table5[[#This Row],[Demand]], NA())</f>
        <v>#N/A</v>
      </c>
      <c r="H255" s="32">
        <f>IF(Table5[[#This Row],[Holiday]]="Y",NA(),Table5[[#This Row],[Demand]])</f>
        <v>123968.9</v>
      </c>
    </row>
    <row r="256" spans="1:8" x14ac:dyDescent="0.3">
      <c r="A256" s="31">
        <v>42259</v>
      </c>
      <c r="B256" s="32" t="str">
        <f>VLOOKUP(Table_EnergyDemand_raw_data[[#This Row],[Date]],Table_Sheet1[], 2, FALSE)</f>
        <v>Y</v>
      </c>
      <c r="C256" s="32" t="str">
        <f>VLOOKUP(Table_EnergyDemand_raw_data[[#This Row],[Date]],Table_Sheet1[], 3, FALSE)</f>
        <v>N</v>
      </c>
      <c r="D256" s="32">
        <v>108790.005</v>
      </c>
      <c r="E256" s="32">
        <f>IF(Table5[[#This Row],[School day]]="Y",Table5[[#This Row],[Demand]],NA())</f>
        <v>108790.005</v>
      </c>
      <c r="F256" s="32" t="e">
        <f>IF(Table5[[#This Row],[School day]]="N",Table5[[#This Row],[Demand]],NA())</f>
        <v>#N/A</v>
      </c>
      <c r="G256" s="32" t="e">
        <f>IF(Table5[[#This Row],[Holiday]]="Y",Table5[[#This Row],[Demand]], NA())</f>
        <v>#N/A</v>
      </c>
      <c r="H256" s="32">
        <f>IF(Table5[[#This Row],[Holiday]]="Y",NA(),Table5[[#This Row],[Demand]])</f>
        <v>108790.005</v>
      </c>
    </row>
    <row r="257" spans="1:8" x14ac:dyDescent="0.3">
      <c r="A257" s="31">
        <v>42260</v>
      </c>
      <c r="B257" s="32" t="str">
        <f>VLOOKUP(Table_EnergyDemand_raw_data[[#This Row],[Date]],Table_Sheet1[], 2, FALSE)</f>
        <v>Y</v>
      </c>
      <c r="C257" s="32" t="str">
        <f>VLOOKUP(Table_EnergyDemand_raw_data[[#This Row],[Date]],Table_Sheet1[], 3, FALSE)</f>
        <v>N</v>
      </c>
      <c r="D257" s="32">
        <v>99161.764999999999</v>
      </c>
      <c r="E257" s="32">
        <f>IF(Table5[[#This Row],[School day]]="Y",Table5[[#This Row],[Demand]],NA())</f>
        <v>99161.764999999999</v>
      </c>
      <c r="F257" s="32" t="e">
        <f>IF(Table5[[#This Row],[School day]]="N",Table5[[#This Row],[Demand]],NA())</f>
        <v>#N/A</v>
      </c>
      <c r="G257" s="32" t="e">
        <f>IF(Table5[[#This Row],[Holiday]]="Y",Table5[[#This Row],[Demand]], NA())</f>
        <v>#N/A</v>
      </c>
      <c r="H257" s="32">
        <f>IF(Table5[[#This Row],[Holiday]]="Y",NA(),Table5[[#This Row],[Demand]])</f>
        <v>99161.764999999999</v>
      </c>
    </row>
    <row r="258" spans="1:8" x14ac:dyDescent="0.3">
      <c r="A258" s="31">
        <v>42261</v>
      </c>
      <c r="B258" s="32" t="str">
        <f>VLOOKUP(Table_EnergyDemand_raw_data[[#This Row],[Date]],Table_Sheet1[], 2, FALSE)</f>
        <v>Y</v>
      </c>
      <c r="C258" s="32" t="str">
        <f>VLOOKUP(Table_EnergyDemand_raw_data[[#This Row],[Date]],Table_Sheet1[], 3, FALSE)</f>
        <v>N</v>
      </c>
      <c r="D258" s="32">
        <v>116574.17</v>
      </c>
      <c r="E258" s="32">
        <f>IF(Table5[[#This Row],[School day]]="Y",Table5[[#This Row],[Demand]],NA())</f>
        <v>116574.17</v>
      </c>
      <c r="F258" s="32" t="e">
        <f>IF(Table5[[#This Row],[School day]]="N",Table5[[#This Row],[Demand]],NA())</f>
        <v>#N/A</v>
      </c>
      <c r="G258" s="32" t="e">
        <f>IF(Table5[[#This Row],[Holiday]]="Y",Table5[[#This Row],[Demand]], NA())</f>
        <v>#N/A</v>
      </c>
      <c r="H258" s="32">
        <f>IF(Table5[[#This Row],[Holiday]]="Y",NA(),Table5[[#This Row],[Demand]])</f>
        <v>116574.17</v>
      </c>
    </row>
    <row r="259" spans="1:8" x14ac:dyDescent="0.3">
      <c r="A259" s="31">
        <v>42262</v>
      </c>
      <c r="B259" s="32" t="str">
        <f>VLOOKUP(Table_EnergyDemand_raw_data[[#This Row],[Date]],Table_Sheet1[], 2, FALSE)</f>
        <v>Y</v>
      </c>
      <c r="C259" s="32" t="str">
        <f>VLOOKUP(Table_EnergyDemand_raw_data[[#This Row],[Date]],Table_Sheet1[], 3, FALSE)</f>
        <v>N</v>
      </c>
      <c r="D259" s="32">
        <v>123750.5</v>
      </c>
      <c r="E259" s="32">
        <f>IF(Table5[[#This Row],[School day]]="Y",Table5[[#This Row],[Demand]],NA())</f>
        <v>123750.5</v>
      </c>
      <c r="F259" s="32" t="e">
        <f>IF(Table5[[#This Row],[School day]]="N",Table5[[#This Row],[Demand]],NA())</f>
        <v>#N/A</v>
      </c>
      <c r="G259" s="32" t="e">
        <f>IF(Table5[[#This Row],[Holiday]]="Y",Table5[[#This Row],[Demand]], NA())</f>
        <v>#N/A</v>
      </c>
      <c r="H259" s="32">
        <f>IF(Table5[[#This Row],[Holiday]]="Y",NA(),Table5[[#This Row],[Demand]])</f>
        <v>123750.5</v>
      </c>
    </row>
    <row r="260" spans="1:8" x14ac:dyDescent="0.3">
      <c r="A260" s="31">
        <v>42263</v>
      </c>
      <c r="B260" s="32" t="str">
        <f>VLOOKUP(Table_EnergyDemand_raw_data[[#This Row],[Date]],Table_Sheet1[], 2, FALSE)</f>
        <v>Y</v>
      </c>
      <c r="C260" s="32" t="str">
        <f>VLOOKUP(Table_EnergyDemand_raw_data[[#This Row],[Date]],Table_Sheet1[], 3, FALSE)</f>
        <v>N</v>
      </c>
      <c r="D260" s="32">
        <v>131795.48499999999</v>
      </c>
      <c r="E260" s="32">
        <f>IF(Table5[[#This Row],[School day]]="Y",Table5[[#This Row],[Demand]],NA())</f>
        <v>131795.48499999999</v>
      </c>
      <c r="F260" s="32" t="e">
        <f>IF(Table5[[#This Row],[School day]]="N",Table5[[#This Row],[Demand]],NA())</f>
        <v>#N/A</v>
      </c>
      <c r="G260" s="32" t="e">
        <f>IF(Table5[[#This Row],[Holiday]]="Y",Table5[[#This Row],[Demand]], NA())</f>
        <v>#N/A</v>
      </c>
      <c r="H260" s="32">
        <f>IF(Table5[[#This Row],[Holiday]]="Y",NA(),Table5[[#This Row],[Demand]])</f>
        <v>131795.48499999999</v>
      </c>
    </row>
    <row r="261" spans="1:8" x14ac:dyDescent="0.3">
      <c r="A261" s="31">
        <v>42264</v>
      </c>
      <c r="B261" s="32" t="str">
        <f>VLOOKUP(Table_EnergyDemand_raw_data[[#This Row],[Date]],Table_Sheet1[], 2, FALSE)</f>
        <v>Y</v>
      </c>
      <c r="C261" s="32" t="str">
        <f>VLOOKUP(Table_EnergyDemand_raw_data[[#This Row],[Date]],Table_Sheet1[], 3, FALSE)</f>
        <v>N</v>
      </c>
      <c r="D261" s="32">
        <v>131050.675</v>
      </c>
      <c r="E261" s="32">
        <f>IF(Table5[[#This Row],[School day]]="Y",Table5[[#This Row],[Demand]],NA())</f>
        <v>131050.675</v>
      </c>
      <c r="F261" s="32" t="e">
        <f>IF(Table5[[#This Row],[School day]]="N",Table5[[#This Row],[Demand]],NA())</f>
        <v>#N/A</v>
      </c>
      <c r="G261" s="32" t="e">
        <f>IF(Table5[[#This Row],[Holiday]]="Y",Table5[[#This Row],[Demand]], NA())</f>
        <v>#N/A</v>
      </c>
      <c r="H261" s="32">
        <f>IF(Table5[[#This Row],[Holiday]]="Y",NA(),Table5[[#This Row],[Demand]])</f>
        <v>131050.675</v>
      </c>
    </row>
    <row r="262" spans="1:8" x14ac:dyDescent="0.3">
      <c r="A262" s="31">
        <v>42265</v>
      </c>
      <c r="B262" s="32" t="str">
        <f>VLOOKUP(Table_EnergyDemand_raw_data[[#This Row],[Date]],Table_Sheet1[], 2, FALSE)</f>
        <v>N</v>
      </c>
      <c r="C262" s="32" t="str">
        <f>VLOOKUP(Table_EnergyDemand_raw_data[[#This Row],[Date]],Table_Sheet1[], 3, FALSE)</f>
        <v>N</v>
      </c>
      <c r="D262" s="32">
        <v>130764.58500000001</v>
      </c>
      <c r="E262" s="32" t="e">
        <f>IF(Table5[[#This Row],[School day]]="Y",Table5[[#This Row],[Demand]],NA())</f>
        <v>#N/A</v>
      </c>
      <c r="F262" s="32">
        <f>IF(Table5[[#This Row],[School day]]="N",Table5[[#This Row],[Demand]],NA())</f>
        <v>130764.58500000001</v>
      </c>
      <c r="G262" s="32" t="e">
        <f>IF(Table5[[#This Row],[Holiday]]="Y",Table5[[#This Row],[Demand]], NA())</f>
        <v>#N/A</v>
      </c>
      <c r="H262" s="32">
        <f>IF(Table5[[#This Row],[Holiday]]="Y",NA(),Table5[[#This Row],[Demand]])</f>
        <v>130764.58500000001</v>
      </c>
    </row>
    <row r="263" spans="1:8" x14ac:dyDescent="0.3">
      <c r="A263" s="31">
        <v>42266</v>
      </c>
      <c r="B263" s="32" t="str">
        <f>VLOOKUP(Table_EnergyDemand_raw_data[[#This Row],[Date]],Table_Sheet1[], 2, FALSE)</f>
        <v>N</v>
      </c>
      <c r="C263" s="32" t="str">
        <f>VLOOKUP(Table_EnergyDemand_raw_data[[#This Row],[Date]],Table_Sheet1[], 3, FALSE)</f>
        <v>N</v>
      </c>
      <c r="D263" s="32">
        <v>112377.185</v>
      </c>
      <c r="E263" s="32" t="e">
        <f>IF(Table5[[#This Row],[School day]]="Y",Table5[[#This Row],[Demand]],NA())</f>
        <v>#N/A</v>
      </c>
      <c r="F263" s="32">
        <f>IF(Table5[[#This Row],[School day]]="N",Table5[[#This Row],[Demand]],NA())</f>
        <v>112377.185</v>
      </c>
      <c r="G263" s="32" t="e">
        <f>IF(Table5[[#This Row],[Holiday]]="Y",Table5[[#This Row],[Demand]], NA())</f>
        <v>#N/A</v>
      </c>
      <c r="H263" s="32">
        <f>IF(Table5[[#This Row],[Holiday]]="Y",NA(),Table5[[#This Row],[Demand]])</f>
        <v>112377.185</v>
      </c>
    </row>
    <row r="264" spans="1:8" x14ac:dyDescent="0.3">
      <c r="A264" s="31">
        <v>42267</v>
      </c>
      <c r="B264" s="32" t="str">
        <f>VLOOKUP(Table_EnergyDemand_raw_data[[#This Row],[Date]],Table_Sheet1[], 2, FALSE)</f>
        <v>N</v>
      </c>
      <c r="C264" s="32" t="str">
        <f>VLOOKUP(Table_EnergyDemand_raw_data[[#This Row],[Date]],Table_Sheet1[], 3, FALSE)</f>
        <v>N</v>
      </c>
      <c r="D264" s="32">
        <v>103708.925</v>
      </c>
      <c r="E264" s="32" t="e">
        <f>IF(Table5[[#This Row],[School day]]="Y",Table5[[#This Row],[Demand]],NA())</f>
        <v>#N/A</v>
      </c>
      <c r="F264" s="32">
        <f>IF(Table5[[#This Row],[School day]]="N",Table5[[#This Row],[Demand]],NA())</f>
        <v>103708.925</v>
      </c>
      <c r="G264" s="32" t="e">
        <f>IF(Table5[[#This Row],[Holiday]]="Y",Table5[[#This Row],[Demand]], NA())</f>
        <v>#N/A</v>
      </c>
      <c r="H264" s="32">
        <f>IF(Table5[[#This Row],[Holiday]]="Y",NA(),Table5[[#This Row],[Demand]])</f>
        <v>103708.925</v>
      </c>
    </row>
    <row r="265" spans="1:8" x14ac:dyDescent="0.3">
      <c r="A265" s="31">
        <v>42268</v>
      </c>
      <c r="B265" s="32" t="str">
        <f>VLOOKUP(Table_EnergyDemand_raw_data[[#This Row],[Date]],Table_Sheet1[], 2, FALSE)</f>
        <v>N</v>
      </c>
      <c r="C265" s="32" t="str">
        <f>VLOOKUP(Table_EnergyDemand_raw_data[[#This Row],[Date]],Table_Sheet1[], 3, FALSE)</f>
        <v>N</v>
      </c>
      <c r="D265" s="32">
        <v>120096.71</v>
      </c>
      <c r="E265" s="32" t="e">
        <f>IF(Table5[[#This Row],[School day]]="Y",Table5[[#This Row],[Demand]],NA())</f>
        <v>#N/A</v>
      </c>
      <c r="F265" s="32">
        <f>IF(Table5[[#This Row],[School day]]="N",Table5[[#This Row],[Demand]],NA())</f>
        <v>120096.71</v>
      </c>
      <c r="G265" s="32" t="e">
        <f>IF(Table5[[#This Row],[Holiday]]="Y",Table5[[#This Row],[Demand]], NA())</f>
        <v>#N/A</v>
      </c>
      <c r="H265" s="32">
        <f>IF(Table5[[#This Row],[Holiday]]="Y",NA(),Table5[[#This Row],[Demand]])</f>
        <v>120096.71</v>
      </c>
    </row>
    <row r="266" spans="1:8" x14ac:dyDescent="0.3">
      <c r="A266" s="31">
        <v>42269</v>
      </c>
      <c r="B266" s="32" t="str">
        <f>VLOOKUP(Table_EnergyDemand_raw_data[[#This Row],[Date]],Table_Sheet1[], 2, FALSE)</f>
        <v>N</v>
      </c>
      <c r="C266" s="32" t="str">
        <f>VLOOKUP(Table_EnergyDemand_raw_data[[#This Row],[Date]],Table_Sheet1[], 3, FALSE)</f>
        <v>N</v>
      </c>
      <c r="D266" s="32">
        <v>127755.095</v>
      </c>
      <c r="E266" s="32" t="e">
        <f>IF(Table5[[#This Row],[School day]]="Y",Table5[[#This Row],[Demand]],NA())</f>
        <v>#N/A</v>
      </c>
      <c r="F266" s="32">
        <f>IF(Table5[[#This Row],[School day]]="N",Table5[[#This Row],[Demand]],NA())</f>
        <v>127755.095</v>
      </c>
      <c r="G266" s="32" t="e">
        <f>IF(Table5[[#This Row],[Holiday]]="Y",Table5[[#This Row],[Demand]], NA())</f>
        <v>#N/A</v>
      </c>
      <c r="H266" s="32">
        <f>IF(Table5[[#This Row],[Holiday]]="Y",NA(),Table5[[#This Row],[Demand]])</f>
        <v>127755.095</v>
      </c>
    </row>
    <row r="267" spans="1:8" x14ac:dyDescent="0.3">
      <c r="A267" s="31">
        <v>42270</v>
      </c>
      <c r="B267" s="32" t="str">
        <f>VLOOKUP(Table_EnergyDemand_raw_data[[#This Row],[Date]],Table_Sheet1[], 2, FALSE)</f>
        <v>N</v>
      </c>
      <c r="C267" s="32" t="str">
        <f>VLOOKUP(Table_EnergyDemand_raw_data[[#This Row],[Date]],Table_Sheet1[], 3, FALSE)</f>
        <v>N</v>
      </c>
      <c r="D267" s="32">
        <v>131866.73000000001</v>
      </c>
      <c r="E267" s="32" t="e">
        <f>IF(Table5[[#This Row],[School day]]="Y",Table5[[#This Row],[Demand]],NA())</f>
        <v>#N/A</v>
      </c>
      <c r="F267" s="32">
        <f>IF(Table5[[#This Row],[School day]]="N",Table5[[#This Row],[Demand]],NA())</f>
        <v>131866.73000000001</v>
      </c>
      <c r="G267" s="32" t="e">
        <f>IF(Table5[[#This Row],[Holiday]]="Y",Table5[[#This Row],[Demand]], NA())</f>
        <v>#N/A</v>
      </c>
      <c r="H267" s="32">
        <f>IF(Table5[[#This Row],[Holiday]]="Y",NA(),Table5[[#This Row],[Demand]])</f>
        <v>131866.73000000001</v>
      </c>
    </row>
    <row r="268" spans="1:8" x14ac:dyDescent="0.3">
      <c r="A268" s="31">
        <v>42271</v>
      </c>
      <c r="B268" s="32" t="str">
        <f>VLOOKUP(Table_EnergyDemand_raw_data[[#This Row],[Date]],Table_Sheet1[], 2, FALSE)</f>
        <v>N</v>
      </c>
      <c r="C268" s="32" t="str">
        <f>VLOOKUP(Table_EnergyDemand_raw_data[[#This Row],[Date]],Table_Sheet1[], 3, FALSE)</f>
        <v>N</v>
      </c>
      <c r="D268" s="32">
        <v>130937.625</v>
      </c>
      <c r="E268" s="32" t="e">
        <f>IF(Table5[[#This Row],[School day]]="Y",Table5[[#This Row],[Demand]],NA())</f>
        <v>#N/A</v>
      </c>
      <c r="F268" s="32">
        <f>IF(Table5[[#This Row],[School day]]="N",Table5[[#This Row],[Demand]],NA())</f>
        <v>130937.625</v>
      </c>
      <c r="G268" s="32" t="e">
        <f>IF(Table5[[#This Row],[Holiday]]="Y",Table5[[#This Row],[Demand]], NA())</f>
        <v>#N/A</v>
      </c>
      <c r="H268" s="32">
        <f>IF(Table5[[#This Row],[Holiday]]="Y",NA(),Table5[[#This Row],[Demand]])</f>
        <v>130937.625</v>
      </c>
    </row>
    <row r="269" spans="1:8" x14ac:dyDescent="0.3">
      <c r="A269" s="31">
        <v>42272</v>
      </c>
      <c r="B269" s="32" t="str">
        <f>VLOOKUP(Table_EnergyDemand_raw_data[[#This Row],[Date]],Table_Sheet1[], 2, FALSE)</f>
        <v>N</v>
      </c>
      <c r="C269" s="32" t="str">
        <f>VLOOKUP(Table_EnergyDemand_raw_data[[#This Row],[Date]],Table_Sheet1[], 3, FALSE)</f>
        <v>N</v>
      </c>
      <c r="D269" s="32">
        <v>124278.93</v>
      </c>
      <c r="E269" s="32" t="e">
        <f>IF(Table5[[#This Row],[School day]]="Y",Table5[[#This Row],[Demand]],NA())</f>
        <v>#N/A</v>
      </c>
      <c r="F269" s="32">
        <f>IF(Table5[[#This Row],[School day]]="N",Table5[[#This Row],[Demand]],NA())</f>
        <v>124278.93</v>
      </c>
      <c r="G269" s="32" t="e">
        <f>IF(Table5[[#This Row],[Holiday]]="Y",Table5[[#This Row],[Demand]], NA())</f>
        <v>#N/A</v>
      </c>
      <c r="H269" s="32">
        <f>IF(Table5[[#This Row],[Holiday]]="Y",NA(),Table5[[#This Row],[Demand]])</f>
        <v>124278.93</v>
      </c>
    </row>
    <row r="270" spans="1:8" x14ac:dyDescent="0.3">
      <c r="A270" s="31">
        <v>42273</v>
      </c>
      <c r="B270" s="32" t="str">
        <f>VLOOKUP(Table_EnergyDemand_raw_data[[#This Row],[Date]],Table_Sheet1[], 2, FALSE)</f>
        <v>N</v>
      </c>
      <c r="C270" s="32" t="str">
        <f>VLOOKUP(Table_EnergyDemand_raw_data[[#This Row],[Date]],Table_Sheet1[], 3, FALSE)</f>
        <v>N</v>
      </c>
      <c r="D270" s="32">
        <v>111064.49</v>
      </c>
      <c r="E270" s="32" t="e">
        <f>IF(Table5[[#This Row],[School day]]="Y",Table5[[#This Row],[Demand]],NA())</f>
        <v>#N/A</v>
      </c>
      <c r="F270" s="32">
        <f>IF(Table5[[#This Row],[School day]]="N",Table5[[#This Row],[Demand]],NA())</f>
        <v>111064.49</v>
      </c>
      <c r="G270" s="32" t="e">
        <f>IF(Table5[[#This Row],[Holiday]]="Y",Table5[[#This Row],[Demand]], NA())</f>
        <v>#N/A</v>
      </c>
      <c r="H270" s="32">
        <f>IF(Table5[[#This Row],[Holiday]]="Y",NA(),Table5[[#This Row],[Demand]])</f>
        <v>111064.49</v>
      </c>
    </row>
    <row r="271" spans="1:8" x14ac:dyDescent="0.3">
      <c r="A271" s="31">
        <v>42274</v>
      </c>
      <c r="B271" s="32" t="str">
        <f>VLOOKUP(Table_EnergyDemand_raw_data[[#This Row],[Date]],Table_Sheet1[], 2, FALSE)</f>
        <v>N</v>
      </c>
      <c r="C271" s="32" t="str">
        <f>VLOOKUP(Table_EnergyDemand_raw_data[[#This Row],[Date]],Table_Sheet1[], 3, FALSE)</f>
        <v>N</v>
      </c>
      <c r="D271" s="32">
        <v>106431.815</v>
      </c>
      <c r="E271" s="32" t="e">
        <f>IF(Table5[[#This Row],[School day]]="Y",Table5[[#This Row],[Demand]],NA())</f>
        <v>#N/A</v>
      </c>
      <c r="F271" s="32">
        <f>IF(Table5[[#This Row],[School day]]="N",Table5[[#This Row],[Demand]],NA())</f>
        <v>106431.815</v>
      </c>
      <c r="G271" s="32" t="e">
        <f>IF(Table5[[#This Row],[Holiday]]="Y",Table5[[#This Row],[Demand]], NA())</f>
        <v>#N/A</v>
      </c>
      <c r="H271" s="32">
        <f>IF(Table5[[#This Row],[Holiday]]="Y",NA(),Table5[[#This Row],[Demand]])</f>
        <v>106431.815</v>
      </c>
    </row>
    <row r="272" spans="1:8" x14ac:dyDescent="0.3">
      <c r="A272" s="31">
        <v>42275</v>
      </c>
      <c r="B272" s="32" t="str">
        <f>VLOOKUP(Table_EnergyDemand_raw_data[[#This Row],[Date]],Table_Sheet1[], 2, FALSE)</f>
        <v>N</v>
      </c>
      <c r="C272" s="32" t="str">
        <f>VLOOKUP(Table_EnergyDemand_raw_data[[#This Row],[Date]],Table_Sheet1[], 3, FALSE)</f>
        <v>N</v>
      </c>
      <c r="D272" s="32">
        <v>121796.715</v>
      </c>
      <c r="E272" s="32" t="e">
        <f>IF(Table5[[#This Row],[School day]]="Y",Table5[[#This Row],[Demand]],NA())</f>
        <v>#N/A</v>
      </c>
      <c r="F272" s="32">
        <f>IF(Table5[[#This Row],[School day]]="N",Table5[[#This Row],[Demand]],NA())</f>
        <v>121796.715</v>
      </c>
      <c r="G272" s="32" t="e">
        <f>IF(Table5[[#This Row],[Holiday]]="Y",Table5[[#This Row],[Demand]], NA())</f>
        <v>#N/A</v>
      </c>
      <c r="H272" s="32">
        <f>IF(Table5[[#This Row],[Holiday]]="Y",NA(),Table5[[#This Row],[Demand]])</f>
        <v>121796.715</v>
      </c>
    </row>
    <row r="273" spans="1:8" x14ac:dyDescent="0.3">
      <c r="A273" s="31">
        <v>42276</v>
      </c>
      <c r="B273" s="32" t="str">
        <f>VLOOKUP(Table_EnergyDemand_raw_data[[#This Row],[Date]],Table_Sheet1[], 2, FALSE)</f>
        <v>N</v>
      </c>
      <c r="C273" s="32" t="str">
        <f>VLOOKUP(Table_EnergyDemand_raw_data[[#This Row],[Date]],Table_Sheet1[], 3, FALSE)</f>
        <v>N</v>
      </c>
      <c r="D273" s="32">
        <v>126691.8</v>
      </c>
      <c r="E273" s="32" t="e">
        <f>IF(Table5[[#This Row],[School day]]="Y",Table5[[#This Row],[Demand]],NA())</f>
        <v>#N/A</v>
      </c>
      <c r="F273" s="32">
        <f>IF(Table5[[#This Row],[School day]]="N",Table5[[#This Row],[Demand]],NA())</f>
        <v>126691.8</v>
      </c>
      <c r="G273" s="32" t="e">
        <f>IF(Table5[[#This Row],[Holiday]]="Y",Table5[[#This Row],[Demand]], NA())</f>
        <v>#N/A</v>
      </c>
      <c r="H273" s="32">
        <f>IF(Table5[[#This Row],[Holiday]]="Y",NA(),Table5[[#This Row],[Demand]])</f>
        <v>126691.8</v>
      </c>
    </row>
    <row r="274" spans="1:8" x14ac:dyDescent="0.3">
      <c r="A274" s="31">
        <v>42277</v>
      </c>
      <c r="B274" s="32" t="str">
        <f>VLOOKUP(Table_EnergyDemand_raw_data[[#This Row],[Date]],Table_Sheet1[], 2, FALSE)</f>
        <v>N</v>
      </c>
      <c r="C274" s="32" t="str">
        <f>VLOOKUP(Table_EnergyDemand_raw_data[[#This Row],[Date]],Table_Sheet1[], 3, FALSE)</f>
        <v>N</v>
      </c>
      <c r="D274" s="32">
        <v>129641.245</v>
      </c>
      <c r="E274" s="32" t="e">
        <f>IF(Table5[[#This Row],[School day]]="Y",Table5[[#This Row],[Demand]],NA())</f>
        <v>#N/A</v>
      </c>
      <c r="F274" s="32">
        <f>IF(Table5[[#This Row],[School day]]="N",Table5[[#This Row],[Demand]],NA())</f>
        <v>129641.245</v>
      </c>
      <c r="G274" s="32" t="e">
        <f>IF(Table5[[#This Row],[Holiday]]="Y",Table5[[#This Row],[Demand]], NA())</f>
        <v>#N/A</v>
      </c>
      <c r="H274" s="32">
        <f>IF(Table5[[#This Row],[Holiday]]="Y",NA(),Table5[[#This Row],[Demand]])</f>
        <v>129641.245</v>
      </c>
    </row>
    <row r="275" spans="1:8" x14ac:dyDescent="0.3">
      <c r="A275" s="31">
        <v>42278</v>
      </c>
      <c r="B275" s="32" t="str">
        <f>VLOOKUP(Table_EnergyDemand_raw_data[[#This Row],[Date]],Table_Sheet1[], 2, FALSE)</f>
        <v>N</v>
      </c>
      <c r="C275" s="32" t="str">
        <f>VLOOKUP(Table_EnergyDemand_raw_data[[#This Row],[Date]],Table_Sheet1[], 3, FALSE)</f>
        <v>N</v>
      </c>
      <c r="D275" s="32">
        <v>124356.41499999999</v>
      </c>
      <c r="E275" s="32" t="e">
        <f>IF(Table5[[#This Row],[School day]]="Y",Table5[[#This Row],[Demand]],NA())</f>
        <v>#N/A</v>
      </c>
      <c r="F275" s="32">
        <f>IF(Table5[[#This Row],[School day]]="N",Table5[[#This Row],[Demand]],NA())</f>
        <v>124356.41499999999</v>
      </c>
      <c r="G275" s="32" t="e">
        <f>IF(Table5[[#This Row],[Holiday]]="Y",Table5[[#This Row],[Demand]], NA())</f>
        <v>#N/A</v>
      </c>
      <c r="H275" s="32">
        <f>IF(Table5[[#This Row],[Holiday]]="Y",NA(),Table5[[#This Row],[Demand]])</f>
        <v>124356.41499999999</v>
      </c>
    </row>
    <row r="276" spans="1:8" x14ac:dyDescent="0.3">
      <c r="A276" s="31">
        <v>42279</v>
      </c>
      <c r="B276" s="32" t="str">
        <f>VLOOKUP(Table_EnergyDemand_raw_data[[#This Row],[Date]],Table_Sheet1[], 2, FALSE)</f>
        <v>N</v>
      </c>
      <c r="C276" s="32" t="str">
        <f>VLOOKUP(Table_EnergyDemand_raw_data[[#This Row],[Date]],Table_Sheet1[], 3, FALSE)</f>
        <v>Y</v>
      </c>
      <c r="D276" s="32">
        <v>107544.145</v>
      </c>
      <c r="E276" s="32" t="e">
        <f>IF(Table5[[#This Row],[School day]]="Y",Table5[[#This Row],[Demand]],NA())</f>
        <v>#N/A</v>
      </c>
      <c r="F276" s="32">
        <f>IF(Table5[[#This Row],[School day]]="N",Table5[[#This Row],[Demand]],NA())</f>
        <v>107544.145</v>
      </c>
      <c r="G276" s="32">
        <f>IF(Table5[[#This Row],[Holiday]]="Y",Table5[[#This Row],[Demand]], NA())</f>
        <v>107544.145</v>
      </c>
      <c r="H276" s="32" t="e">
        <f>IF(Table5[[#This Row],[Holiday]]="Y",NA(),Table5[[#This Row],[Demand]])</f>
        <v>#N/A</v>
      </c>
    </row>
    <row r="277" spans="1:8" x14ac:dyDescent="0.3">
      <c r="A277" s="31">
        <v>42280</v>
      </c>
      <c r="B277" s="32" t="str">
        <f>VLOOKUP(Table_EnergyDemand_raw_data[[#This Row],[Date]],Table_Sheet1[], 2, FALSE)</f>
        <v>N</v>
      </c>
      <c r="C277" s="32" t="str">
        <f>VLOOKUP(Table_EnergyDemand_raw_data[[#This Row],[Date]],Table_Sheet1[], 3, FALSE)</f>
        <v>N</v>
      </c>
      <c r="D277" s="32">
        <v>100598.55</v>
      </c>
      <c r="E277" s="32" t="e">
        <f>IF(Table5[[#This Row],[School day]]="Y",Table5[[#This Row],[Demand]],NA())</f>
        <v>#N/A</v>
      </c>
      <c r="F277" s="32">
        <f>IF(Table5[[#This Row],[School day]]="N",Table5[[#This Row],[Demand]],NA())</f>
        <v>100598.55</v>
      </c>
      <c r="G277" s="32" t="e">
        <f>IF(Table5[[#This Row],[Holiday]]="Y",Table5[[#This Row],[Demand]], NA())</f>
        <v>#N/A</v>
      </c>
      <c r="H277" s="32">
        <f>IF(Table5[[#This Row],[Holiday]]="Y",NA(),Table5[[#This Row],[Demand]])</f>
        <v>100598.55</v>
      </c>
    </row>
    <row r="278" spans="1:8" x14ac:dyDescent="0.3">
      <c r="A278" s="31">
        <v>42281</v>
      </c>
      <c r="B278" s="32" t="str">
        <f>VLOOKUP(Table_EnergyDemand_raw_data[[#This Row],[Date]],Table_Sheet1[], 2, FALSE)</f>
        <v>N</v>
      </c>
      <c r="C278" s="32" t="str">
        <f>VLOOKUP(Table_EnergyDemand_raw_data[[#This Row],[Date]],Table_Sheet1[], 3, FALSE)</f>
        <v>N</v>
      </c>
      <c r="D278" s="32">
        <v>103828.88</v>
      </c>
      <c r="E278" s="32" t="e">
        <f>IF(Table5[[#This Row],[School day]]="Y",Table5[[#This Row],[Demand]],NA())</f>
        <v>#N/A</v>
      </c>
      <c r="F278" s="32">
        <f>IF(Table5[[#This Row],[School day]]="N",Table5[[#This Row],[Demand]],NA())</f>
        <v>103828.88</v>
      </c>
      <c r="G278" s="32" t="e">
        <f>IF(Table5[[#This Row],[Holiday]]="Y",Table5[[#This Row],[Demand]], NA())</f>
        <v>#N/A</v>
      </c>
      <c r="H278" s="32">
        <f>IF(Table5[[#This Row],[Holiday]]="Y",NA(),Table5[[#This Row],[Demand]])</f>
        <v>103828.88</v>
      </c>
    </row>
    <row r="279" spans="1:8" x14ac:dyDescent="0.3">
      <c r="A279" s="31">
        <v>42282</v>
      </c>
      <c r="B279" s="32" t="str">
        <f>VLOOKUP(Table_EnergyDemand_raw_data[[#This Row],[Date]],Table_Sheet1[], 2, FALSE)</f>
        <v>N</v>
      </c>
      <c r="C279" s="32" t="str">
        <f>VLOOKUP(Table_EnergyDemand_raw_data[[#This Row],[Date]],Table_Sheet1[], 3, FALSE)</f>
        <v>N</v>
      </c>
      <c r="D279" s="32">
        <v>125194.87</v>
      </c>
      <c r="E279" s="32" t="e">
        <f>IF(Table5[[#This Row],[School day]]="Y",Table5[[#This Row],[Demand]],NA())</f>
        <v>#N/A</v>
      </c>
      <c r="F279" s="32">
        <f>IF(Table5[[#This Row],[School day]]="N",Table5[[#This Row],[Demand]],NA())</f>
        <v>125194.87</v>
      </c>
      <c r="G279" s="32" t="e">
        <f>IF(Table5[[#This Row],[Holiday]]="Y",Table5[[#This Row],[Demand]], NA())</f>
        <v>#N/A</v>
      </c>
      <c r="H279" s="32">
        <f>IF(Table5[[#This Row],[Holiday]]="Y",NA(),Table5[[#This Row],[Demand]])</f>
        <v>125194.87</v>
      </c>
    </row>
    <row r="280" spans="1:8" x14ac:dyDescent="0.3">
      <c r="A280" s="31">
        <v>42283</v>
      </c>
      <c r="B280" s="32" t="str">
        <f>VLOOKUP(Table_EnergyDemand_raw_data[[#This Row],[Date]],Table_Sheet1[], 2, FALSE)</f>
        <v>Y</v>
      </c>
      <c r="C280" s="32" t="str">
        <f>VLOOKUP(Table_EnergyDemand_raw_data[[#This Row],[Date]],Table_Sheet1[], 3, FALSE)</f>
        <v>N</v>
      </c>
      <c r="D280" s="32">
        <v>127225.245</v>
      </c>
      <c r="E280" s="32">
        <f>IF(Table5[[#This Row],[School day]]="Y",Table5[[#This Row],[Demand]],NA())</f>
        <v>127225.245</v>
      </c>
      <c r="F280" s="32" t="e">
        <f>IF(Table5[[#This Row],[School day]]="N",Table5[[#This Row],[Demand]],NA())</f>
        <v>#N/A</v>
      </c>
      <c r="G280" s="32" t="e">
        <f>IF(Table5[[#This Row],[Holiday]]="Y",Table5[[#This Row],[Demand]], NA())</f>
        <v>#N/A</v>
      </c>
      <c r="H280" s="32">
        <f>IF(Table5[[#This Row],[Holiday]]="Y",NA(),Table5[[#This Row],[Demand]])</f>
        <v>127225.245</v>
      </c>
    </row>
    <row r="281" spans="1:8" x14ac:dyDescent="0.3">
      <c r="A281" s="31">
        <v>42284</v>
      </c>
      <c r="B281" s="32" t="str">
        <f>VLOOKUP(Table_EnergyDemand_raw_data[[#This Row],[Date]],Table_Sheet1[], 2, FALSE)</f>
        <v>Y</v>
      </c>
      <c r="C281" s="32" t="str">
        <f>VLOOKUP(Table_EnergyDemand_raw_data[[#This Row],[Date]],Table_Sheet1[], 3, FALSE)</f>
        <v>N</v>
      </c>
      <c r="D281" s="32">
        <v>117282.765</v>
      </c>
      <c r="E281" s="32">
        <f>IF(Table5[[#This Row],[School day]]="Y",Table5[[#This Row],[Demand]],NA())</f>
        <v>117282.765</v>
      </c>
      <c r="F281" s="32" t="e">
        <f>IF(Table5[[#This Row],[School day]]="N",Table5[[#This Row],[Demand]],NA())</f>
        <v>#N/A</v>
      </c>
      <c r="G281" s="32" t="e">
        <f>IF(Table5[[#This Row],[Holiday]]="Y",Table5[[#This Row],[Demand]], NA())</f>
        <v>#N/A</v>
      </c>
      <c r="H281" s="32">
        <f>IF(Table5[[#This Row],[Holiday]]="Y",NA(),Table5[[#This Row],[Demand]])</f>
        <v>117282.765</v>
      </c>
    </row>
    <row r="282" spans="1:8" x14ac:dyDescent="0.3">
      <c r="A282" s="31">
        <v>42285</v>
      </c>
      <c r="B282" s="32" t="str">
        <f>VLOOKUP(Table_EnergyDemand_raw_data[[#This Row],[Date]],Table_Sheet1[], 2, FALSE)</f>
        <v>Y</v>
      </c>
      <c r="C282" s="32" t="str">
        <f>VLOOKUP(Table_EnergyDemand_raw_data[[#This Row],[Date]],Table_Sheet1[], 3, FALSE)</f>
        <v>N</v>
      </c>
      <c r="D282" s="32">
        <v>122121.325</v>
      </c>
      <c r="E282" s="32">
        <f>IF(Table5[[#This Row],[School day]]="Y",Table5[[#This Row],[Demand]],NA())</f>
        <v>122121.325</v>
      </c>
      <c r="F282" s="32" t="e">
        <f>IF(Table5[[#This Row],[School day]]="N",Table5[[#This Row],[Demand]],NA())</f>
        <v>#N/A</v>
      </c>
      <c r="G282" s="32" t="e">
        <f>IF(Table5[[#This Row],[Holiday]]="Y",Table5[[#This Row],[Demand]], NA())</f>
        <v>#N/A</v>
      </c>
      <c r="H282" s="32">
        <f>IF(Table5[[#This Row],[Holiday]]="Y",NA(),Table5[[#This Row],[Demand]])</f>
        <v>122121.325</v>
      </c>
    </row>
    <row r="283" spans="1:8" x14ac:dyDescent="0.3">
      <c r="A283" s="31">
        <v>42286</v>
      </c>
      <c r="B283" s="32" t="str">
        <f>VLOOKUP(Table_EnergyDemand_raw_data[[#This Row],[Date]],Table_Sheet1[], 2, FALSE)</f>
        <v>Y</v>
      </c>
      <c r="C283" s="32" t="str">
        <f>VLOOKUP(Table_EnergyDemand_raw_data[[#This Row],[Date]],Table_Sheet1[], 3, FALSE)</f>
        <v>N</v>
      </c>
      <c r="D283" s="32">
        <v>126989.905</v>
      </c>
      <c r="E283" s="32">
        <f>IF(Table5[[#This Row],[School day]]="Y",Table5[[#This Row],[Demand]],NA())</f>
        <v>126989.905</v>
      </c>
      <c r="F283" s="32" t="e">
        <f>IF(Table5[[#This Row],[School day]]="N",Table5[[#This Row],[Demand]],NA())</f>
        <v>#N/A</v>
      </c>
      <c r="G283" s="32" t="e">
        <f>IF(Table5[[#This Row],[Holiday]]="Y",Table5[[#This Row],[Demand]], NA())</f>
        <v>#N/A</v>
      </c>
      <c r="H283" s="32">
        <f>IF(Table5[[#This Row],[Holiday]]="Y",NA(),Table5[[#This Row],[Demand]])</f>
        <v>126989.905</v>
      </c>
    </row>
    <row r="284" spans="1:8" x14ac:dyDescent="0.3">
      <c r="A284" s="31">
        <v>42287</v>
      </c>
      <c r="B284" s="32" t="str">
        <f>VLOOKUP(Table_EnergyDemand_raw_data[[#This Row],[Date]],Table_Sheet1[], 2, FALSE)</f>
        <v>Y</v>
      </c>
      <c r="C284" s="32" t="str">
        <f>VLOOKUP(Table_EnergyDemand_raw_data[[#This Row],[Date]],Table_Sheet1[], 3, FALSE)</f>
        <v>N</v>
      </c>
      <c r="D284" s="32">
        <v>112604.825</v>
      </c>
      <c r="E284" s="32">
        <f>IF(Table5[[#This Row],[School day]]="Y",Table5[[#This Row],[Demand]],NA())</f>
        <v>112604.825</v>
      </c>
      <c r="F284" s="32" t="e">
        <f>IF(Table5[[#This Row],[School day]]="N",Table5[[#This Row],[Demand]],NA())</f>
        <v>#N/A</v>
      </c>
      <c r="G284" s="32" t="e">
        <f>IF(Table5[[#This Row],[Holiday]]="Y",Table5[[#This Row],[Demand]], NA())</f>
        <v>#N/A</v>
      </c>
      <c r="H284" s="32">
        <f>IF(Table5[[#This Row],[Holiday]]="Y",NA(),Table5[[#This Row],[Demand]])</f>
        <v>112604.825</v>
      </c>
    </row>
    <row r="285" spans="1:8" x14ac:dyDescent="0.3">
      <c r="A285" s="31">
        <v>42288</v>
      </c>
      <c r="B285" s="32" t="str">
        <f>VLOOKUP(Table_EnergyDemand_raw_data[[#This Row],[Date]],Table_Sheet1[], 2, FALSE)</f>
        <v>Y</v>
      </c>
      <c r="C285" s="32" t="str">
        <f>VLOOKUP(Table_EnergyDemand_raw_data[[#This Row],[Date]],Table_Sheet1[], 3, FALSE)</f>
        <v>N</v>
      </c>
      <c r="D285" s="32">
        <v>105376.33500000001</v>
      </c>
      <c r="E285" s="32">
        <f>IF(Table5[[#This Row],[School day]]="Y",Table5[[#This Row],[Demand]],NA())</f>
        <v>105376.33500000001</v>
      </c>
      <c r="F285" s="32" t="e">
        <f>IF(Table5[[#This Row],[School day]]="N",Table5[[#This Row],[Demand]],NA())</f>
        <v>#N/A</v>
      </c>
      <c r="G285" s="32" t="e">
        <f>IF(Table5[[#This Row],[Holiday]]="Y",Table5[[#This Row],[Demand]], NA())</f>
        <v>#N/A</v>
      </c>
      <c r="H285" s="32">
        <f>IF(Table5[[#This Row],[Holiday]]="Y",NA(),Table5[[#This Row],[Demand]])</f>
        <v>105376.33500000001</v>
      </c>
    </row>
    <row r="286" spans="1:8" x14ac:dyDescent="0.3">
      <c r="A286" s="31">
        <v>42289</v>
      </c>
      <c r="B286" s="32" t="str">
        <f>VLOOKUP(Table_EnergyDemand_raw_data[[#This Row],[Date]],Table_Sheet1[], 2, FALSE)</f>
        <v>Y</v>
      </c>
      <c r="C286" s="32" t="str">
        <f>VLOOKUP(Table_EnergyDemand_raw_data[[#This Row],[Date]],Table_Sheet1[], 3, FALSE)</f>
        <v>N</v>
      </c>
      <c r="D286" s="32">
        <v>120916.215</v>
      </c>
      <c r="E286" s="32">
        <f>IF(Table5[[#This Row],[School day]]="Y",Table5[[#This Row],[Demand]],NA())</f>
        <v>120916.215</v>
      </c>
      <c r="F286" s="32" t="e">
        <f>IF(Table5[[#This Row],[School day]]="N",Table5[[#This Row],[Demand]],NA())</f>
        <v>#N/A</v>
      </c>
      <c r="G286" s="32" t="e">
        <f>IF(Table5[[#This Row],[Holiday]]="Y",Table5[[#This Row],[Demand]], NA())</f>
        <v>#N/A</v>
      </c>
      <c r="H286" s="32">
        <f>IF(Table5[[#This Row],[Holiday]]="Y",NA(),Table5[[#This Row],[Demand]])</f>
        <v>120916.215</v>
      </c>
    </row>
    <row r="287" spans="1:8" x14ac:dyDescent="0.3">
      <c r="A287" s="31">
        <v>42290</v>
      </c>
      <c r="B287" s="32" t="str">
        <f>VLOOKUP(Table_EnergyDemand_raw_data[[#This Row],[Date]],Table_Sheet1[], 2, FALSE)</f>
        <v>Y</v>
      </c>
      <c r="C287" s="32" t="str">
        <f>VLOOKUP(Table_EnergyDemand_raw_data[[#This Row],[Date]],Table_Sheet1[], 3, FALSE)</f>
        <v>N</v>
      </c>
      <c r="D287" s="32">
        <v>122830.38</v>
      </c>
      <c r="E287" s="32">
        <f>IF(Table5[[#This Row],[School day]]="Y",Table5[[#This Row],[Demand]],NA())</f>
        <v>122830.38</v>
      </c>
      <c r="F287" s="32" t="e">
        <f>IF(Table5[[#This Row],[School day]]="N",Table5[[#This Row],[Demand]],NA())</f>
        <v>#N/A</v>
      </c>
      <c r="G287" s="32" t="e">
        <f>IF(Table5[[#This Row],[Holiday]]="Y",Table5[[#This Row],[Demand]], NA())</f>
        <v>#N/A</v>
      </c>
      <c r="H287" s="32">
        <f>IF(Table5[[#This Row],[Holiday]]="Y",NA(),Table5[[#This Row],[Demand]])</f>
        <v>122830.38</v>
      </c>
    </row>
    <row r="288" spans="1:8" x14ac:dyDescent="0.3">
      <c r="A288" s="31">
        <v>42291</v>
      </c>
      <c r="B288" s="32" t="str">
        <f>VLOOKUP(Table_EnergyDemand_raw_data[[#This Row],[Date]],Table_Sheet1[], 2, FALSE)</f>
        <v>Y</v>
      </c>
      <c r="C288" s="32" t="str">
        <f>VLOOKUP(Table_EnergyDemand_raw_data[[#This Row],[Date]],Table_Sheet1[], 3, FALSE)</f>
        <v>N</v>
      </c>
      <c r="D288" s="32">
        <v>126919.19500000001</v>
      </c>
      <c r="E288" s="32">
        <f>IF(Table5[[#This Row],[School day]]="Y",Table5[[#This Row],[Demand]],NA())</f>
        <v>126919.19500000001</v>
      </c>
      <c r="F288" s="32" t="e">
        <f>IF(Table5[[#This Row],[School day]]="N",Table5[[#This Row],[Demand]],NA())</f>
        <v>#N/A</v>
      </c>
      <c r="G288" s="32" t="e">
        <f>IF(Table5[[#This Row],[Holiday]]="Y",Table5[[#This Row],[Demand]], NA())</f>
        <v>#N/A</v>
      </c>
      <c r="H288" s="32">
        <f>IF(Table5[[#This Row],[Holiday]]="Y",NA(),Table5[[#This Row],[Demand]])</f>
        <v>126919.19500000001</v>
      </c>
    </row>
    <row r="289" spans="1:8" x14ac:dyDescent="0.3">
      <c r="A289" s="31">
        <v>42292</v>
      </c>
      <c r="B289" s="32" t="str">
        <f>VLOOKUP(Table_EnergyDemand_raw_data[[#This Row],[Date]],Table_Sheet1[], 2, FALSE)</f>
        <v>Y</v>
      </c>
      <c r="C289" s="32" t="str">
        <f>VLOOKUP(Table_EnergyDemand_raw_data[[#This Row],[Date]],Table_Sheet1[], 3, FALSE)</f>
        <v>N</v>
      </c>
      <c r="D289" s="32">
        <v>130260.37</v>
      </c>
      <c r="E289" s="32">
        <f>IF(Table5[[#This Row],[School day]]="Y",Table5[[#This Row],[Demand]],NA())</f>
        <v>130260.37</v>
      </c>
      <c r="F289" s="32" t="e">
        <f>IF(Table5[[#This Row],[School day]]="N",Table5[[#This Row],[Demand]],NA())</f>
        <v>#N/A</v>
      </c>
      <c r="G289" s="32" t="e">
        <f>IF(Table5[[#This Row],[Holiday]]="Y",Table5[[#This Row],[Demand]], NA())</f>
        <v>#N/A</v>
      </c>
      <c r="H289" s="32">
        <f>IF(Table5[[#This Row],[Holiday]]="Y",NA(),Table5[[#This Row],[Demand]])</f>
        <v>130260.37</v>
      </c>
    </row>
    <row r="290" spans="1:8" x14ac:dyDescent="0.3">
      <c r="A290" s="31">
        <v>42293</v>
      </c>
      <c r="B290" s="32" t="str">
        <f>VLOOKUP(Table_EnergyDemand_raw_data[[#This Row],[Date]],Table_Sheet1[], 2, FALSE)</f>
        <v>Y</v>
      </c>
      <c r="C290" s="32" t="str">
        <f>VLOOKUP(Table_EnergyDemand_raw_data[[#This Row],[Date]],Table_Sheet1[], 3, FALSE)</f>
        <v>N</v>
      </c>
      <c r="D290" s="32">
        <v>123985.97</v>
      </c>
      <c r="E290" s="32">
        <f>IF(Table5[[#This Row],[School day]]="Y",Table5[[#This Row],[Demand]],NA())</f>
        <v>123985.97</v>
      </c>
      <c r="F290" s="32" t="e">
        <f>IF(Table5[[#This Row],[School day]]="N",Table5[[#This Row],[Demand]],NA())</f>
        <v>#N/A</v>
      </c>
      <c r="G290" s="32" t="e">
        <f>IF(Table5[[#This Row],[Holiday]]="Y",Table5[[#This Row],[Demand]], NA())</f>
        <v>#N/A</v>
      </c>
      <c r="H290" s="32">
        <f>IF(Table5[[#This Row],[Holiday]]="Y",NA(),Table5[[#This Row],[Demand]])</f>
        <v>123985.97</v>
      </c>
    </row>
    <row r="291" spans="1:8" x14ac:dyDescent="0.3">
      <c r="A291" s="31">
        <v>42294</v>
      </c>
      <c r="B291" s="32" t="str">
        <f>VLOOKUP(Table_EnergyDemand_raw_data[[#This Row],[Date]],Table_Sheet1[], 2, FALSE)</f>
        <v>Y</v>
      </c>
      <c r="C291" s="32" t="str">
        <f>VLOOKUP(Table_EnergyDemand_raw_data[[#This Row],[Date]],Table_Sheet1[], 3, FALSE)</f>
        <v>N</v>
      </c>
      <c r="D291" s="32">
        <v>104916.345</v>
      </c>
      <c r="E291" s="32">
        <f>IF(Table5[[#This Row],[School day]]="Y",Table5[[#This Row],[Demand]],NA())</f>
        <v>104916.345</v>
      </c>
      <c r="F291" s="32" t="e">
        <f>IF(Table5[[#This Row],[School day]]="N",Table5[[#This Row],[Demand]],NA())</f>
        <v>#N/A</v>
      </c>
      <c r="G291" s="32" t="e">
        <f>IF(Table5[[#This Row],[Holiday]]="Y",Table5[[#This Row],[Demand]], NA())</f>
        <v>#N/A</v>
      </c>
      <c r="H291" s="32">
        <f>IF(Table5[[#This Row],[Holiday]]="Y",NA(),Table5[[#This Row],[Demand]])</f>
        <v>104916.345</v>
      </c>
    </row>
    <row r="292" spans="1:8" x14ac:dyDescent="0.3">
      <c r="A292" s="31">
        <v>42295</v>
      </c>
      <c r="B292" s="32" t="str">
        <f>VLOOKUP(Table_EnergyDemand_raw_data[[#This Row],[Date]],Table_Sheet1[], 2, FALSE)</f>
        <v>Y</v>
      </c>
      <c r="C292" s="32" t="str">
        <f>VLOOKUP(Table_EnergyDemand_raw_data[[#This Row],[Date]],Table_Sheet1[], 3, FALSE)</f>
        <v>N</v>
      </c>
      <c r="D292" s="32">
        <v>100812.04</v>
      </c>
      <c r="E292" s="32">
        <f>IF(Table5[[#This Row],[School day]]="Y",Table5[[#This Row],[Demand]],NA())</f>
        <v>100812.04</v>
      </c>
      <c r="F292" s="32" t="e">
        <f>IF(Table5[[#This Row],[School day]]="N",Table5[[#This Row],[Demand]],NA())</f>
        <v>#N/A</v>
      </c>
      <c r="G292" s="32" t="e">
        <f>IF(Table5[[#This Row],[Holiday]]="Y",Table5[[#This Row],[Demand]], NA())</f>
        <v>#N/A</v>
      </c>
      <c r="H292" s="32">
        <f>IF(Table5[[#This Row],[Holiday]]="Y",NA(),Table5[[#This Row],[Demand]])</f>
        <v>100812.04</v>
      </c>
    </row>
    <row r="293" spans="1:8" x14ac:dyDescent="0.3">
      <c r="A293" s="31">
        <v>42296</v>
      </c>
      <c r="B293" s="32" t="str">
        <f>VLOOKUP(Table_EnergyDemand_raw_data[[#This Row],[Date]],Table_Sheet1[], 2, FALSE)</f>
        <v>Y</v>
      </c>
      <c r="C293" s="32" t="str">
        <f>VLOOKUP(Table_EnergyDemand_raw_data[[#This Row],[Date]],Table_Sheet1[], 3, FALSE)</f>
        <v>N</v>
      </c>
      <c r="D293" s="32">
        <v>120795</v>
      </c>
      <c r="E293" s="32">
        <f>IF(Table5[[#This Row],[School day]]="Y",Table5[[#This Row],[Demand]],NA())</f>
        <v>120795</v>
      </c>
      <c r="F293" s="32" t="e">
        <f>IF(Table5[[#This Row],[School day]]="N",Table5[[#This Row],[Demand]],NA())</f>
        <v>#N/A</v>
      </c>
      <c r="G293" s="32" t="e">
        <f>IF(Table5[[#This Row],[Holiday]]="Y",Table5[[#This Row],[Demand]], NA())</f>
        <v>#N/A</v>
      </c>
      <c r="H293" s="32">
        <f>IF(Table5[[#This Row],[Holiday]]="Y",NA(),Table5[[#This Row],[Demand]])</f>
        <v>120795</v>
      </c>
    </row>
    <row r="294" spans="1:8" x14ac:dyDescent="0.3">
      <c r="A294" s="31">
        <v>42297</v>
      </c>
      <c r="B294" s="32" t="str">
        <f>VLOOKUP(Table_EnergyDemand_raw_data[[#This Row],[Date]],Table_Sheet1[], 2, FALSE)</f>
        <v>Y</v>
      </c>
      <c r="C294" s="32" t="str">
        <f>VLOOKUP(Table_EnergyDemand_raw_data[[#This Row],[Date]],Table_Sheet1[], 3, FALSE)</f>
        <v>N</v>
      </c>
      <c r="D294" s="32">
        <v>126655.49</v>
      </c>
      <c r="E294" s="32">
        <f>IF(Table5[[#This Row],[School day]]="Y",Table5[[#This Row],[Demand]],NA())</f>
        <v>126655.49</v>
      </c>
      <c r="F294" s="32" t="e">
        <f>IF(Table5[[#This Row],[School day]]="N",Table5[[#This Row],[Demand]],NA())</f>
        <v>#N/A</v>
      </c>
      <c r="G294" s="32" t="e">
        <f>IF(Table5[[#This Row],[Holiday]]="Y",Table5[[#This Row],[Demand]], NA())</f>
        <v>#N/A</v>
      </c>
      <c r="H294" s="32">
        <f>IF(Table5[[#This Row],[Holiday]]="Y",NA(),Table5[[#This Row],[Demand]])</f>
        <v>126655.49</v>
      </c>
    </row>
    <row r="295" spans="1:8" x14ac:dyDescent="0.3">
      <c r="A295" s="31">
        <v>42298</v>
      </c>
      <c r="B295" s="32" t="str">
        <f>VLOOKUP(Table_EnergyDemand_raw_data[[#This Row],[Date]],Table_Sheet1[], 2, FALSE)</f>
        <v>Y</v>
      </c>
      <c r="C295" s="32" t="str">
        <f>VLOOKUP(Table_EnergyDemand_raw_data[[#This Row],[Date]],Table_Sheet1[], 3, FALSE)</f>
        <v>N</v>
      </c>
      <c r="D295" s="32">
        <v>122368.88499999999</v>
      </c>
      <c r="E295" s="32">
        <f>IF(Table5[[#This Row],[School day]]="Y",Table5[[#This Row],[Demand]],NA())</f>
        <v>122368.88499999999</v>
      </c>
      <c r="F295" s="32" t="e">
        <f>IF(Table5[[#This Row],[School day]]="N",Table5[[#This Row],[Demand]],NA())</f>
        <v>#N/A</v>
      </c>
      <c r="G295" s="32" t="e">
        <f>IF(Table5[[#This Row],[Holiday]]="Y",Table5[[#This Row],[Demand]], NA())</f>
        <v>#N/A</v>
      </c>
      <c r="H295" s="32">
        <f>IF(Table5[[#This Row],[Holiday]]="Y",NA(),Table5[[#This Row],[Demand]])</f>
        <v>122368.88499999999</v>
      </c>
    </row>
    <row r="296" spans="1:8" x14ac:dyDescent="0.3">
      <c r="A296" s="31">
        <v>42299</v>
      </c>
      <c r="B296" s="32" t="str">
        <f>VLOOKUP(Table_EnergyDemand_raw_data[[#This Row],[Date]],Table_Sheet1[], 2, FALSE)</f>
        <v>Y</v>
      </c>
      <c r="C296" s="32" t="str">
        <f>VLOOKUP(Table_EnergyDemand_raw_data[[#This Row],[Date]],Table_Sheet1[], 3, FALSE)</f>
        <v>N</v>
      </c>
      <c r="D296" s="32">
        <v>121471.64</v>
      </c>
      <c r="E296" s="32">
        <f>IF(Table5[[#This Row],[School day]]="Y",Table5[[#This Row],[Demand]],NA())</f>
        <v>121471.64</v>
      </c>
      <c r="F296" s="32" t="e">
        <f>IF(Table5[[#This Row],[School day]]="N",Table5[[#This Row],[Demand]],NA())</f>
        <v>#N/A</v>
      </c>
      <c r="G296" s="32" t="e">
        <f>IF(Table5[[#This Row],[Holiday]]="Y",Table5[[#This Row],[Demand]], NA())</f>
        <v>#N/A</v>
      </c>
      <c r="H296" s="32">
        <f>IF(Table5[[#This Row],[Holiday]]="Y",NA(),Table5[[#This Row],[Demand]])</f>
        <v>121471.64</v>
      </c>
    </row>
    <row r="297" spans="1:8" x14ac:dyDescent="0.3">
      <c r="A297" s="31">
        <v>42300</v>
      </c>
      <c r="B297" s="32" t="str">
        <f>VLOOKUP(Table_EnergyDemand_raw_data[[#This Row],[Date]],Table_Sheet1[], 2, FALSE)</f>
        <v>Y</v>
      </c>
      <c r="C297" s="32" t="str">
        <f>VLOOKUP(Table_EnergyDemand_raw_data[[#This Row],[Date]],Table_Sheet1[], 3, FALSE)</f>
        <v>N</v>
      </c>
      <c r="D297" s="32">
        <v>120420.7</v>
      </c>
      <c r="E297" s="32">
        <f>IF(Table5[[#This Row],[School day]]="Y",Table5[[#This Row],[Demand]],NA())</f>
        <v>120420.7</v>
      </c>
      <c r="F297" s="32" t="e">
        <f>IF(Table5[[#This Row],[School day]]="N",Table5[[#This Row],[Demand]],NA())</f>
        <v>#N/A</v>
      </c>
      <c r="G297" s="32" t="e">
        <f>IF(Table5[[#This Row],[Holiday]]="Y",Table5[[#This Row],[Demand]], NA())</f>
        <v>#N/A</v>
      </c>
      <c r="H297" s="32">
        <f>IF(Table5[[#This Row],[Holiday]]="Y",NA(),Table5[[#This Row],[Demand]])</f>
        <v>120420.7</v>
      </c>
    </row>
    <row r="298" spans="1:8" x14ac:dyDescent="0.3">
      <c r="A298" s="31">
        <v>42301</v>
      </c>
      <c r="B298" s="32" t="str">
        <f>VLOOKUP(Table_EnergyDemand_raw_data[[#This Row],[Date]],Table_Sheet1[], 2, FALSE)</f>
        <v>Y</v>
      </c>
      <c r="C298" s="32" t="str">
        <f>VLOOKUP(Table_EnergyDemand_raw_data[[#This Row],[Date]],Table_Sheet1[], 3, FALSE)</f>
        <v>N</v>
      </c>
      <c r="D298" s="32">
        <v>106813.03</v>
      </c>
      <c r="E298" s="32">
        <f>IF(Table5[[#This Row],[School day]]="Y",Table5[[#This Row],[Demand]],NA())</f>
        <v>106813.03</v>
      </c>
      <c r="F298" s="32" t="e">
        <f>IF(Table5[[#This Row],[School day]]="N",Table5[[#This Row],[Demand]],NA())</f>
        <v>#N/A</v>
      </c>
      <c r="G298" s="32" t="e">
        <f>IF(Table5[[#This Row],[Holiday]]="Y",Table5[[#This Row],[Demand]], NA())</f>
        <v>#N/A</v>
      </c>
      <c r="H298" s="32">
        <f>IF(Table5[[#This Row],[Holiday]]="Y",NA(),Table5[[#This Row],[Demand]])</f>
        <v>106813.03</v>
      </c>
    </row>
    <row r="299" spans="1:8" x14ac:dyDescent="0.3">
      <c r="A299" s="31">
        <v>42302</v>
      </c>
      <c r="B299" s="32" t="str">
        <f>VLOOKUP(Table_EnergyDemand_raw_data[[#This Row],[Date]],Table_Sheet1[], 2, FALSE)</f>
        <v>Y</v>
      </c>
      <c r="C299" s="32" t="str">
        <f>VLOOKUP(Table_EnergyDemand_raw_data[[#This Row],[Date]],Table_Sheet1[], 3, FALSE)</f>
        <v>N</v>
      </c>
      <c r="D299" s="32">
        <v>102279.745</v>
      </c>
      <c r="E299" s="32">
        <f>IF(Table5[[#This Row],[School day]]="Y",Table5[[#This Row],[Demand]],NA())</f>
        <v>102279.745</v>
      </c>
      <c r="F299" s="32" t="e">
        <f>IF(Table5[[#This Row],[School day]]="N",Table5[[#This Row],[Demand]],NA())</f>
        <v>#N/A</v>
      </c>
      <c r="G299" s="32" t="e">
        <f>IF(Table5[[#This Row],[Holiday]]="Y",Table5[[#This Row],[Demand]], NA())</f>
        <v>#N/A</v>
      </c>
      <c r="H299" s="32">
        <f>IF(Table5[[#This Row],[Holiday]]="Y",NA(),Table5[[#This Row],[Demand]])</f>
        <v>102279.745</v>
      </c>
    </row>
    <row r="300" spans="1:8" x14ac:dyDescent="0.3">
      <c r="A300" s="31">
        <v>42303</v>
      </c>
      <c r="B300" s="32" t="str">
        <f>VLOOKUP(Table_EnergyDemand_raw_data[[#This Row],[Date]],Table_Sheet1[], 2, FALSE)</f>
        <v>Y</v>
      </c>
      <c r="C300" s="32" t="str">
        <f>VLOOKUP(Table_EnergyDemand_raw_data[[#This Row],[Date]],Table_Sheet1[], 3, FALSE)</f>
        <v>N</v>
      </c>
      <c r="D300" s="32">
        <v>115297.34</v>
      </c>
      <c r="E300" s="32">
        <f>IF(Table5[[#This Row],[School day]]="Y",Table5[[#This Row],[Demand]],NA())</f>
        <v>115297.34</v>
      </c>
      <c r="F300" s="32" t="e">
        <f>IF(Table5[[#This Row],[School day]]="N",Table5[[#This Row],[Demand]],NA())</f>
        <v>#N/A</v>
      </c>
      <c r="G300" s="32" t="e">
        <f>IF(Table5[[#This Row],[Holiday]]="Y",Table5[[#This Row],[Demand]], NA())</f>
        <v>#N/A</v>
      </c>
      <c r="H300" s="32">
        <f>IF(Table5[[#This Row],[Holiday]]="Y",NA(),Table5[[#This Row],[Demand]])</f>
        <v>115297.34</v>
      </c>
    </row>
    <row r="301" spans="1:8" x14ac:dyDescent="0.3">
      <c r="A301" s="31">
        <v>42304</v>
      </c>
      <c r="B301" s="32" t="str">
        <f>VLOOKUP(Table_EnergyDemand_raw_data[[#This Row],[Date]],Table_Sheet1[], 2, FALSE)</f>
        <v>Y</v>
      </c>
      <c r="C301" s="32" t="str">
        <f>VLOOKUP(Table_EnergyDemand_raw_data[[#This Row],[Date]],Table_Sheet1[], 3, FALSE)</f>
        <v>N</v>
      </c>
      <c r="D301" s="32">
        <v>116619.57</v>
      </c>
      <c r="E301" s="32">
        <f>IF(Table5[[#This Row],[School day]]="Y",Table5[[#This Row],[Demand]],NA())</f>
        <v>116619.57</v>
      </c>
      <c r="F301" s="32" t="e">
        <f>IF(Table5[[#This Row],[School day]]="N",Table5[[#This Row],[Demand]],NA())</f>
        <v>#N/A</v>
      </c>
      <c r="G301" s="32" t="e">
        <f>IF(Table5[[#This Row],[Holiday]]="Y",Table5[[#This Row],[Demand]], NA())</f>
        <v>#N/A</v>
      </c>
      <c r="H301" s="32">
        <f>IF(Table5[[#This Row],[Holiday]]="Y",NA(),Table5[[#This Row],[Demand]])</f>
        <v>116619.57</v>
      </c>
    </row>
    <row r="302" spans="1:8" x14ac:dyDescent="0.3">
      <c r="A302" s="31">
        <v>42305</v>
      </c>
      <c r="B302" s="32" t="str">
        <f>VLOOKUP(Table_EnergyDemand_raw_data[[#This Row],[Date]],Table_Sheet1[], 2, FALSE)</f>
        <v>Y</v>
      </c>
      <c r="C302" s="32" t="str">
        <f>VLOOKUP(Table_EnergyDemand_raw_data[[#This Row],[Date]],Table_Sheet1[], 3, FALSE)</f>
        <v>N</v>
      </c>
      <c r="D302" s="32">
        <v>122887.41</v>
      </c>
      <c r="E302" s="32">
        <f>IF(Table5[[#This Row],[School day]]="Y",Table5[[#This Row],[Demand]],NA())</f>
        <v>122887.41</v>
      </c>
      <c r="F302" s="32" t="e">
        <f>IF(Table5[[#This Row],[School day]]="N",Table5[[#This Row],[Demand]],NA())</f>
        <v>#N/A</v>
      </c>
      <c r="G302" s="32" t="e">
        <f>IF(Table5[[#This Row],[Holiday]]="Y",Table5[[#This Row],[Demand]], NA())</f>
        <v>#N/A</v>
      </c>
      <c r="H302" s="32">
        <f>IF(Table5[[#This Row],[Holiday]]="Y",NA(),Table5[[#This Row],[Demand]])</f>
        <v>122887.41</v>
      </c>
    </row>
    <row r="303" spans="1:8" x14ac:dyDescent="0.3">
      <c r="A303" s="31">
        <v>42306</v>
      </c>
      <c r="B303" s="32" t="str">
        <f>VLOOKUP(Table_EnergyDemand_raw_data[[#This Row],[Date]],Table_Sheet1[], 2, FALSE)</f>
        <v>Y</v>
      </c>
      <c r="C303" s="32" t="str">
        <f>VLOOKUP(Table_EnergyDemand_raw_data[[#This Row],[Date]],Table_Sheet1[], 3, FALSE)</f>
        <v>N</v>
      </c>
      <c r="D303" s="32">
        <v>124222.935</v>
      </c>
      <c r="E303" s="32">
        <f>IF(Table5[[#This Row],[School day]]="Y",Table5[[#This Row],[Demand]],NA())</f>
        <v>124222.935</v>
      </c>
      <c r="F303" s="32" t="e">
        <f>IF(Table5[[#This Row],[School day]]="N",Table5[[#This Row],[Demand]],NA())</f>
        <v>#N/A</v>
      </c>
      <c r="G303" s="32" t="e">
        <f>IF(Table5[[#This Row],[Holiday]]="Y",Table5[[#This Row],[Demand]], NA())</f>
        <v>#N/A</v>
      </c>
      <c r="H303" s="32">
        <f>IF(Table5[[#This Row],[Holiday]]="Y",NA(),Table5[[#This Row],[Demand]])</f>
        <v>124222.935</v>
      </c>
    </row>
    <row r="304" spans="1:8" x14ac:dyDescent="0.3">
      <c r="A304" s="31">
        <v>42307</v>
      </c>
      <c r="B304" s="32" t="str">
        <f>VLOOKUP(Table_EnergyDemand_raw_data[[#This Row],[Date]],Table_Sheet1[], 2, FALSE)</f>
        <v>Y</v>
      </c>
      <c r="C304" s="32" t="str">
        <f>VLOOKUP(Table_EnergyDemand_raw_data[[#This Row],[Date]],Table_Sheet1[], 3, FALSE)</f>
        <v>N</v>
      </c>
      <c r="D304" s="32">
        <v>121256.97</v>
      </c>
      <c r="E304" s="32">
        <f>IF(Table5[[#This Row],[School day]]="Y",Table5[[#This Row],[Demand]],NA())</f>
        <v>121256.97</v>
      </c>
      <c r="F304" s="32" t="e">
        <f>IF(Table5[[#This Row],[School day]]="N",Table5[[#This Row],[Demand]],NA())</f>
        <v>#N/A</v>
      </c>
      <c r="G304" s="32" t="e">
        <f>IF(Table5[[#This Row],[Holiday]]="Y",Table5[[#This Row],[Demand]], NA())</f>
        <v>#N/A</v>
      </c>
      <c r="H304" s="32">
        <f>IF(Table5[[#This Row],[Holiday]]="Y",NA(),Table5[[#This Row],[Demand]])</f>
        <v>121256.97</v>
      </c>
    </row>
    <row r="305" spans="1:8" x14ac:dyDescent="0.3">
      <c r="A305" s="31">
        <v>42308</v>
      </c>
      <c r="B305" s="32" t="str">
        <f>VLOOKUP(Table_EnergyDemand_raw_data[[#This Row],[Date]],Table_Sheet1[], 2, FALSE)</f>
        <v>Y</v>
      </c>
      <c r="C305" s="32" t="str">
        <f>VLOOKUP(Table_EnergyDemand_raw_data[[#This Row],[Date]],Table_Sheet1[], 3, FALSE)</f>
        <v>N</v>
      </c>
      <c r="D305" s="32">
        <v>106353.44</v>
      </c>
      <c r="E305" s="32">
        <f>IF(Table5[[#This Row],[School day]]="Y",Table5[[#This Row],[Demand]],NA())</f>
        <v>106353.44</v>
      </c>
      <c r="F305" s="32" t="e">
        <f>IF(Table5[[#This Row],[School day]]="N",Table5[[#This Row],[Demand]],NA())</f>
        <v>#N/A</v>
      </c>
      <c r="G305" s="32" t="e">
        <f>IF(Table5[[#This Row],[Holiday]]="Y",Table5[[#This Row],[Demand]], NA())</f>
        <v>#N/A</v>
      </c>
      <c r="H305" s="32">
        <f>IF(Table5[[#This Row],[Holiday]]="Y",NA(),Table5[[#This Row],[Demand]])</f>
        <v>106353.44</v>
      </c>
    </row>
    <row r="306" spans="1:8" x14ac:dyDescent="0.3">
      <c r="A306" s="31">
        <v>42309</v>
      </c>
      <c r="B306" s="32" t="str">
        <f>VLOOKUP(Table_EnergyDemand_raw_data[[#This Row],[Date]],Table_Sheet1[], 2, FALSE)</f>
        <v>Y</v>
      </c>
      <c r="C306" s="32" t="str">
        <f>VLOOKUP(Table_EnergyDemand_raw_data[[#This Row],[Date]],Table_Sheet1[], 3, FALSE)</f>
        <v>N</v>
      </c>
      <c r="D306" s="32">
        <v>103629.645</v>
      </c>
      <c r="E306" s="32">
        <f>IF(Table5[[#This Row],[School day]]="Y",Table5[[#This Row],[Demand]],NA())</f>
        <v>103629.645</v>
      </c>
      <c r="F306" s="32" t="e">
        <f>IF(Table5[[#This Row],[School day]]="N",Table5[[#This Row],[Demand]],NA())</f>
        <v>#N/A</v>
      </c>
      <c r="G306" s="32" t="e">
        <f>IF(Table5[[#This Row],[Holiday]]="Y",Table5[[#This Row],[Demand]], NA())</f>
        <v>#N/A</v>
      </c>
      <c r="H306" s="32">
        <f>IF(Table5[[#This Row],[Holiday]]="Y",NA(),Table5[[#This Row],[Demand]])</f>
        <v>103629.645</v>
      </c>
    </row>
    <row r="307" spans="1:8" x14ac:dyDescent="0.3">
      <c r="A307" s="31">
        <v>42310</v>
      </c>
      <c r="B307" s="32" t="str">
        <f>VLOOKUP(Table_EnergyDemand_raw_data[[#This Row],[Date]],Table_Sheet1[], 2, FALSE)</f>
        <v>Y</v>
      </c>
      <c r="C307" s="32" t="str">
        <f>VLOOKUP(Table_EnergyDemand_raw_data[[#This Row],[Date]],Table_Sheet1[], 3, FALSE)</f>
        <v>N</v>
      </c>
      <c r="D307" s="32">
        <v>113791.75</v>
      </c>
      <c r="E307" s="32">
        <f>IF(Table5[[#This Row],[School day]]="Y",Table5[[#This Row],[Demand]],NA())</f>
        <v>113791.75</v>
      </c>
      <c r="F307" s="32" t="e">
        <f>IF(Table5[[#This Row],[School day]]="N",Table5[[#This Row],[Demand]],NA())</f>
        <v>#N/A</v>
      </c>
      <c r="G307" s="32" t="e">
        <f>IF(Table5[[#This Row],[Holiday]]="Y",Table5[[#This Row],[Demand]], NA())</f>
        <v>#N/A</v>
      </c>
      <c r="H307" s="32">
        <f>IF(Table5[[#This Row],[Holiday]]="Y",NA(),Table5[[#This Row],[Demand]])</f>
        <v>113791.75</v>
      </c>
    </row>
    <row r="308" spans="1:8" x14ac:dyDescent="0.3">
      <c r="A308" s="31">
        <v>42311</v>
      </c>
      <c r="B308" s="32" t="str">
        <f>VLOOKUP(Table_EnergyDemand_raw_data[[#This Row],[Date]],Table_Sheet1[], 2, FALSE)</f>
        <v>Y</v>
      </c>
      <c r="C308" s="32" t="str">
        <f>VLOOKUP(Table_EnergyDemand_raw_data[[#This Row],[Date]],Table_Sheet1[], 3, FALSE)</f>
        <v>Y</v>
      </c>
      <c r="D308" s="32">
        <v>101793.035</v>
      </c>
      <c r="E308" s="32">
        <f>IF(Table5[[#This Row],[School day]]="Y",Table5[[#This Row],[Demand]],NA())</f>
        <v>101793.035</v>
      </c>
      <c r="F308" s="32" t="e">
        <f>IF(Table5[[#This Row],[School day]]="N",Table5[[#This Row],[Demand]],NA())</f>
        <v>#N/A</v>
      </c>
      <c r="G308" s="32">
        <f>IF(Table5[[#This Row],[Holiday]]="Y",Table5[[#This Row],[Demand]], NA())</f>
        <v>101793.035</v>
      </c>
      <c r="H308" s="32" t="e">
        <f>IF(Table5[[#This Row],[Holiday]]="Y",NA(),Table5[[#This Row],[Demand]])</f>
        <v>#N/A</v>
      </c>
    </row>
    <row r="309" spans="1:8" x14ac:dyDescent="0.3">
      <c r="A309" s="31">
        <v>42312</v>
      </c>
      <c r="B309" s="32" t="str">
        <f>VLOOKUP(Table_EnergyDemand_raw_data[[#This Row],[Date]],Table_Sheet1[], 2, FALSE)</f>
        <v>Y</v>
      </c>
      <c r="C309" s="32" t="str">
        <f>VLOOKUP(Table_EnergyDemand_raw_data[[#This Row],[Date]],Table_Sheet1[], 3, FALSE)</f>
        <v>N</v>
      </c>
      <c r="D309" s="32">
        <v>120177.94500000001</v>
      </c>
      <c r="E309" s="32">
        <f>IF(Table5[[#This Row],[School day]]="Y",Table5[[#This Row],[Demand]],NA())</f>
        <v>120177.94500000001</v>
      </c>
      <c r="F309" s="32" t="e">
        <f>IF(Table5[[#This Row],[School day]]="N",Table5[[#This Row],[Demand]],NA())</f>
        <v>#N/A</v>
      </c>
      <c r="G309" s="32" t="e">
        <f>IF(Table5[[#This Row],[Holiday]]="Y",Table5[[#This Row],[Demand]], NA())</f>
        <v>#N/A</v>
      </c>
      <c r="H309" s="32">
        <f>IF(Table5[[#This Row],[Holiday]]="Y",NA(),Table5[[#This Row],[Demand]])</f>
        <v>120177.94500000001</v>
      </c>
    </row>
    <row r="310" spans="1:8" x14ac:dyDescent="0.3">
      <c r="A310" s="31">
        <v>42313</v>
      </c>
      <c r="B310" s="32" t="str">
        <f>VLOOKUP(Table_EnergyDemand_raw_data[[#This Row],[Date]],Table_Sheet1[], 2, FALSE)</f>
        <v>Y</v>
      </c>
      <c r="C310" s="32" t="str">
        <f>VLOOKUP(Table_EnergyDemand_raw_data[[#This Row],[Date]],Table_Sheet1[], 3, FALSE)</f>
        <v>N</v>
      </c>
      <c r="D310" s="32">
        <v>125985.465</v>
      </c>
      <c r="E310" s="32">
        <f>IF(Table5[[#This Row],[School day]]="Y",Table5[[#This Row],[Demand]],NA())</f>
        <v>125985.465</v>
      </c>
      <c r="F310" s="32" t="e">
        <f>IF(Table5[[#This Row],[School day]]="N",Table5[[#This Row],[Demand]],NA())</f>
        <v>#N/A</v>
      </c>
      <c r="G310" s="32" t="e">
        <f>IF(Table5[[#This Row],[Holiday]]="Y",Table5[[#This Row],[Demand]], NA())</f>
        <v>#N/A</v>
      </c>
      <c r="H310" s="32">
        <f>IF(Table5[[#This Row],[Holiday]]="Y",NA(),Table5[[#This Row],[Demand]])</f>
        <v>125985.465</v>
      </c>
    </row>
    <row r="311" spans="1:8" x14ac:dyDescent="0.3">
      <c r="A311" s="31">
        <v>42314</v>
      </c>
      <c r="B311" s="32" t="str">
        <f>VLOOKUP(Table_EnergyDemand_raw_data[[#This Row],[Date]],Table_Sheet1[], 2, FALSE)</f>
        <v>Y</v>
      </c>
      <c r="C311" s="32" t="str">
        <f>VLOOKUP(Table_EnergyDemand_raw_data[[#This Row],[Date]],Table_Sheet1[], 3, FALSE)</f>
        <v>N</v>
      </c>
      <c r="D311" s="32">
        <v>120505.58500000001</v>
      </c>
      <c r="E311" s="32">
        <f>IF(Table5[[#This Row],[School day]]="Y",Table5[[#This Row],[Demand]],NA())</f>
        <v>120505.58500000001</v>
      </c>
      <c r="F311" s="32" t="e">
        <f>IF(Table5[[#This Row],[School day]]="N",Table5[[#This Row],[Demand]],NA())</f>
        <v>#N/A</v>
      </c>
      <c r="G311" s="32" t="e">
        <f>IF(Table5[[#This Row],[Holiday]]="Y",Table5[[#This Row],[Demand]], NA())</f>
        <v>#N/A</v>
      </c>
      <c r="H311" s="32">
        <f>IF(Table5[[#This Row],[Holiday]]="Y",NA(),Table5[[#This Row],[Demand]])</f>
        <v>120505.58500000001</v>
      </c>
    </row>
    <row r="312" spans="1:8" x14ac:dyDescent="0.3">
      <c r="A312" s="31">
        <v>42315</v>
      </c>
      <c r="B312" s="32" t="str">
        <f>VLOOKUP(Table_EnergyDemand_raw_data[[#This Row],[Date]],Table_Sheet1[], 2, FALSE)</f>
        <v>Y</v>
      </c>
      <c r="C312" s="32" t="str">
        <f>VLOOKUP(Table_EnergyDemand_raw_data[[#This Row],[Date]],Table_Sheet1[], 3, FALSE)</f>
        <v>N</v>
      </c>
      <c r="D312" s="32">
        <v>104269.79</v>
      </c>
      <c r="E312" s="32">
        <f>IF(Table5[[#This Row],[School day]]="Y",Table5[[#This Row],[Demand]],NA())</f>
        <v>104269.79</v>
      </c>
      <c r="F312" s="32" t="e">
        <f>IF(Table5[[#This Row],[School day]]="N",Table5[[#This Row],[Demand]],NA())</f>
        <v>#N/A</v>
      </c>
      <c r="G312" s="32" t="e">
        <f>IF(Table5[[#This Row],[Holiday]]="Y",Table5[[#This Row],[Demand]], NA())</f>
        <v>#N/A</v>
      </c>
      <c r="H312" s="32">
        <f>IF(Table5[[#This Row],[Holiday]]="Y",NA(),Table5[[#This Row],[Demand]])</f>
        <v>104269.79</v>
      </c>
    </row>
    <row r="313" spans="1:8" x14ac:dyDescent="0.3">
      <c r="A313" s="31">
        <v>42316</v>
      </c>
      <c r="B313" s="32" t="str">
        <f>VLOOKUP(Table_EnergyDemand_raw_data[[#This Row],[Date]],Table_Sheet1[], 2, FALSE)</f>
        <v>Y</v>
      </c>
      <c r="C313" s="32" t="str">
        <f>VLOOKUP(Table_EnergyDemand_raw_data[[#This Row],[Date]],Table_Sheet1[], 3, FALSE)</f>
        <v>N</v>
      </c>
      <c r="D313" s="32">
        <v>103793.08500000001</v>
      </c>
      <c r="E313" s="32">
        <f>IF(Table5[[#This Row],[School day]]="Y",Table5[[#This Row],[Demand]],NA())</f>
        <v>103793.08500000001</v>
      </c>
      <c r="F313" s="32" t="e">
        <f>IF(Table5[[#This Row],[School day]]="N",Table5[[#This Row],[Demand]],NA())</f>
        <v>#N/A</v>
      </c>
      <c r="G313" s="32" t="e">
        <f>IF(Table5[[#This Row],[Holiday]]="Y",Table5[[#This Row],[Demand]], NA())</f>
        <v>#N/A</v>
      </c>
      <c r="H313" s="32">
        <f>IF(Table5[[#This Row],[Holiday]]="Y",NA(),Table5[[#This Row],[Demand]])</f>
        <v>103793.08500000001</v>
      </c>
    </row>
    <row r="314" spans="1:8" x14ac:dyDescent="0.3">
      <c r="A314" s="31">
        <v>42317</v>
      </c>
      <c r="B314" s="32" t="str">
        <f>VLOOKUP(Table_EnergyDemand_raw_data[[#This Row],[Date]],Table_Sheet1[], 2, FALSE)</f>
        <v>Y</v>
      </c>
      <c r="C314" s="32" t="str">
        <f>VLOOKUP(Table_EnergyDemand_raw_data[[#This Row],[Date]],Table_Sheet1[], 3, FALSE)</f>
        <v>N</v>
      </c>
      <c r="D314" s="32">
        <v>127234.72</v>
      </c>
      <c r="E314" s="32">
        <f>IF(Table5[[#This Row],[School day]]="Y",Table5[[#This Row],[Demand]],NA())</f>
        <v>127234.72</v>
      </c>
      <c r="F314" s="32" t="e">
        <f>IF(Table5[[#This Row],[School day]]="N",Table5[[#This Row],[Demand]],NA())</f>
        <v>#N/A</v>
      </c>
      <c r="G314" s="32" t="e">
        <f>IF(Table5[[#This Row],[Holiday]]="Y",Table5[[#This Row],[Demand]], NA())</f>
        <v>#N/A</v>
      </c>
      <c r="H314" s="32">
        <f>IF(Table5[[#This Row],[Holiday]]="Y",NA(),Table5[[#This Row],[Demand]])</f>
        <v>127234.72</v>
      </c>
    </row>
    <row r="315" spans="1:8" x14ac:dyDescent="0.3">
      <c r="A315" s="31">
        <v>42318</v>
      </c>
      <c r="B315" s="32" t="str">
        <f>VLOOKUP(Table_EnergyDemand_raw_data[[#This Row],[Date]],Table_Sheet1[], 2, FALSE)</f>
        <v>Y</v>
      </c>
      <c r="C315" s="32" t="str">
        <f>VLOOKUP(Table_EnergyDemand_raw_data[[#This Row],[Date]],Table_Sheet1[], 3, FALSE)</f>
        <v>N</v>
      </c>
      <c r="D315" s="32">
        <v>121617.28</v>
      </c>
      <c r="E315" s="32">
        <f>IF(Table5[[#This Row],[School day]]="Y",Table5[[#This Row],[Demand]],NA())</f>
        <v>121617.28</v>
      </c>
      <c r="F315" s="32" t="e">
        <f>IF(Table5[[#This Row],[School day]]="N",Table5[[#This Row],[Demand]],NA())</f>
        <v>#N/A</v>
      </c>
      <c r="G315" s="32" t="e">
        <f>IF(Table5[[#This Row],[Holiday]]="Y",Table5[[#This Row],[Demand]], NA())</f>
        <v>#N/A</v>
      </c>
      <c r="H315" s="32">
        <f>IF(Table5[[#This Row],[Holiday]]="Y",NA(),Table5[[#This Row],[Demand]])</f>
        <v>121617.28</v>
      </c>
    </row>
    <row r="316" spans="1:8" x14ac:dyDescent="0.3">
      <c r="A316" s="31">
        <v>42319</v>
      </c>
      <c r="B316" s="32" t="str">
        <f>VLOOKUP(Table_EnergyDemand_raw_data[[#This Row],[Date]],Table_Sheet1[], 2, FALSE)</f>
        <v>Y</v>
      </c>
      <c r="C316" s="32" t="str">
        <f>VLOOKUP(Table_EnergyDemand_raw_data[[#This Row],[Date]],Table_Sheet1[], 3, FALSE)</f>
        <v>N</v>
      </c>
      <c r="D316" s="32">
        <v>121566.645</v>
      </c>
      <c r="E316" s="32">
        <f>IF(Table5[[#This Row],[School day]]="Y",Table5[[#This Row],[Demand]],NA())</f>
        <v>121566.645</v>
      </c>
      <c r="F316" s="32" t="e">
        <f>IF(Table5[[#This Row],[School day]]="N",Table5[[#This Row],[Demand]],NA())</f>
        <v>#N/A</v>
      </c>
      <c r="G316" s="32" t="e">
        <f>IF(Table5[[#This Row],[Holiday]]="Y",Table5[[#This Row],[Demand]], NA())</f>
        <v>#N/A</v>
      </c>
      <c r="H316" s="32">
        <f>IF(Table5[[#This Row],[Holiday]]="Y",NA(),Table5[[#This Row],[Demand]])</f>
        <v>121566.645</v>
      </c>
    </row>
    <row r="317" spans="1:8" x14ac:dyDescent="0.3">
      <c r="A317" s="31">
        <v>42320</v>
      </c>
      <c r="B317" s="32" t="str">
        <f>VLOOKUP(Table_EnergyDemand_raw_data[[#This Row],[Date]],Table_Sheet1[], 2, FALSE)</f>
        <v>Y</v>
      </c>
      <c r="C317" s="32" t="str">
        <f>VLOOKUP(Table_EnergyDemand_raw_data[[#This Row],[Date]],Table_Sheet1[], 3, FALSE)</f>
        <v>N</v>
      </c>
      <c r="D317" s="32">
        <v>123775.16</v>
      </c>
      <c r="E317" s="32">
        <f>IF(Table5[[#This Row],[School day]]="Y",Table5[[#This Row],[Demand]],NA())</f>
        <v>123775.16</v>
      </c>
      <c r="F317" s="32" t="e">
        <f>IF(Table5[[#This Row],[School day]]="N",Table5[[#This Row],[Demand]],NA())</f>
        <v>#N/A</v>
      </c>
      <c r="G317" s="32" t="e">
        <f>IF(Table5[[#This Row],[Holiday]]="Y",Table5[[#This Row],[Demand]], NA())</f>
        <v>#N/A</v>
      </c>
      <c r="H317" s="32">
        <f>IF(Table5[[#This Row],[Holiday]]="Y",NA(),Table5[[#This Row],[Demand]])</f>
        <v>123775.16</v>
      </c>
    </row>
    <row r="318" spans="1:8" x14ac:dyDescent="0.3">
      <c r="A318" s="31">
        <v>42321</v>
      </c>
      <c r="B318" s="32" t="str">
        <f>VLOOKUP(Table_EnergyDemand_raw_data[[#This Row],[Date]],Table_Sheet1[], 2, FALSE)</f>
        <v>Y</v>
      </c>
      <c r="C318" s="32" t="str">
        <f>VLOOKUP(Table_EnergyDemand_raw_data[[#This Row],[Date]],Table_Sheet1[], 3, FALSE)</f>
        <v>N</v>
      </c>
      <c r="D318" s="32">
        <v>117078.58500000001</v>
      </c>
      <c r="E318" s="32">
        <f>IF(Table5[[#This Row],[School day]]="Y",Table5[[#This Row],[Demand]],NA())</f>
        <v>117078.58500000001</v>
      </c>
      <c r="F318" s="32" t="e">
        <f>IF(Table5[[#This Row],[School day]]="N",Table5[[#This Row],[Demand]],NA())</f>
        <v>#N/A</v>
      </c>
      <c r="G318" s="32" t="e">
        <f>IF(Table5[[#This Row],[Holiday]]="Y",Table5[[#This Row],[Demand]], NA())</f>
        <v>#N/A</v>
      </c>
      <c r="H318" s="32">
        <f>IF(Table5[[#This Row],[Holiday]]="Y",NA(),Table5[[#This Row],[Demand]])</f>
        <v>117078.58500000001</v>
      </c>
    </row>
    <row r="319" spans="1:8" x14ac:dyDescent="0.3">
      <c r="A319" s="31">
        <v>42322</v>
      </c>
      <c r="B319" s="32" t="str">
        <f>VLOOKUP(Table_EnergyDemand_raw_data[[#This Row],[Date]],Table_Sheet1[], 2, FALSE)</f>
        <v>Y</v>
      </c>
      <c r="C319" s="32" t="str">
        <f>VLOOKUP(Table_EnergyDemand_raw_data[[#This Row],[Date]],Table_Sheet1[], 3, FALSE)</f>
        <v>N</v>
      </c>
      <c r="D319" s="32">
        <v>103646.63499999999</v>
      </c>
      <c r="E319" s="32">
        <f>IF(Table5[[#This Row],[School day]]="Y",Table5[[#This Row],[Demand]],NA())</f>
        <v>103646.63499999999</v>
      </c>
      <c r="F319" s="32" t="e">
        <f>IF(Table5[[#This Row],[School day]]="N",Table5[[#This Row],[Demand]],NA())</f>
        <v>#N/A</v>
      </c>
      <c r="G319" s="32" t="e">
        <f>IF(Table5[[#This Row],[Holiday]]="Y",Table5[[#This Row],[Demand]], NA())</f>
        <v>#N/A</v>
      </c>
      <c r="H319" s="32">
        <f>IF(Table5[[#This Row],[Holiday]]="Y",NA(),Table5[[#This Row],[Demand]])</f>
        <v>103646.63499999999</v>
      </c>
    </row>
    <row r="320" spans="1:8" x14ac:dyDescent="0.3">
      <c r="A320" s="31">
        <v>42323</v>
      </c>
      <c r="B320" s="32" t="str">
        <f>VLOOKUP(Table_EnergyDemand_raw_data[[#This Row],[Date]],Table_Sheet1[], 2, FALSE)</f>
        <v>Y</v>
      </c>
      <c r="C320" s="32" t="str">
        <f>VLOOKUP(Table_EnergyDemand_raw_data[[#This Row],[Date]],Table_Sheet1[], 3, FALSE)</f>
        <v>N</v>
      </c>
      <c r="D320" s="32">
        <v>99761.81</v>
      </c>
      <c r="E320" s="32">
        <f>IF(Table5[[#This Row],[School day]]="Y",Table5[[#This Row],[Demand]],NA())</f>
        <v>99761.81</v>
      </c>
      <c r="F320" s="32" t="e">
        <f>IF(Table5[[#This Row],[School day]]="N",Table5[[#This Row],[Demand]],NA())</f>
        <v>#N/A</v>
      </c>
      <c r="G320" s="32" t="e">
        <f>IF(Table5[[#This Row],[Holiday]]="Y",Table5[[#This Row],[Demand]], NA())</f>
        <v>#N/A</v>
      </c>
      <c r="H320" s="32">
        <f>IF(Table5[[#This Row],[Holiday]]="Y",NA(),Table5[[#This Row],[Demand]])</f>
        <v>99761.81</v>
      </c>
    </row>
    <row r="321" spans="1:8" x14ac:dyDescent="0.3">
      <c r="A321" s="31">
        <v>42324</v>
      </c>
      <c r="B321" s="32" t="str">
        <f>VLOOKUP(Table_EnergyDemand_raw_data[[#This Row],[Date]],Table_Sheet1[], 2, FALSE)</f>
        <v>Y</v>
      </c>
      <c r="C321" s="32" t="str">
        <f>VLOOKUP(Table_EnergyDemand_raw_data[[#This Row],[Date]],Table_Sheet1[], 3, FALSE)</f>
        <v>N</v>
      </c>
      <c r="D321" s="32">
        <v>124557.22500000001</v>
      </c>
      <c r="E321" s="32">
        <f>IF(Table5[[#This Row],[School day]]="Y",Table5[[#This Row],[Demand]],NA())</f>
        <v>124557.22500000001</v>
      </c>
      <c r="F321" s="32" t="e">
        <f>IF(Table5[[#This Row],[School day]]="N",Table5[[#This Row],[Demand]],NA())</f>
        <v>#N/A</v>
      </c>
      <c r="G321" s="32" t="e">
        <f>IF(Table5[[#This Row],[Holiday]]="Y",Table5[[#This Row],[Demand]], NA())</f>
        <v>#N/A</v>
      </c>
      <c r="H321" s="32">
        <f>IF(Table5[[#This Row],[Holiday]]="Y",NA(),Table5[[#This Row],[Demand]])</f>
        <v>124557.22500000001</v>
      </c>
    </row>
    <row r="322" spans="1:8" x14ac:dyDescent="0.3">
      <c r="A322" s="31">
        <v>42325</v>
      </c>
      <c r="B322" s="32" t="str">
        <f>VLOOKUP(Table_EnergyDemand_raw_data[[#This Row],[Date]],Table_Sheet1[], 2, FALSE)</f>
        <v>Y</v>
      </c>
      <c r="C322" s="32" t="str">
        <f>VLOOKUP(Table_EnergyDemand_raw_data[[#This Row],[Date]],Table_Sheet1[], 3, FALSE)</f>
        <v>N</v>
      </c>
      <c r="D322" s="32">
        <v>131442.20000000001</v>
      </c>
      <c r="E322" s="32">
        <f>IF(Table5[[#This Row],[School day]]="Y",Table5[[#This Row],[Demand]],NA())</f>
        <v>131442.20000000001</v>
      </c>
      <c r="F322" s="32" t="e">
        <f>IF(Table5[[#This Row],[School day]]="N",Table5[[#This Row],[Demand]],NA())</f>
        <v>#N/A</v>
      </c>
      <c r="G322" s="32" t="e">
        <f>IF(Table5[[#This Row],[Holiday]]="Y",Table5[[#This Row],[Demand]], NA())</f>
        <v>#N/A</v>
      </c>
      <c r="H322" s="32">
        <f>IF(Table5[[#This Row],[Holiday]]="Y",NA(),Table5[[#This Row],[Demand]])</f>
        <v>131442.20000000001</v>
      </c>
    </row>
    <row r="323" spans="1:8" x14ac:dyDescent="0.3">
      <c r="A323" s="31">
        <v>42326</v>
      </c>
      <c r="B323" s="32" t="str">
        <f>VLOOKUP(Table_EnergyDemand_raw_data[[#This Row],[Date]],Table_Sheet1[], 2, FALSE)</f>
        <v>Y</v>
      </c>
      <c r="C323" s="32" t="str">
        <f>VLOOKUP(Table_EnergyDemand_raw_data[[#This Row],[Date]],Table_Sheet1[], 3, FALSE)</f>
        <v>N</v>
      </c>
      <c r="D323" s="32">
        <v>132353.755</v>
      </c>
      <c r="E323" s="32">
        <f>IF(Table5[[#This Row],[School day]]="Y",Table5[[#This Row],[Demand]],NA())</f>
        <v>132353.755</v>
      </c>
      <c r="F323" s="32" t="e">
        <f>IF(Table5[[#This Row],[School day]]="N",Table5[[#This Row],[Demand]],NA())</f>
        <v>#N/A</v>
      </c>
      <c r="G323" s="32" t="e">
        <f>IF(Table5[[#This Row],[Holiday]]="Y",Table5[[#This Row],[Demand]], NA())</f>
        <v>#N/A</v>
      </c>
      <c r="H323" s="32">
        <f>IF(Table5[[#This Row],[Holiday]]="Y",NA(),Table5[[#This Row],[Demand]])</f>
        <v>132353.755</v>
      </c>
    </row>
    <row r="324" spans="1:8" x14ac:dyDescent="0.3">
      <c r="A324" s="31">
        <v>42327</v>
      </c>
      <c r="B324" s="32" t="str">
        <f>VLOOKUP(Table_EnergyDemand_raw_data[[#This Row],[Date]],Table_Sheet1[], 2, FALSE)</f>
        <v>Y</v>
      </c>
      <c r="C324" s="32" t="str">
        <f>VLOOKUP(Table_EnergyDemand_raw_data[[#This Row],[Date]],Table_Sheet1[], 3, FALSE)</f>
        <v>N</v>
      </c>
      <c r="D324" s="32">
        <v>138118.70499999999</v>
      </c>
      <c r="E324" s="32">
        <f>IF(Table5[[#This Row],[School day]]="Y",Table5[[#This Row],[Demand]],NA())</f>
        <v>138118.70499999999</v>
      </c>
      <c r="F324" s="32" t="e">
        <f>IF(Table5[[#This Row],[School day]]="N",Table5[[#This Row],[Demand]],NA())</f>
        <v>#N/A</v>
      </c>
      <c r="G324" s="32" t="e">
        <f>IF(Table5[[#This Row],[Holiday]]="Y",Table5[[#This Row],[Demand]], NA())</f>
        <v>#N/A</v>
      </c>
      <c r="H324" s="32">
        <f>IF(Table5[[#This Row],[Holiday]]="Y",NA(),Table5[[#This Row],[Demand]])</f>
        <v>138118.70499999999</v>
      </c>
    </row>
    <row r="325" spans="1:8" x14ac:dyDescent="0.3">
      <c r="A325" s="31">
        <v>42328</v>
      </c>
      <c r="B325" s="32" t="str">
        <f>VLOOKUP(Table_EnergyDemand_raw_data[[#This Row],[Date]],Table_Sheet1[], 2, FALSE)</f>
        <v>Y</v>
      </c>
      <c r="C325" s="32" t="str">
        <f>VLOOKUP(Table_EnergyDemand_raw_data[[#This Row],[Date]],Table_Sheet1[], 3, FALSE)</f>
        <v>N</v>
      </c>
      <c r="D325" s="32">
        <v>123412.685</v>
      </c>
      <c r="E325" s="32">
        <f>IF(Table5[[#This Row],[School day]]="Y",Table5[[#This Row],[Demand]],NA())</f>
        <v>123412.685</v>
      </c>
      <c r="F325" s="32" t="e">
        <f>IF(Table5[[#This Row],[School day]]="N",Table5[[#This Row],[Demand]],NA())</f>
        <v>#N/A</v>
      </c>
      <c r="G325" s="32" t="e">
        <f>IF(Table5[[#This Row],[Holiday]]="Y",Table5[[#This Row],[Demand]], NA())</f>
        <v>#N/A</v>
      </c>
      <c r="H325" s="32">
        <f>IF(Table5[[#This Row],[Holiday]]="Y",NA(),Table5[[#This Row],[Demand]])</f>
        <v>123412.685</v>
      </c>
    </row>
    <row r="326" spans="1:8" x14ac:dyDescent="0.3">
      <c r="A326" s="31">
        <v>42329</v>
      </c>
      <c r="B326" s="32" t="str">
        <f>VLOOKUP(Table_EnergyDemand_raw_data[[#This Row],[Date]],Table_Sheet1[], 2, FALSE)</f>
        <v>Y</v>
      </c>
      <c r="C326" s="32" t="str">
        <f>VLOOKUP(Table_EnergyDemand_raw_data[[#This Row],[Date]],Table_Sheet1[], 3, FALSE)</f>
        <v>N</v>
      </c>
      <c r="D326" s="32">
        <v>102647.905</v>
      </c>
      <c r="E326" s="32">
        <f>IF(Table5[[#This Row],[School day]]="Y",Table5[[#This Row],[Demand]],NA())</f>
        <v>102647.905</v>
      </c>
      <c r="F326" s="32" t="e">
        <f>IF(Table5[[#This Row],[School day]]="N",Table5[[#This Row],[Demand]],NA())</f>
        <v>#N/A</v>
      </c>
      <c r="G326" s="32" t="e">
        <f>IF(Table5[[#This Row],[Holiday]]="Y",Table5[[#This Row],[Demand]], NA())</f>
        <v>#N/A</v>
      </c>
      <c r="H326" s="32">
        <f>IF(Table5[[#This Row],[Holiday]]="Y",NA(),Table5[[#This Row],[Demand]])</f>
        <v>102647.905</v>
      </c>
    </row>
    <row r="327" spans="1:8" x14ac:dyDescent="0.3">
      <c r="A327" s="31">
        <v>42330</v>
      </c>
      <c r="B327" s="32" t="str">
        <f>VLOOKUP(Table_EnergyDemand_raw_data[[#This Row],[Date]],Table_Sheet1[], 2, FALSE)</f>
        <v>Y</v>
      </c>
      <c r="C327" s="32" t="str">
        <f>VLOOKUP(Table_EnergyDemand_raw_data[[#This Row],[Date]],Table_Sheet1[], 3, FALSE)</f>
        <v>N</v>
      </c>
      <c r="D327" s="32">
        <v>98621.62</v>
      </c>
      <c r="E327" s="32">
        <f>IF(Table5[[#This Row],[School day]]="Y",Table5[[#This Row],[Demand]],NA())</f>
        <v>98621.62</v>
      </c>
      <c r="F327" s="32" t="e">
        <f>IF(Table5[[#This Row],[School day]]="N",Table5[[#This Row],[Demand]],NA())</f>
        <v>#N/A</v>
      </c>
      <c r="G327" s="32" t="e">
        <f>IF(Table5[[#This Row],[Holiday]]="Y",Table5[[#This Row],[Demand]], NA())</f>
        <v>#N/A</v>
      </c>
      <c r="H327" s="32">
        <f>IF(Table5[[#This Row],[Holiday]]="Y",NA(),Table5[[#This Row],[Demand]])</f>
        <v>98621.62</v>
      </c>
    </row>
    <row r="328" spans="1:8" x14ac:dyDescent="0.3">
      <c r="A328" s="31">
        <v>42331</v>
      </c>
      <c r="B328" s="32" t="str">
        <f>VLOOKUP(Table_EnergyDemand_raw_data[[#This Row],[Date]],Table_Sheet1[], 2, FALSE)</f>
        <v>Y</v>
      </c>
      <c r="C328" s="32" t="str">
        <f>VLOOKUP(Table_EnergyDemand_raw_data[[#This Row],[Date]],Table_Sheet1[], 3, FALSE)</f>
        <v>N</v>
      </c>
      <c r="D328" s="32">
        <v>114406.825</v>
      </c>
      <c r="E328" s="32">
        <f>IF(Table5[[#This Row],[School day]]="Y",Table5[[#This Row],[Demand]],NA())</f>
        <v>114406.825</v>
      </c>
      <c r="F328" s="32" t="e">
        <f>IF(Table5[[#This Row],[School day]]="N",Table5[[#This Row],[Demand]],NA())</f>
        <v>#N/A</v>
      </c>
      <c r="G328" s="32" t="e">
        <f>IF(Table5[[#This Row],[Holiday]]="Y",Table5[[#This Row],[Demand]], NA())</f>
        <v>#N/A</v>
      </c>
      <c r="H328" s="32">
        <f>IF(Table5[[#This Row],[Holiday]]="Y",NA(),Table5[[#This Row],[Demand]])</f>
        <v>114406.825</v>
      </c>
    </row>
    <row r="329" spans="1:8" x14ac:dyDescent="0.3">
      <c r="A329" s="31">
        <v>42332</v>
      </c>
      <c r="B329" s="32" t="str">
        <f>VLOOKUP(Table_EnergyDemand_raw_data[[#This Row],[Date]],Table_Sheet1[], 2, FALSE)</f>
        <v>Y</v>
      </c>
      <c r="C329" s="32" t="str">
        <f>VLOOKUP(Table_EnergyDemand_raw_data[[#This Row],[Date]],Table_Sheet1[], 3, FALSE)</f>
        <v>N</v>
      </c>
      <c r="D329" s="32">
        <v>118894.30499999999</v>
      </c>
      <c r="E329" s="32">
        <f>IF(Table5[[#This Row],[School day]]="Y",Table5[[#This Row],[Demand]],NA())</f>
        <v>118894.30499999999</v>
      </c>
      <c r="F329" s="32" t="e">
        <f>IF(Table5[[#This Row],[School day]]="N",Table5[[#This Row],[Demand]],NA())</f>
        <v>#N/A</v>
      </c>
      <c r="G329" s="32" t="e">
        <f>IF(Table5[[#This Row],[Holiday]]="Y",Table5[[#This Row],[Demand]], NA())</f>
        <v>#N/A</v>
      </c>
      <c r="H329" s="32">
        <f>IF(Table5[[#This Row],[Holiday]]="Y",NA(),Table5[[#This Row],[Demand]])</f>
        <v>118894.30499999999</v>
      </c>
    </row>
    <row r="330" spans="1:8" x14ac:dyDescent="0.3">
      <c r="A330" s="31">
        <v>42333</v>
      </c>
      <c r="B330" s="32" t="str">
        <f>VLOOKUP(Table_EnergyDemand_raw_data[[#This Row],[Date]],Table_Sheet1[], 2, FALSE)</f>
        <v>Y</v>
      </c>
      <c r="C330" s="32" t="str">
        <f>VLOOKUP(Table_EnergyDemand_raw_data[[#This Row],[Date]],Table_Sheet1[], 3, FALSE)</f>
        <v>N</v>
      </c>
      <c r="D330" s="32">
        <v>124728.875</v>
      </c>
      <c r="E330" s="32">
        <f>IF(Table5[[#This Row],[School day]]="Y",Table5[[#This Row],[Demand]],NA())</f>
        <v>124728.875</v>
      </c>
      <c r="F330" s="32" t="e">
        <f>IF(Table5[[#This Row],[School day]]="N",Table5[[#This Row],[Demand]],NA())</f>
        <v>#N/A</v>
      </c>
      <c r="G330" s="32" t="e">
        <f>IF(Table5[[#This Row],[Holiday]]="Y",Table5[[#This Row],[Demand]], NA())</f>
        <v>#N/A</v>
      </c>
      <c r="H330" s="32">
        <f>IF(Table5[[#This Row],[Holiday]]="Y",NA(),Table5[[#This Row],[Demand]])</f>
        <v>124728.875</v>
      </c>
    </row>
    <row r="331" spans="1:8" x14ac:dyDescent="0.3">
      <c r="A331" s="31">
        <v>42334</v>
      </c>
      <c r="B331" s="32" t="str">
        <f>VLOOKUP(Table_EnergyDemand_raw_data[[#This Row],[Date]],Table_Sheet1[], 2, FALSE)</f>
        <v>Y</v>
      </c>
      <c r="C331" s="32" t="str">
        <f>VLOOKUP(Table_EnergyDemand_raw_data[[#This Row],[Date]],Table_Sheet1[], 3, FALSE)</f>
        <v>N</v>
      </c>
      <c r="D331" s="32">
        <v>112907.145</v>
      </c>
      <c r="E331" s="32">
        <f>IF(Table5[[#This Row],[School day]]="Y",Table5[[#This Row],[Demand]],NA())</f>
        <v>112907.145</v>
      </c>
      <c r="F331" s="32" t="e">
        <f>IF(Table5[[#This Row],[School day]]="N",Table5[[#This Row],[Demand]],NA())</f>
        <v>#N/A</v>
      </c>
      <c r="G331" s="32" t="e">
        <f>IF(Table5[[#This Row],[Holiday]]="Y",Table5[[#This Row],[Demand]], NA())</f>
        <v>#N/A</v>
      </c>
      <c r="H331" s="32">
        <f>IF(Table5[[#This Row],[Holiday]]="Y",NA(),Table5[[#This Row],[Demand]])</f>
        <v>112907.145</v>
      </c>
    </row>
    <row r="332" spans="1:8" x14ac:dyDescent="0.3">
      <c r="A332" s="31">
        <v>42335</v>
      </c>
      <c r="B332" s="32" t="str">
        <f>VLOOKUP(Table_EnergyDemand_raw_data[[#This Row],[Date]],Table_Sheet1[], 2, FALSE)</f>
        <v>Y</v>
      </c>
      <c r="C332" s="32" t="str">
        <f>VLOOKUP(Table_EnergyDemand_raw_data[[#This Row],[Date]],Table_Sheet1[], 3, FALSE)</f>
        <v>N</v>
      </c>
      <c r="D332" s="32">
        <v>117492.82</v>
      </c>
      <c r="E332" s="32">
        <f>IF(Table5[[#This Row],[School day]]="Y",Table5[[#This Row],[Demand]],NA())</f>
        <v>117492.82</v>
      </c>
      <c r="F332" s="32" t="e">
        <f>IF(Table5[[#This Row],[School day]]="N",Table5[[#This Row],[Demand]],NA())</f>
        <v>#N/A</v>
      </c>
      <c r="G332" s="32" t="e">
        <f>IF(Table5[[#This Row],[Holiday]]="Y",Table5[[#This Row],[Demand]], NA())</f>
        <v>#N/A</v>
      </c>
      <c r="H332" s="32">
        <f>IF(Table5[[#This Row],[Holiday]]="Y",NA(),Table5[[#This Row],[Demand]])</f>
        <v>117492.82</v>
      </c>
    </row>
    <row r="333" spans="1:8" x14ac:dyDescent="0.3">
      <c r="A333" s="31">
        <v>42336</v>
      </c>
      <c r="B333" s="32" t="str">
        <f>VLOOKUP(Table_EnergyDemand_raw_data[[#This Row],[Date]],Table_Sheet1[], 2, FALSE)</f>
        <v>Y</v>
      </c>
      <c r="C333" s="32" t="str">
        <f>VLOOKUP(Table_EnergyDemand_raw_data[[#This Row],[Date]],Table_Sheet1[], 3, FALSE)</f>
        <v>N</v>
      </c>
      <c r="D333" s="32">
        <v>105011.19500000001</v>
      </c>
      <c r="E333" s="32">
        <f>IF(Table5[[#This Row],[School day]]="Y",Table5[[#This Row],[Demand]],NA())</f>
        <v>105011.19500000001</v>
      </c>
      <c r="F333" s="32" t="e">
        <f>IF(Table5[[#This Row],[School day]]="N",Table5[[#This Row],[Demand]],NA())</f>
        <v>#N/A</v>
      </c>
      <c r="G333" s="32" t="e">
        <f>IF(Table5[[#This Row],[Holiday]]="Y",Table5[[#This Row],[Demand]], NA())</f>
        <v>#N/A</v>
      </c>
      <c r="H333" s="32">
        <f>IF(Table5[[#This Row],[Holiday]]="Y",NA(),Table5[[#This Row],[Demand]])</f>
        <v>105011.19500000001</v>
      </c>
    </row>
    <row r="334" spans="1:8" x14ac:dyDescent="0.3">
      <c r="A334" s="31">
        <v>42337</v>
      </c>
      <c r="B334" s="32" t="str">
        <f>VLOOKUP(Table_EnergyDemand_raw_data[[#This Row],[Date]],Table_Sheet1[], 2, FALSE)</f>
        <v>Y</v>
      </c>
      <c r="C334" s="32" t="str">
        <f>VLOOKUP(Table_EnergyDemand_raw_data[[#This Row],[Date]],Table_Sheet1[], 3, FALSE)</f>
        <v>N</v>
      </c>
      <c r="D334" s="32">
        <v>102162.53</v>
      </c>
      <c r="E334" s="32">
        <f>IF(Table5[[#This Row],[School day]]="Y",Table5[[#This Row],[Demand]],NA())</f>
        <v>102162.53</v>
      </c>
      <c r="F334" s="32" t="e">
        <f>IF(Table5[[#This Row],[School day]]="N",Table5[[#This Row],[Demand]],NA())</f>
        <v>#N/A</v>
      </c>
      <c r="G334" s="32" t="e">
        <f>IF(Table5[[#This Row],[Holiday]]="Y",Table5[[#This Row],[Demand]], NA())</f>
        <v>#N/A</v>
      </c>
      <c r="H334" s="32">
        <f>IF(Table5[[#This Row],[Holiday]]="Y",NA(),Table5[[#This Row],[Demand]])</f>
        <v>102162.53</v>
      </c>
    </row>
    <row r="335" spans="1:8" x14ac:dyDescent="0.3">
      <c r="A335" s="31">
        <v>42338</v>
      </c>
      <c r="B335" s="32" t="str">
        <f>VLOOKUP(Table_EnergyDemand_raw_data[[#This Row],[Date]],Table_Sheet1[], 2, FALSE)</f>
        <v>Y</v>
      </c>
      <c r="C335" s="32" t="str">
        <f>VLOOKUP(Table_EnergyDemand_raw_data[[#This Row],[Date]],Table_Sheet1[], 3, FALSE)</f>
        <v>N</v>
      </c>
      <c r="D335" s="32">
        <v>122452.41499999999</v>
      </c>
      <c r="E335" s="32">
        <f>IF(Table5[[#This Row],[School day]]="Y",Table5[[#This Row],[Demand]],NA())</f>
        <v>122452.41499999999</v>
      </c>
      <c r="F335" s="32" t="e">
        <f>IF(Table5[[#This Row],[School day]]="N",Table5[[#This Row],[Demand]],NA())</f>
        <v>#N/A</v>
      </c>
      <c r="G335" s="32" t="e">
        <f>IF(Table5[[#This Row],[Holiday]]="Y",Table5[[#This Row],[Demand]], NA())</f>
        <v>#N/A</v>
      </c>
      <c r="H335" s="32">
        <f>IF(Table5[[#This Row],[Holiday]]="Y",NA(),Table5[[#This Row],[Demand]])</f>
        <v>122452.41499999999</v>
      </c>
    </row>
    <row r="336" spans="1:8" x14ac:dyDescent="0.3">
      <c r="A336" s="31">
        <v>42339</v>
      </c>
      <c r="B336" s="32" t="str">
        <f>VLOOKUP(Table_EnergyDemand_raw_data[[#This Row],[Date]],Table_Sheet1[], 2, FALSE)</f>
        <v>Y</v>
      </c>
      <c r="C336" s="32" t="str">
        <f>VLOOKUP(Table_EnergyDemand_raw_data[[#This Row],[Date]],Table_Sheet1[], 3, FALSE)</f>
        <v>N</v>
      </c>
      <c r="D336" s="32">
        <v>117115.62</v>
      </c>
      <c r="E336" s="32">
        <f>IF(Table5[[#This Row],[School day]]="Y",Table5[[#This Row],[Demand]],NA())</f>
        <v>117115.62</v>
      </c>
      <c r="F336" s="32" t="e">
        <f>IF(Table5[[#This Row],[School day]]="N",Table5[[#This Row],[Demand]],NA())</f>
        <v>#N/A</v>
      </c>
      <c r="G336" s="32" t="e">
        <f>IF(Table5[[#This Row],[Holiday]]="Y",Table5[[#This Row],[Demand]], NA())</f>
        <v>#N/A</v>
      </c>
      <c r="H336" s="32">
        <f>IF(Table5[[#This Row],[Holiday]]="Y",NA(),Table5[[#This Row],[Demand]])</f>
        <v>117115.62</v>
      </c>
    </row>
    <row r="337" spans="1:8" x14ac:dyDescent="0.3">
      <c r="A337" s="31">
        <v>42340</v>
      </c>
      <c r="B337" s="32" t="str">
        <f>VLOOKUP(Table_EnergyDemand_raw_data[[#This Row],[Date]],Table_Sheet1[], 2, FALSE)</f>
        <v>Y</v>
      </c>
      <c r="C337" s="32" t="str">
        <f>VLOOKUP(Table_EnergyDemand_raw_data[[#This Row],[Date]],Table_Sheet1[], 3, FALSE)</f>
        <v>N</v>
      </c>
      <c r="D337" s="32">
        <v>115230.125</v>
      </c>
      <c r="E337" s="32">
        <f>IF(Table5[[#This Row],[School day]]="Y",Table5[[#This Row],[Demand]],NA())</f>
        <v>115230.125</v>
      </c>
      <c r="F337" s="32" t="e">
        <f>IF(Table5[[#This Row],[School day]]="N",Table5[[#This Row],[Demand]],NA())</f>
        <v>#N/A</v>
      </c>
      <c r="G337" s="32" t="e">
        <f>IF(Table5[[#This Row],[Holiday]]="Y",Table5[[#This Row],[Demand]], NA())</f>
        <v>#N/A</v>
      </c>
      <c r="H337" s="32">
        <f>IF(Table5[[#This Row],[Holiday]]="Y",NA(),Table5[[#This Row],[Demand]])</f>
        <v>115230.125</v>
      </c>
    </row>
    <row r="338" spans="1:8" x14ac:dyDescent="0.3">
      <c r="A338" s="31">
        <v>42341</v>
      </c>
      <c r="B338" s="32" t="str">
        <f>VLOOKUP(Table_EnergyDemand_raw_data[[#This Row],[Date]],Table_Sheet1[], 2, FALSE)</f>
        <v>Y</v>
      </c>
      <c r="C338" s="32" t="str">
        <f>VLOOKUP(Table_EnergyDemand_raw_data[[#This Row],[Date]],Table_Sheet1[], 3, FALSE)</f>
        <v>N</v>
      </c>
      <c r="D338" s="32">
        <v>121699.425</v>
      </c>
      <c r="E338" s="32">
        <f>IF(Table5[[#This Row],[School day]]="Y",Table5[[#This Row],[Demand]],NA())</f>
        <v>121699.425</v>
      </c>
      <c r="F338" s="32" t="e">
        <f>IF(Table5[[#This Row],[School day]]="N",Table5[[#This Row],[Demand]],NA())</f>
        <v>#N/A</v>
      </c>
      <c r="G338" s="32" t="e">
        <f>IF(Table5[[#This Row],[Holiday]]="Y",Table5[[#This Row],[Demand]], NA())</f>
        <v>#N/A</v>
      </c>
      <c r="H338" s="32">
        <f>IF(Table5[[#This Row],[Holiday]]="Y",NA(),Table5[[#This Row],[Demand]])</f>
        <v>121699.425</v>
      </c>
    </row>
    <row r="339" spans="1:8" x14ac:dyDescent="0.3">
      <c r="A339" s="31">
        <v>42342</v>
      </c>
      <c r="B339" s="32" t="str">
        <f>VLOOKUP(Table_EnergyDemand_raw_data[[#This Row],[Date]],Table_Sheet1[], 2, FALSE)</f>
        <v>Y</v>
      </c>
      <c r="C339" s="32" t="str">
        <f>VLOOKUP(Table_EnergyDemand_raw_data[[#This Row],[Date]],Table_Sheet1[], 3, FALSE)</f>
        <v>N</v>
      </c>
      <c r="D339" s="32">
        <v>129148.52</v>
      </c>
      <c r="E339" s="32">
        <f>IF(Table5[[#This Row],[School day]]="Y",Table5[[#This Row],[Demand]],NA())</f>
        <v>129148.52</v>
      </c>
      <c r="F339" s="32" t="e">
        <f>IF(Table5[[#This Row],[School day]]="N",Table5[[#This Row],[Demand]],NA())</f>
        <v>#N/A</v>
      </c>
      <c r="G339" s="32" t="e">
        <f>IF(Table5[[#This Row],[Holiday]]="Y",Table5[[#This Row],[Demand]], NA())</f>
        <v>#N/A</v>
      </c>
      <c r="H339" s="32">
        <f>IF(Table5[[#This Row],[Holiday]]="Y",NA(),Table5[[#This Row],[Demand]])</f>
        <v>129148.52</v>
      </c>
    </row>
    <row r="340" spans="1:8" x14ac:dyDescent="0.3">
      <c r="A340" s="31">
        <v>42343</v>
      </c>
      <c r="B340" s="32" t="str">
        <f>VLOOKUP(Table_EnergyDemand_raw_data[[#This Row],[Date]],Table_Sheet1[], 2, FALSE)</f>
        <v>Y</v>
      </c>
      <c r="C340" s="32" t="str">
        <f>VLOOKUP(Table_EnergyDemand_raw_data[[#This Row],[Date]],Table_Sheet1[], 3, FALSE)</f>
        <v>N</v>
      </c>
      <c r="D340" s="32">
        <v>115606.005</v>
      </c>
      <c r="E340" s="32">
        <f>IF(Table5[[#This Row],[School day]]="Y",Table5[[#This Row],[Demand]],NA())</f>
        <v>115606.005</v>
      </c>
      <c r="F340" s="32" t="e">
        <f>IF(Table5[[#This Row],[School day]]="N",Table5[[#This Row],[Demand]],NA())</f>
        <v>#N/A</v>
      </c>
      <c r="G340" s="32" t="e">
        <f>IF(Table5[[#This Row],[Holiday]]="Y",Table5[[#This Row],[Demand]], NA())</f>
        <v>#N/A</v>
      </c>
      <c r="H340" s="32">
        <f>IF(Table5[[#This Row],[Holiday]]="Y",NA(),Table5[[#This Row],[Demand]])</f>
        <v>115606.005</v>
      </c>
    </row>
    <row r="341" spans="1:8" x14ac:dyDescent="0.3">
      <c r="A341" s="31">
        <v>42344</v>
      </c>
      <c r="B341" s="32" t="str">
        <f>VLOOKUP(Table_EnergyDemand_raw_data[[#This Row],[Date]],Table_Sheet1[], 2, FALSE)</f>
        <v>Y</v>
      </c>
      <c r="C341" s="32" t="str">
        <f>VLOOKUP(Table_EnergyDemand_raw_data[[#This Row],[Date]],Table_Sheet1[], 3, FALSE)</f>
        <v>N</v>
      </c>
      <c r="D341" s="32">
        <v>112025.29</v>
      </c>
      <c r="E341" s="32">
        <f>IF(Table5[[#This Row],[School day]]="Y",Table5[[#This Row],[Demand]],NA())</f>
        <v>112025.29</v>
      </c>
      <c r="F341" s="32" t="e">
        <f>IF(Table5[[#This Row],[School day]]="N",Table5[[#This Row],[Demand]],NA())</f>
        <v>#N/A</v>
      </c>
      <c r="G341" s="32" t="e">
        <f>IF(Table5[[#This Row],[Holiday]]="Y",Table5[[#This Row],[Demand]], NA())</f>
        <v>#N/A</v>
      </c>
      <c r="H341" s="32">
        <f>IF(Table5[[#This Row],[Holiday]]="Y",NA(),Table5[[#This Row],[Demand]])</f>
        <v>112025.29</v>
      </c>
    </row>
    <row r="342" spans="1:8" x14ac:dyDescent="0.3">
      <c r="A342" s="31">
        <v>42345</v>
      </c>
      <c r="B342" s="32" t="str">
        <f>VLOOKUP(Table_EnergyDemand_raw_data[[#This Row],[Date]],Table_Sheet1[], 2, FALSE)</f>
        <v>Y</v>
      </c>
      <c r="C342" s="32" t="str">
        <f>VLOOKUP(Table_EnergyDemand_raw_data[[#This Row],[Date]],Table_Sheet1[], 3, FALSE)</f>
        <v>N</v>
      </c>
      <c r="D342" s="32">
        <v>129059.645</v>
      </c>
      <c r="E342" s="32">
        <f>IF(Table5[[#This Row],[School day]]="Y",Table5[[#This Row],[Demand]],NA())</f>
        <v>129059.645</v>
      </c>
      <c r="F342" s="32" t="e">
        <f>IF(Table5[[#This Row],[School day]]="N",Table5[[#This Row],[Demand]],NA())</f>
        <v>#N/A</v>
      </c>
      <c r="G342" s="32" t="e">
        <f>IF(Table5[[#This Row],[Holiday]]="Y",Table5[[#This Row],[Demand]], NA())</f>
        <v>#N/A</v>
      </c>
      <c r="H342" s="32">
        <f>IF(Table5[[#This Row],[Holiday]]="Y",NA(),Table5[[#This Row],[Demand]])</f>
        <v>129059.645</v>
      </c>
    </row>
    <row r="343" spans="1:8" x14ac:dyDescent="0.3">
      <c r="A343" s="31">
        <v>42346</v>
      </c>
      <c r="B343" s="32" t="str">
        <f>VLOOKUP(Table_EnergyDemand_raw_data[[#This Row],[Date]],Table_Sheet1[], 2, FALSE)</f>
        <v>Y</v>
      </c>
      <c r="C343" s="32" t="str">
        <f>VLOOKUP(Table_EnergyDemand_raw_data[[#This Row],[Date]],Table_Sheet1[], 3, FALSE)</f>
        <v>N</v>
      </c>
      <c r="D343" s="32">
        <v>136800.91</v>
      </c>
      <c r="E343" s="32">
        <f>IF(Table5[[#This Row],[School day]]="Y",Table5[[#This Row],[Demand]],NA())</f>
        <v>136800.91</v>
      </c>
      <c r="F343" s="32" t="e">
        <f>IF(Table5[[#This Row],[School day]]="N",Table5[[#This Row],[Demand]],NA())</f>
        <v>#N/A</v>
      </c>
      <c r="G343" s="32" t="e">
        <f>IF(Table5[[#This Row],[Holiday]]="Y",Table5[[#This Row],[Demand]], NA())</f>
        <v>#N/A</v>
      </c>
      <c r="H343" s="32">
        <f>IF(Table5[[#This Row],[Holiday]]="Y",NA(),Table5[[#This Row],[Demand]])</f>
        <v>136800.91</v>
      </c>
    </row>
    <row r="344" spans="1:8" x14ac:dyDescent="0.3">
      <c r="A344" s="31">
        <v>42347</v>
      </c>
      <c r="B344" s="32" t="str">
        <f>VLOOKUP(Table_EnergyDemand_raw_data[[#This Row],[Date]],Table_Sheet1[], 2, FALSE)</f>
        <v>Y</v>
      </c>
      <c r="C344" s="32" t="str">
        <f>VLOOKUP(Table_EnergyDemand_raw_data[[#This Row],[Date]],Table_Sheet1[], 3, FALSE)</f>
        <v>N</v>
      </c>
      <c r="D344" s="32">
        <v>125965.02</v>
      </c>
      <c r="E344" s="32">
        <f>IF(Table5[[#This Row],[School day]]="Y",Table5[[#This Row],[Demand]],NA())</f>
        <v>125965.02</v>
      </c>
      <c r="F344" s="32" t="e">
        <f>IF(Table5[[#This Row],[School day]]="N",Table5[[#This Row],[Demand]],NA())</f>
        <v>#N/A</v>
      </c>
      <c r="G344" s="32" t="e">
        <f>IF(Table5[[#This Row],[Holiday]]="Y",Table5[[#This Row],[Demand]], NA())</f>
        <v>#N/A</v>
      </c>
      <c r="H344" s="32">
        <f>IF(Table5[[#This Row],[Holiday]]="Y",NA(),Table5[[#This Row],[Demand]])</f>
        <v>125965.02</v>
      </c>
    </row>
    <row r="345" spans="1:8" x14ac:dyDescent="0.3">
      <c r="A345" s="31">
        <v>42348</v>
      </c>
      <c r="B345" s="32" t="str">
        <f>VLOOKUP(Table_EnergyDemand_raw_data[[#This Row],[Date]],Table_Sheet1[], 2, FALSE)</f>
        <v>Y</v>
      </c>
      <c r="C345" s="32" t="str">
        <f>VLOOKUP(Table_EnergyDemand_raw_data[[#This Row],[Date]],Table_Sheet1[], 3, FALSE)</f>
        <v>N</v>
      </c>
      <c r="D345" s="32">
        <v>125807.495</v>
      </c>
      <c r="E345" s="32">
        <f>IF(Table5[[#This Row],[School day]]="Y",Table5[[#This Row],[Demand]],NA())</f>
        <v>125807.495</v>
      </c>
      <c r="F345" s="32" t="e">
        <f>IF(Table5[[#This Row],[School day]]="N",Table5[[#This Row],[Demand]],NA())</f>
        <v>#N/A</v>
      </c>
      <c r="G345" s="32" t="e">
        <f>IF(Table5[[#This Row],[Holiday]]="Y",Table5[[#This Row],[Demand]], NA())</f>
        <v>#N/A</v>
      </c>
      <c r="H345" s="32">
        <f>IF(Table5[[#This Row],[Holiday]]="Y",NA(),Table5[[#This Row],[Demand]])</f>
        <v>125807.495</v>
      </c>
    </row>
    <row r="346" spans="1:8" x14ac:dyDescent="0.3">
      <c r="A346" s="31">
        <v>42349</v>
      </c>
      <c r="B346" s="32" t="str">
        <f>VLOOKUP(Table_EnergyDemand_raw_data[[#This Row],[Date]],Table_Sheet1[], 2, FALSE)</f>
        <v>Y</v>
      </c>
      <c r="C346" s="32" t="str">
        <f>VLOOKUP(Table_EnergyDemand_raw_data[[#This Row],[Date]],Table_Sheet1[], 3, FALSE)</f>
        <v>N</v>
      </c>
      <c r="D346" s="32">
        <v>116597.81</v>
      </c>
      <c r="E346" s="32">
        <f>IF(Table5[[#This Row],[School day]]="Y",Table5[[#This Row],[Demand]],NA())</f>
        <v>116597.81</v>
      </c>
      <c r="F346" s="32" t="e">
        <f>IF(Table5[[#This Row],[School day]]="N",Table5[[#This Row],[Demand]],NA())</f>
        <v>#N/A</v>
      </c>
      <c r="G346" s="32" t="e">
        <f>IF(Table5[[#This Row],[Holiday]]="Y",Table5[[#This Row],[Demand]], NA())</f>
        <v>#N/A</v>
      </c>
      <c r="H346" s="32">
        <f>IF(Table5[[#This Row],[Holiday]]="Y",NA(),Table5[[#This Row],[Demand]])</f>
        <v>116597.81</v>
      </c>
    </row>
    <row r="347" spans="1:8" x14ac:dyDescent="0.3">
      <c r="A347" s="31">
        <v>42350</v>
      </c>
      <c r="B347" s="32" t="str">
        <f>VLOOKUP(Table_EnergyDemand_raw_data[[#This Row],[Date]],Table_Sheet1[], 2, FALSE)</f>
        <v>Y</v>
      </c>
      <c r="C347" s="32" t="str">
        <f>VLOOKUP(Table_EnergyDemand_raw_data[[#This Row],[Date]],Table_Sheet1[], 3, FALSE)</f>
        <v>N</v>
      </c>
      <c r="D347" s="32">
        <v>106139.41</v>
      </c>
      <c r="E347" s="32">
        <f>IF(Table5[[#This Row],[School day]]="Y",Table5[[#This Row],[Demand]],NA())</f>
        <v>106139.41</v>
      </c>
      <c r="F347" s="32" t="e">
        <f>IF(Table5[[#This Row],[School day]]="N",Table5[[#This Row],[Demand]],NA())</f>
        <v>#N/A</v>
      </c>
      <c r="G347" s="32" t="e">
        <f>IF(Table5[[#This Row],[Holiday]]="Y",Table5[[#This Row],[Demand]], NA())</f>
        <v>#N/A</v>
      </c>
      <c r="H347" s="32">
        <f>IF(Table5[[#This Row],[Holiday]]="Y",NA(),Table5[[#This Row],[Demand]])</f>
        <v>106139.41</v>
      </c>
    </row>
    <row r="348" spans="1:8" x14ac:dyDescent="0.3">
      <c r="A348" s="31">
        <v>42351</v>
      </c>
      <c r="B348" s="32" t="str">
        <f>VLOOKUP(Table_EnergyDemand_raw_data[[#This Row],[Date]],Table_Sheet1[], 2, FALSE)</f>
        <v>Y</v>
      </c>
      <c r="C348" s="32" t="str">
        <f>VLOOKUP(Table_EnergyDemand_raw_data[[#This Row],[Date]],Table_Sheet1[], 3, FALSE)</f>
        <v>N</v>
      </c>
      <c r="D348" s="32">
        <v>105218.515</v>
      </c>
      <c r="E348" s="32">
        <f>IF(Table5[[#This Row],[School day]]="Y",Table5[[#This Row],[Demand]],NA())</f>
        <v>105218.515</v>
      </c>
      <c r="F348" s="32" t="e">
        <f>IF(Table5[[#This Row],[School day]]="N",Table5[[#This Row],[Demand]],NA())</f>
        <v>#N/A</v>
      </c>
      <c r="G348" s="32" t="e">
        <f>IF(Table5[[#This Row],[Holiday]]="Y",Table5[[#This Row],[Demand]], NA())</f>
        <v>#N/A</v>
      </c>
      <c r="H348" s="32">
        <f>IF(Table5[[#This Row],[Holiday]]="Y",NA(),Table5[[#This Row],[Demand]])</f>
        <v>105218.515</v>
      </c>
    </row>
    <row r="349" spans="1:8" x14ac:dyDescent="0.3">
      <c r="A349" s="31">
        <v>42352</v>
      </c>
      <c r="B349" s="32" t="str">
        <f>VLOOKUP(Table_EnergyDemand_raw_data[[#This Row],[Date]],Table_Sheet1[], 2, FALSE)</f>
        <v>Y</v>
      </c>
      <c r="C349" s="32" t="str">
        <f>VLOOKUP(Table_EnergyDemand_raw_data[[#This Row],[Date]],Table_Sheet1[], 3, FALSE)</f>
        <v>N</v>
      </c>
      <c r="D349" s="32">
        <v>125784.96000000001</v>
      </c>
      <c r="E349" s="32">
        <f>IF(Table5[[#This Row],[School day]]="Y",Table5[[#This Row],[Demand]],NA())</f>
        <v>125784.96000000001</v>
      </c>
      <c r="F349" s="32" t="e">
        <f>IF(Table5[[#This Row],[School day]]="N",Table5[[#This Row],[Demand]],NA())</f>
        <v>#N/A</v>
      </c>
      <c r="G349" s="32" t="e">
        <f>IF(Table5[[#This Row],[Holiday]]="Y",Table5[[#This Row],[Demand]], NA())</f>
        <v>#N/A</v>
      </c>
      <c r="H349" s="32">
        <f>IF(Table5[[#This Row],[Holiday]]="Y",NA(),Table5[[#This Row],[Demand]])</f>
        <v>125784.96000000001</v>
      </c>
    </row>
    <row r="350" spans="1:8" x14ac:dyDescent="0.3">
      <c r="A350" s="31">
        <v>42353</v>
      </c>
      <c r="B350" s="32" t="str">
        <f>VLOOKUP(Table_EnergyDemand_raw_data[[#This Row],[Date]],Table_Sheet1[], 2, FALSE)</f>
        <v>Y</v>
      </c>
      <c r="C350" s="32" t="str">
        <f>VLOOKUP(Table_EnergyDemand_raw_data[[#This Row],[Date]],Table_Sheet1[], 3, FALSE)</f>
        <v>N</v>
      </c>
      <c r="D350" s="32">
        <v>129077.41</v>
      </c>
      <c r="E350" s="32">
        <f>IF(Table5[[#This Row],[School day]]="Y",Table5[[#This Row],[Demand]],NA())</f>
        <v>129077.41</v>
      </c>
      <c r="F350" s="32" t="e">
        <f>IF(Table5[[#This Row],[School day]]="N",Table5[[#This Row],[Demand]],NA())</f>
        <v>#N/A</v>
      </c>
      <c r="G350" s="32" t="e">
        <f>IF(Table5[[#This Row],[Holiday]]="Y",Table5[[#This Row],[Demand]], NA())</f>
        <v>#N/A</v>
      </c>
      <c r="H350" s="32">
        <f>IF(Table5[[#This Row],[Holiday]]="Y",NA(),Table5[[#This Row],[Demand]])</f>
        <v>129077.41</v>
      </c>
    </row>
    <row r="351" spans="1:8" x14ac:dyDescent="0.3">
      <c r="A351" s="31">
        <v>42354</v>
      </c>
      <c r="B351" s="32" t="str">
        <f>VLOOKUP(Table_EnergyDemand_raw_data[[#This Row],[Date]],Table_Sheet1[], 2, FALSE)</f>
        <v>Y</v>
      </c>
      <c r="C351" s="32" t="str">
        <f>VLOOKUP(Table_EnergyDemand_raw_data[[#This Row],[Date]],Table_Sheet1[], 3, FALSE)</f>
        <v>N</v>
      </c>
      <c r="D351" s="32">
        <v>135930.07999999999</v>
      </c>
      <c r="E351" s="32">
        <f>IF(Table5[[#This Row],[School day]]="Y",Table5[[#This Row],[Demand]],NA())</f>
        <v>135930.07999999999</v>
      </c>
      <c r="F351" s="32" t="e">
        <f>IF(Table5[[#This Row],[School day]]="N",Table5[[#This Row],[Demand]],NA())</f>
        <v>#N/A</v>
      </c>
      <c r="G351" s="32" t="e">
        <f>IF(Table5[[#This Row],[Holiday]]="Y",Table5[[#This Row],[Demand]], NA())</f>
        <v>#N/A</v>
      </c>
      <c r="H351" s="32">
        <f>IF(Table5[[#This Row],[Holiday]]="Y",NA(),Table5[[#This Row],[Demand]])</f>
        <v>135930.07999999999</v>
      </c>
    </row>
    <row r="352" spans="1:8" x14ac:dyDescent="0.3">
      <c r="A352" s="31">
        <v>42355</v>
      </c>
      <c r="B352" s="32" t="str">
        <f>VLOOKUP(Table_EnergyDemand_raw_data[[#This Row],[Date]],Table_Sheet1[], 2, FALSE)</f>
        <v>Y</v>
      </c>
      <c r="C352" s="32" t="str">
        <f>VLOOKUP(Table_EnergyDemand_raw_data[[#This Row],[Date]],Table_Sheet1[], 3, FALSE)</f>
        <v>N</v>
      </c>
      <c r="D352" s="32">
        <v>152366.29999999999</v>
      </c>
      <c r="E352" s="32">
        <f>IF(Table5[[#This Row],[School day]]="Y",Table5[[#This Row],[Demand]],NA())</f>
        <v>152366.29999999999</v>
      </c>
      <c r="F352" s="32" t="e">
        <f>IF(Table5[[#This Row],[School day]]="N",Table5[[#This Row],[Demand]],NA())</f>
        <v>#N/A</v>
      </c>
      <c r="G352" s="32" t="e">
        <f>IF(Table5[[#This Row],[Holiday]]="Y",Table5[[#This Row],[Demand]], NA())</f>
        <v>#N/A</v>
      </c>
      <c r="H352" s="32">
        <f>IF(Table5[[#This Row],[Holiday]]="Y",NA(),Table5[[#This Row],[Demand]])</f>
        <v>152366.29999999999</v>
      </c>
    </row>
    <row r="353" spans="1:8" x14ac:dyDescent="0.3">
      <c r="A353" s="31">
        <v>42356</v>
      </c>
      <c r="B353" s="32" t="str">
        <f>VLOOKUP(Table_EnergyDemand_raw_data[[#This Row],[Date]],Table_Sheet1[], 2, FALSE)</f>
        <v>N</v>
      </c>
      <c r="C353" s="32" t="str">
        <f>VLOOKUP(Table_EnergyDemand_raw_data[[#This Row],[Date]],Table_Sheet1[], 3, FALSE)</f>
        <v>N</v>
      </c>
      <c r="D353" s="32">
        <v>158052.89000000001</v>
      </c>
      <c r="E353" s="32" t="e">
        <f>IF(Table5[[#This Row],[School day]]="Y",Table5[[#This Row],[Demand]],NA())</f>
        <v>#N/A</v>
      </c>
      <c r="F353" s="32">
        <f>IF(Table5[[#This Row],[School day]]="N",Table5[[#This Row],[Demand]],NA())</f>
        <v>158052.89000000001</v>
      </c>
      <c r="G353" s="32" t="e">
        <f>IF(Table5[[#This Row],[Holiday]]="Y",Table5[[#This Row],[Demand]], NA())</f>
        <v>#N/A</v>
      </c>
      <c r="H353" s="32">
        <f>IF(Table5[[#This Row],[Holiday]]="Y",NA(),Table5[[#This Row],[Demand]])</f>
        <v>158052.89000000001</v>
      </c>
    </row>
    <row r="354" spans="1:8" x14ac:dyDescent="0.3">
      <c r="A354" s="31">
        <v>42357</v>
      </c>
      <c r="B354" s="32" t="str">
        <f>VLOOKUP(Table_EnergyDemand_raw_data[[#This Row],[Date]],Table_Sheet1[], 2, FALSE)</f>
        <v>N</v>
      </c>
      <c r="C354" s="32" t="str">
        <f>VLOOKUP(Table_EnergyDemand_raw_data[[#This Row],[Date]],Table_Sheet1[], 3, FALSE)</f>
        <v>N</v>
      </c>
      <c r="D354" s="32">
        <v>154924.89000000001</v>
      </c>
      <c r="E354" s="32" t="e">
        <f>IF(Table5[[#This Row],[School day]]="Y",Table5[[#This Row],[Demand]],NA())</f>
        <v>#N/A</v>
      </c>
      <c r="F354" s="32">
        <f>IF(Table5[[#This Row],[School day]]="N",Table5[[#This Row],[Demand]],NA())</f>
        <v>154924.89000000001</v>
      </c>
      <c r="G354" s="32" t="e">
        <f>IF(Table5[[#This Row],[Holiday]]="Y",Table5[[#This Row],[Demand]], NA())</f>
        <v>#N/A</v>
      </c>
      <c r="H354" s="32">
        <f>IF(Table5[[#This Row],[Holiday]]="Y",NA(),Table5[[#This Row],[Demand]])</f>
        <v>154924.89000000001</v>
      </c>
    </row>
    <row r="355" spans="1:8" x14ac:dyDescent="0.3">
      <c r="A355" s="31">
        <v>42358</v>
      </c>
      <c r="B355" s="32" t="str">
        <f>VLOOKUP(Table_EnergyDemand_raw_data[[#This Row],[Date]],Table_Sheet1[], 2, FALSE)</f>
        <v>N</v>
      </c>
      <c r="C355" s="32" t="str">
        <f>VLOOKUP(Table_EnergyDemand_raw_data[[#This Row],[Date]],Table_Sheet1[], 3, FALSE)</f>
        <v>N</v>
      </c>
      <c r="D355" s="32">
        <v>133421.03</v>
      </c>
      <c r="E355" s="32" t="e">
        <f>IF(Table5[[#This Row],[School day]]="Y",Table5[[#This Row],[Demand]],NA())</f>
        <v>#N/A</v>
      </c>
      <c r="F355" s="32">
        <f>IF(Table5[[#This Row],[School day]]="N",Table5[[#This Row],[Demand]],NA())</f>
        <v>133421.03</v>
      </c>
      <c r="G355" s="32" t="e">
        <f>IF(Table5[[#This Row],[Holiday]]="Y",Table5[[#This Row],[Demand]], NA())</f>
        <v>#N/A</v>
      </c>
      <c r="H355" s="32">
        <f>IF(Table5[[#This Row],[Holiday]]="Y",NA(),Table5[[#This Row],[Demand]])</f>
        <v>133421.03</v>
      </c>
    </row>
    <row r="356" spans="1:8" x14ac:dyDescent="0.3">
      <c r="A356" s="31">
        <v>42359</v>
      </c>
      <c r="B356" s="32" t="str">
        <f>VLOOKUP(Table_EnergyDemand_raw_data[[#This Row],[Date]],Table_Sheet1[], 2, FALSE)</f>
        <v>N</v>
      </c>
      <c r="C356" s="32" t="str">
        <f>VLOOKUP(Table_EnergyDemand_raw_data[[#This Row],[Date]],Table_Sheet1[], 3, FALSE)</f>
        <v>N</v>
      </c>
      <c r="D356" s="32">
        <v>113802.21</v>
      </c>
      <c r="E356" s="32" t="e">
        <f>IF(Table5[[#This Row],[School day]]="Y",Table5[[#This Row],[Demand]],NA())</f>
        <v>#N/A</v>
      </c>
      <c r="F356" s="32">
        <f>IF(Table5[[#This Row],[School day]]="N",Table5[[#This Row],[Demand]],NA())</f>
        <v>113802.21</v>
      </c>
      <c r="G356" s="32" t="e">
        <f>IF(Table5[[#This Row],[Holiday]]="Y",Table5[[#This Row],[Demand]], NA())</f>
        <v>#N/A</v>
      </c>
      <c r="H356" s="32">
        <f>IF(Table5[[#This Row],[Holiday]]="Y",NA(),Table5[[#This Row],[Demand]])</f>
        <v>113802.21</v>
      </c>
    </row>
    <row r="357" spans="1:8" x14ac:dyDescent="0.3">
      <c r="A357" s="31">
        <v>42360</v>
      </c>
      <c r="B357" s="32" t="str">
        <f>VLOOKUP(Table_EnergyDemand_raw_data[[#This Row],[Date]],Table_Sheet1[], 2, FALSE)</f>
        <v>N</v>
      </c>
      <c r="C357" s="32" t="str">
        <f>VLOOKUP(Table_EnergyDemand_raw_data[[#This Row],[Date]],Table_Sheet1[], 3, FALSE)</f>
        <v>N</v>
      </c>
      <c r="D357" s="32">
        <v>119477.515</v>
      </c>
      <c r="E357" s="32" t="e">
        <f>IF(Table5[[#This Row],[School day]]="Y",Table5[[#This Row],[Demand]],NA())</f>
        <v>#N/A</v>
      </c>
      <c r="F357" s="32">
        <f>IF(Table5[[#This Row],[School day]]="N",Table5[[#This Row],[Demand]],NA())</f>
        <v>119477.515</v>
      </c>
      <c r="G357" s="32" t="e">
        <f>IF(Table5[[#This Row],[Holiday]]="Y",Table5[[#This Row],[Demand]], NA())</f>
        <v>#N/A</v>
      </c>
      <c r="H357" s="32">
        <f>IF(Table5[[#This Row],[Holiday]]="Y",NA(),Table5[[#This Row],[Demand]])</f>
        <v>119477.515</v>
      </c>
    </row>
    <row r="358" spans="1:8" x14ac:dyDescent="0.3">
      <c r="A358" s="31">
        <v>42361</v>
      </c>
      <c r="B358" s="32" t="str">
        <f>VLOOKUP(Table_EnergyDemand_raw_data[[#This Row],[Date]],Table_Sheet1[], 2, FALSE)</f>
        <v>N</v>
      </c>
      <c r="C358" s="32" t="str">
        <f>VLOOKUP(Table_EnergyDemand_raw_data[[#This Row],[Date]],Table_Sheet1[], 3, FALSE)</f>
        <v>N</v>
      </c>
      <c r="D358" s="32">
        <v>126553.11500000001</v>
      </c>
      <c r="E358" s="32" t="e">
        <f>IF(Table5[[#This Row],[School day]]="Y",Table5[[#This Row],[Demand]],NA())</f>
        <v>#N/A</v>
      </c>
      <c r="F358" s="32">
        <f>IF(Table5[[#This Row],[School day]]="N",Table5[[#This Row],[Demand]],NA())</f>
        <v>126553.11500000001</v>
      </c>
      <c r="G358" s="32" t="e">
        <f>IF(Table5[[#This Row],[Holiday]]="Y",Table5[[#This Row],[Demand]], NA())</f>
        <v>#N/A</v>
      </c>
      <c r="H358" s="32">
        <f>IF(Table5[[#This Row],[Holiday]]="Y",NA(),Table5[[#This Row],[Demand]])</f>
        <v>126553.11500000001</v>
      </c>
    </row>
    <row r="359" spans="1:8" x14ac:dyDescent="0.3">
      <c r="A359" s="31">
        <v>42362</v>
      </c>
      <c r="B359" s="32" t="str">
        <f>VLOOKUP(Table_EnergyDemand_raw_data[[#This Row],[Date]],Table_Sheet1[], 2, FALSE)</f>
        <v>N</v>
      </c>
      <c r="C359" s="32" t="str">
        <f>VLOOKUP(Table_EnergyDemand_raw_data[[#This Row],[Date]],Table_Sheet1[], 3, FALSE)</f>
        <v>N</v>
      </c>
      <c r="D359" s="32">
        <v>134583.25</v>
      </c>
      <c r="E359" s="32" t="e">
        <f>IF(Table5[[#This Row],[School day]]="Y",Table5[[#This Row],[Demand]],NA())</f>
        <v>#N/A</v>
      </c>
      <c r="F359" s="32">
        <f>IF(Table5[[#This Row],[School day]]="N",Table5[[#This Row],[Demand]],NA())</f>
        <v>134583.25</v>
      </c>
      <c r="G359" s="32" t="e">
        <f>IF(Table5[[#This Row],[Holiday]]="Y",Table5[[#This Row],[Demand]], NA())</f>
        <v>#N/A</v>
      </c>
      <c r="H359" s="32">
        <f>IF(Table5[[#This Row],[Holiday]]="Y",NA(),Table5[[#This Row],[Demand]])</f>
        <v>134583.25</v>
      </c>
    </row>
    <row r="360" spans="1:8" x14ac:dyDescent="0.3">
      <c r="A360" s="31">
        <v>42363</v>
      </c>
      <c r="B360" s="32" t="str">
        <f>VLOOKUP(Table_EnergyDemand_raw_data[[#This Row],[Date]],Table_Sheet1[], 2, FALSE)</f>
        <v>N</v>
      </c>
      <c r="C360" s="32" t="str">
        <f>VLOOKUP(Table_EnergyDemand_raw_data[[#This Row],[Date]],Table_Sheet1[], 3, FALSE)</f>
        <v>Y</v>
      </c>
      <c r="D360" s="32">
        <v>119950.37</v>
      </c>
      <c r="E360" s="32" t="e">
        <f>IF(Table5[[#This Row],[School day]]="Y",Table5[[#This Row],[Demand]],NA())</f>
        <v>#N/A</v>
      </c>
      <c r="F360" s="32">
        <f>IF(Table5[[#This Row],[School day]]="N",Table5[[#This Row],[Demand]],NA())</f>
        <v>119950.37</v>
      </c>
      <c r="G360" s="32">
        <f>IF(Table5[[#This Row],[Holiday]]="Y",Table5[[#This Row],[Demand]], NA())</f>
        <v>119950.37</v>
      </c>
      <c r="H360" s="32" t="e">
        <f>IF(Table5[[#This Row],[Holiday]]="Y",NA(),Table5[[#This Row],[Demand]])</f>
        <v>#N/A</v>
      </c>
    </row>
    <row r="361" spans="1:8" x14ac:dyDescent="0.3">
      <c r="A361" s="31">
        <v>42364</v>
      </c>
      <c r="B361" s="32" t="str">
        <f>VLOOKUP(Table_EnergyDemand_raw_data[[#This Row],[Date]],Table_Sheet1[], 2, FALSE)</f>
        <v>N</v>
      </c>
      <c r="C361" s="32" t="str">
        <f>VLOOKUP(Table_EnergyDemand_raw_data[[#This Row],[Date]],Table_Sheet1[], 3, FALSE)</f>
        <v>Y</v>
      </c>
      <c r="D361" s="32">
        <v>95093.294999999998</v>
      </c>
      <c r="E361" s="32" t="e">
        <f>IF(Table5[[#This Row],[School day]]="Y",Table5[[#This Row],[Demand]],NA())</f>
        <v>#N/A</v>
      </c>
      <c r="F361" s="32">
        <f>IF(Table5[[#This Row],[School day]]="N",Table5[[#This Row],[Demand]],NA())</f>
        <v>95093.294999999998</v>
      </c>
      <c r="G361" s="32">
        <f>IF(Table5[[#This Row],[Holiday]]="Y",Table5[[#This Row],[Demand]], NA())</f>
        <v>95093.294999999998</v>
      </c>
      <c r="H361" s="32" t="e">
        <f>IF(Table5[[#This Row],[Holiday]]="Y",NA(),Table5[[#This Row],[Demand]])</f>
        <v>#N/A</v>
      </c>
    </row>
    <row r="362" spans="1:8" x14ac:dyDescent="0.3">
      <c r="A362" s="31">
        <v>42365</v>
      </c>
      <c r="B362" s="32" t="str">
        <f>VLOOKUP(Table_EnergyDemand_raw_data[[#This Row],[Date]],Table_Sheet1[], 2, FALSE)</f>
        <v>N</v>
      </c>
      <c r="C362" s="32" t="str">
        <f>VLOOKUP(Table_EnergyDemand_raw_data[[#This Row],[Date]],Table_Sheet1[], 3, FALSE)</f>
        <v>N</v>
      </c>
      <c r="D362" s="32">
        <v>96394.94</v>
      </c>
      <c r="E362" s="32" t="e">
        <f>IF(Table5[[#This Row],[School day]]="Y",Table5[[#This Row],[Demand]],NA())</f>
        <v>#N/A</v>
      </c>
      <c r="F362" s="32">
        <f>IF(Table5[[#This Row],[School day]]="N",Table5[[#This Row],[Demand]],NA())</f>
        <v>96394.94</v>
      </c>
      <c r="G362" s="32" t="e">
        <f>IF(Table5[[#This Row],[Holiday]]="Y",Table5[[#This Row],[Demand]], NA())</f>
        <v>#N/A</v>
      </c>
      <c r="H362" s="32">
        <f>IF(Table5[[#This Row],[Holiday]]="Y",NA(),Table5[[#This Row],[Demand]])</f>
        <v>96394.94</v>
      </c>
    </row>
    <row r="363" spans="1:8" x14ac:dyDescent="0.3">
      <c r="A363" s="31">
        <v>42366</v>
      </c>
      <c r="B363" s="32" t="str">
        <f>VLOOKUP(Table_EnergyDemand_raw_data[[#This Row],[Date]],Table_Sheet1[], 2, FALSE)</f>
        <v>N</v>
      </c>
      <c r="C363" s="32" t="str">
        <f>VLOOKUP(Table_EnergyDemand_raw_data[[#This Row],[Date]],Table_Sheet1[], 3, FALSE)</f>
        <v>Y</v>
      </c>
      <c r="D363" s="32">
        <v>100048.44</v>
      </c>
      <c r="E363" s="32" t="e">
        <f>IF(Table5[[#This Row],[School day]]="Y",Table5[[#This Row],[Demand]],NA())</f>
        <v>#N/A</v>
      </c>
      <c r="F363" s="32">
        <f>IF(Table5[[#This Row],[School day]]="N",Table5[[#This Row],[Demand]],NA())</f>
        <v>100048.44</v>
      </c>
      <c r="G363" s="32">
        <f>IF(Table5[[#This Row],[Holiday]]="Y",Table5[[#This Row],[Demand]], NA())</f>
        <v>100048.44</v>
      </c>
      <c r="H363" s="32" t="e">
        <f>IF(Table5[[#This Row],[Holiday]]="Y",NA(),Table5[[#This Row],[Demand]])</f>
        <v>#N/A</v>
      </c>
    </row>
    <row r="364" spans="1:8" x14ac:dyDescent="0.3">
      <c r="A364" s="31">
        <v>42367</v>
      </c>
      <c r="B364" s="32" t="str">
        <f>VLOOKUP(Table_EnergyDemand_raw_data[[#This Row],[Date]],Table_Sheet1[], 2, FALSE)</f>
        <v>N</v>
      </c>
      <c r="C364" s="32" t="str">
        <f>VLOOKUP(Table_EnergyDemand_raw_data[[#This Row],[Date]],Table_Sheet1[], 3, FALSE)</f>
        <v>N</v>
      </c>
      <c r="D364" s="32">
        <v>111647.54</v>
      </c>
      <c r="E364" s="32" t="e">
        <f>IF(Table5[[#This Row],[School day]]="Y",Table5[[#This Row],[Demand]],NA())</f>
        <v>#N/A</v>
      </c>
      <c r="F364" s="32">
        <f>IF(Table5[[#This Row],[School day]]="N",Table5[[#This Row],[Demand]],NA())</f>
        <v>111647.54</v>
      </c>
      <c r="G364" s="32" t="e">
        <f>IF(Table5[[#This Row],[Holiday]]="Y",Table5[[#This Row],[Demand]], NA())</f>
        <v>#N/A</v>
      </c>
      <c r="H364" s="32">
        <f>IF(Table5[[#This Row],[Holiday]]="Y",NA(),Table5[[#This Row],[Demand]])</f>
        <v>111647.54</v>
      </c>
    </row>
    <row r="365" spans="1:8" x14ac:dyDescent="0.3">
      <c r="A365" s="31">
        <v>42368</v>
      </c>
      <c r="B365" s="32" t="str">
        <f>VLOOKUP(Table_EnergyDemand_raw_data[[#This Row],[Date]],Table_Sheet1[], 2, FALSE)</f>
        <v>N</v>
      </c>
      <c r="C365" s="32" t="str">
        <f>VLOOKUP(Table_EnergyDemand_raw_data[[#This Row],[Date]],Table_Sheet1[], 3, FALSE)</f>
        <v>N</v>
      </c>
      <c r="D365" s="32">
        <v>128552.13499999999</v>
      </c>
      <c r="E365" s="32" t="e">
        <f>IF(Table5[[#This Row],[School day]]="Y",Table5[[#This Row],[Demand]],NA())</f>
        <v>#N/A</v>
      </c>
      <c r="F365" s="32">
        <f>IF(Table5[[#This Row],[School day]]="N",Table5[[#This Row],[Demand]],NA())</f>
        <v>128552.13499999999</v>
      </c>
      <c r="G365" s="32" t="e">
        <f>IF(Table5[[#This Row],[Holiday]]="Y",Table5[[#This Row],[Demand]], NA())</f>
        <v>#N/A</v>
      </c>
      <c r="H365" s="32">
        <f>IF(Table5[[#This Row],[Holiday]]="Y",NA(),Table5[[#This Row],[Demand]])</f>
        <v>128552.13499999999</v>
      </c>
    </row>
    <row r="366" spans="1:8" x14ac:dyDescent="0.3">
      <c r="A366" s="31">
        <v>42369</v>
      </c>
      <c r="B366" s="32" t="str">
        <f>VLOOKUP(Table_EnergyDemand_raw_data[[#This Row],[Date]],Table_Sheet1[], 2, FALSE)</f>
        <v>N</v>
      </c>
      <c r="C366" s="32" t="str">
        <f>VLOOKUP(Table_EnergyDemand_raw_data[[#This Row],[Date]],Table_Sheet1[], 3, FALSE)</f>
        <v>N</v>
      </c>
      <c r="D366" s="32">
        <v>146473.83499999999</v>
      </c>
      <c r="E366" s="32" t="e">
        <f>IF(Table5[[#This Row],[School day]]="Y",Table5[[#This Row],[Demand]],NA())</f>
        <v>#N/A</v>
      </c>
      <c r="F366" s="32">
        <f>IF(Table5[[#This Row],[School day]]="N",Table5[[#This Row],[Demand]],NA())</f>
        <v>146473.83499999999</v>
      </c>
      <c r="G366" s="32" t="e">
        <f>IF(Table5[[#This Row],[Holiday]]="Y",Table5[[#This Row],[Demand]], NA())</f>
        <v>#N/A</v>
      </c>
      <c r="H366" s="32">
        <f>IF(Table5[[#This Row],[Holiday]]="Y",NA(),Table5[[#This Row],[Demand]])</f>
        <v>146473.83499999999</v>
      </c>
    </row>
    <row r="367" spans="1:8" x14ac:dyDescent="0.3">
      <c r="A367" s="31">
        <v>42370</v>
      </c>
      <c r="B367" s="32" t="str">
        <f>VLOOKUP(Table_EnergyDemand_raw_data[[#This Row],[Date]],Table_Sheet1[], 2, FALSE)</f>
        <v>N</v>
      </c>
      <c r="C367" s="32" t="str">
        <f>VLOOKUP(Table_EnergyDemand_raw_data[[#This Row],[Date]],Table_Sheet1[], 3, FALSE)</f>
        <v>Y</v>
      </c>
      <c r="D367" s="32">
        <v>116040.925</v>
      </c>
      <c r="E367" s="32" t="e">
        <f>IF(Table5[[#This Row],[School day]]="Y",Table5[[#This Row],[Demand]],NA())</f>
        <v>#N/A</v>
      </c>
      <c r="F367" s="32">
        <f>IF(Table5[[#This Row],[School day]]="N",Table5[[#This Row],[Demand]],NA())</f>
        <v>116040.925</v>
      </c>
      <c r="G367" s="32">
        <f>IF(Table5[[#This Row],[Holiday]]="Y",Table5[[#This Row],[Demand]], NA())</f>
        <v>116040.925</v>
      </c>
      <c r="H367" s="32" t="e">
        <f>IF(Table5[[#This Row],[Holiday]]="Y",NA(),Table5[[#This Row],[Demand]])</f>
        <v>#N/A</v>
      </c>
    </row>
    <row r="368" spans="1:8" x14ac:dyDescent="0.3">
      <c r="A368" s="31">
        <v>42371</v>
      </c>
      <c r="B368" s="32" t="str">
        <f>VLOOKUP(Table_EnergyDemand_raw_data[[#This Row],[Date]],Table_Sheet1[], 2, FALSE)</f>
        <v>N</v>
      </c>
      <c r="C368" s="32" t="str">
        <f>VLOOKUP(Table_EnergyDemand_raw_data[[#This Row],[Date]],Table_Sheet1[], 3, FALSE)</f>
        <v>N</v>
      </c>
      <c r="D368" s="32">
        <v>99622.64</v>
      </c>
      <c r="E368" s="32" t="e">
        <f>IF(Table5[[#This Row],[School day]]="Y",Table5[[#This Row],[Demand]],NA())</f>
        <v>#N/A</v>
      </c>
      <c r="F368" s="32">
        <f>IF(Table5[[#This Row],[School day]]="N",Table5[[#This Row],[Demand]],NA())</f>
        <v>99622.64</v>
      </c>
      <c r="G368" s="32" t="e">
        <f>IF(Table5[[#This Row],[Holiday]]="Y",Table5[[#This Row],[Demand]], NA())</f>
        <v>#N/A</v>
      </c>
      <c r="H368" s="32">
        <f>IF(Table5[[#This Row],[Holiday]]="Y",NA(),Table5[[#This Row],[Demand]])</f>
        <v>99622.64</v>
      </c>
    </row>
    <row r="369" spans="1:8" x14ac:dyDescent="0.3">
      <c r="A369" s="31">
        <v>42372</v>
      </c>
      <c r="B369" s="32" t="str">
        <f>VLOOKUP(Table_EnergyDemand_raw_data[[#This Row],[Date]],Table_Sheet1[], 2, FALSE)</f>
        <v>N</v>
      </c>
      <c r="C369" s="32" t="str">
        <f>VLOOKUP(Table_EnergyDemand_raw_data[[#This Row],[Date]],Table_Sheet1[], 3, FALSE)</f>
        <v>N</v>
      </c>
      <c r="D369" s="32">
        <v>97656.445000000007</v>
      </c>
      <c r="E369" s="32" t="e">
        <f>IF(Table5[[#This Row],[School day]]="Y",Table5[[#This Row],[Demand]],NA())</f>
        <v>#N/A</v>
      </c>
      <c r="F369" s="32">
        <f>IF(Table5[[#This Row],[School day]]="N",Table5[[#This Row],[Demand]],NA())</f>
        <v>97656.445000000007</v>
      </c>
      <c r="G369" s="32" t="e">
        <f>IF(Table5[[#This Row],[Holiday]]="Y",Table5[[#This Row],[Demand]], NA())</f>
        <v>#N/A</v>
      </c>
      <c r="H369" s="32">
        <f>IF(Table5[[#This Row],[Holiday]]="Y",NA(),Table5[[#This Row],[Demand]])</f>
        <v>97656.445000000007</v>
      </c>
    </row>
    <row r="370" spans="1:8" x14ac:dyDescent="0.3">
      <c r="A370" s="31">
        <v>42373</v>
      </c>
      <c r="B370" s="32" t="str">
        <f>VLOOKUP(Table_EnergyDemand_raw_data[[#This Row],[Date]],Table_Sheet1[], 2, FALSE)</f>
        <v>N</v>
      </c>
      <c r="C370" s="32" t="str">
        <f>VLOOKUP(Table_EnergyDemand_raw_data[[#This Row],[Date]],Table_Sheet1[], 3, FALSE)</f>
        <v>N</v>
      </c>
      <c r="D370" s="32">
        <v>110932.505</v>
      </c>
      <c r="E370" s="32" t="e">
        <f>IF(Table5[[#This Row],[School day]]="Y",Table5[[#This Row],[Demand]],NA())</f>
        <v>#N/A</v>
      </c>
      <c r="F370" s="32">
        <f>IF(Table5[[#This Row],[School day]]="N",Table5[[#This Row],[Demand]],NA())</f>
        <v>110932.505</v>
      </c>
      <c r="G370" s="32" t="e">
        <f>IF(Table5[[#This Row],[Holiday]]="Y",Table5[[#This Row],[Demand]], NA())</f>
        <v>#N/A</v>
      </c>
      <c r="H370" s="32">
        <f>IF(Table5[[#This Row],[Holiday]]="Y",NA(),Table5[[#This Row],[Demand]])</f>
        <v>110932.505</v>
      </c>
    </row>
    <row r="371" spans="1:8" x14ac:dyDescent="0.3">
      <c r="A371" s="31">
        <v>42374</v>
      </c>
      <c r="B371" s="32" t="str">
        <f>VLOOKUP(Table_EnergyDemand_raw_data[[#This Row],[Date]],Table_Sheet1[], 2, FALSE)</f>
        <v>N</v>
      </c>
      <c r="C371" s="32" t="str">
        <f>VLOOKUP(Table_EnergyDemand_raw_data[[#This Row],[Date]],Table_Sheet1[], 3, FALSE)</f>
        <v>N</v>
      </c>
      <c r="D371" s="32">
        <v>117873.58</v>
      </c>
      <c r="E371" s="32" t="e">
        <f>IF(Table5[[#This Row],[School day]]="Y",Table5[[#This Row],[Demand]],NA())</f>
        <v>#N/A</v>
      </c>
      <c r="F371" s="32">
        <f>IF(Table5[[#This Row],[School day]]="N",Table5[[#This Row],[Demand]],NA())</f>
        <v>117873.58</v>
      </c>
      <c r="G371" s="32" t="e">
        <f>IF(Table5[[#This Row],[Holiday]]="Y",Table5[[#This Row],[Demand]], NA())</f>
        <v>#N/A</v>
      </c>
      <c r="H371" s="32">
        <f>IF(Table5[[#This Row],[Holiday]]="Y",NA(),Table5[[#This Row],[Demand]])</f>
        <v>117873.58</v>
      </c>
    </row>
    <row r="372" spans="1:8" x14ac:dyDescent="0.3">
      <c r="A372" s="31">
        <v>42375</v>
      </c>
      <c r="B372" s="32" t="str">
        <f>VLOOKUP(Table_EnergyDemand_raw_data[[#This Row],[Date]],Table_Sheet1[], 2, FALSE)</f>
        <v>N</v>
      </c>
      <c r="C372" s="32" t="str">
        <f>VLOOKUP(Table_EnergyDemand_raw_data[[#This Row],[Date]],Table_Sheet1[], 3, FALSE)</f>
        <v>N</v>
      </c>
      <c r="D372" s="32">
        <v>115064.265</v>
      </c>
      <c r="E372" s="32" t="e">
        <f>IF(Table5[[#This Row],[School day]]="Y",Table5[[#This Row],[Demand]],NA())</f>
        <v>#N/A</v>
      </c>
      <c r="F372" s="32">
        <f>IF(Table5[[#This Row],[School day]]="N",Table5[[#This Row],[Demand]],NA())</f>
        <v>115064.265</v>
      </c>
      <c r="G372" s="32" t="e">
        <f>IF(Table5[[#This Row],[Holiday]]="Y",Table5[[#This Row],[Demand]], NA())</f>
        <v>#N/A</v>
      </c>
      <c r="H372" s="32">
        <f>IF(Table5[[#This Row],[Holiday]]="Y",NA(),Table5[[#This Row],[Demand]])</f>
        <v>115064.265</v>
      </c>
    </row>
    <row r="373" spans="1:8" x14ac:dyDescent="0.3">
      <c r="A373" s="31">
        <v>42376</v>
      </c>
      <c r="B373" s="32" t="str">
        <f>VLOOKUP(Table_EnergyDemand_raw_data[[#This Row],[Date]],Table_Sheet1[], 2, FALSE)</f>
        <v>N</v>
      </c>
      <c r="C373" s="32" t="str">
        <f>VLOOKUP(Table_EnergyDemand_raw_data[[#This Row],[Date]],Table_Sheet1[], 3, FALSE)</f>
        <v>N</v>
      </c>
      <c r="D373" s="32">
        <v>112392.69500000001</v>
      </c>
      <c r="E373" s="32" t="e">
        <f>IF(Table5[[#This Row],[School day]]="Y",Table5[[#This Row],[Demand]],NA())</f>
        <v>#N/A</v>
      </c>
      <c r="F373" s="32">
        <f>IF(Table5[[#This Row],[School day]]="N",Table5[[#This Row],[Demand]],NA())</f>
        <v>112392.69500000001</v>
      </c>
      <c r="G373" s="32" t="e">
        <f>IF(Table5[[#This Row],[Holiday]]="Y",Table5[[#This Row],[Demand]], NA())</f>
        <v>#N/A</v>
      </c>
      <c r="H373" s="32">
        <f>IF(Table5[[#This Row],[Holiday]]="Y",NA(),Table5[[#This Row],[Demand]])</f>
        <v>112392.69500000001</v>
      </c>
    </row>
    <row r="374" spans="1:8" x14ac:dyDescent="0.3">
      <c r="A374" s="31">
        <v>42377</v>
      </c>
      <c r="B374" s="32" t="str">
        <f>VLOOKUP(Table_EnergyDemand_raw_data[[#This Row],[Date]],Table_Sheet1[], 2, FALSE)</f>
        <v>N</v>
      </c>
      <c r="C374" s="32" t="str">
        <f>VLOOKUP(Table_EnergyDemand_raw_data[[#This Row],[Date]],Table_Sheet1[], 3, FALSE)</f>
        <v>N</v>
      </c>
      <c r="D374" s="32">
        <v>111879.54</v>
      </c>
      <c r="E374" s="32" t="e">
        <f>IF(Table5[[#This Row],[School day]]="Y",Table5[[#This Row],[Demand]],NA())</f>
        <v>#N/A</v>
      </c>
      <c r="F374" s="32">
        <f>IF(Table5[[#This Row],[School day]]="N",Table5[[#This Row],[Demand]],NA())</f>
        <v>111879.54</v>
      </c>
      <c r="G374" s="32" t="e">
        <f>IF(Table5[[#This Row],[Holiday]]="Y",Table5[[#This Row],[Demand]], NA())</f>
        <v>#N/A</v>
      </c>
      <c r="H374" s="32">
        <f>IF(Table5[[#This Row],[Holiday]]="Y",NA(),Table5[[#This Row],[Demand]])</f>
        <v>111879.54</v>
      </c>
    </row>
    <row r="375" spans="1:8" x14ac:dyDescent="0.3">
      <c r="A375" s="31">
        <v>42378</v>
      </c>
      <c r="B375" s="32" t="str">
        <f>VLOOKUP(Table_EnergyDemand_raw_data[[#This Row],[Date]],Table_Sheet1[], 2, FALSE)</f>
        <v>N</v>
      </c>
      <c r="C375" s="32" t="str">
        <f>VLOOKUP(Table_EnergyDemand_raw_data[[#This Row],[Date]],Table_Sheet1[], 3, FALSE)</f>
        <v>N</v>
      </c>
      <c r="D375" s="32">
        <v>105482.69500000001</v>
      </c>
      <c r="E375" s="32" t="e">
        <f>IF(Table5[[#This Row],[School day]]="Y",Table5[[#This Row],[Demand]],NA())</f>
        <v>#N/A</v>
      </c>
      <c r="F375" s="32">
        <f>IF(Table5[[#This Row],[School day]]="N",Table5[[#This Row],[Demand]],NA())</f>
        <v>105482.69500000001</v>
      </c>
      <c r="G375" s="32" t="e">
        <f>IF(Table5[[#This Row],[Holiday]]="Y",Table5[[#This Row],[Demand]], NA())</f>
        <v>#N/A</v>
      </c>
      <c r="H375" s="32">
        <f>IF(Table5[[#This Row],[Holiday]]="Y",NA(),Table5[[#This Row],[Demand]])</f>
        <v>105482.69500000001</v>
      </c>
    </row>
    <row r="376" spans="1:8" x14ac:dyDescent="0.3">
      <c r="A376" s="31">
        <v>42379</v>
      </c>
      <c r="B376" s="32" t="str">
        <f>VLOOKUP(Table_EnergyDemand_raw_data[[#This Row],[Date]],Table_Sheet1[], 2, FALSE)</f>
        <v>N</v>
      </c>
      <c r="C376" s="32" t="str">
        <f>VLOOKUP(Table_EnergyDemand_raw_data[[#This Row],[Date]],Table_Sheet1[], 3, FALSE)</f>
        <v>N</v>
      </c>
      <c r="D376" s="32">
        <v>113049.145</v>
      </c>
      <c r="E376" s="32" t="e">
        <f>IF(Table5[[#This Row],[School day]]="Y",Table5[[#This Row],[Demand]],NA())</f>
        <v>#N/A</v>
      </c>
      <c r="F376" s="32">
        <f>IF(Table5[[#This Row],[School day]]="N",Table5[[#This Row],[Demand]],NA())</f>
        <v>113049.145</v>
      </c>
      <c r="G376" s="32" t="e">
        <f>IF(Table5[[#This Row],[Holiday]]="Y",Table5[[#This Row],[Demand]], NA())</f>
        <v>#N/A</v>
      </c>
      <c r="H376" s="32">
        <f>IF(Table5[[#This Row],[Holiday]]="Y",NA(),Table5[[#This Row],[Demand]])</f>
        <v>113049.145</v>
      </c>
    </row>
    <row r="377" spans="1:8" x14ac:dyDescent="0.3">
      <c r="A377" s="31">
        <v>42380</v>
      </c>
      <c r="B377" s="32" t="str">
        <f>VLOOKUP(Table_EnergyDemand_raw_data[[#This Row],[Date]],Table_Sheet1[], 2, FALSE)</f>
        <v>N</v>
      </c>
      <c r="C377" s="32" t="str">
        <f>VLOOKUP(Table_EnergyDemand_raw_data[[#This Row],[Date]],Table_Sheet1[], 3, FALSE)</f>
        <v>N</v>
      </c>
      <c r="D377" s="32">
        <v>141133.08499999999</v>
      </c>
      <c r="E377" s="32" t="e">
        <f>IF(Table5[[#This Row],[School day]]="Y",Table5[[#This Row],[Demand]],NA())</f>
        <v>#N/A</v>
      </c>
      <c r="F377" s="32">
        <f>IF(Table5[[#This Row],[School day]]="N",Table5[[#This Row],[Demand]],NA())</f>
        <v>141133.08499999999</v>
      </c>
      <c r="G377" s="32" t="e">
        <f>IF(Table5[[#This Row],[Holiday]]="Y",Table5[[#This Row],[Demand]], NA())</f>
        <v>#N/A</v>
      </c>
      <c r="H377" s="32">
        <f>IF(Table5[[#This Row],[Holiday]]="Y",NA(),Table5[[#This Row],[Demand]])</f>
        <v>141133.08499999999</v>
      </c>
    </row>
    <row r="378" spans="1:8" x14ac:dyDescent="0.3">
      <c r="A378" s="31">
        <v>42381</v>
      </c>
      <c r="B378" s="32" t="str">
        <f>VLOOKUP(Table_EnergyDemand_raw_data[[#This Row],[Date]],Table_Sheet1[], 2, FALSE)</f>
        <v>N</v>
      </c>
      <c r="C378" s="32" t="str">
        <f>VLOOKUP(Table_EnergyDemand_raw_data[[#This Row],[Date]],Table_Sheet1[], 3, FALSE)</f>
        <v>N</v>
      </c>
      <c r="D378" s="32">
        <v>135006.10999999999</v>
      </c>
      <c r="E378" s="32" t="e">
        <f>IF(Table5[[#This Row],[School day]]="Y",Table5[[#This Row],[Demand]],NA())</f>
        <v>#N/A</v>
      </c>
      <c r="F378" s="32">
        <f>IF(Table5[[#This Row],[School day]]="N",Table5[[#This Row],[Demand]],NA())</f>
        <v>135006.10999999999</v>
      </c>
      <c r="G378" s="32" t="e">
        <f>IF(Table5[[#This Row],[Holiday]]="Y",Table5[[#This Row],[Demand]], NA())</f>
        <v>#N/A</v>
      </c>
      <c r="H378" s="32">
        <f>IF(Table5[[#This Row],[Holiday]]="Y",NA(),Table5[[#This Row],[Demand]])</f>
        <v>135006.10999999999</v>
      </c>
    </row>
    <row r="379" spans="1:8" x14ac:dyDescent="0.3">
      <c r="A379" s="31">
        <v>42382</v>
      </c>
      <c r="B379" s="32" t="str">
        <f>VLOOKUP(Table_EnergyDemand_raw_data[[#This Row],[Date]],Table_Sheet1[], 2, FALSE)</f>
        <v>N</v>
      </c>
      <c r="C379" s="32" t="str">
        <f>VLOOKUP(Table_EnergyDemand_raw_data[[#This Row],[Date]],Table_Sheet1[], 3, FALSE)</f>
        <v>N</v>
      </c>
      <c r="D379" s="32">
        <v>160011.07500000001</v>
      </c>
      <c r="E379" s="32" t="e">
        <f>IF(Table5[[#This Row],[School day]]="Y",Table5[[#This Row],[Demand]],NA())</f>
        <v>#N/A</v>
      </c>
      <c r="F379" s="32">
        <f>IF(Table5[[#This Row],[School day]]="N",Table5[[#This Row],[Demand]],NA())</f>
        <v>160011.07500000001</v>
      </c>
      <c r="G379" s="32" t="e">
        <f>IF(Table5[[#This Row],[Holiday]]="Y",Table5[[#This Row],[Demand]], NA())</f>
        <v>#N/A</v>
      </c>
      <c r="H379" s="32">
        <f>IF(Table5[[#This Row],[Holiday]]="Y",NA(),Table5[[#This Row],[Demand]])</f>
        <v>160011.07500000001</v>
      </c>
    </row>
    <row r="380" spans="1:8" x14ac:dyDescent="0.3">
      <c r="A380" s="31">
        <v>42383</v>
      </c>
      <c r="B380" s="32" t="str">
        <f>VLOOKUP(Table_EnergyDemand_raw_data[[#This Row],[Date]],Table_Sheet1[], 2, FALSE)</f>
        <v>N</v>
      </c>
      <c r="C380" s="32" t="str">
        <f>VLOOKUP(Table_EnergyDemand_raw_data[[#This Row],[Date]],Table_Sheet1[], 3, FALSE)</f>
        <v>N</v>
      </c>
      <c r="D380" s="32">
        <v>120396.33500000001</v>
      </c>
      <c r="E380" s="32" t="e">
        <f>IF(Table5[[#This Row],[School day]]="Y",Table5[[#This Row],[Demand]],NA())</f>
        <v>#N/A</v>
      </c>
      <c r="F380" s="32">
        <f>IF(Table5[[#This Row],[School day]]="N",Table5[[#This Row],[Demand]],NA())</f>
        <v>120396.33500000001</v>
      </c>
      <c r="G380" s="32" t="e">
        <f>IF(Table5[[#This Row],[Holiday]]="Y",Table5[[#This Row],[Demand]], NA())</f>
        <v>#N/A</v>
      </c>
      <c r="H380" s="32">
        <f>IF(Table5[[#This Row],[Holiday]]="Y",NA(),Table5[[#This Row],[Demand]])</f>
        <v>120396.33500000001</v>
      </c>
    </row>
    <row r="381" spans="1:8" x14ac:dyDescent="0.3">
      <c r="A381" s="31">
        <v>42384</v>
      </c>
      <c r="B381" s="32" t="str">
        <f>VLOOKUP(Table_EnergyDemand_raw_data[[#This Row],[Date]],Table_Sheet1[], 2, FALSE)</f>
        <v>N</v>
      </c>
      <c r="C381" s="32" t="str">
        <f>VLOOKUP(Table_EnergyDemand_raw_data[[#This Row],[Date]],Table_Sheet1[], 3, FALSE)</f>
        <v>N</v>
      </c>
      <c r="D381" s="32">
        <v>113244.79</v>
      </c>
      <c r="E381" s="32" t="e">
        <f>IF(Table5[[#This Row],[School day]]="Y",Table5[[#This Row],[Demand]],NA())</f>
        <v>#N/A</v>
      </c>
      <c r="F381" s="32">
        <f>IF(Table5[[#This Row],[School day]]="N",Table5[[#This Row],[Demand]],NA())</f>
        <v>113244.79</v>
      </c>
      <c r="G381" s="32" t="e">
        <f>IF(Table5[[#This Row],[Holiday]]="Y",Table5[[#This Row],[Demand]], NA())</f>
        <v>#N/A</v>
      </c>
      <c r="H381" s="32">
        <f>IF(Table5[[#This Row],[Holiday]]="Y",NA(),Table5[[#This Row],[Demand]])</f>
        <v>113244.79</v>
      </c>
    </row>
    <row r="382" spans="1:8" x14ac:dyDescent="0.3">
      <c r="A382" s="31">
        <v>42385</v>
      </c>
      <c r="B382" s="32" t="str">
        <f>VLOOKUP(Table_EnergyDemand_raw_data[[#This Row],[Date]],Table_Sheet1[], 2, FALSE)</f>
        <v>N</v>
      </c>
      <c r="C382" s="32" t="str">
        <f>VLOOKUP(Table_EnergyDemand_raw_data[[#This Row],[Date]],Table_Sheet1[], 3, FALSE)</f>
        <v>N</v>
      </c>
      <c r="D382" s="32">
        <v>103046.17</v>
      </c>
      <c r="E382" s="32" t="e">
        <f>IF(Table5[[#This Row],[School day]]="Y",Table5[[#This Row],[Demand]],NA())</f>
        <v>#N/A</v>
      </c>
      <c r="F382" s="32">
        <f>IF(Table5[[#This Row],[School day]]="N",Table5[[#This Row],[Demand]],NA())</f>
        <v>103046.17</v>
      </c>
      <c r="G382" s="32" t="e">
        <f>IF(Table5[[#This Row],[Holiday]]="Y",Table5[[#This Row],[Demand]], NA())</f>
        <v>#N/A</v>
      </c>
      <c r="H382" s="32">
        <f>IF(Table5[[#This Row],[Holiday]]="Y",NA(),Table5[[#This Row],[Demand]])</f>
        <v>103046.17</v>
      </c>
    </row>
    <row r="383" spans="1:8" x14ac:dyDescent="0.3">
      <c r="A383" s="31">
        <v>42386</v>
      </c>
      <c r="B383" s="32" t="str">
        <f>VLOOKUP(Table_EnergyDemand_raw_data[[#This Row],[Date]],Table_Sheet1[], 2, FALSE)</f>
        <v>N</v>
      </c>
      <c r="C383" s="32" t="str">
        <f>VLOOKUP(Table_EnergyDemand_raw_data[[#This Row],[Date]],Table_Sheet1[], 3, FALSE)</f>
        <v>N</v>
      </c>
      <c r="D383" s="32">
        <v>114097.07</v>
      </c>
      <c r="E383" s="32" t="e">
        <f>IF(Table5[[#This Row],[School day]]="Y",Table5[[#This Row],[Demand]],NA())</f>
        <v>#N/A</v>
      </c>
      <c r="F383" s="32">
        <f>IF(Table5[[#This Row],[School day]]="N",Table5[[#This Row],[Demand]],NA())</f>
        <v>114097.07</v>
      </c>
      <c r="G383" s="32" t="e">
        <f>IF(Table5[[#This Row],[Holiday]]="Y",Table5[[#This Row],[Demand]], NA())</f>
        <v>#N/A</v>
      </c>
      <c r="H383" s="32">
        <f>IF(Table5[[#This Row],[Holiday]]="Y",NA(),Table5[[#This Row],[Demand]])</f>
        <v>114097.07</v>
      </c>
    </row>
    <row r="384" spans="1:8" x14ac:dyDescent="0.3">
      <c r="A384" s="31">
        <v>42387</v>
      </c>
      <c r="B384" s="32" t="str">
        <f>VLOOKUP(Table_EnergyDemand_raw_data[[#This Row],[Date]],Table_Sheet1[], 2, FALSE)</f>
        <v>N</v>
      </c>
      <c r="C384" s="32" t="str">
        <f>VLOOKUP(Table_EnergyDemand_raw_data[[#This Row],[Date]],Table_Sheet1[], 3, FALSE)</f>
        <v>N</v>
      </c>
      <c r="D384" s="32">
        <v>147817.58499999999</v>
      </c>
      <c r="E384" s="32" t="e">
        <f>IF(Table5[[#This Row],[School day]]="Y",Table5[[#This Row],[Demand]],NA())</f>
        <v>#N/A</v>
      </c>
      <c r="F384" s="32">
        <f>IF(Table5[[#This Row],[School day]]="N",Table5[[#This Row],[Demand]],NA())</f>
        <v>147817.58499999999</v>
      </c>
      <c r="G384" s="32" t="e">
        <f>IF(Table5[[#This Row],[Holiday]]="Y",Table5[[#This Row],[Demand]], NA())</f>
        <v>#N/A</v>
      </c>
      <c r="H384" s="32">
        <f>IF(Table5[[#This Row],[Holiday]]="Y",NA(),Table5[[#This Row],[Demand]])</f>
        <v>147817.58499999999</v>
      </c>
    </row>
    <row r="385" spans="1:8" x14ac:dyDescent="0.3">
      <c r="A385" s="31">
        <v>42388</v>
      </c>
      <c r="B385" s="32" t="str">
        <f>VLOOKUP(Table_EnergyDemand_raw_data[[#This Row],[Date]],Table_Sheet1[], 2, FALSE)</f>
        <v>N</v>
      </c>
      <c r="C385" s="32" t="str">
        <f>VLOOKUP(Table_EnergyDemand_raw_data[[#This Row],[Date]],Table_Sheet1[], 3, FALSE)</f>
        <v>N</v>
      </c>
      <c r="D385" s="32">
        <v>148612.37</v>
      </c>
      <c r="E385" s="32" t="e">
        <f>IF(Table5[[#This Row],[School day]]="Y",Table5[[#This Row],[Demand]],NA())</f>
        <v>#N/A</v>
      </c>
      <c r="F385" s="32">
        <f>IF(Table5[[#This Row],[School day]]="N",Table5[[#This Row],[Demand]],NA())</f>
        <v>148612.37</v>
      </c>
      <c r="G385" s="32" t="e">
        <f>IF(Table5[[#This Row],[Holiday]]="Y",Table5[[#This Row],[Demand]], NA())</f>
        <v>#N/A</v>
      </c>
      <c r="H385" s="32">
        <f>IF(Table5[[#This Row],[Holiday]]="Y",NA(),Table5[[#This Row],[Demand]])</f>
        <v>148612.37</v>
      </c>
    </row>
    <row r="386" spans="1:8" x14ac:dyDescent="0.3">
      <c r="A386" s="31">
        <v>42389</v>
      </c>
      <c r="B386" s="32" t="str">
        <f>VLOOKUP(Table_EnergyDemand_raw_data[[#This Row],[Date]],Table_Sheet1[], 2, FALSE)</f>
        <v>N</v>
      </c>
      <c r="C386" s="32" t="str">
        <f>VLOOKUP(Table_EnergyDemand_raw_data[[#This Row],[Date]],Table_Sheet1[], 3, FALSE)</f>
        <v>N</v>
      </c>
      <c r="D386" s="32">
        <v>142471.51</v>
      </c>
      <c r="E386" s="32" t="e">
        <f>IF(Table5[[#This Row],[School day]]="Y",Table5[[#This Row],[Demand]],NA())</f>
        <v>#N/A</v>
      </c>
      <c r="F386" s="32">
        <f>IF(Table5[[#This Row],[School day]]="N",Table5[[#This Row],[Demand]],NA())</f>
        <v>142471.51</v>
      </c>
      <c r="G386" s="32" t="e">
        <f>IF(Table5[[#This Row],[Holiday]]="Y",Table5[[#This Row],[Demand]], NA())</f>
        <v>#N/A</v>
      </c>
      <c r="H386" s="32">
        <f>IF(Table5[[#This Row],[Holiday]]="Y",NA(),Table5[[#This Row],[Demand]])</f>
        <v>142471.51</v>
      </c>
    </row>
    <row r="387" spans="1:8" x14ac:dyDescent="0.3">
      <c r="A387" s="31">
        <v>42390</v>
      </c>
      <c r="B387" s="32" t="str">
        <f>VLOOKUP(Table_EnergyDemand_raw_data[[#This Row],[Date]],Table_Sheet1[], 2, FALSE)</f>
        <v>N</v>
      </c>
      <c r="C387" s="32" t="str">
        <f>VLOOKUP(Table_EnergyDemand_raw_data[[#This Row],[Date]],Table_Sheet1[], 3, FALSE)</f>
        <v>N</v>
      </c>
      <c r="D387" s="32">
        <v>139450.61499999999</v>
      </c>
      <c r="E387" s="32" t="e">
        <f>IF(Table5[[#This Row],[School day]]="Y",Table5[[#This Row],[Demand]],NA())</f>
        <v>#N/A</v>
      </c>
      <c r="F387" s="32">
        <f>IF(Table5[[#This Row],[School day]]="N",Table5[[#This Row],[Demand]],NA())</f>
        <v>139450.61499999999</v>
      </c>
      <c r="G387" s="32" t="e">
        <f>IF(Table5[[#This Row],[Holiday]]="Y",Table5[[#This Row],[Demand]], NA())</f>
        <v>#N/A</v>
      </c>
      <c r="H387" s="32">
        <f>IF(Table5[[#This Row],[Holiday]]="Y",NA(),Table5[[#This Row],[Demand]])</f>
        <v>139450.61499999999</v>
      </c>
    </row>
    <row r="388" spans="1:8" x14ac:dyDescent="0.3">
      <c r="A388" s="31">
        <v>42391</v>
      </c>
      <c r="B388" s="32" t="str">
        <f>VLOOKUP(Table_EnergyDemand_raw_data[[#This Row],[Date]],Table_Sheet1[], 2, FALSE)</f>
        <v>N</v>
      </c>
      <c r="C388" s="32" t="str">
        <f>VLOOKUP(Table_EnergyDemand_raw_data[[#This Row],[Date]],Table_Sheet1[], 3, FALSE)</f>
        <v>N</v>
      </c>
      <c r="D388" s="32">
        <v>129135.185</v>
      </c>
      <c r="E388" s="32" t="e">
        <f>IF(Table5[[#This Row],[School day]]="Y",Table5[[#This Row],[Demand]],NA())</f>
        <v>#N/A</v>
      </c>
      <c r="F388" s="32">
        <f>IF(Table5[[#This Row],[School day]]="N",Table5[[#This Row],[Demand]],NA())</f>
        <v>129135.185</v>
      </c>
      <c r="G388" s="32" t="e">
        <f>IF(Table5[[#This Row],[Holiday]]="Y",Table5[[#This Row],[Demand]], NA())</f>
        <v>#N/A</v>
      </c>
      <c r="H388" s="32">
        <f>IF(Table5[[#This Row],[Holiday]]="Y",NA(),Table5[[#This Row],[Demand]])</f>
        <v>129135.185</v>
      </c>
    </row>
    <row r="389" spans="1:8" x14ac:dyDescent="0.3">
      <c r="A389" s="31">
        <v>42392</v>
      </c>
      <c r="B389" s="32" t="str">
        <f>VLOOKUP(Table_EnergyDemand_raw_data[[#This Row],[Date]],Table_Sheet1[], 2, FALSE)</f>
        <v>N</v>
      </c>
      <c r="C389" s="32" t="str">
        <f>VLOOKUP(Table_EnergyDemand_raw_data[[#This Row],[Date]],Table_Sheet1[], 3, FALSE)</f>
        <v>N</v>
      </c>
      <c r="D389" s="32">
        <v>108097.845</v>
      </c>
      <c r="E389" s="32" t="e">
        <f>IF(Table5[[#This Row],[School day]]="Y",Table5[[#This Row],[Demand]],NA())</f>
        <v>#N/A</v>
      </c>
      <c r="F389" s="32">
        <f>IF(Table5[[#This Row],[School day]]="N",Table5[[#This Row],[Demand]],NA())</f>
        <v>108097.845</v>
      </c>
      <c r="G389" s="32" t="e">
        <f>IF(Table5[[#This Row],[Holiday]]="Y",Table5[[#This Row],[Demand]], NA())</f>
        <v>#N/A</v>
      </c>
      <c r="H389" s="32">
        <f>IF(Table5[[#This Row],[Holiday]]="Y",NA(),Table5[[#This Row],[Demand]])</f>
        <v>108097.845</v>
      </c>
    </row>
    <row r="390" spans="1:8" x14ac:dyDescent="0.3">
      <c r="A390" s="31">
        <v>42393</v>
      </c>
      <c r="B390" s="32" t="str">
        <f>VLOOKUP(Table_EnergyDemand_raw_data[[#This Row],[Date]],Table_Sheet1[], 2, FALSE)</f>
        <v>N</v>
      </c>
      <c r="C390" s="32" t="str">
        <f>VLOOKUP(Table_EnergyDemand_raw_data[[#This Row],[Date]],Table_Sheet1[], 3, FALSE)</f>
        <v>N</v>
      </c>
      <c r="D390" s="32">
        <v>103396.3</v>
      </c>
      <c r="E390" s="32" t="e">
        <f>IF(Table5[[#This Row],[School day]]="Y",Table5[[#This Row],[Demand]],NA())</f>
        <v>#N/A</v>
      </c>
      <c r="F390" s="32">
        <f>IF(Table5[[#This Row],[School day]]="N",Table5[[#This Row],[Demand]],NA())</f>
        <v>103396.3</v>
      </c>
      <c r="G390" s="32" t="e">
        <f>IF(Table5[[#This Row],[Holiday]]="Y",Table5[[#This Row],[Demand]], NA())</f>
        <v>#N/A</v>
      </c>
      <c r="H390" s="32">
        <f>IF(Table5[[#This Row],[Holiday]]="Y",NA(),Table5[[#This Row],[Demand]])</f>
        <v>103396.3</v>
      </c>
    </row>
    <row r="391" spans="1:8" x14ac:dyDescent="0.3">
      <c r="A391" s="31">
        <v>42394</v>
      </c>
      <c r="B391" s="32" t="str">
        <f>VLOOKUP(Table_EnergyDemand_raw_data[[#This Row],[Date]],Table_Sheet1[], 2, FALSE)</f>
        <v>N</v>
      </c>
      <c r="C391" s="32" t="str">
        <f>VLOOKUP(Table_EnergyDemand_raw_data[[#This Row],[Date]],Table_Sheet1[], 3, FALSE)</f>
        <v>N</v>
      </c>
      <c r="D391" s="32">
        <v>112649.60000000001</v>
      </c>
      <c r="E391" s="32" t="e">
        <f>IF(Table5[[#This Row],[School day]]="Y",Table5[[#This Row],[Demand]],NA())</f>
        <v>#N/A</v>
      </c>
      <c r="F391" s="32">
        <f>IF(Table5[[#This Row],[School day]]="N",Table5[[#This Row],[Demand]],NA())</f>
        <v>112649.60000000001</v>
      </c>
      <c r="G391" s="32" t="e">
        <f>IF(Table5[[#This Row],[Holiday]]="Y",Table5[[#This Row],[Demand]], NA())</f>
        <v>#N/A</v>
      </c>
      <c r="H391" s="32">
        <f>IF(Table5[[#This Row],[Holiday]]="Y",NA(),Table5[[#This Row],[Demand]])</f>
        <v>112649.60000000001</v>
      </c>
    </row>
    <row r="392" spans="1:8" x14ac:dyDescent="0.3">
      <c r="A392" s="31">
        <v>42395</v>
      </c>
      <c r="B392" s="32" t="str">
        <f>VLOOKUP(Table_EnergyDemand_raw_data[[#This Row],[Date]],Table_Sheet1[], 2, FALSE)</f>
        <v>N</v>
      </c>
      <c r="C392" s="32" t="str">
        <f>VLOOKUP(Table_EnergyDemand_raw_data[[#This Row],[Date]],Table_Sheet1[], 3, FALSE)</f>
        <v>Y</v>
      </c>
      <c r="D392" s="32">
        <v>110152.815</v>
      </c>
      <c r="E392" s="32" t="e">
        <f>IF(Table5[[#This Row],[School day]]="Y",Table5[[#This Row],[Demand]],NA())</f>
        <v>#N/A</v>
      </c>
      <c r="F392" s="32">
        <f>IF(Table5[[#This Row],[School day]]="N",Table5[[#This Row],[Demand]],NA())</f>
        <v>110152.815</v>
      </c>
      <c r="G392" s="32">
        <f>IF(Table5[[#This Row],[Holiday]]="Y",Table5[[#This Row],[Demand]], NA())</f>
        <v>110152.815</v>
      </c>
      <c r="H392" s="32" t="e">
        <f>IF(Table5[[#This Row],[Holiday]]="Y",NA(),Table5[[#This Row],[Demand]])</f>
        <v>#N/A</v>
      </c>
    </row>
    <row r="393" spans="1:8" x14ac:dyDescent="0.3">
      <c r="A393" s="31">
        <v>42396</v>
      </c>
      <c r="B393" s="32" t="str">
        <f>VLOOKUP(Table_EnergyDemand_raw_data[[#This Row],[Date]],Table_Sheet1[], 2, FALSE)</f>
        <v>N</v>
      </c>
      <c r="C393" s="32" t="str">
        <f>VLOOKUP(Table_EnergyDemand_raw_data[[#This Row],[Date]],Table_Sheet1[], 3, FALSE)</f>
        <v>N</v>
      </c>
      <c r="D393" s="32">
        <v>133718.035</v>
      </c>
      <c r="E393" s="32" t="e">
        <f>IF(Table5[[#This Row],[School day]]="Y",Table5[[#This Row],[Demand]],NA())</f>
        <v>#N/A</v>
      </c>
      <c r="F393" s="32">
        <f>IF(Table5[[#This Row],[School day]]="N",Table5[[#This Row],[Demand]],NA())</f>
        <v>133718.035</v>
      </c>
      <c r="G393" s="32" t="e">
        <f>IF(Table5[[#This Row],[Holiday]]="Y",Table5[[#This Row],[Demand]], NA())</f>
        <v>#N/A</v>
      </c>
      <c r="H393" s="32">
        <f>IF(Table5[[#This Row],[Holiday]]="Y",NA(),Table5[[#This Row],[Demand]])</f>
        <v>133718.035</v>
      </c>
    </row>
    <row r="394" spans="1:8" x14ac:dyDescent="0.3">
      <c r="A394" s="31">
        <v>42397</v>
      </c>
      <c r="B394" s="32" t="str">
        <f>VLOOKUP(Table_EnergyDemand_raw_data[[#This Row],[Date]],Table_Sheet1[], 2, FALSE)</f>
        <v>Y</v>
      </c>
      <c r="C394" s="32" t="str">
        <f>VLOOKUP(Table_EnergyDemand_raw_data[[#This Row],[Date]],Table_Sheet1[], 3, FALSE)</f>
        <v>N</v>
      </c>
      <c r="D394" s="32">
        <v>134169.82999999999</v>
      </c>
      <c r="E394" s="32">
        <f>IF(Table5[[#This Row],[School day]]="Y",Table5[[#This Row],[Demand]],NA())</f>
        <v>134169.82999999999</v>
      </c>
      <c r="F394" s="32" t="e">
        <f>IF(Table5[[#This Row],[School day]]="N",Table5[[#This Row],[Demand]],NA())</f>
        <v>#N/A</v>
      </c>
      <c r="G394" s="32" t="e">
        <f>IF(Table5[[#This Row],[Holiday]]="Y",Table5[[#This Row],[Demand]], NA())</f>
        <v>#N/A</v>
      </c>
      <c r="H394" s="32">
        <f>IF(Table5[[#This Row],[Holiday]]="Y",NA(),Table5[[#This Row],[Demand]])</f>
        <v>134169.82999999999</v>
      </c>
    </row>
    <row r="395" spans="1:8" x14ac:dyDescent="0.3">
      <c r="A395" s="31">
        <v>42398</v>
      </c>
      <c r="B395" s="32" t="str">
        <f>VLOOKUP(Table_EnergyDemand_raw_data[[#This Row],[Date]],Table_Sheet1[], 2, FALSE)</f>
        <v>Y</v>
      </c>
      <c r="C395" s="32" t="str">
        <f>VLOOKUP(Table_EnergyDemand_raw_data[[#This Row],[Date]],Table_Sheet1[], 3, FALSE)</f>
        <v>N</v>
      </c>
      <c r="D395" s="32">
        <v>123615.21</v>
      </c>
      <c r="E395" s="32">
        <f>IF(Table5[[#This Row],[School day]]="Y",Table5[[#This Row],[Demand]],NA())</f>
        <v>123615.21</v>
      </c>
      <c r="F395" s="32" t="e">
        <f>IF(Table5[[#This Row],[School day]]="N",Table5[[#This Row],[Demand]],NA())</f>
        <v>#N/A</v>
      </c>
      <c r="G395" s="32" t="e">
        <f>IF(Table5[[#This Row],[Holiday]]="Y",Table5[[#This Row],[Demand]], NA())</f>
        <v>#N/A</v>
      </c>
      <c r="H395" s="32">
        <f>IF(Table5[[#This Row],[Holiday]]="Y",NA(),Table5[[#This Row],[Demand]])</f>
        <v>123615.21</v>
      </c>
    </row>
    <row r="396" spans="1:8" x14ac:dyDescent="0.3">
      <c r="A396" s="31">
        <v>42399</v>
      </c>
      <c r="B396" s="32" t="str">
        <f>VLOOKUP(Table_EnergyDemand_raw_data[[#This Row],[Date]],Table_Sheet1[], 2, FALSE)</f>
        <v>Y</v>
      </c>
      <c r="C396" s="32" t="str">
        <f>VLOOKUP(Table_EnergyDemand_raw_data[[#This Row],[Date]],Table_Sheet1[], 3, FALSE)</f>
        <v>N</v>
      </c>
      <c r="D396" s="32">
        <v>107579.345</v>
      </c>
      <c r="E396" s="32">
        <f>IF(Table5[[#This Row],[School day]]="Y",Table5[[#This Row],[Demand]],NA())</f>
        <v>107579.345</v>
      </c>
      <c r="F396" s="32" t="e">
        <f>IF(Table5[[#This Row],[School day]]="N",Table5[[#This Row],[Demand]],NA())</f>
        <v>#N/A</v>
      </c>
      <c r="G396" s="32" t="e">
        <f>IF(Table5[[#This Row],[Holiday]]="Y",Table5[[#This Row],[Demand]], NA())</f>
        <v>#N/A</v>
      </c>
      <c r="H396" s="32">
        <f>IF(Table5[[#This Row],[Holiday]]="Y",NA(),Table5[[#This Row],[Demand]])</f>
        <v>107579.345</v>
      </c>
    </row>
    <row r="397" spans="1:8" x14ac:dyDescent="0.3">
      <c r="A397" s="31">
        <v>42400</v>
      </c>
      <c r="B397" s="32" t="str">
        <f>VLOOKUP(Table_EnergyDemand_raw_data[[#This Row],[Date]],Table_Sheet1[], 2, FALSE)</f>
        <v>Y</v>
      </c>
      <c r="C397" s="32" t="str">
        <f>VLOOKUP(Table_EnergyDemand_raw_data[[#This Row],[Date]],Table_Sheet1[], 3, FALSE)</f>
        <v>N</v>
      </c>
      <c r="D397" s="32">
        <v>101279.65</v>
      </c>
      <c r="E397" s="32">
        <f>IF(Table5[[#This Row],[School day]]="Y",Table5[[#This Row],[Demand]],NA())</f>
        <v>101279.65</v>
      </c>
      <c r="F397" s="32" t="e">
        <f>IF(Table5[[#This Row],[School day]]="N",Table5[[#This Row],[Demand]],NA())</f>
        <v>#N/A</v>
      </c>
      <c r="G397" s="32" t="e">
        <f>IF(Table5[[#This Row],[Holiday]]="Y",Table5[[#This Row],[Demand]], NA())</f>
        <v>#N/A</v>
      </c>
      <c r="H397" s="32">
        <f>IF(Table5[[#This Row],[Holiday]]="Y",NA(),Table5[[#This Row],[Demand]])</f>
        <v>101279.65</v>
      </c>
    </row>
    <row r="398" spans="1:8" x14ac:dyDescent="0.3">
      <c r="A398" s="31">
        <v>42401</v>
      </c>
      <c r="B398" s="32" t="str">
        <f>VLOOKUP(Table_EnergyDemand_raw_data[[#This Row],[Date]],Table_Sheet1[], 2, FALSE)</f>
        <v>Y</v>
      </c>
      <c r="C398" s="32" t="str">
        <f>VLOOKUP(Table_EnergyDemand_raw_data[[#This Row],[Date]],Table_Sheet1[], 3, FALSE)</f>
        <v>N</v>
      </c>
      <c r="D398" s="32">
        <v>121942.895</v>
      </c>
      <c r="E398" s="32">
        <f>IF(Table5[[#This Row],[School day]]="Y",Table5[[#This Row],[Demand]],NA())</f>
        <v>121942.895</v>
      </c>
      <c r="F398" s="32" t="e">
        <f>IF(Table5[[#This Row],[School day]]="N",Table5[[#This Row],[Demand]],NA())</f>
        <v>#N/A</v>
      </c>
      <c r="G398" s="32" t="e">
        <f>IF(Table5[[#This Row],[Holiday]]="Y",Table5[[#This Row],[Demand]], NA())</f>
        <v>#N/A</v>
      </c>
      <c r="H398" s="32">
        <f>IF(Table5[[#This Row],[Holiday]]="Y",NA(),Table5[[#This Row],[Demand]])</f>
        <v>121942.895</v>
      </c>
    </row>
    <row r="399" spans="1:8" x14ac:dyDescent="0.3">
      <c r="A399" s="31">
        <v>42402</v>
      </c>
      <c r="B399" s="32" t="str">
        <f>VLOOKUP(Table_EnergyDemand_raw_data[[#This Row],[Date]],Table_Sheet1[], 2, FALSE)</f>
        <v>Y</v>
      </c>
      <c r="C399" s="32" t="str">
        <f>VLOOKUP(Table_EnergyDemand_raw_data[[#This Row],[Date]],Table_Sheet1[], 3, FALSE)</f>
        <v>N</v>
      </c>
      <c r="D399" s="32">
        <v>133989.155</v>
      </c>
      <c r="E399" s="32">
        <f>IF(Table5[[#This Row],[School day]]="Y",Table5[[#This Row],[Demand]],NA())</f>
        <v>133989.155</v>
      </c>
      <c r="F399" s="32" t="e">
        <f>IF(Table5[[#This Row],[School day]]="N",Table5[[#This Row],[Demand]],NA())</f>
        <v>#N/A</v>
      </c>
      <c r="G399" s="32" t="e">
        <f>IF(Table5[[#This Row],[Holiday]]="Y",Table5[[#This Row],[Demand]], NA())</f>
        <v>#N/A</v>
      </c>
      <c r="H399" s="32">
        <f>IF(Table5[[#This Row],[Holiday]]="Y",NA(),Table5[[#This Row],[Demand]])</f>
        <v>133989.155</v>
      </c>
    </row>
    <row r="400" spans="1:8" x14ac:dyDescent="0.3">
      <c r="A400" s="31">
        <v>42403</v>
      </c>
      <c r="B400" s="32" t="str">
        <f>VLOOKUP(Table_EnergyDemand_raw_data[[#This Row],[Date]],Table_Sheet1[], 2, FALSE)</f>
        <v>Y</v>
      </c>
      <c r="C400" s="32" t="str">
        <f>VLOOKUP(Table_EnergyDemand_raw_data[[#This Row],[Date]],Table_Sheet1[], 3, FALSE)</f>
        <v>N</v>
      </c>
      <c r="D400" s="32">
        <v>122594.47500000001</v>
      </c>
      <c r="E400" s="32">
        <f>IF(Table5[[#This Row],[School day]]="Y",Table5[[#This Row],[Demand]],NA())</f>
        <v>122594.47500000001</v>
      </c>
      <c r="F400" s="32" t="e">
        <f>IF(Table5[[#This Row],[School day]]="N",Table5[[#This Row],[Demand]],NA())</f>
        <v>#N/A</v>
      </c>
      <c r="G400" s="32" t="e">
        <f>IF(Table5[[#This Row],[Holiday]]="Y",Table5[[#This Row],[Demand]], NA())</f>
        <v>#N/A</v>
      </c>
      <c r="H400" s="32">
        <f>IF(Table5[[#This Row],[Holiday]]="Y",NA(),Table5[[#This Row],[Demand]])</f>
        <v>122594.47500000001</v>
      </c>
    </row>
    <row r="401" spans="1:8" x14ac:dyDescent="0.3">
      <c r="A401" s="31">
        <v>42404</v>
      </c>
      <c r="B401" s="32" t="str">
        <f>VLOOKUP(Table_EnergyDemand_raw_data[[#This Row],[Date]],Table_Sheet1[], 2, FALSE)</f>
        <v>Y</v>
      </c>
      <c r="C401" s="32" t="str">
        <f>VLOOKUP(Table_EnergyDemand_raw_data[[#This Row],[Date]],Table_Sheet1[], 3, FALSE)</f>
        <v>N</v>
      </c>
      <c r="D401" s="32">
        <v>119919.605</v>
      </c>
      <c r="E401" s="32">
        <f>IF(Table5[[#This Row],[School day]]="Y",Table5[[#This Row],[Demand]],NA())</f>
        <v>119919.605</v>
      </c>
      <c r="F401" s="32" t="e">
        <f>IF(Table5[[#This Row],[School day]]="N",Table5[[#This Row],[Demand]],NA())</f>
        <v>#N/A</v>
      </c>
      <c r="G401" s="32" t="e">
        <f>IF(Table5[[#This Row],[Holiday]]="Y",Table5[[#This Row],[Demand]], NA())</f>
        <v>#N/A</v>
      </c>
      <c r="H401" s="32">
        <f>IF(Table5[[#This Row],[Holiday]]="Y",NA(),Table5[[#This Row],[Demand]])</f>
        <v>119919.605</v>
      </c>
    </row>
    <row r="402" spans="1:8" x14ac:dyDescent="0.3">
      <c r="A402" s="31">
        <v>42405</v>
      </c>
      <c r="B402" s="32" t="str">
        <f>VLOOKUP(Table_EnergyDemand_raw_data[[#This Row],[Date]],Table_Sheet1[], 2, FALSE)</f>
        <v>Y</v>
      </c>
      <c r="C402" s="32" t="str">
        <f>VLOOKUP(Table_EnergyDemand_raw_data[[#This Row],[Date]],Table_Sheet1[], 3, FALSE)</f>
        <v>N</v>
      </c>
      <c r="D402" s="32">
        <v>126330.55</v>
      </c>
      <c r="E402" s="32">
        <f>IF(Table5[[#This Row],[School day]]="Y",Table5[[#This Row],[Demand]],NA())</f>
        <v>126330.55</v>
      </c>
      <c r="F402" s="32" t="e">
        <f>IF(Table5[[#This Row],[School day]]="N",Table5[[#This Row],[Demand]],NA())</f>
        <v>#N/A</v>
      </c>
      <c r="G402" s="32" t="e">
        <f>IF(Table5[[#This Row],[Holiday]]="Y",Table5[[#This Row],[Demand]], NA())</f>
        <v>#N/A</v>
      </c>
      <c r="H402" s="32">
        <f>IF(Table5[[#This Row],[Holiday]]="Y",NA(),Table5[[#This Row],[Demand]])</f>
        <v>126330.55</v>
      </c>
    </row>
    <row r="403" spans="1:8" x14ac:dyDescent="0.3">
      <c r="A403" s="31">
        <v>42406</v>
      </c>
      <c r="B403" s="32" t="str">
        <f>VLOOKUP(Table_EnergyDemand_raw_data[[#This Row],[Date]],Table_Sheet1[], 2, FALSE)</f>
        <v>Y</v>
      </c>
      <c r="C403" s="32" t="str">
        <f>VLOOKUP(Table_EnergyDemand_raw_data[[#This Row],[Date]],Table_Sheet1[], 3, FALSE)</f>
        <v>N</v>
      </c>
      <c r="D403" s="32">
        <v>123737.01</v>
      </c>
      <c r="E403" s="32">
        <f>IF(Table5[[#This Row],[School day]]="Y",Table5[[#This Row],[Demand]],NA())</f>
        <v>123737.01</v>
      </c>
      <c r="F403" s="32" t="e">
        <f>IF(Table5[[#This Row],[School day]]="N",Table5[[#This Row],[Demand]],NA())</f>
        <v>#N/A</v>
      </c>
      <c r="G403" s="32" t="e">
        <f>IF(Table5[[#This Row],[Holiday]]="Y",Table5[[#This Row],[Demand]], NA())</f>
        <v>#N/A</v>
      </c>
      <c r="H403" s="32">
        <f>IF(Table5[[#This Row],[Holiday]]="Y",NA(),Table5[[#This Row],[Demand]])</f>
        <v>123737.01</v>
      </c>
    </row>
    <row r="404" spans="1:8" x14ac:dyDescent="0.3">
      <c r="A404" s="31">
        <v>42407</v>
      </c>
      <c r="B404" s="32" t="str">
        <f>VLOOKUP(Table_EnergyDemand_raw_data[[#This Row],[Date]],Table_Sheet1[], 2, FALSE)</f>
        <v>Y</v>
      </c>
      <c r="C404" s="32" t="str">
        <f>VLOOKUP(Table_EnergyDemand_raw_data[[#This Row],[Date]],Table_Sheet1[], 3, FALSE)</f>
        <v>N</v>
      </c>
      <c r="D404" s="32">
        <v>124436.81</v>
      </c>
      <c r="E404" s="32">
        <f>IF(Table5[[#This Row],[School day]]="Y",Table5[[#This Row],[Demand]],NA())</f>
        <v>124436.81</v>
      </c>
      <c r="F404" s="32" t="e">
        <f>IF(Table5[[#This Row],[School day]]="N",Table5[[#This Row],[Demand]],NA())</f>
        <v>#N/A</v>
      </c>
      <c r="G404" s="32" t="e">
        <f>IF(Table5[[#This Row],[Holiday]]="Y",Table5[[#This Row],[Demand]], NA())</f>
        <v>#N/A</v>
      </c>
      <c r="H404" s="32">
        <f>IF(Table5[[#This Row],[Holiday]]="Y",NA(),Table5[[#This Row],[Demand]])</f>
        <v>124436.81</v>
      </c>
    </row>
    <row r="405" spans="1:8" x14ac:dyDescent="0.3">
      <c r="A405" s="31">
        <v>42408</v>
      </c>
      <c r="B405" s="32" t="str">
        <f>VLOOKUP(Table_EnergyDemand_raw_data[[#This Row],[Date]],Table_Sheet1[], 2, FALSE)</f>
        <v>Y</v>
      </c>
      <c r="C405" s="32" t="str">
        <f>VLOOKUP(Table_EnergyDemand_raw_data[[#This Row],[Date]],Table_Sheet1[], 3, FALSE)</f>
        <v>N</v>
      </c>
      <c r="D405" s="32">
        <v>129327.22500000001</v>
      </c>
      <c r="E405" s="32">
        <f>IF(Table5[[#This Row],[School day]]="Y",Table5[[#This Row],[Demand]],NA())</f>
        <v>129327.22500000001</v>
      </c>
      <c r="F405" s="32" t="e">
        <f>IF(Table5[[#This Row],[School day]]="N",Table5[[#This Row],[Demand]],NA())</f>
        <v>#N/A</v>
      </c>
      <c r="G405" s="32" t="e">
        <f>IF(Table5[[#This Row],[Holiday]]="Y",Table5[[#This Row],[Demand]], NA())</f>
        <v>#N/A</v>
      </c>
      <c r="H405" s="32">
        <f>IF(Table5[[#This Row],[Holiday]]="Y",NA(),Table5[[#This Row],[Demand]])</f>
        <v>129327.22500000001</v>
      </c>
    </row>
    <row r="406" spans="1:8" x14ac:dyDescent="0.3">
      <c r="A406" s="31">
        <v>42409</v>
      </c>
      <c r="B406" s="32" t="str">
        <f>VLOOKUP(Table_EnergyDemand_raw_data[[#This Row],[Date]],Table_Sheet1[], 2, FALSE)</f>
        <v>Y</v>
      </c>
      <c r="C406" s="32" t="str">
        <f>VLOOKUP(Table_EnergyDemand_raw_data[[#This Row],[Date]],Table_Sheet1[], 3, FALSE)</f>
        <v>N</v>
      </c>
      <c r="D406" s="32">
        <v>131271.26500000001</v>
      </c>
      <c r="E406" s="32">
        <f>IF(Table5[[#This Row],[School day]]="Y",Table5[[#This Row],[Demand]],NA())</f>
        <v>131271.26500000001</v>
      </c>
      <c r="F406" s="32" t="e">
        <f>IF(Table5[[#This Row],[School day]]="N",Table5[[#This Row],[Demand]],NA())</f>
        <v>#N/A</v>
      </c>
      <c r="G406" s="32" t="e">
        <f>IF(Table5[[#This Row],[Holiday]]="Y",Table5[[#This Row],[Demand]], NA())</f>
        <v>#N/A</v>
      </c>
      <c r="H406" s="32">
        <f>IF(Table5[[#This Row],[Holiday]]="Y",NA(),Table5[[#This Row],[Demand]])</f>
        <v>131271.26500000001</v>
      </c>
    </row>
    <row r="407" spans="1:8" x14ac:dyDescent="0.3">
      <c r="A407" s="31">
        <v>42410</v>
      </c>
      <c r="B407" s="32" t="str">
        <f>VLOOKUP(Table_EnergyDemand_raw_data[[#This Row],[Date]],Table_Sheet1[], 2, FALSE)</f>
        <v>Y</v>
      </c>
      <c r="C407" s="32" t="str">
        <f>VLOOKUP(Table_EnergyDemand_raw_data[[#This Row],[Date]],Table_Sheet1[], 3, FALSE)</f>
        <v>N</v>
      </c>
      <c r="D407" s="32">
        <v>132265.005</v>
      </c>
      <c r="E407" s="32">
        <f>IF(Table5[[#This Row],[School day]]="Y",Table5[[#This Row],[Demand]],NA())</f>
        <v>132265.005</v>
      </c>
      <c r="F407" s="32" t="e">
        <f>IF(Table5[[#This Row],[School day]]="N",Table5[[#This Row],[Demand]],NA())</f>
        <v>#N/A</v>
      </c>
      <c r="G407" s="32" t="e">
        <f>IF(Table5[[#This Row],[Holiday]]="Y",Table5[[#This Row],[Demand]], NA())</f>
        <v>#N/A</v>
      </c>
      <c r="H407" s="32">
        <f>IF(Table5[[#This Row],[Holiday]]="Y",NA(),Table5[[#This Row],[Demand]])</f>
        <v>132265.005</v>
      </c>
    </row>
    <row r="408" spans="1:8" x14ac:dyDescent="0.3">
      <c r="A408" s="31">
        <v>42411</v>
      </c>
      <c r="B408" s="32" t="str">
        <f>VLOOKUP(Table_EnergyDemand_raw_data[[#This Row],[Date]],Table_Sheet1[], 2, FALSE)</f>
        <v>Y</v>
      </c>
      <c r="C408" s="32" t="str">
        <f>VLOOKUP(Table_EnergyDemand_raw_data[[#This Row],[Date]],Table_Sheet1[], 3, FALSE)</f>
        <v>N</v>
      </c>
      <c r="D408" s="32">
        <v>131003.79</v>
      </c>
      <c r="E408" s="32">
        <f>IF(Table5[[#This Row],[School day]]="Y",Table5[[#This Row],[Demand]],NA())</f>
        <v>131003.79</v>
      </c>
      <c r="F408" s="32" t="e">
        <f>IF(Table5[[#This Row],[School day]]="N",Table5[[#This Row],[Demand]],NA())</f>
        <v>#N/A</v>
      </c>
      <c r="G408" s="32" t="e">
        <f>IF(Table5[[#This Row],[Holiday]]="Y",Table5[[#This Row],[Demand]], NA())</f>
        <v>#N/A</v>
      </c>
      <c r="H408" s="32">
        <f>IF(Table5[[#This Row],[Holiday]]="Y",NA(),Table5[[#This Row],[Demand]])</f>
        <v>131003.79</v>
      </c>
    </row>
    <row r="409" spans="1:8" x14ac:dyDescent="0.3">
      <c r="A409" s="31">
        <v>42412</v>
      </c>
      <c r="B409" s="32" t="str">
        <f>VLOOKUP(Table_EnergyDemand_raw_data[[#This Row],[Date]],Table_Sheet1[], 2, FALSE)</f>
        <v>Y</v>
      </c>
      <c r="C409" s="32" t="str">
        <f>VLOOKUP(Table_EnergyDemand_raw_data[[#This Row],[Date]],Table_Sheet1[], 3, FALSE)</f>
        <v>N</v>
      </c>
      <c r="D409" s="32">
        <v>133845.51999999999</v>
      </c>
      <c r="E409" s="32">
        <f>IF(Table5[[#This Row],[School day]]="Y",Table5[[#This Row],[Demand]],NA())</f>
        <v>133845.51999999999</v>
      </c>
      <c r="F409" s="32" t="e">
        <f>IF(Table5[[#This Row],[School day]]="N",Table5[[#This Row],[Demand]],NA())</f>
        <v>#N/A</v>
      </c>
      <c r="G409" s="32" t="e">
        <f>IF(Table5[[#This Row],[Holiday]]="Y",Table5[[#This Row],[Demand]], NA())</f>
        <v>#N/A</v>
      </c>
      <c r="H409" s="32">
        <f>IF(Table5[[#This Row],[Holiday]]="Y",NA(),Table5[[#This Row],[Demand]])</f>
        <v>133845.51999999999</v>
      </c>
    </row>
    <row r="410" spans="1:8" x14ac:dyDescent="0.3">
      <c r="A410" s="31">
        <v>42413</v>
      </c>
      <c r="B410" s="32" t="str">
        <f>VLOOKUP(Table_EnergyDemand_raw_data[[#This Row],[Date]],Table_Sheet1[], 2, FALSE)</f>
        <v>Y</v>
      </c>
      <c r="C410" s="32" t="str">
        <f>VLOOKUP(Table_EnergyDemand_raw_data[[#This Row],[Date]],Table_Sheet1[], 3, FALSE)</f>
        <v>N</v>
      </c>
      <c r="D410" s="32">
        <v>120839.995</v>
      </c>
      <c r="E410" s="32">
        <f>IF(Table5[[#This Row],[School day]]="Y",Table5[[#This Row],[Demand]],NA())</f>
        <v>120839.995</v>
      </c>
      <c r="F410" s="32" t="e">
        <f>IF(Table5[[#This Row],[School day]]="N",Table5[[#This Row],[Demand]],NA())</f>
        <v>#N/A</v>
      </c>
      <c r="G410" s="32" t="e">
        <f>IF(Table5[[#This Row],[Holiday]]="Y",Table5[[#This Row],[Demand]], NA())</f>
        <v>#N/A</v>
      </c>
      <c r="H410" s="32">
        <f>IF(Table5[[#This Row],[Holiday]]="Y",NA(),Table5[[#This Row],[Demand]])</f>
        <v>120839.995</v>
      </c>
    </row>
    <row r="411" spans="1:8" x14ac:dyDescent="0.3">
      <c r="A411" s="31">
        <v>42414</v>
      </c>
      <c r="B411" s="32" t="str">
        <f>VLOOKUP(Table_EnergyDemand_raw_data[[#This Row],[Date]],Table_Sheet1[], 2, FALSE)</f>
        <v>Y</v>
      </c>
      <c r="C411" s="32" t="str">
        <f>VLOOKUP(Table_EnergyDemand_raw_data[[#This Row],[Date]],Table_Sheet1[], 3, FALSE)</f>
        <v>N</v>
      </c>
      <c r="D411" s="32">
        <v>104364.735</v>
      </c>
      <c r="E411" s="32">
        <f>IF(Table5[[#This Row],[School day]]="Y",Table5[[#This Row],[Demand]],NA())</f>
        <v>104364.735</v>
      </c>
      <c r="F411" s="32" t="e">
        <f>IF(Table5[[#This Row],[School day]]="N",Table5[[#This Row],[Demand]],NA())</f>
        <v>#N/A</v>
      </c>
      <c r="G411" s="32" t="e">
        <f>IF(Table5[[#This Row],[Holiday]]="Y",Table5[[#This Row],[Demand]], NA())</f>
        <v>#N/A</v>
      </c>
      <c r="H411" s="32">
        <f>IF(Table5[[#This Row],[Holiday]]="Y",NA(),Table5[[#This Row],[Demand]])</f>
        <v>104364.735</v>
      </c>
    </row>
    <row r="412" spans="1:8" x14ac:dyDescent="0.3">
      <c r="A412" s="31">
        <v>42415</v>
      </c>
      <c r="B412" s="32" t="str">
        <f>VLOOKUP(Table_EnergyDemand_raw_data[[#This Row],[Date]],Table_Sheet1[], 2, FALSE)</f>
        <v>Y</v>
      </c>
      <c r="C412" s="32" t="str">
        <f>VLOOKUP(Table_EnergyDemand_raw_data[[#This Row],[Date]],Table_Sheet1[], 3, FALSE)</f>
        <v>N</v>
      </c>
      <c r="D412" s="32">
        <v>120863.325</v>
      </c>
      <c r="E412" s="32">
        <f>IF(Table5[[#This Row],[School day]]="Y",Table5[[#This Row],[Demand]],NA())</f>
        <v>120863.325</v>
      </c>
      <c r="F412" s="32" t="e">
        <f>IF(Table5[[#This Row],[School day]]="N",Table5[[#This Row],[Demand]],NA())</f>
        <v>#N/A</v>
      </c>
      <c r="G412" s="32" t="e">
        <f>IF(Table5[[#This Row],[Holiday]]="Y",Table5[[#This Row],[Demand]], NA())</f>
        <v>#N/A</v>
      </c>
      <c r="H412" s="32">
        <f>IF(Table5[[#This Row],[Holiday]]="Y",NA(),Table5[[#This Row],[Demand]])</f>
        <v>120863.325</v>
      </c>
    </row>
    <row r="413" spans="1:8" x14ac:dyDescent="0.3">
      <c r="A413" s="31">
        <v>42416</v>
      </c>
      <c r="B413" s="32" t="str">
        <f>VLOOKUP(Table_EnergyDemand_raw_data[[#This Row],[Date]],Table_Sheet1[], 2, FALSE)</f>
        <v>Y</v>
      </c>
      <c r="C413" s="32" t="str">
        <f>VLOOKUP(Table_EnergyDemand_raw_data[[#This Row],[Date]],Table_Sheet1[], 3, FALSE)</f>
        <v>N</v>
      </c>
      <c r="D413" s="32">
        <v>117062.035</v>
      </c>
      <c r="E413" s="32">
        <f>IF(Table5[[#This Row],[School day]]="Y",Table5[[#This Row],[Demand]],NA())</f>
        <v>117062.035</v>
      </c>
      <c r="F413" s="32" t="e">
        <f>IF(Table5[[#This Row],[School day]]="N",Table5[[#This Row],[Demand]],NA())</f>
        <v>#N/A</v>
      </c>
      <c r="G413" s="32" t="e">
        <f>IF(Table5[[#This Row],[Holiday]]="Y",Table5[[#This Row],[Demand]], NA())</f>
        <v>#N/A</v>
      </c>
      <c r="H413" s="32">
        <f>IF(Table5[[#This Row],[Holiday]]="Y",NA(),Table5[[#This Row],[Demand]])</f>
        <v>117062.035</v>
      </c>
    </row>
    <row r="414" spans="1:8" x14ac:dyDescent="0.3">
      <c r="A414" s="31">
        <v>42417</v>
      </c>
      <c r="B414" s="32" t="str">
        <f>VLOOKUP(Table_EnergyDemand_raw_data[[#This Row],[Date]],Table_Sheet1[], 2, FALSE)</f>
        <v>Y</v>
      </c>
      <c r="C414" s="32" t="str">
        <f>VLOOKUP(Table_EnergyDemand_raw_data[[#This Row],[Date]],Table_Sheet1[], 3, FALSE)</f>
        <v>N</v>
      </c>
      <c r="D414" s="32">
        <v>119481.79</v>
      </c>
      <c r="E414" s="32">
        <f>IF(Table5[[#This Row],[School day]]="Y",Table5[[#This Row],[Demand]],NA())</f>
        <v>119481.79</v>
      </c>
      <c r="F414" s="32" t="e">
        <f>IF(Table5[[#This Row],[School day]]="N",Table5[[#This Row],[Demand]],NA())</f>
        <v>#N/A</v>
      </c>
      <c r="G414" s="32" t="e">
        <f>IF(Table5[[#This Row],[Holiday]]="Y",Table5[[#This Row],[Demand]], NA())</f>
        <v>#N/A</v>
      </c>
      <c r="H414" s="32">
        <f>IF(Table5[[#This Row],[Holiday]]="Y",NA(),Table5[[#This Row],[Demand]])</f>
        <v>119481.79</v>
      </c>
    </row>
    <row r="415" spans="1:8" x14ac:dyDescent="0.3">
      <c r="A415" s="31">
        <v>42418</v>
      </c>
      <c r="B415" s="32" t="str">
        <f>VLOOKUP(Table_EnergyDemand_raw_data[[#This Row],[Date]],Table_Sheet1[], 2, FALSE)</f>
        <v>Y</v>
      </c>
      <c r="C415" s="32" t="str">
        <f>VLOOKUP(Table_EnergyDemand_raw_data[[#This Row],[Date]],Table_Sheet1[], 3, FALSE)</f>
        <v>N</v>
      </c>
      <c r="D415" s="32">
        <v>125964.185</v>
      </c>
      <c r="E415" s="32">
        <f>IF(Table5[[#This Row],[School day]]="Y",Table5[[#This Row],[Demand]],NA())</f>
        <v>125964.185</v>
      </c>
      <c r="F415" s="32" t="e">
        <f>IF(Table5[[#This Row],[School day]]="N",Table5[[#This Row],[Demand]],NA())</f>
        <v>#N/A</v>
      </c>
      <c r="G415" s="32" t="e">
        <f>IF(Table5[[#This Row],[Holiday]]="Y",Table5[[#This Row],[Demand]], NA())</f>
        <v>#N/A</v>
      </c>
      <c r="H415" s="32">
        <f>IF(Table5[[#This Row],[Holiday]]="Y",NA(),Table5[[#This Row],[Demand]])</f>
        <v>125964.185</v>
      </c>
    </row>
    <row r="416" spans="1:8" x14ac:dyDescent="0.3">
      <c r="A416" s="31">
        <v>42419</v>
      </c>
      <c r="B416" s="32" t="str">
        <f>VLOOKUP(Table_EnergyDemand_raw_data[[#This Row],[Date]],Table_Sheet1[], 2, FALSE)</f>
        <v>Y</v>
      </c>
      <c r="C416" s="32" t="str">
        <f>VLOOKUP(Table_EnergyDemand_raw_data[[#This Row],[Date]],Table_Sheet1[], 3, FALSE)</f>
        <v>N</v>
      </c>
      <c r="D416" s="32">
        <v>122991.66</v>
      </c>
      <c r="E416" s="32">
        <f>IF(Table5[[#This Row],[School day]]="Y",Table5[[#This Row],[Demand]],NA())</f>
        <v>122991.66</v>
      </c>
      <c r="F416" s="32" t="e">
        <f>IF(Table5[[#This Row],[School day]]="N",Table5[[#This Row],[Demand]],NA())</f>
        <v>#N/A</v>
      </c>
      <c r="G416" s="32" t="e">
        <f>IF(Table5[[#This Row],[Holiday]]="Y",Table5[[#This Row],[Demand]], NA())</f>
        <v>#N/A</v>
      </c>
      <c r="H416" s="32">
        <f>IF(Table5[[#This Row],[Holiday]]="Y",NA(),Table5[[#This Row],[Demand]])</f>
        <v>122991.66</v>
      </c>
    </row>
    <row r="417" spans="1:8" x14ac:dyDescent="0.3">
      <c r="A417" s="31">
        <v>42420</v>
      </c>
      <c r="B417" s="32" t="str">
        <f>VLOOKUP(Table_EnergyDemand_raw_data[[#This Row],[Date]],Table_Sheet1[], 2, FALSE)</f>
        <v>Y</v>
      </c>
      <c r="C417" s="32" t="str">
        <f>VLOOKUP(Table_EnergyDemand_raw_data[[#This Row],[Date]],Table_Sheet1[], 3, FALSE)</f>
        <v>N</v>
      </c>
      <c r="D417" s="32">
        <v>105911.71</v>
      </c>
      <c r="E417" s="32">
        <f>IF(Table5[[#This Row],[School day]]="Y",Table5[[#This Row],[Demand]],NA())</f>
        <v>105911.71</v>
      </c>
      <c r="F417" s="32" t="e">
        <f>IF(Table5[[#This Row],[School day]]="N",Table5[[#This Row],[Demand]],NA())</f>
        <v>#N/A</v>
      </c>
      <c r="G417" s="32" t="e">
        <f>IF(Table5[[#This Row],[Holiday]]="Y",Table5[[#This Row],[Demand]], NA())</f>
        <v>#N/A</v>
      </c>
      <c r="H417" s="32">
        <f>IF(Table5[[#This Row],[Holiday]]="Y",NA(),Table5[[#This Row],[Demand]])</f>
        <v>105911.71</v>
      </c>
    </row>
    <row r="418" spans="1:8" x14ac:dyDescent="0.3">
      <c r="A418" s="31">
        <v>42421</v>
      </c>
      <c r="B418" s="32" t="str">
        <f>VLOOKUP(Table_EnergyDemand_raw_data[[#This Row],[Date]],Table_Sheet1[], 2, FALSE)</f>
        <v>Y</v>
      </c>
      <c r="C418" s="32" t="str">
        <f>VLOOKUP(Table_EnergyDemand_raw_data[[#This Row],[Date]],Table_Sheet1[], 3, FALSE)</f>
        <v>N</v>
      </c>
      <c r="D418" s="32">
        <v>107884.355</v>
      </c>
      <c r="E418" s="32">
        <f>IF(Table5[[#This Row],[School day]]="Y",Table5[[#This Row],[Demand]],NA())</f>
        <v>107884.355</v>
      </c>
      <c r="F418" s="32" t="e">
        <f>IF(Table5[[#This Row],[School day]]="N",Table5[[#This Row],[Demand]],NA())</f>
        <v>#N/A</v>
      </c>
      <c r="G418" s="32" t="e">
        <f>IF(Table5[[#This Row],[Holiday]]="Y",Table5[[#This Row],[Demand]], NA())</f>
        <v>#N/A</v>
      </c>
      <c r="H418" s="32">
        <f>IF(Table5[[#This Row],[Holiday]]="Y",NA(),Table5[[#This Row],[Demand]])</f>
        <v>107884.355</v>
      </c>
    </row>
    <row r="419" spans="1:8" x14ac:dyDescent="0.3">
      <c r="A419" s="31">
        <v>42422</v>
      </c>
      <c r="B419" s="32" t="str">
        <f>VLOOKUP(Table_EnergyDemand_raw_data[[#This Row],[Date]],Table_Sheet1[], 2, FALSE)</f>
        <v>Y</v>
      </c>
      <c r="C419" s="32" t="str">
        <f>VLOOKUP(Table_EnergyDemand_raw_data[[#This Row],[Date]],Table_Sheet1[], 3, FALSE)</f>
        <v>N</v>
      </c>
      <c r="D419" s="32">
        <v>130527.325</v>
      </c>
      <c r="E419" s="32">
        <f>IF(Table5[[#This Row],[School day]]="Y",Table5[[#This Row],[Demand]],NA())</f>
        <v>130527.325</v>
      </c>
      <c r="F419" s="32" t="e">
        <f>IF(Table5[[#This Row],[School day]]="N",Table5[[#This Row],[Demand]],NA())</f>
        <v>#N/A</v>
      </c>
      <c r="G419" s="32" t="e">
        <f>IF(Table5[[#This Row],[Holiday]]="Y",Table5[[#This Row],[Demand]], NA())</f>
        <v>#N/A</v>
      </c>
      <c r="H419" s="32">
        <f>IF(Table5[[#This Row],[Holiday]]="Y",NA(),Table5[[#This Row],[Demand]])</f>
        <v>130527.325</v>
      </c>
    </row>
    <row r="420" spans="1:8" x14ac:dyDescent="0.3">
      <c r="A420" s="31">
        <v>42423</v>
      </c>
      <c r="B420" s="32" t="str">
        <f>VLOOKUP(Table_EnergyDemand_raw_data[[#This Row],[Date]],Table_Sheet1[], 2, FALSE)</f>
        <v>Y</v>
      </c>
      <c r="C420" s="32" t="str">
        <f>VLOOKUP(Table_EnergyDemand_raw_data[[#This Row],[Date]],Table_Sheet1[], 3, FALSE)</f>
        <v>N</v>
      </c>
      <c r="D420" s="32">
        <v>156924.82999999999</v>
      </c>
      <c r="E420" s="32">
        <f>IF(Table5[[#This Row],[School day]]="Y",Table5[[#This Row],[Demand]],NA())</f>
        <v>156924.82999999999</v>
      </c>
      <c r="F420" s="32" t="e">
        <f>IF(Table5[[#This Row],[School day]]="N",Table5[[#This Row],[Demand]],NA())</f>
        <v>#N/A</v>
      </c>
      <c r="G420" s="32" t="e">
        <f>IF(Table5[[#This Row],[Holiday]]="Y",Table5[[#This Row],[Demand]], NA())</f>
        <v>#N/A</v>
      </c>
      <c r="H420" s="32">
        <f>IF(Table5[[#This Row],[Holiday]]="Y",NA(),Table5[[#This Row],[Demand]])</f>
        <v>156924.82999999999</v>
      </c>
    </row>
    <row r="421" spans="1:8" x14ac:dyDescent="0.3">
      <c r="A421" s="31">
        <v>42424</v>
      </c>
      <c r="B421" s="32" t="str">
        <f>VLOOKUP(Table_EnergyDemand_raw_data[[#This Row],[Date]],Table_Sheet1[], 2, FALSE)</f>
        <v>Y</v>
      </c>
      <c r="C421" s="32" t="str">
        <f>VLOOKUP(Table_EnergyDemand_raw_data[[#This Row],[Date]],Table_Sheet1[], 3, FALSE)</f>
        <v>N</v>
      </c>
      <c r="D421" s="32">
        <v>152419.41500000001</v>
      </c>
      <c r="E421" s="32">
        <f>IF(Table5[[#This Row],[School day]]="Y",Table5[[#This Row],[Demand]],NA())</f>
        <v>152419.41500000001</v>
      </c>
      <c r="F421" s="32" t="e">
        <f>IF(Table5[[#This Row],[School day]]="N",Table5[[#This Row],[Demand]],NA())</f>
        <v>#N/A</v>
      </c>
      <c r="G421" s="32" t="e">
        <f>IF(Table5[[#This Row],[Holiday]]="Y",Table5[[#This Row],[Demand]], NA())</f>
        <v>#N/A</v>
      </c>
      <c r="H421" s="32">
        <f>IF(Table5[[#This Row],[Holiday]]="Y",NA(),Table5[[#This Row],[Demand]])</f>
        <v>152419.41500000001</v>
      </c>
    </row>
    <row r="422" spans="1:8" x14ac:dyDescent="0.3">
      <c r="A422" s="31">
        <v>42425</v>
      </c>
      <c r="B422" s="32" t="str">
        <f>VLOOKUP(Table_EnergyDemand_raw_data[[#This Row],[Date]],Table_Sheet1[], 2, FALSE)</f>
        <v>Y</v>
      </c>
      <c r="C422" s="32" t="str">
        <f>VLOOKUP(Table_EnergyDemand_raw_data[[#This Row],[Date]],Table_Sheet1[], 3, FALSE)</f>
        <v>N</v>
      </c>
      <c r="D422" s="32">
        <v>138064.85500000001</v>
      </c>
      <c r="E422" s="32">
        <f>IF(Table5[[#This Row],[School day]]="Y",Table5[[#This Row],[Demand]],NA())</f>
        <v>138064.85500000001</v>
      </c>
      <c r="F422" s="32" t="e">
        <f>IF(Table5[[#This Row],[School day]]="N",Table5[[#This Row],[Demand]],NA())</f>
        <v>#N/A</v>
      </c>
      <c r="G422" s="32" t="e">
        <f>IF(Table5[[#This Row],[Holiday]]="Y",Table5[[#This Row],[Demand]], NA())</f>
        <v>#N/A</v>
      </c>
      <c r="H422" s="32">
        <f>IF(Table5[[#This Row],[Holiday]]="Y",NA(),Table5[[#This Row],[Demand]])</f>
        <v>138064.85500000001</v>
      </c>
    </row>
    <row r="423" spans="1:8" x14ac:dyDescent="0.3">
      <c r="A423" s="31">
        <v>42426</v>
      </c>
      <c r="B423" s="32" t="str">
        <f>VLOOKUP(Table_EnergyDemand_raw_data[[#This Row],[Date]],Table_Sheet1[], 2, FALSE)</f>
        <v>Y</v>
      </c>
      <c r="C423" s="32" t="str">
        <f>VLOOKUP(Table_EnergyDemand_raw_data[[#This Row],[Date]],Table_Sheet1[], 3, FALSE)</f>
        <v>N</v>
      </c>
      <c r="D423" s="32">
        <v>122575.935</v>
      </c>
      <c r="E423" s="32">
        <f>IF(Table5[[#This Row],[School day]]="Y",Table5[[#This Row],[Demand]],NA())</f>
        <v>122575.935</v>
      </c>
      <c r="F423" s="32" t="e">
        <f>IF(Table5[[#This Row],[School day]]="N",Table5[[#This Row],[Demand]],NA())</f>
        <v>#N/A</v>
      </c>
      <c r="G423" s="32" t="e">
        <f>IF(Table5[[#This Row],[Holiday]]="Y",Table5[[#This Row],[Demand]], NA())</f>
        <v>#N/A</v>
      </c>
      <c r="H423" s="32">
        <f>IF(Table5[[#This Row],[Holiday]]="Y",NA(),Table5[[#This Row],[Demand]])</f>
        <v>122575.935</v>
      </c>
    </row>
    <row r="424" spans="1:8" x14ac:dyDescent="0.3">
      <c r="A424" s="31">
        <v>42427</v>
      </c>
      <c r="B424" s="32" t="str">
        <f>VLOOKUP(Table_EnergyDemand_raw_data[[#This Row],[Date]],Table_Sheet1[], 2, FALSE)</f>
        <v>Y</v>
      </c>
      <c r="C424" s="32" t="str">
        <f>VLOOKUP(Table_EnergyDemand_raw_data[[#This Row],[Date]],Table_Sheet1[], 3, FALSE)</f>
        <v>N</v>
      </c>
      <c r="D424" s="32">
        <v>110545.84</v>
      </c>
      <c r="E424" s="32">
        <f>IF(Table5[[#This Row],[School day]]="Y",Table5[[#This Row],[Demand]],NA())</f>
        <v>110545.84</v>
      </c>
      <c r="F424" s="32" t="e">
        <f>IF(Table5[[#This Row],[School day]]="N",Table5[[#This Row],[Demand]],NA())</f>
        <v>#N/A</v>
      </c>
      <c r="G424" s="32" t="e">
        <f>IF(Table5[[#This Row],[Holiday]]="Y",Table5[[#This Row],[Demand]], NA())</f>
        <v>#N/A</v>
      </c>
      <c r="H424" s="32">
        <f>IF(Table5[[#This Row],[Holiday]]="Y",NA(),Table5[[#This Row],[Demand]])</f>
        <v>110545.84</v>
      </c>
    </row>
    <row r="425" spans="1:8" x14ac:dyDescent="0.3">
      <c r="A425" s="31">
        <v>42428</v>
      </c>
      <c r="B425" s="32" t="str">
        <f>VLOOKUP(Table_EnergyDemand_raw_data[[#This Row],[Date]],Table_Sheet1[], 2, FALSE)</f>
        <v>Y</v>
      </c>
      <c r="C425" s="32" t="str">
        <f>VLOOKUP(Table_EnergyDemand_raw_data[[#This Row],[Date]],Table_Sheet1[], 3, FALSE)</f>
        <v>N</v>
      </c>
      <c r="D425" s="32">
        <v>105781.985</v>
      </c>
      <c r="E425" s="32">
        <f>IF(Table5[[#This Row],[School day]]="Y",Table5[[#This Row],[Demand]],NA())</f>
        <v>105781.985</v>
      </c>
      <c r="F425" s="32" t="e">
        <f>IF(Table5[[#This Row],[School day]]="N",Table5[[#This Row],[Demand]],NA())</f>
        <v>#N/A</v>
      </c>
      <c r="G425" s="32" t="e">
        <f>IF(Table5[[#This Row],[Holiday]]="Y",Table5[[#This Row],[Demand]], NA())</f>
        <v>#N/A</v>
      </c>
      <c r="H425" s="32">
        <f>IF(Table5[[#This Row],[Holiday]]="Y",NA(),Table5[[#This Row],[Demand]])</f>
        <v>105781.985</v>
      </c>
    </row>
    <row r="426" spans="1:8" x14ac:dyDescent="0.3">
      <c r="A426" s="31">
        <v>42429</v>
      </c>
      <c r="B426" s="32" t="str">
        <f>VLOOKUP(Table_EnergyDemand_raw_data[[#This Row],[Date]],Table_Sheet1[], 2, FALSE)</f>
        <v>Y</v>
      </c>
      <c r="C426" s="32" t="str">
        <f>VLOOKUP(Table_EnergyDemand_raw_data[[#This Row],[Date]],Table_Sheet1[], 3, FALSE)</f>
        <v>N</v>
      </c>
      <c r="D426" s="32">
        <v>125400.08</v>
      </c>
      <c r="E426" s="32">
        <f>IF(Table5[[#This Row],[School day]]="Y",Table5[[#This Row],[Demand]],NA())</f>
        <v>125400.08</v>
      </c>
      <c r="F426" s="32" t="e">
        <f>IF(Table5[[#This Row],[School day]]="N",Table5[[#This Row],[Demand]],NA())</f>
        <v>#N/A</v>
      </c>
      <c r="G426" s="32" t="e">
        <f>IF(Table5[[#This Row],[Holiday]]="Y",Table5[[#This Row],[Demand]], NA())</f>
        <v>#N/A</v>
      </c>
      <c r="H426" s="32">
        <f>IF(Table5[[#This Row],[Holiday]]="Y",NA(),Table5[[#This Row],[Demand]])</f>
        <v>125400.08</v>
      </c>
    </row>
    <row r="427" spans="1:8" x14ac:dyDescent="0.3">
      <c r="A427" s="31">
        <v>42430</v>
      </c>
      <c r="B427" s="32" t="str">
        <f>VLOOKUP(Table_EnergyDemand_raw_data[[#This Row],[Date]],Table_Sheet1[], 2, FALSE)</f>
        <v>Y</v>
      </c>
      <c r="C427" s="32" t="str">
        <f>VLOOKUP(Table_EnergyDemand_raw_data[[#This Row],[Date]],Table_Sheet1[], 3, FALSE)</f>
        <v>N</v>
      </c>
      <c r="D427" s="32">
        <v>142242.595</v>
      </c>
      <c r="E427" s="32">
        <f>IF(Table5[[#This Row],[School day]]="Y",Table5[[#This Row],[Demand]],NA())</f>
        <v>142242.595</v>
      </c>
      <c r="F427" s="32" t="e">
        <f>IF(Table5[[#This Row],[School day]]="N",Table5[[#This Row],[Demand]],NA())</f>
        <v>#N/A</v>
      </c>
      <c r="G427" s="32" t="e">
        <f>IF(Table5[[#This Row],[Holiday]]="Y",Table5[[#This Row],[Demand]], NA())</f>
        <v>#N/A</v>
      </c>
      <c r="H427" s="32">
        <f>IF(Table5[[#This Row],[Holiday]]="Y",NA(),Table5[[#This Row],[Demand]])</f>
        <v>142242.595</v>
      </c>
    </row>
    <row r="428" spans="1:8" x14ac:dyDescent="0.3">
      <c r="A428" s="31">
        <v>42431</v>
      </c>
      <c r="B428" s="32" t="str">
        <f>VLOOKUP(Table_EnergyDemand_raw_data[[#This Row],[Date]],Table_Sheet1[], 2, FALSE)</f>
        <v>Y</v>
      </c>
      <c r="C428" s="32" t="str">
        <f>VLOOKUP(Table_EnergyDemand_raw_data[[#This Row],[Date]],Table_Sheet1[], 3, FALSE)</f>
        <v>N</v>
      </c>
      <c r="D428" s="32">
        <v>145182.98000000001</v>
      </c>
      <c r="E428" s="32">
        <f>IF(Table5[[#This Row],[School day]]="Y",Table5[[#This Row],[Demand]],NA())</f>
        <v>145182.98000000001</v>
      </c>
      <c r="F428" s="32" t="e">
        <f>IF(Table5[[#This Row],[School day]]="N",Table5[[#This Row],[Demand]],NA())</f>
        <v>#N/A</v>
      </c>
      <c r="G428" s="32" t="e">
        <f>IF(Table5[[#This Row],[Holiday]]="Y",Table5[[#This Row],[Demand]], NA())</f>
        <v>#N/A</v>
      </c>
      <c r="H428" s="32">
        <f>IF(Table5[[#This Row],[Holiday]]="Y",NA(),Table5[[#This Row],[Demand]])</f>
        <v>145182.98000000001</v>
      </c>
    </row>
    <row r="429" spans="1:8" x14ac:dyDescent="0.3">
      <c r="A429" s="31">
        <v>42432</v>
      </c>
      <c r="B429" s="32" t="str">
        <f>VLOOKUP(Table_EnergyDemand_raw_data[[#This Row],[Date]],Table_Sheet1[], 2, FALSE)</f>
        <v>Y</v>
      </c>
      <c r="C429" s="32" t="str">
        <f>VLOOKUP(Table_EnergyDemand_raw_data[[#This Row],[Date]],Table_Sheet1[], 3, FALSE)</f>
        <v>N</v>
      </c>
      <c r="D429" s="32">
        <v>136226.12</v>
      </c>
      <c r="E429" s="32">
        <f>IF(Table5[[#This Row],[School day]]="Y",Table5[[#This Row],[Demand]],NA())</f>
        <v>136226.12</v>
      </c>
      <c r="F429" s="32" t="e">
        <f>IF(Table5[[#This Row],[School day]]="N",Table5[[#This Row],[Demand]],NA())</f>
        <v>#N/A</v>
      </c>
      <c r="G429" s="32" t="e">
        <f>IF(Table5[[#This Row],[Holiday]]="Y",Table5[[#This Row],[Demand]], NA())</f>
        <v>#N/A</v>
      </c>
      <c r="H429" s="32">
        <f>IF(Table5[[#This Row],[Holiday]]="Y",NA(),Table5[[#This Row],[Demand]])</f>
        <v>136226.12</v>
      </c>
    </row>
    <row r="430" spans="1:8" x14ac:dyDescent="0.3">
      <c r="A430" s="31">
        <v>42433</v>
      </c>
      <c r="B430" s="32" t="str">
        <f>VLOOKUP(Table_EnergyDemand_raw_data[[#This Row],[Date]],Table_Sheet1[], 2, FALSE)</f>
        <v>Y</v>
      </c>
      <c r="C430" s="32" t="str">
        <f>VLOOKUP(Table_EnergyDemand_raw_data[[#This Row],[Date]],Table_Sheet1[], 3, FALSE)</f>
        <v>N</v>
      </c>
      <c r="D430" s="32">
        <v>149376.57</v>
      </c>
      <c r="E430" s="32">
        <f>IF(Table5[[#This Row],[School day]]="Y",Table5[[#This Row],[Demand]],NA())</f>
        <v>149376.57</v>
      </c>
      <c r="F430" s="32" t="e">
        <f>IF(Table5[[#This Row],[School day]]="N",Table5[[#This Row],[Demand]],NA())</f>
        <v>#N/A</v>
      </c>
      <c r="G430" s="32" t="e">
        <f>IF(Table5[[#This Row],[Holiday]]="Y",Table5[[#This Row],[Demand]], NA())</f>
        <v>#N/A</v>
      </c>
      <c r="H430" s="32">
        <f>IF(Table5[[#This Row],[Holiday]]="Y",NA(),Table5[[#This Row],[Demand]])</f>
        <v>149376.57</v>
      </c>
    </row>
    <row r="431" spans="1:8" x14ac:dyDescent="0.3">
      <c r="A431" s="31">
        <v>42434</v>
      </c>
      <c r="B431" s="32" t="str">
        <f>VLOOKUP(Table_EnergyDemand_raw_data[[#This Row],[Date]],Table_Sheet1[], 2, FALSE)</f>
        <v>Y</v>
      </c>
      <c r="C431" s="32" t="str">
        <f>VLOOKUP(Table_EnergyDemand_raw_data[[#This Row],[Date]],Table_Sheet1[], 3, FALSE)</f>
        <v>N</v>
      </c>
      <c r="D431" s="32">
        <v>124692.315</v>
      </c>
      <c r="E431" s="32">
        <f>IF(Table5[[#This Row],[School day]]="Y",Table5[[#This Row],[Demand]],NA())</f>
        <v>124692.315</v>
      </c>
      <c r="F431" s="32" t="e">
        <f>IF(Table5[[#This Row],[School day]]="N",Table5[[#This Row],[Demand]],NA())</f>
        <v>#N/A</v>
      </c>
      <c r="G431" s="32" t="e">
        <f>IF(Table5[[#This Row],[Holiday]]="Y",Table5[[#This Row],[Demand]], NA())</f>
        <v>#N/A</v>
      </c>
      <c r="H431" s="32">
        <f>IF(Table5[[#This Row],[Holiday]]="Y",NA(),Table5[[#This Row],[Demand]])</f>
        <v>124692.315</v>
      </c>
    </row>
    <row r="432" spans="1:8" x14ac:dyDescent="0.3">
      <c r="A432" s="31">
        <v>42435</v>
      </c>
      <c r="B432" s="32" t="str">
        <f>VLOOKUP(Table_EnergyDemand_raw_data[[#This Row],[Date]],Table_Sheet1[], 2, FALSE)</f>
        <v>Y</v>
      </c>
      <c r="C432" s="32" t="str">
        <f>VLOOKUP(Table_EnergyDemand_raw_data[[#This Row],[Date]],Table_Sheet1[], 3, FALSE)</f>
        <v>N</v>
      </c>
      <c r="D432" s="32">
        <v>117707.95</v>
      </c>
      <c r="E432" s="32">
        <f>IF(Table5[[#This Row],[School day]]="Y",Table5[[#This Row],[Demand]],NA())</f>
        <v>117707.95</v>
      </c>
      <c r="F432" s="32" t="e">
        <f>IF(Table5[[#This Row],[School day]]="N",Table5[[#This Row],[Demand]],NA())</f>
        <v>#N/A</v>
      </c>
      <c r="G432" s="32" t="e">
        <f>IF(Table5[[#This Row],[Holiday]]="Y",Table5[[#This Row],[Demand]], NA())</f>
        <v>#N/A</v>
      </c>
      <c r="H432" s="32">
        <f>IF(Table5[[#This Row],[Holiday]]="Y",NA(),Table5[[#This Row],[Demand]])</f>
        <v>117707.95</v>
      </c>
    </row>
    <row r="433" spans="1:8" x14ac:dyDescent="0.3">
      <c r="A433" s="31">
        <v>42436</v>
      </c>
      <c r="B433" s="32" t="str">
        <f>VLOOKUP(Table_EnergyDemand_raw_data[[#This Row],[Date]],Table_Sheet1[], 2, FALSE)</f>
        <v>Y</v>
      </c>
      <c r="C433" s="32" t="str">
        <f>VLOOKUP(Table_EnergyDemand_raw_data[[#This Row],[Date]],Table_Sheet1[], 3, FALSE)</f>
        <v>N</v>
      </c>
      <c r="D433" s="32">
        <v>131465.82500000001</v>
      </c>
      <c r="E433" s="32">
        <f>IF(Table5[[#This Row],[School day]]="Y",Table5[[#This Row],[Demand]],NA())</f>
        <v>131465.82500000001</v>
      </c>
      <c r="F433" s="32" t="e">
        <f>IF(Table5[[#This Row],[School day]]="N",Table5[[#This Row],[Demand]],NA())</f>
        <v>#N/A</v>
      </c>
      <c r="G433" s="32" t="e">
        <f>IF(Table5[[#This Row],[Holiday]]="Y",Table5[[#This Row],[Demand]], NA())</f>
        <v>#N/A</v>
      </c>
      <c r="H433" s="32">
        <f>IF(Table5[[#This Row],[Holiday]]="Y",NA(),Table5[[#This Row],[Demand]])</f>
        <v>131465.82500000001</v>
      </c>
    </row>
    <row r="434" spans="1:8" x14ac:dyDescent="0.3">
      <c r="A434" s="31">
        <v>42437</v>
      </c>
      <c r="B434" s="32" t="str">
        <f>VLOOKUP(Table_EnergyDemand_raw_data[[#This Row],[Date]],Table_Sheet1[], 2, FALSE)</f>
        <v>Y</v>
      </c>
      <c r="C434" s="32" t="str">
        <f>VLOOKUP(Table_EnergyDemand_raw_data[[#This Row],[Date]],Table_Sheet1[], 3, FALSE)</f>
        <v>N</v>
      </c>
      <c r="D434" s="32">
        <v>160285.01500000001</v>
      </c>
      <c r="E434" s="32">
        <f>IF(Table5[[#This Row],[School day]]="Y",Table5[[#This Row],[Demand]],NA())</f>
        <v>160285.01500000001</v>
      </c>
      <c r="F434" s="32" t="e">
        <f>IF(Table5[[#This Row],[School day]]="N",Table5[[#This Row],[Demand]],NA())</f>
        <v>#N/A</v>
      </c>
      <c r="G434" s="32" t="e">
        <f>IF(Table5[[#This Row],[Holiday]]="Y",Table5[[#This Row],[Demand]], NA())</f>
        <v>#N/A</v>
      </c>
      <c r="H434" s="32">
        <f>IF(Table5[[#This Row],[Holiday]]="Y",NA(),Table5[[#This Row],[Demand]])</f>
        <v>160285.01500000001</v>
      </c>
    </row>
    <row r="435" spans="1:8" x14ac:dyDescent="0.3">
      <c r="A435" s="31">
        <v>42438</v>
      </c>
      <c r="B435" s="32" t="str">
        <f>VLOOKUP(Table_EnergyDemand_raw_data[[#This Row],[Date]],Table_Sheet1[], 2, FALSE)</f>
        <v>Y</v>
      </c>
      <c r="C435" s="32" t="str">
        <f>VLOOKUP(Table_EnergyDemand_raw_data[[#This Row],[Date]],Table_Sheet1[], 3, FALSE)</f>
        <v>N</v>
      </c>
      <c r="D435" s="32">
        <v>152599.125</v>
      </c>
      <c r="E435" s="32">
        <f>IF(Table5[[#This Row],[School day]]="Y",Table5[[#This Row],[Demand]],NA())</f>
        <v>152599.125</v>
      </c>
      <c r="F435" s="32" t="e">
        <f>IF(Table5[[#This Row],[School day]]="N",Table5[[#This Row],[Demand]],NA())</f>
        <v>#N/A</v>
      </c>
      <c r="G435" s="32" t="e">
        <f>IF(Table5[[#This Row],[Holiday]]="Y",Table5[[#This Row],[Demand]], NA())</f>
        <v>#N/A</v>
      </c>
      <c r="H435" s="32">
        <f>IF(Table5[[#This Row],[Holiday]]="Y",NA(),Table5[[#This Row],[Demand]])</f>
        <v>152599.125</v>
      </c>
    </row>
    <row r="436" spans="1:8" x14ac:dyDescent="0.3">
      <c r="A436" s="31">
        <v>42439</v>
      </c>
      <c r="B436" s="32" t="str">
        <f>VLOOKUP(Table_EnergyDemand_raw_data[[#This Row],[Date]],Table_Sheet1[], 2, FALSE)</f>
        <v>Y</v>
      </c>
      <c r="C436" s="32" t="str">
        <f>VLOOKUP(Table_EnergyDemand_raw_data[[#This Row],[Date]],Table_Sheet1[], 3, FALSE)</f>
        <v>N</v>
      </c>
      <c r="D436" s="32">
        <v>135635.70499999999</v>
      </c>
      <c r="E436" s="32">
        <f>IF(Table5[[#This Row],[School day]]="Y",Table5[[#This Row],[Demand]],NA())</f>
        <v>135635.70499999999</v>
      </c>
      <c r="F436" s="32" t="e">
        <f>IF(Table5[[#This Row],[School day]]="N",Table5[[#This Row],[Demand]],NA())</f>
        <v>#N/A</v>
      </c>
      <c r="G436" s="32" t="e">
        <f>IF(Table5[[#This Row],[Holiday]]="Y",Table5[[#This Row],[Demand]], NA())</f>
        <v>#N/A</v>
      </c>
      <c r="H436" s="32">
        <f>IF(Table5[[#This Row],[Holiday]]="Y",NA(),Table5[[#This Row],[Demand]])</f>
        <v>135635.70499999999</v>
      </c>
    </row>
    <row r="437" spans="1:8" x14ac:dyDescent="0.3">
      <c r="A437" s="31">
        <v>42440</v>
      </c>
      <c r="B437" s="32" t="str">
        <f>VLOOKUP(Table_EnergyDemand_raw_data[[#This Row],[Date]],Table_Sheet1[], 2, FALSE)</f>
        <v>Y</v>
      </c>
      <c r="C437" s="32" t="str">
        <f>VLOOKUP(Table_EnergyDemand_raw_data[[#This Row],[Date]],Table_Sheet1[], 3, FALSE)</f>
        <v>N</v>
      </c>
      <c r="D437" s="32">
        <v>141414.35</v>
      </c>
      <c r="E437" s="32">
        <f>IF(Table5[[#This Row],[School day]]="Y",Table5[[#This Row],[Demand]],NA())</f>
        <v>141414.35</v>
      </c>
      <c r="F437" s="32" t="e">
        <f>IF(Table5[[#This Row],[School day]]="N",Table5[[#This Row],[Demand]],NA())</f>
        <v>#N/A</v>
      </c>
      <c r="G437" s="32" t="e">
        <f>IF(Table5[[#This Row],[Holiday]]="Y",Table5[[#This Row],[Demand]], NA())</f>
        <v>#N/A</v>
      </c>
      <c r="H437" s="32">
        <f>IF(Table5[[#This Row],[Holiday]]="Y",NA(),Table5[[#This Row],[Demand]])</f>
        <v>141414.35</v>
      </c>
    </row>
    <row r="438" spans="1:8" x14ac:dyDescent="0.3">
      <c r="A438" s="31">
        <v>42441</v>
      </c>
      <c r="B438" s="32" t="str">
        <f>VLOOKUP(Table_EnergyDemand_raw_data[[#This Row],[Date]],Table_Sheet1[], 2, FALSE)</f>
        <v>Y</v>
      </c>
      <c r="C438" s="32" t="str">
        <f>VLOOKUP(Table_EnergyDemand_raw_data[[#This Row],[Date]],Table_Sheet1[], 3, FALSE)</f>
        <v>N</v>
      </c>
      <c r="D438" s="32">
        <v>119690.755</v>
      </c>
      <c r="E438" s="32">
        <f>IF(Table5[[#This Row],[School day]]="Y",Table5[[#This Row],[Demand]],NA())</f>
        <v>119690.755</v>
      </c>
      <c r="F438" s="32" t="e">
        <f>IF(Table5[[#This Row],[School day]]="N",Table5[[#This Row],[Demand]],NA())</f>
        <v>#N/A</v>
      </c>
      <c r="G438" s="32" t="e">
        <f>IF(Table5[[#This Row],[Holiday]]="Y",Table5[[#This Row],[Demand]], NA())</f>
        <v>#N/A</v>
      </c>
      <c r="H438" s="32">
        <f>IF(Table5[[#This Row],[Holiday]]="Y",NA(),Table5[[#This Row],[Demand]])</f>
        <v>119690.755</v>
      </c>
    </row>
    <row r="439" spans="1:8" x14ac:dyDescent="0.3">
      <c r="A439" s="31">
        <v>42442</v>
      </c>
      <c r="B439" s="32" t="str">
        <f>VLOOKUP(Table_EnergyDemand_raw_data[[#This Row],[Date]],Table_Sheet1[], 2, FALSE)</f>
        <v>Y</v>
      </c>
      <c r="C439" s="32" t="str">
        <f>VLOOKUP(Table_EnergyDemand_raw_data[[#This Row],[Date]],Table_Sheet1[], 3, FALSE)</f>
        <v>N</v>
      </c>
      <c r="D439" s="32">
        <v>111329.62</v>
      </c>
      <c r="E439" s="32">
        <f>IF(Table5[[#This Row],[School day]]="Y",Table5[[#This Row],[Demand]],NA())</f>
        <v>111329.62</v>
      </c>
      <c r="F439" s="32" t="e">
        <f>IF(Table5[[#This Row],[School day]]="N",Table5[[#This Row],[Demand]],NA())</f>
        <v>#N/A</v>
      </c>
      <c r="G439" s="32" t="e">
        <f>IF(Table5[[#This Row],[Holiday]]="Y",Table5[[#This Row],[Demand]], NA())</f>
        <v>#N/A</v>
      </c>
      <c r="H439" s="32">
        <f>IF(Table5[[#This Row],[Holiday]]="Y",NA(),Table5[[#This Row],[Demand]])</f>
        <v>111329.62</v>
      </c>
    </row>
    <row r="440" spans="1:8" x14ac:dyDescent="0.3">
      <c r="A440" s="31">
        <v>42443</v>
      </c>
      <c r="B440" s="32" t="str">
        <f>VLOOKUP(Table_EnergyDemand_raw_data[[#This Row],[Date]],Table_Sheet1[], 2, FALSE)</f>
        <v>Y</v>
      </c>
      <c r="C440" s="32" t="str">
        <f>VLOOKUP(Table_EnergyDemand_raw_data[[#This Row],[Date]],Table_Sheet1[], 3, FALSE)</f>
        <v>Y</v>
      </c>
      <c r="D440" s="32">
        <v>105388.57</v>
      </c>
      <c r="E440" s="32">
        <f>IF(Table5[[#This Row],[School day]]="Y",Table5[[#This Row],[Demand]],NA())</f>
        <v>105388.57</v>
      </c>
      <c r="F440" s="32" t="e">
        <f>IF(Table5[[#This Row],[School day]]="N",Table5[[#This Row],[Demand]],NA())</f>
        <v>#N/A</v>
      </c>
      <c r="G440" s="32">
        <f>IF(Table5[[#This Row],[Holiday]]="Y",Table5[[#This Row],[Demand]], NA())</f>
        <v>105388.57</v>
      </c>
      <c r="H440" s="32" t="e">
        <f>IF(Table5[[#This Row],[Holiday]]="Y",NA(),Table5[[#This Row],[Demand]])</f>
        <v>#N/A</v>
      </c>
    </row>
    <row r="441" spans="1:8" x14ac:dyDescent="0.3">
      <c r="A441" s="31">
        <v>42444</v>
      </c>
      <c r="B441" s="32" t="str">
        <f>VLOOKUP(Table_EnergyDemand_raw_data[[#This Row],[Date]],Table_Sheet1[], 2, FALSE)</f>
        <v>Y</v>
      </c>
      <c r="C441" s="32" t="str">
        <f>VLOOKUP(Table_EnergyDemand_raw_data[[#This Row],[Date]],Table_Sheet1[], 3, FALSE)</f>
        <v>N</v>
      </c>
      <c r="D441" s="32">
        <v>123073.98</v>
      </c>
      <c r="E441" s="32">
        <f>IF(Table5[[#This Row],[School day]]="Y",Table5[[#This Row],[Demand]],NA())</f>
        <v>123073.98</v>
      </c>
      <c r="F441" s="32" t="e">
        <f>IF(Table5[[#This Row],[School day]]="N",Table5[[#This Row],[Demand]],NA())</f>
        <v>#N/A</v>
      </c>
      <c r="G441" s="32" t="e">
        <f>IF(Table5[[#This Row],[Holiday]]="Y",Table5[[#This Row],[Demand]], NA())</f>
        <v>#N/A</v>
      </c>
      <c r="H441" s="32">
        <f>IF(Table5[[#This Row],[Holiday]]="Y",NA(),Table5[[#This Row],[Demand]])</f>
        <v>123073.98</v>
      </c>
    </row>
    <row r="442" spans="1:8" x14ac:dyDescent="0.3">
      <c r="A442" s="31">
        <v>42445</v>
      </c>
      <c r="B442" s="32" t="str">
        <f>VLOOKUP(Table_EnergyDemand_raw_data[[#This Row],[Date]],Table_Sheet1[], 2, FALSE)</f>
        <v>Y</v>
      </c>
      <c r="C442" s="32" t="str">
        <f>VLOOKUP(Table_EnergyDemand_raw_data[[#This Row],[Date]],Table_Sheet1[], 3, FALSE)</f>
        <v>N</v>
      </c>
      <c r="D442" s="32">
        <v>135047.625</v>
      </c>
      <c r="E442" s="32">
        <f>IF(Table5[[#This Row],[School day]]="Y",Table5[[#This Row],[Demand]],NA())</f>
        <v>135047.625</v>
      </c>
      <c r="F442" s="32" t="e">
        <f>IF(Table5[[#This Row],[School day]]="N",Table5[[#This Row],[Demand]],NA())</f>
        <v>#N/A</v>
      </c>
      <c r="G442" s="32" t="e">
        <f>IF(Table5[[#This Row],[Holiday]]="Y",Table5[[#This Row],[Demand]], NA())</f>
        <v>#N/A</v>
      </c>
      <c r="H442" s="32">
        <f>IF(Table5[[#This Row],[Holiday]]="Y",NA(),Table5[[#This Row],[Demand]])</f>
        <v>135047.625</v>
      </c>
    </row>
    <row r="443" spans="1:8" x14ac:dyDescent="0.3">
      <c r="A443" s="31">
        <v>42446</v>
      </c>
      <c r="B443" s="32" t="str">
        <f>VLOOKUP(Table_EnergyDemand_raw_data[[#This Row],[Date]],Table_Sheet1[], 2, FALSE)</f>
        <v>Y</v>
      </c>
      <c r="C443" s="32" t="str">
        <f>VLOOKUP(Table_EnergyDemand_raw_data[[#This Row],[Date]],Table_Sheet1[], 3, FALSE)</f>
        <v>N</v>
      </c>
      <c r="D443" s="32">
        <v>143184.80499999999</v>
      </c>
      <c r="E443" s="32">
        <f>IF(Table5[[#This Row],[School day]]="Y",Table5[[#This Row],[Demand]],NA())</f>
        <v>143184.80499999999</v>
      </c>
      <c r="F443" s="32" t="e">
        <f>IF(Table5[[#This Row],[School day]]="N",Table5[[#This Row],[Demand]],NA())</f>
        <v>#N/A</v>
      </c>
      <c r="G443" s="32" t="e">
        <f>IF(Table5[[#This Row],[Holiday]]="Y",Table5[[#This Row],[Demand]], NA())</f>
        <v>#N/A</v>
      </c>
      <c r="H443" s="32">
        <f>IF(Table5[[#This Row],[Holiday]]="Y",NA(),Table5[[#This Row],[Demand]])</f>
        <v>143184.80499999999</v>
      </c>
    </row>
    <row r="444" spans="1:8" x14ac:dyDescent="0.3">
      <c r="A444" s="31">
        <v>42447</v>
      </c>
      <c r="B444" s="32" t="str">
        <f>VLOOKUP(Table_EnergyDemand_raw_data[[#This Row],[Date]],Table_Sheet1[], 2, FALSE)</f>
        <v>Y</v>
      </c>
      <c r="C444" s="32" t="str">
        <f>VLOOKUP(Table_EnergyDemand_raw_data[[#This Row],[Date]],Table_Sheet1[], 3, FALSE)</f>
        <v>N</v>
      </c>
      <c r="D444" s="32">
        <v>118189.72</v>
      </c>
      <c r="E444" s="32">
        <f>IF(Table5[[#This Row],[School day]]="Y",Table5[[#This Row],[Demand]],NA())</f>
        <v>118189.72</v>
      </c>
      <c r="F444" s="32" t="e">
        <f>IF(Table5[[#This Row],[School day]]="N",Table5[[#This Row],[Demand]],NA())</f>
        <v>#N/A</v>
      </c>
      <c r="G444" s="32" t="e">
        <f>IF(Table5[[#This Row],[Holiday]]="Y",Table5[[#This Row],[Demand]], NA())</f>
        <v>#N/A</v>
      </c>
      <c r="H444" s="32">
        <f>IF(Table5[[#This Row],[Holiday]]="Y",NA(),Table5[[#This Row],[Demand]])</f>
        <v>118189.72</v>
      </c>
    </row>
    <row r="445" spans="1:8" x14ac:dyDescent="0.3">
      <c r="A445" s="31">
        <v>42448</v>
      </c>
      <c r="B445" s="32" t="str">
        <f>VLOOKUP(Table_EnergyDemand_raw_data[[#This Row],[Date]],Table_Sheet1[], 2, FALSE)</f>
        <v>Y</v>
      </c>
      <c r="C445" s="32" t="str">
        <f>VLOOKUP(Table_EnergyDemand_raw_data[[#This Row],[Date]],Table_Sheet1[], 3, FALSE)</f>
        <v>N</v>
      </c>
      <c r="D445" s="32">
        <v>105484.1</v>
      </c>
      <c r="E445" s="32">
        <f>IF(Table5[[#This Row],[School day]]="Y",Table5[[#This Row],[Demand]],NA())</f>
        <v>105484.1</v>
      </c>
      <c r="F445" s="32" t="e">
        <f>IF(Table5[[#This Row],[School day]]="N",Table5[[#This Row],[Demand]],NA())</f>
        <v>#N/A</v>
      </c>
      <c r="G445" s="32" t="e">
        <f>IF(Table5[[#This Row],[Holiday]]="Y",Table5[[#This Row],[Demand]], NA())</f>
        <v>#N/A</v>
      </c>
      <c r="H445" s="32">
        <f>IF(Table5[[#This Row],[Holiday]]="Y",NA(),Table5[[#This Row],[Demand]])</f>
        <v>105484.1</v>
      </c>
    </row>
    <row r="446" spans="1:8" x14ac:dyDescent="0.3">
      <c r="A446" s="31">
        <v>42449</v>
      </c>
      <c r="B446" s="32" t="str">
        <f>VLOOKUP(Table_EnergyDemand_raw_data[[#This Row],[Date]],Table_Sheet1[], 2, FALSE)</f>
        <v>Y</v>
      </c>
      <c r="C446" s="32" t="str">
        <f>VLOOKUP(Table_EnergyDemand_raw_data[[#This Row],[Date]],Table_Sheet1[], 3, FALSE)</f>
        <v>N</v>
      </c>
      <c r="D446" s="32">
        <v>100394.06</v>
      </c>
      <c r="E446" s="32">
        <f>IF(Table5[[#This Row],[School day]]="Y",Table5[[#This Row],[Demand]],NA())</f>
        <v>100394.06</v>
      </c>
      <c r="F446" s="32" t="e">
        <f>IF(Table5[[#This Row],[School day]]="N",Table5[[#This Row],[Demand]],NA())</f>
        <v>#N/A</v>
      </c>
      <c r="G446" s="32" t="e">
        <f>IF(Table5[[#This Row],[Holiday]]="Y",Table5[[#This Row],[Demand]], NA())</f>
        <v>#N/A</v>
      </c>
      <c r="H446" s="32">
        <f>IF(Table5[[#This Row],[Holiday]]="Y",NA(),Table5[[#This Row],[Demand]])</f>
        <v>100394.06</v>
      </c>
    </row>
    <row r="447" spans="1:8" x14ac:dyDescent="0.3">
      <c r="A447" s="31">
        <v>42450</v>
      </c>
      <c r="B447" s="32" t="str">
        <f>VLOOKUP(Table_EnergyDemand_raw_data[[#This Row],[Date]],Table_Sheet1[], 2, FALSE)</f>
        <v>Y</v>
      </c>
      <c r="C447" s="32" t="str">
        <f>VLOOKUP(Table_EnergyDemand_raw_data[[#This Row],[Date]],Table_Sheet1[], 3, FALSE)</f>
        <v>N</v>
      </c>
      <c r="D447" s="32">
        <v>117796.715</v>
      </c>
      <c r="E447" s="32">
        <f>IF(Table5[[#This Row],[School day]]="Y",Table5[[#This Row],[Demand]],NA())</f>
        <v>117796.715</v>
      </c>
      <c r="F447" s="32" t="e">
        <f>IF(Table5[[#This Row],[School day]]="N",Table5[[#This Row],[Demand]],NA())</f>
        <v>#N/A</v>
      </c>
      <c r="G447" s="32" t="e">
        <f>IF(Table5[[#This Row],[Holiday]]="Y",Table5[[#This Row],[Demand]], NA())</f>
        <v>#N/A</v>
      </c>
      <c r="H447" s="32">
        <f>IF(Table5[[#This Row],[Holiday]]="Y",NA(),Table5[[#This Row],[Demand]])</f>
        <v>117796.715</v>
      </c>
    </row>
    <row r="448" spans="1:8" x14ac:dyDescent="0.3">
      <c r="A448" s="31">
        <v>42451</v>
      </c>
      <c r="B448" s="32" t="str">
        <f>VLOOKUP(Table_EnergyDemand_raw_data[[#This Row],[Date]],Table_Sheet1[], 2, FALSE)</f>
        <v>Y</v>
      </c>
      <c r="C448" s="32" t="str">
        <f>VLOOKUP(Table_EnergyDemand_raw_data[[#This Row],[Date]],Table_Sheet1[], 3, FALSE)</f>
        <v>N</v>
      </c>
      <c r="D448" s="32">
        <v>124081.46</v>
      </c>
      <c r="E448" s="32">
        <f>IF(Table5[[#This Row],[School day]]="Y",Table5[[#This Row],[Demand]],NA())</f>
        <v>124081.46</v>
      </c>
      <c r="F448" s="32" t="e">
        <f>IF(Table5[[#This Row],[School day]]="N",Table5[[#This Row],[Demand]],NA())</f>
        <v>#N/A</v>
      </c>
      <c r="G448" s="32" t="e">
        <f>IF(Table5[[#This Row],[Holiday]]="Y",Table5[[#This Row],[Demand]], NA())</f>
        <v>#N/A</v>
      </c>
      <c r="H448" s="32">
        <f>IF(Table5[[#This Row],[Holiday]]="Y",NA(),Table5[[#This Row],[Demand]])</f>
        <v>124081.46</v>
      </c>
    </row>
    <row r="449" spans="1:8" x14ac:dyDescent="0.3">
      <c r="A449" s="31">
        <v>42452</v>
      </c>
      <c r="B449" s="32" t="str">
        <f>VLOOKUP(Table_EnergyDemand_raw_data[[#This Row],[Date]],Table_Sheet1[], 2, FALSE)</f>
        <v>Y</v>
      </c>
      <c r="C449" s="32" t="str">
        <f>VLOOKUP(Table_EnergyDemand_raw_data[[#This Row],[Date]],Table_Sheet1[], 3, FALSE)</f>
        <v>N</v>
      </c>
      <c r="D449" s="32">
        <v>126074.895</v>
      </c>
      <c r="E449" s="32">
        <f>IF(Table5[[#This Row],[School day]]="Y",Table5[[#This Row],[Demand]],NA())</f>
        <v>126074.895</v>
      </c>
      <c r="F449" s="32" t="e">
        <f>IF(Table5[[#This Row],[School day]]="N",Table5[[#This Row],[Demand]],NA())</f>
        <v>#N/A</v>
      </c>
      <c r="G449" s="32" t="e">
        <f>IF(Table5[[#This Row],[Holiday]]="Y",Table5[[#This Row],[Demand]], NA())</f>
        <v>#N/A</v>
      </c>
      <c r="H449" s="32">
        <f>IF(Table5[[#This Row],[Holiday]]="Y",NA(),Table5[[#This Row],[Demand]])</f>
        <v>126074.895</v>
      </c>
    </row>
    <row r="450" spans="1:8" x14ac:dyDescent="0.3">
      <c r="A450" s="31">
        <v>42453</v>
      </c>
      <c r="B450" s="32" t="str">
        <f>VLOOKUP(Table_EnergyDemand_raw_data[[#This Row],[Date]],Table_Sheet1[], 2, FALSE)</f>
        <v>N</v>
      </c>
      <c r="C450" s="32" t="str">
        <f>VLOOKUP(Table_EnergyDemand_raw_data[[#This Row],[Date]],Table_Sheet1[], 3, FALSE)</f>
        <v>N</v>
      </c>
      <c r="D450" s="32">
        <v>125072.73</v>
      </c>
      <c r="E450" s="32" t="e">
        <f>IF(Table5[[#This Row],[School day]]="Y",Table5[[#This Row],[Demand]],NA())</f>
        <v>#N/A</v>
      </c>
      <c r="F450" s="32">
        <f>IF(Table5[[#This Row],[School day]]="N",Table5[[#This Row],[Demand]],NA())</f>
        <v>125072.73</v>
      </c>
      <c r="G450" s="32" t="e">
        <f>IF(Table5[[#This Row],[Holiday]]="Y",Table5[[#This Row],[Demand]], NA())</f>
        <v>#N/A</v>
      </c>
      <c r="H450" s="32">
        <f>IF(Table5[[#This Row],[Holiday]]="Y",NA(),Table5[[#This Row],[Demand]])</f>
        <v>125072.73</v>
      </c>
    </row>
    <row r="451" spans="1:8" x14ac:dyDescent="0.3">
      <c r="A451" s="31">
        <v>42454</v>
      </c>
      <c r="B451" s="32" t="str">
        <f>VLOOKUP(Table_EnergyDemand_raw_data[[#This Row],[Date]],Table_Sheet1[], 2, FALSE)</f>
        <v>N</v>
      </c>
      <c r="C451" s="32" t="str">
        <f>VLOOKUP(Table_EnergyDemand_raw_data[[#This Row],[Date]],Table_Sheet1[], 3, FALSE)</f>
        <v>Y</v>
      </c>
      <c r="D451" s="32">
        <v>101740.89</v>
      </c>
      <c r="E451" s="32" t="e">
        <f>IF(Table5[[#This Row],[School day]]="Y",Table5[[#This Row],[Demand]],NA())</f>
        <v>#N/A</v>
      </c>
      <c r="F451" s="32">
        <f>IF(Table5[[#This Row],[School day]]="N",Table5[[#This Row],[Demand]],NA())</f>
        <v>101740.89</v>
      </c>
      <c r="G451" s="32">
        <f>IF(Table5[[#This Row],[Holiday]]="Y",Table5[[#This Row],[Demand]], NA())</f>
        <v>101740.89</v>
      </c>
      <c r="H451" s="32" t="e">
        <f>IF(Table5[[#This Row],[Holiday]]="Y",NA(),Table5[[#This Row],[Demand]])</f>
        <v>#N/A</v>
      </c>
    </row>
    <row r="452" spans="1:8" x14ac:dyDescent="0.3">
      <c r="A452" s="31">
        <v>42455</v>
      </c>
      <c r="B452" s="32" t="str">
        <f>VLOOKUP(Table_EnergyDemand_raw_data[[#This Row],[Date]],Table_Sheet1[], 2, FALSE)</f>
        <v>N</v>
      </c>
      <c r="C452" s="32" t="str">
        <f>VLOOKUP(Table_EnergyDemand_raw_data[[#This Row],[Date]],Table_Sheet1[], 3, FALSE)</f>
        <v>Y</v>
      </c>
      <c r="D452" s="32">
        <v>102726.745</v>
      </c>
      <c r="E452" s="32" t="e">
        <f>IF(Table5[[#This Row],[School day]]="Y",Table5[[#This Row],[Demand]],NA())</f>
        <v>#N/A</v>
      </c>
      <c r="F452" s="32">
        <f>IF(Table5[[#This Row],[School day]]="N",Table5[[#This Row],[Demand]],NA())</f>
        <v>102726.745</v>
      </c>
      <c r="G452" s="32">
        <f>IF(Table5[[#This Row],[Holiday]]="Y",Table5[[#This Row],[Demand]], NA())</f>
        <v>102726.745</v>
      </c>
      <c r="H452" s="32" t="e">
        <f>IF(Table5[[#This Row],[Holiday]]="Y",NA(),Table5[[#This Row],[Demand]])</f>
        <v>#N/A</v>
      </c>
    </row>
    <row r="453" spans="1:8" x14ac:dyDescent="0.3">
      <c r="A453" s="31">
        <v>42456</v>
      </c>
      <c r="B453" s="32" t="str">
        <f>VLOOKUP(Table_EnergyDemand_raw_data[[#This Row],[Date]],Table_Sheet1[], 2, FALSE)</f>
        <v>N</v>
      </c>
      <c r="C453" s="32" t="str">
        <f>VLOOKUP(Table_EnergyDemand_raw_data[[#This Row],[Date]],Table_Sheet1[], 3, FALSE)</f>
        <v>Y</v>
      </c>
      <c r="D453" s="32">
        <v>98324.645000000004</v>
      </c>
      <c r="E453" s="32" t="e">
        <f>IF(Table5[[#This Row],[School day]]="Y",Table5[[#This Row],[Demand]],NA())</f>
        <v>#N/A</v>
      </c>
      <c r="F453" s="32">
        <f>IF(Table5[[#This Row],[School day]]="N",Table5[[#This Row],[Demand]],NA())</f>
        <v>98324.645000000004</v>
      </c>
      <c r="G453" s="32">
        <f>IF(Table5[[#This Row],[Holiday]]="Y",Table5[[#This Row],[Demand]], NA())</f>
        <v>98324.645000000004</v>
      </c>
      <c r="H453" s="32" t="e">
        <f>IF(Table5[[#This Row],[Holiday]]="Y",NA(),Table5[[#This Row],[Demand]])</f>
        <v>#N/A</v>
      </c>
    </row>
    <row r="454" spans="1:8" x14ac:dyDescent="0.3">
      <c r="A454" s="31">
        <v>42457</v>
      </c>
      <c r="B454" s="32" t="str">
        <f>VLOOKUP(Table_EnergyDemand_raw_data[[#This Row],[Date]],Table_Sheet1[], 2, FALSE)</f>
        <v>N</v>
      </c>
      <c r="C454" s="32" t="str">
        <f>VLOOKUP(Table_EnergyDemand_raw_data[[#This Row],[Date]],Table_Sheet1[], 3, FALSE)</f>
        <v>Y</v>
      </c>
      <c r="D454" s="32">
        <v>102746.6</v>
      </c>
      <c r="E454" s="32" t="e">
        <f>IF(Table5[[#This Row],[School day]]="Y",Table5[[#This Row],[Demand]],NA())</f>
        <v>#N/A</v>
      </c>
      <c r="F454" s="32">
        <f>IF(Table5[[#This Row],[School day]]="N",Table5[[#This Row],[Demand]],NA())</f>
        <v>102746.6</v>
      </c>
      <c r="G454" s="32">
        <f>IF(Table5[[#This Row],[Holiday]]="Y",Table5[[#This Row],[Demand]], NA())</f>
        <v>102746.6</v>
      </c>
      <c r="H454" s="32" t="e">
        <f>IF(Table5[[#This Row],[Holiday]]="Y",NA(),Table5[[#This Row],[Demand]])</f>
        <v>#N/A</v>
      </c>
    </row>
    <row r="455" spans="1:8" x14ac:dyDescent="0.3">
      <c r="A455" s="31">
        <v>42458</v>
      </c>
      <c r="B455" s="32" t="str">
        <f>VLOOKUP(Table_EnergyDemand_raw_data[[#This Row],[Date]],Table_Sheet1[], 2, FALSE)</f>
        <v>N</v>
      </c>
      <c r="C455" s="32" t="str">
        <f>VLOOKUP(Table_EnergyDemand_raw_data[[#This Row],[Date]],Table_Sheet1[], 3, FALSE)</f>
        <v>N</v>
      </c>
      <c r="D455" s="32">
        <v>118281.13</v>
      </c>
      <c r="E455" s="32" t="e">
        <f>IF(Table5[[#This Row],[School day]]="Y",Table5[[#This Row],[Demand]],NA())</f>
        <v>#N/A</v>
      </c>
      <c r="F455" s="32">
        <f>IF(Table5[[#This Row],[School day]]="N",Table5[[#This Row],[Demand]],NA())</f>
        <v>118281.13</v>
      </c>
      <c r="G455" s="32" t="e">
        <f>IF(Table5[[#This Row],[Holiday]]="Y",Table5[[#This Row],[Demand]], NA())</f>
        <v>#N/A</v>
      </c>
      <c r="H455" s="32">
        <f>IF(Table5[[#This Row],[Holiday]]="Y",NA(),Table5[[#This Row],[Demand]])</f>
        <v>118281.13</v>
      </c>
    </row>
    <row r="456" spans="1:8" x14ac:dyDescent="0.3">
      <c r="A456" s="31">
        <v>42459</v>
      </c>
      <c r="B456" s="32" t="str">
        <f>VLOOKUP(Table_EnergyDemand_raw_data[[#This Row],[Date]],Table_Sheet1[], 2, FALSE)</f>
        <v>N</v>
      </c>
      <c r="C456" s="32" t="str">
        <f>VLOOKUP(Table_EnergyDemand_raw_data[[#This Row],[Date]],Table_Sheet1[], 3, FALSE)</f>
        <v>N</v>
      </c>
      <c r="D456" s="32">
        <v>122625.21</v>
      </c>
      <c r="E456" s="32" t="e">
        <f>IF(Table5[[#This Row],[School day]]="Y",Table5[[#This Row],[Demand]],NA())</f>
        <v>#N/A</v>
      </c>
      <c r="F456" s="32">
        <f>IF(Table5[[#This Row],[School day]]="N",Table5[[#This Row],[Demand]],NA())</f>
        <v>122625.21</v>
      </c>
      <c r="G456" s="32" t="e">
        <f>IF(Table5[[#This Row],[Holiday]]="Y",Table5[[#This Row],[Demand]], NA())</f>
        <v>#N/A</v>
      </c>
      <c r="H456" s="32">
        <f>IF(Table5[[#This Row],[Holiday]]="Y",NA(),Table5[[#This Row],[Demand]])</f>
        <v>122625.21</v>
      </c>
    </row>
    <row r="457" spans="1:8" x14ac:dyDescent="0.3">
      <c r="A457" s="31">
        <v>42460</v>
      </c>
      <c r="B457" s="32" t="str">
        <f>VLOOKUP(Table_EnergyDemand_raw_data[[#This Row],[Date]],Table_Sheet1[], 2, FALSE)</f>
        <v>N</v>
      </c>
      <c r="C457" s="32" t="str">
        <f>VLOOKUP(Table_EnergyDemand_raw_data[[#This Row],[Date]],Table_Sheet1[], 3, FALSE)</f>
        <v>N</v>
      </c>
      <c r="D457" s="32">
        <v>122964.715</v>
      </c>
      <c r="E457" s="32" t="e">
        <f>IF(Table5[[#This Row],[School day]]="Y",Table5[[#This Row],[Demand]],NA())</f>
        <v>#N/A</v>
      </c>
      <c r="F457" s="32">
        <f>IF(Table5[[#This Row],[School day]]="N",Table5[[#This Row],[Demand]],NA())</f>
        <v>122964.715</v>
      </c>
      <c r="G457" s="32" t="e">
        <f>IF(Table5[[#This Row],[Holiday]]="Y",Table5[[#This Row],[Demand]], NA())</f>
        <v>#N/A</v>
      </c>
      <c r="H457" s="32">
        <f>IF(Table5[[#This Row],[Holiday]]="Y",NA(),Table5[[#This Row],[Demand]])</f>
        <v>122964.715</v>
      </c>
    </row>
    <row r="458" spans="1:8" x14ac:dyDescent="0.3">
      <c r="A458" s="31">
        <v>42461</v>
      </c>
      <c r="B458" s="32" t="str">
        <f>VLOOKUP(Table_EnergyDemand_raw_data[[#This Row],[Date]],Table_Sheet1[], 2, FALSE)</f>
        <v>N</v>
      </c>
      <c r="C458" s="32" t="str">
        <f>VLOOKUP(Table_EnergyDemand_raw_data[[#This Row],[Date]],Table_Sheet1[], 3, FALSE)</f>
        <v>N</v>
      </c>
      <c r="D458" s="32">
        <v>116321.60000000001</v>
      </c>
      <c r="E458" s="32" t="e">
        <f>IF(Table5[[#This Row],[School day]]="Y",Table5[[#This Row],[Demand]],NA())</f>
        <v>#N/A</v>
      </c>
      <c r="F458" s="32">
        <f>IF(Table5[[#This Row],[School day]]="N",Table5[[#This Row],[Demand]],NA())</f>
        <v>116321.60000000001</v>
      </c>
      <c r="G458" s="32" t="e">
        <f>IF(Table5[[#This Row],[Holiday]]="Y",Table5[[#This Row],[Demand]], NA())</f>
        <v>#N/A</v>
      </c>
      <c r="H458" s="32">
        <f>IF(Table5[[#This Row],[Holiday]]="Y",NA(),Table5[[#This Row],[Demand]])</f>
        <v>116321.60000000001</v>
      </c>
    </row>
    <row r="459" spans="1:8" x14ac:dyDescent="0.3">
      <c r="A459" s="31">
        <v>42462</v>
      </c>
      <c r="B459" s="32" t="str">
        <f>VLOOKUP(Table_EnergyDemand_raw_data[[#This Row],[Date]],Table_Sheet1[], 2, FALSE)</f>
        <v>N</v>
      </c>
      <c r="C459" s="32" t="str">
        <f>VLOOKUP(Table_EnergyDemand_raw_data[[#This Row],[Date]],Table_Sheet1[], 3, FALSE)</f>
        <v>N</v>
      </c>
      <c r="D459" s="32">
        <v>102832.72</v>
      </c>
      <c r="E459" s="32" t="e">
        <f>IF(Table5[[#This Row],[School day]]="Y",Table5[[#This Row],[Demand]],NA())</f>
        <v>#N/A</v>
      </c>
      <c r="F459" s="32">
        <f>IF(Table5[[#This Row],[School day]]="N",Table5[[#This Row],[Demand]],NA())</f>
        <v>102832.72</v>
      </c>
      <c r="G459" s="32" t="e">
        <f>IF(Table5[[#This Row],[Holiday]]="Y",Table5[[#This Row],[Demand]], NA())</f>
        <v>#N/A</v>
      </c>
      <c r="H459" s="32">
        <f>IF(Table5[[#This Row],[Holiday]]="Y",NA(),Table5[[#This Row],[Demand]])</f>
        <v>102832.72</v>
      </c>
    </row>
    <row r="460" spans="1:8" x14ac:dyDescent="0.3">
      <c r="A460" s="31">
        <v>42463</v>
      </c>
      <c r="B460" s="32" t="str">
        <f>VLOOKUP(Table_EnergyDemand_raw_data[[#This Row],[Date]],Table_Sheet1[], 2, FALSE)</f>
        <v>N</v>
      </c>
      <c r="C460" s="32" t="str">
        <f>VLOOKUP(Table_EnergyDemand_raw_data[[#This Row],[Date]],Table_Sheet1[], 3, FALSE)</f>
        <v>N</v>
      </c>
      <c r="D460" s="32">
        <v>102084</v>
      </c>
      <c r="E460" s="32" t="e">
        <f>IF(Table5[[#This Row],[School day]]="Y",Table5[[#This Row],[Demand]],NA())</f>
        <v>#N/A</v>
      </c>
      <c r="F460" s="32">
        <f>IF(Table5[[#This Row],[School day]]="N",Table5[[#This Row],[Demand]],NA())</f>
        <v>102084</v>
      </c>
      <c r="G460" s="32" t="e">
        <f>IF(Table5[[#This Row],[Holiday]]="Y",Table5[[#This Row],[Demand]], NA())</f>
        <v>#N/A</v>
      </c>
      <c r="H460" s="32">
        <f>IF(Table5[[#This Row],[Holiday]]="Y",NA(),Table5[[#This Row],[Demand]])</f>
        <v>102084</v>
      </c>
    </row>
    <row r="461" spans="1:8" x14ac:dyDescent="0.3">
      <c r="A461" s="31">
        <v>42464</v>
      </c>
      <c r="B461" s="32" t="str">
        <f>VLOOKUP(Table_EnergyDemand_raw_data[[#This Row],[Date]],Table_Sheet1[], 2, FALSE)</f>
        <v>N</v>
      </c>
      <c r="C461" s="32" t="str">
        <f>VLOOKUP(Table_EnergyDemand_raw_data[[#This Row],[Date]],Table_Sheet1[], 3, FALSE)</f>
        <v>N</v>
      </c>
      <c r="D461" s="32">
        <v>120445.735</v>
      </c>
      <c r="E461" s="32" t="e">
        <f>IF(Table5[[#This Row],[School day]]="Y",Table5[[#This Row],[Demand]],NA())</f>
        <v>#N/A</v>
      </c>
      <c r="F461" s="32">
        <f>IF(Table5[[#This Row],[School day]]="N",Table5[[#This Row],[Demand]],NA())</f>
        <v>120445.735</v>
      </c>
      <c r="G461" s="32" t="e">
        <f>IF(Table5[[#This Row],[Holiday]]="Y",Table5[[#This Row],[Demand]], NA())</f>
        <v>#N/A</v>
      </c>
      <c r="H461" s="32">
        <f>IF(Table5[[#This Row],[Holiday]]="Y",NA(),Table5[[#This Row],[Demand]])</f>
        <v>120445.735</v>
      </c>
    </row>
    <row r="462" spans="1:8" x14ac:dyDescent="0.3">
      <c r="A462" s="31">
        <v>42465</v>
      </c>
      <c r="B462" s="32" t="str">
        <f>VLOOKUP(Table_EnergyDemand_raw_data[[#This Row],[Date]],Table_Sheet1[], 2, FALSE)</f>
        <v>N</v>
      </c>
      <c r="C462" s="32" t="str">
        <f>VLOOKUP(Table_EnergyDemand_raw_data[[#This Row],[Date]],Table_Sheet1[], 3, FALSE)</f>
        <v>N</v>
      </c>
      <c r="D462" s="32">
        <v>120371.235</v>
      </c>
      <c r="E462" s="32" t="e">
        <f>IF(Table5[[#This Row],[School day]]="Y",Table5[[#This Row],[Demand]],NA())</f>
        <v>#N/A</v>
      </c>
      <c r="F462" s="32">
        <f>IF(Table5[[#This Row],[School day]]="N",Table5[[#This Row],[Demand]],NA())</f>
        <v>120371.235</v>
      </c>
      <c r="G462" s="32" t="e">
        <f>IF(Table5[[#This Row],[Holiday]]="Y",Table5[[#This Row],[Demand]], NA())</f>
        <v>#N/A</v>
      </c>
      <c r="H462" s="32">
        <f>IF(Table5[[#This Row],[Holiday]]="Y",NA(),Table5[[#This Row],[Demand]])</f>
        <v>120371.235</v>
      </c>
    </row>
    <row r="463" spans="1:8" x14ac:dyDescent="0.3">
      <c r="A463" s="31">
        <v>42466</v>
      </c>
      <c r="B463" s="32" t="str">
        <f>VLOOKUP(Table_EnergyDemand_raw_data[[#This Row],[Date]],Table_Sheet1[], 2, FALSE)</f>
        <v>N</v>
      </c>
      <c r="C463" s="32" t="str">
        <f>VLOOKUP(Table_EnergyDemand_raw_data[[#This Row],[Date]],Table_Sheet1[], 3, FALSE)</f>
        <v>N</v>
      </c>
      <c r="D463" s="32">
        <v>125657.125</v>
      </c>
      <c r="E463" s="32" t="e">
        <f>IF(Table5[[#This Row],[School day]]="Y",Table5[[#This Row],[Demand]],NA())</f>
        <v>#N/A</v>
      </c>
      <c r="F463" s="32">
        <f>IF(Table5[[#This Row],[School day]]="N",Table5[[#This Row],[Demand]],NA())</f>
        <v>125657.125</v>
      </c>
      <c r="G463" s="32" t="e">
        <f>IF(Table5[[#This Row],[Holiday]]="Y",Table5[[#This Row],[Demand]], NA())</f>
        <v>#N/A</v>
      </c>
      <c r="H463" s="32">
        <f>IF(Table5[[#This Row],[Holiday]]="Y",NA(),Table5[[#This Row],[Demand]])</f>
        <v>125657.125</v>
      </c>
    </row>
    <row r="464" spans="1:8" x14ac:dyDescent="0.3">
      <c r="A464" s="31">
        <v>42467</v>
      </c>
      <c r="B464" s="32" t="str">
        <f>VLOOKUP(Table_EnergyDemand_raw_data[[#This Row],[Date]],Table_Sheet1[], 2, FALSE)</f>
        <v>N</v>
      </c>
      <c r="C464" s="32" t="str">
        <f>VLOOKUP(Table_EnergyDemand_raw_data[[#This Row],[Date]],Table_Sheet1[], 3, FALSE)</f>
        <v>N</v>
      </c>
      <c r="D464" s="32">
        <v>125663.33</v>
      </c>
      <c r="E464" s="32" t="e">
        <f>IF(Table5[[#This Row],[School day]]="Y",Table5[[#This Row],[Demand]],NA())</f>
        <v>#N/A</v>
      </c>
      <c r="F464" s="32">
        <f>IF(Table5[[#This Row],[School day]]="N",Table5[[#This Row],[Demand]],NA())</f>
        <v>125663.33</v>
      </c>
      <c r="G464" s="32" t="e">
        <f>IF(Table5[[#This Row],[Holiday]]="Y",Table5[[#This Row],[Demand]], NA())</f>
        <v>#N/A</v>
      </c>
      <c r="H464" s="32">
        <f>IF(Table5[[#This Row],[Holiday]]="Y",NA(),Table5[[#This Row],[Demand]])</f>
        <v>125663.33</v>
      </c>
    </row>
    <row r="465" spans="1:8" x14ac:dyDescent="0.3">
      <c r="A465" s="31">
        <v>42468</v>
      </c>
      <c r="B465" s="32" t="str">
        <f>VLOOKUP(Table_EnergyDemand_raw_data[[#This Row],[Date]],Table_Sheet1[], 2, FALSE)</f>
        <v>N</v>
      </c>
      <c r="C465" s="32" t="str">
        <f>VLOOKUP(Table_EnergyDemand_raw_data[[#This Row],[Date]],Table_Sheet1[], 3, FALSE)</f>
        <v>N</v>
      </c>
      <c r="D465" s="32">
        <v>124266.88499999999</v>
      </c>
      <c r="E465" s="32" t="e">
        <f>IF(Table5[[#This Row],[School day]]="Y",Table5[[#This Row],[Demand]],NA())</f>
        <v>#N/A</v>
      </c>
      <c r="F465" s="32">
        <f>IF(Table5[[#This Row],[School day]]="N",Table5[[#This Row],[Demand]],NA())</f>
        <v>124266.88499999999</v>
      </c>
      <c r="G465" s="32" t="e">
        <f>IF(Table5[[#This Row],[Holiday]]="Y",Table5[[#This Row],[Demand]], NA())</f>
        <v>#N/A</v>
      </c>
      <c r="H465" s="32">
        <f>IF(Table5[[#This Row],[Holiday]]="Y",NA(),Table5[[#This Row],[Demand]])</f>
        <v>124266.88499999999</v>
      </c>
    </row>
    <row r="466" spans="1:8" x14ac:dyDescent="0.3">
      <c r="A466" s="31">
        <v>42469</v>
      </c>
      <c r="B466" s="32" t="str">
        <f>VLOOKUP(Table_EnergyDemand_raw_data[[#This Row],[Date]],Table_Sheet1[], 2, FALSE)</f>
        <v>N</v>
      </c>
      <c r="C466" s="32" t="str">
        <f>VLOOKUP(Table_EnergyDemand_raw_data[[#This Row],[Date]],Table_Sheet1[], 3, FALSE)</f>
        <v>N</v>
      </c>
      <c r="D466" s="32">
        <v>109044.9</v>
      </c>
      <c r="E466" s="32" t="e">
        <f>IF(Table5[[#This Row],[School day]]="Y",Table5[[#This Row],[Demand]],NA())</f>
        <v>#N/A</v>
      </c>
      <c r="F466" s="32">
        <f>IF(Table5[[#This Row],[School day]]="N",Table5[[#This Row],[Demand]],NA())</f>
        <v>109044.9</v>
      </c>
      <c r="G466" s="32" t="e">
        <f>IF(Table5[[#This Row],[Holiday]]="Y",Table5[[#This Row],[Demand]], NA())</f>
        <v>#N/A</v>
      </c>
      <c r="H466" s="32">
        <f>IF(Table5[[#This Row],[Holiday]]="Y",NA(),Table5[[#This Row],[Demand]])</f>
        <v>109044.9</v>
      </c>
    </row>
    <row r="467" spans="1:8" x14ac:dyDescent="0.3">
      <c r="A467" s="31">
        <v>42470</v>
      </c>
      <c r="B467" s="32" t="str">
        <f>VLOOKUP(Table_EnergyDemand_raw_data[[#This Row],[Date]],Table_Sheet1[], 2, FALSE)</f>
        <v>N</v>
      </c>
      <c r="C467" s="32" t="str">
        <f>VLOOKUP(Table_EnergyDemand_raw_data[[#This Row],[Date]],Table_Sheet1[], 3, FALSE)</f>
        <v>N</v>
      </c>
      <c r="D467" s="32">
        <v>99845.345000000001</v>
      </c>
      <c r="E467" s="32" t="e">
        <f>IF(Table5[[#This Row],[School day]]="Y",Table5[[#This Row],[Demand]],NA())</f>
        <v>#N/A</v>
      </c>
      <c r="F467" s="32">
        <f>IF(Table5[[#This Row],[School day]]="N",Table5[[#This Row],[Demand]],NA())</f>
        <v>99845.345000000001</v>
      </c>
      <c r="G467" s="32" t="e">
        <f>IF(Table5[[#This Row],[Holiday]]="Y",Table5[[#This Row],[Demand]], NA())</f>
        <v>#N/A</v>
      </c>
      <c r="H467" s="32">
        <f>IF(Table5[[#This Row],[Holiday]]="Y",NA(),Table5[[#This Row],[Demand]])</f>
        <v>99845.345000000001</v>
      </c>
    </row>
    <row r="468" spans="1:8" x14ac:dyDescent="0.3">
      <c r="A468" s="31">
        <v>42471</v>
      </c>
      <c r="B468" s="32" t="str">
        <f>VLOOKUP(Table_EnergyDemand_raw_data[[#This Row],[Date]],Table_Sheet1[], 2, FALSE)</f>
        <v>N</v>
      </c>
      <c r="C468" s="32" t="str">
        <f>VLOOKUP(Table_EnergyDemand_raw_data[[#This Row],[Date]],Table_Sheet1[], 3, FALSE)</f>
        <v>N</v>
      </c>
      <c r="D468" s="32">
        <v>118614.005</v>
      </c>
      <c r="E468" s="32" t="e">
        <f>IF(Table5[[#This Row],[School day]]="Y",Table5[[#This Row],[Demand]],NA())</f>
        <v>#N/A</v>
      </c>
      <c r="F468" s="32">
        <f>IF(Table5[[#This Row],[School day]]="N",Table5[[#This Row],[Demand]],NA())</f>
        <v>118614.005</v>
      </c>
      <c r="G468" s="32" t="e">
        <f>IF(Table5[[#This Row],[Holiday]]="Y",Table5[[#This Row],[Demand]], NA())</f>
        <v>#N/A</v>
      </c>
      <c r="H468" s="32">
        <f>IF(Table5[[#This Row],[Holiday]]="Y",NA(),Table5[[#This Row],[Demand]])</f>
        <v>118614.005</v>
      </c>
    </row>
    <row r="469" spans="1:8" x14ac:dyDescent="0.3">
      <c r="A469" s="31">
        <v>42472</v>
      </c>
      <c r="B469" s="32" t="str">
        <f>VLOOKUP(Table_EnergyDemand_raw_data[[#This Row],[Date]],Table_Sheet1[], 2, FALSE)</f>
        <v>Y</v>
      </c>
      <c r="C469" s="32" t="str">
        <f>VLOOKUP(Table_EnergyDemand_raw_data[[#This Row],[Date]],Table_Sheet1[], 3, FALSE)</f>
        <v>N</v>
      </c>
      <c r="D469" s="32">
        <v>123808.76</v>
      </c>
      <c r="E469" s="32">
        <f>IF(Table5[[#This Row],[School day]]="Y",Table5[[#This Row],[Demand]],NA())</f>
        <v>123808.76</v>
      </c>
      <c r="F469" s="32" t="e">
        <f>IF(Table5[[#This Row],[School day]]="N",Table5[[#This Row],[Demand]],NA())</f>
        <v>#N/A</v>
      </c>
      <c r="G469" s="32" t="e">
        <f>IF(Table5[[#This Row],[Holiday]]="Y",Table5[[#This Row],[Demand]], NA())</f>
        <v>#N/A</v>
      </c>
      <c r="H469" s="32">
        <f>IF(Table5[[#This Row],[Holiday]]="Y",NA(),Table5[[#This Row],[Demand]])</f>
        <v>123808.76</v>
      </c>
    </row>
    <row r="470" spans="1:8" x14ac:dyDescent="0.3">
      <c r="A470" s="31">
        <v>42473</v>
      </c>
      <c r="B470" s="32" t="str">
        <f>VLOOKUP(Table_EnergyDemand_raw_data[[#This Row],[Date]],Table_Sheet1[], 2, FALSE)</f>
        <v>Y</v>
      </c>
      <c r="C470" s="32" t="str">
        <f>VLOOKUP(Table_EnergyDemand_raw_data[[#This Row],[Date]],Table_Sheet1[], 3, FALSE)</f>
        <v>N</v>
      </c>
      <c r="D470" s="32">
        <v>124686.63</v>
      </c>
      <c r="E470" s="32">
        <f>IF(Table5[[#This Row],[School day]]="Y",Table5[[#This Row],[Demand]],NA())</f>
        <v>124686.63</v>
      </c>
      <c r="F470" s="32" t="e">
        <f>IF(Table5[[#This Row],[School day]]="N",Table5[[#This Row],[Demand]],NA())</f>
        <v>#N/A</v>
      </c>
      <c r="G470" s="32" t="e">
        <f>IF(Table5[[#This Row],[Holiday]]="Y",Table5[[#This Row],[Demand]], NA())</f>
        <v>#N/A</v>
      </c>
      <c r="H470" s="32">
        <f>IF(Table5[[#This Row],[Holiday]]="Y",NA(),Table5[[#This Row],[Demand]])</f>
        <v>124686.63</v>
      </c>
    </row>
    <row r="471" spans="1:8" x14ac:dyDescent="0.3">
      <c r="A471" s="31">
        <v>42474</v>
      </c>
      <c r="B471" s="32" t="str">
        <f>VLOOKUP(Table_EnergyDemand_raw_data[[#This Row],[Date]],Table_Sheet1[], 2, FALSE)</f>
        <v>Y</v>
      </c>
      <c r="C471" s="32" t="str">
        <f>VLOOKUP(Table_EnergyDemand_raw_data[[#This Row],[Date]],Table_Sheet1[], 3, FALSE)</f>
        <v>N</v>
      </c>
      <c r="D471" s="32">
        <v>126519.065</v>
      </c>
      <c r="E471" s="32">
        <f>IF(Table5[[#This Row],[School day]]="Y",Table5[[#This Row],[Demand]],NA())</f>
        <v>126519.065</v>
      </c>
      <c r="F471" s="32" t="e">
        <f>IF(Table5[[#This Row],[School day]]="N",Table5[[#This Row],[Demand]],NA())</f>
        <v>#N/A</v>
      </c>
      <c r="G471" s="32" t="e">
        <f>IF(Table5[[#This Row],[Holiday]]="Y",Table5[[#This Row],[Demand]], NA())</f>
        <v>#N/A</v>
      </c>
      <c r="H471" s="32">
        <f>IF(Table5[[#This Row],[Holiday]]="Y",NA(),Table5[[#This Row],[Demand]])</f>
        <v>126519.065</v>
      </c>
    </row>
    <row r="472" spans="1:8" x14ac:dyDescent="0.3">
      <c r="A472" s="31">
        <v>42475</v>
      </c>
      <c r="B472" s="32" t="str">
        <f>VLOOKUP(Table_EnergyDemand_raw_data[[#This Row],[Date]],Table_Sheet1[], 2, FALSE)</f>
        <v>Y</v>
      </c>
      <c r="C472" s="32" t="str">
        <f>VLOOKUP(Table_EnergyDemand_raw_data[[#This Row],[Date]],Table_Sheet1[], 3, FALSE)</f>
        <v>N</v>
      </c>
      <c r="D472" s="32">
        <v>124721.485</v>
      </c>
      <c r="E472" s="32">
        <f>IF(Table5[[#This Row],[School day]]="Y",Table5[[#This Row],[Demand]],NA())</f>
        <v>124721.485</v>
      </c>
      <c r="F472" s="32" t="e">
        <f>IF(Table5[[#This Row],[School day]]="N",Table5[[#This Row],[Demand]],NA())</f>
        <v>#N/A</v>
      </c>
      <c r="G472" s="32" t="e">
        <f>IF(Table5[[#This Row],[Holiday]]="Y",Table5[[#This Row],[Demand]], NA())</f>
        <v>#N/A</v>
      </c>
      <c r="H472" s="32">
        <f>IF(Table5[[#This Row],[Holiday]]="Y",NA(),Table5[[#This Row],[Demand]])</f>
        <v>124721.485</v>
      </c>
    </row>
    <row r="473" spans="1:8" x14ac:dyDescent="0.3">
      <c r="A473" s="31">
        <v>42476</v>
      </c>
      <c r="B473" s="32" t="str">
        <f>VLOOKUP(Table_EnergyDemand_raw_data[[#This Row],[Date]],Table_Sheet1[], 2, FALSE)</f>
        <v>Y</v>
      </c>
      <c r="C473" s="32" t="str">
        <f>VLOOKUP(Table_EnergyDemand_raw_data[[#This Row],[Date]],Table_Sheet1[], 3, FALSE)</f>
        <v>N</v>
      </c>
      <c r="D473" s="32">
        <v>108525.965</v>
      </c>
      <c r="E473" s="32">
        <f>IF(Table5[[#This Row],[School day]]="Y",Table5[[#This Row],[Demand]],NA())</f>
        <v>108525.965</v>
      </c>
      <c r="F473" s="32" t="e">
        <f>IF(Table5[[#This Row],[School day]]="N",Table5[[#This Row],[Demand]],NA())</f>
        <v>#N/A</v>
      </c>
      <c r="G473" s="32" t="e">
        <f>IF(Table5[[#This Row],[Holiday]]="Y",Table5[[#This Row],[Demand]], NA())</f>
        <v>#N/A</v>
      </c>
      <c r="H473" s="32">
        <f>IF(Table5[[#This Row],[Holiday]]="Y",NA(),Table5[[#This Row],[Demand]])</f>
        <v>108525.965</v>
      </c>
    </row>
    <row r="474" spans="1:8" x14ac:dyDescent="0.3">
      <c r="A474" s="31">
        <v>42477</v>
      </c>
      <c r="B474" s="32" t="str">
        <f>VLOOKUP(Table_EnergyDemand_raw_data[[#This Row],[Date]],Table_Sheet1[], 2, FALSE)</f>
        <v>Y</v>
      </c>
      <c r="C474" s="32" t="str">
        <f>VLOOKUP(Table_EnergyDemand_raw_data[[#This Row],[Date]],Table_Sheet1[], 3, FALSE)</f>
        <v>N</v>
      </c>
      <c r="D474" s="32">
        <v>100526.30499999999</v>
      </c>
      <c r="E474" s="32">
        <f>IF(Table5[[#This Row],[School day]]="Y",Table5[[#This Row],[Demand]],NA())</f>
        <v>100526.30499999999</v>
      </c>
      <c r="F474" s="32" t="e">
        <f>IF(Table5[[#This Row],[School day]]="N",Table5[[#This Row],[Demand]],NA())</f>
        <v>#N/A</v>
      </c>
      <c r="G474" s="32" t="e">
        <f>IF(Table5[[#This Row],[Holiday]]="Y",Table5[[#This Row],[Demand]], NA())</f>
        <v>#N/A</v>
      </c>
      <c r="H474" s="32">
        <f>IF(Table5[[#This Row],[Holiday]]="Y",NA(),Table5[[#This Row],[Demand]])</f>
        <v>100526.30499999999</v>
      </c>
    </row>
    <row r="475" spans="1:8" x14ac:dyDescent="0.3">
      <c r="A475" s="31">
        <v>42478</v>
      </c>
      <c r="B475" s="32" t="str">
        <f>VLOOKUP(Table_EnergyDemand_raw_data[[#This Row],[Date]],Table_Sheet1[], 2, FALSE)</f>
        <v>Y</v>
      </c>
      <c r="C475" s="32" t="str">
        <f>VLOOKUP(Table_EnergyDemand_raw_data[[#This Row],[Date]],Table_Sheet1[], 3, FALSE)</f>
        <v>N</v>
      </c>
      <c r="D475" s="32">
        <v>123441.82</v>
      </c>
      <c r="E475" s="32">
        <f>IF(Table5[[#This Row],[School day]]="Y",Table5[[#This Row],[Demand]],NA())</f>
        <v>123441.82</v>
      </c>
      <c r="F475" s="32" t="e">
        <f>IF(Table5[[#This Row],[School day]]="N",Table5[[#This Row],[Demand]],NA())</f>
        <v>#N/A</v>
      </c>
      <c r="G475" s="32" t="e">
        <f>IF(Table5[[#This Row],[Holiday]]="Y",Table5[[#This Row],[Demand]], NA())</f>
        <v>#N/A</v>
      </c>
      <c r="H475" s="32">
        <f>IF(Table5[[#This Row],[Holiday]]="Y",NA(),Table5[[#This Row],[Demand]])</f>
        <v>123441.82</v>
      </c>
    </row>
    <row r="476" spans="1:8" x14ac:dyDescent="0.3">
      <c r="A476" s="31">
        <v>42479</v>
      </c>
      <c r="B476" s="32" t="str">
        <f>VLOOKUP(Table_EnergyDemand_raw_data[[#This Row],[Date]],Table_Sheet1[], 2, FALSE)</f>
        <v>Y</v>
      </c>
      <c r="C476" s="32" t="str">
        <f>VLOOKUP(Table_EnergyDemand_raw_data[[#This Row],[Date]],Table_Sheet1[], 3, FALSE)</f>
        <v>N</v>
      </c>
      <c r="D476" s="32">
        <v>126846.44500000001</v>
      </c>
      <c r="E476" s="32">
        <f>IF(Table5[[#This Row],[School day]]="Y",Table5[[#This Row],[Demand]],NA())</f>
        <v>126846.44500000001</v>
      </c>
      <c r="F476" s="32" t="e">
        <f>IF(Table5[[#This Row],[School day]]="N",Table5[[#This Row],[Demand]],NA())</f>
        <v>#N/A</v>
      </c>
      <c r="G476" s="32" t="e">
        <f>IF(Table5[[#This Row],[Holiday]]="Y",Table5[[#This Row],[Demand]], NA())</f>
        <v>#N/A</v>
      </c>
      <c r="H476" s="32">
        <f>IF(Table5[[#This Row],[Holiday]]="Y",NA(),Table5[[#This Row],[Demand]])</f>
        <v>126846.44500000001</v>
      </c>
    </row>
    <row r="477" spans="1:8" x14ac:dyDescent="0.3">
      <c r="A477" s="31">
        <v>42480</v>
      </c>
      <c r="B477" s="32" t="str">
        <f>VLOOKUP(Table_EnergyDemand_raw_data[[#This Row],[Date]],Table_Sheet1[], 2, FALSE)</f>
        <v>Y</v>
      </c>
      <c r="C477" s="32" t="str">
        <f>VLOOKUP(Table_EnergyDemand_raw_data[[#This Row],[Date]],Table_Sheet1[], 3, FALSE)</f>
        <v>N</v>
      </c>
      <c r="D477" s="32">
        <v>125204.785</v>
      </c>
      <c r="E477" s="32">
        <f>IF(Table5[[#This Row],[School day]]="Y",Table5[[#This Row],[Demand]],NA())</f>
        <v>125204.785</v>
      </c>
      <c r="F477" s="32" t="e">
        <f>IF(Table5[[#This Row],[School day]]="N",Table5[[#This Row],[Demand]],NA())</f>
        <v>#N/A</v>
      </c>
      <c r="G477" s="32" t="e">
        <f>IF(Table5[[#This Row],[Holiday]]="Y",Table5[[#This Row],[Demand]], NA())</f>
        <v>#N/A</v>
      </c>
      <c r="H477" s="32">
        <f>IF(Table5[[#This Row],[Holiday]]="Y",NA(),Table5[[#This Row],[Demand]])</f>
        <v>125204.785</v>
      </c>
    </row>
    <row r="478" spans="1:8" x14ac:dyDescent="0.3">
      <c r="A478" s="31">
        <v>42481</v>
      </c>
      <c r="B478" s="32" t="str">
        <f>VLOOKUP(Table_EnergyDemand_raw_data[[#This Row],[Date]],Table_Sheet1[], 2, FALSE)</f>
        <v>Y</v>
      </c>
      <c r="C478" s="32" t="str">
        <f>VLOOKUP(Table_EnergyDemand_raw_data[[#This Row],[Date]],Table_Sheet1[], 3, FALSE)</f>
        <v>N</v>
      </c>
      <c r="D478" s="32">
        <v>125514.14</v>
      </c>
      <c r="E478" s="32">
        <f>IF(Table5[[#This Row],[School day]]="Y",Table5[[#This Row],[Demand]],NA())</f>
        <v>125514.14</v>
      </c>
      <c r="F478" s="32" t="e">
        <f>IF(Table5[[#This Row],[School day]]="N",Table5[[#This Row],[Demand]],NA())</f>
        <v>#N/A</v>
      </c>
      <c r="G478" s="32" t="e">
        <f>IF(Table5[[#This Row],[Holiday]]="Y",Table5[[#This Row],[Demand]], NA())</f>
        <v>#N/A</v>
      </c>
      <c r="H478" s="32">
        <f>IF(Table5[[#This Row],[Holiday]]="Y",NA(),Table5[[#This Row],[Demand]])</f>
        <v>125514.14</v>
      </c>
    </row>
    <row r="479" spans="1:8" x14ac:dyDescent="0.3">
      <c r="A479" s="31">
        <v>42482</v>
      </c>
      <c r="B479" s="32" t="str">
        <f>VLOOKUP(Table_EnergyDemand_raw_data[[#This Row],[Date]],Table_Sheet1[], 2, FALSE)</f>
        <v>Y</v>
      </c>
      <c r="C479" s="32" t="str">
        <f>VLOOKUP(Table_EnergyDemand_raw_data[[#This Row],[Date]],Table_Sheet1[], 3, FALSE)</f>
        <v>N</v>
      </c>
      <c r="D479" s="32">
        <v>120124.30499999999</v>
      </c>
      <c r="E479" s="32">
        <f>IF(Table5[[#This Row],[School day]]="Y",Table5[[#This Row],[Demand]],NA())</f>
        <v>120124.30499999999</v>
      </c>
      <c r="F479" s="32" t="e">
        <f>IF(Table5[[#This Row],[School day]]="N",Table5[[#This Row],[Demand]],NA())</f>
        <v>#N/A</v>
      </c>
      <c r="G479" s="32" t="e">
        <f>IF(Table5[[#This Row],[Holiday]]="Y",Table5[[#This Row],[Demand]], NA())</f>
        <v>#N/A</v>
      </c>
      <c r="H479" s="32">
        <f>IF(Table5[[#This Row],[Holiday]]="Y",NA(),Table5[[#This Row],[Demand]])</f>
        <v>120124.30499999999</v>
      </c>
    </row>
    <row r="480" spans="1:8" x14ac:dyDescent="0.3">
      <c r="A480" s="31">
        <v>42483</v>
      </c>
      <c r="B480" s="32" t="str">
        <f>VLOOKUP(Table_EnergyDemand_raw_data[[#This Row],[Date]],Table_Sheet1[], 2, FALSE)</f>
        <v>Y</v>
      </c>
      <c r="C480" s="32" t="str">
        <f>VLOOKUP(Table_EnergyDemand_raw_data[[#This Row],[Date]],Table_Sheet1[], 3, FALSE)</f>
        <v>N</v>
      </c>
      <c r="D480" s="32">
        <v>108773.745</v>
      </c>
      <c r="E480" s="32">
        <f>IF(Table5[[#This Row],[School day]]="Y",Table5[[#This Row],[Demand]],NA())</f>
        <v>108773.745</v>
      </c>
      <c r="F480" s="32" t="e">
        <f>IF(Table5[[#This Row],[School day]]="N",Table5[[#This Row],[Demand]],NA())</f>
        <v>#N/A</v>
      </c>
      <c r="G480" s="32" t="e">
        <f>IF(Table5[[#This Row],[Holiday]]="Y",Table5[[#This Row],[Demand]], NA())</f>
        <v>#N/A</v>
      </c>
      <c r="H480" s="32">
        <f>IF(Table5[[#This Row],[Holiday]]="Y",NA(),Table5[[#This Row],[Demand]])</f>
        <v>108773.745</v>
      </c>
    </row>
    <row r="481" spans="1:8" x14ac:dyDescent="0.3">
      <c r="A481" s="31">
        <v>42484</v>
      </c>
      <c r="B481" s="32" t="str">
        <f>VLOOKUP(Table_EnergyDemand_raw_data[[#This Row],[Date]],Table_Sheet1[], 2, FALSE)</f>
        <v>Y</v>
      </c>
      <c r="C481" s="32" t="str">
        <f>VLOOKUP(Table_EnergyDemand_raw_data[[#This Row],[Date]],Table_Sheet1[], 3, FALSE)</f>
        <v>N</v>
      </c>
      <c r="D481" s="32">
        <v>105642.28</v>
      </c>
      <c r="E481" s="32">
        <f>IF(Table5[[#This Row],[School day]]="Y",Table5[[#This Row],[Demand]],NA())</f>
        <v>105642.28</v>
      </c>
      <c r="F481" s="32" t="e">
        <f>IF(Table5[[#This Row],[School day]]="N",Table5[[#This Row],[Demand]],NA())</f>
        <v>#N/A</v>
      </c>
      <c r="G481" s="32" t="e">
        <f>IF(Table5[[#This Row],[Holiday]]="Y",Table5[[#This Row],[Demand]], NA())</f>
        <v>#N/A</v>
      </c>
      <c r="H481" s="32">
        <f>IF(Table5[[#This Row],[Holiday]]="Y",NA(),Table5[[#This Row],[Demand]])</f>
        <v>105642.28</v>
      </c>
    </row>
    <row r="482" spans="1:8" x14ac:dyDescent="0.3">
      <c r="A482" s="31">
        <v>42485</v>
      </c>
      <c r="B482" s="32" t="str">
        <f>VLOOKUP(Table_EnergyDemand_raw_data[[#This Row],[Date]],Table_Sheet1[], 2, FALSE)</f>
        <v>Y</v>
      </c>
      <c r="C482" s="32" t="str">
        <f>VLOOKUP(Table_EnergyDemand_raw_data[[#This Row],[Date]],Table_Sheet1[], 3, FALSE)</f>
        <v>Y</v>
      </c>
      <c r="D482" s="32">
        <v>104072.435</v>
      </c>
      <c r="E482" s="32">
        <f>IF(Table5[[#This Row],[School day]]="Y",Table5[[#This Row],[Demand]],NA())</f>
        <v>104072.435</v>
      </c>
      <c r="F482" s="32" t="e">
        <f>IF(Table5[[#This Row],[School day]]="N",Table5[[#This Row],[Demand]],NA())</f>
        <v>#N/A</v>
      </c>
      <c r="G482" s="32">
        <f>IF(Table5[[#This Row],[Holiday]]="Y",Table5[[#This Row],[Demand]], NA())</f>
        <v>104072.435</v>
      </c>
      <c r="H482" s="32" t="e">
        <f>IF(Table5[[#This Row],[Holiday]]="Y",NA(),Table5[[#This Row],[Demand]])</f>
        <v>#N/A</v>
      </c>
    </row>
    <row r="483" spans="1:8" x14ac:dyDescent="0.3">
      <c r="A483" s="31">
        <v>42486</v>
      </c>
      <c r="B483" s="32" t="str">
        <f>VLOOKUP(Table_EnergyDemand_raw_data[[#This Row],[Date]],Table_Sheet1[], 2, FALSE)</f>
        <v>Y</v>
      </c>
      <c r="C483" s="32" t="str">
        <f>VLOOKUP(Table_EnergyDemand_raw_data[[#This Row],[Date]],Table_Sheet1[], 3, FALSE)</f>
        <v>N</v>
      </c>
      <c r="D483" s="32">
        <v>117437.66499999999</v>
      </c>
      <c r="E483" s="32">
        <f>IF(Table5[[#This Row],[School day]]="Y",Table5[[#This Row],[Demand]],NA())</f>
        <v>117437.66499999999</v>
      </c>
      <c r="F483" s="32" t="e">
        <f>IF(Table5[[#This Row],[School day]]="N",Table5[[#This Row],[Demand]],NA())</f>
        <v>#N/A</v>
      </c>
      <c r="G483" s="32" t="e">
        <f>IF(Table5[[#This Row],[Holiday]]="Y",Table5[[#This Row],[Demand]], NA())</f>
        <v>#N/A</v>
      </c>
      <c r="H483" s="32">
        <f>IF(Table5[[#This Row],[Holiday]]="Y",NA(),Table5[[#This Row],[Demand]])</f>
        <v>117437.66499999999</v>
      </c>
    </row>
    <row r="484" spans="1:8" x14ac:dyDescent="0.3">
      <c r="A484" s="31">
        <v>42487</v>
      </c>
      <c r="B484" s="32" t="str">
        <f>VLOOKUP(Table_EnergyDemand_raw_data[[#This Row],[Date]],Table_Sheet1[], 2, FALSE)</f>
        <v>Y</v>
      </c>
      <c r="C484" s="32" t="str">
        <f>VLOOKUP(Table_EnergyDemand_raw_data[[#This Row],[Date]],Table_Sheet1[], 3, FALSE)</f>
        <v>N</v>
      </c>
      <c r="D484" s="32">
        <v>118531.5</v>
      </c>
      <c r="E484" s="32">
        <f>IF(Table5[[#This Row],[School day]]="Y",Table5[[#This Row],[Demand]],NA())</f>
        <v>118531.5</v>
      </c>
      <c r="F484" s="32" t="e">
        <f>IF(Table5[[#This Row],[School day]]="N",Table5[[#This Row],[Demand]],NA())</f>
        <v>#N/A</v>
      </c>
      <c r="G484" s="32" t="e">
        <f>IF(Table5[[#This Row],[Holiday]]="Y",Table5[[#This Row],[Demand]], NA())</f>
        <v>#N/A</v>
      </c>
      <c r="H484" s="32">
        <f>IF(Table5[[#This Row],[Holiday]]="Y",NA(),Table5[[#This Row],[Demand]])</f>
        <v>118531.5</v>
      </c>
    </row>
    <row r="485" spans="1:8" x14ac:dyDescent="0.3">
      <c r="A485" s="31">
        <v>42488</v>
      </c>
      <c r="B485" s="32" t="str">
        <f>VLOOKUP(Table_EnergyDemand_raw_data[[#This Row],[Date]],Table_Sheet1[], 2, FALSE)</f>
        <v>Y</v>
      </c>
      <c r="C485" s="32" t="str">
        <f>VLOOKUP(Table_EnergyDemand_raw_data[[#This Row],[Date]],Table_Sheet1[], 3, FALSE)</f>
        <v>N</v>
      </c>
      <c r="D485" s="32">
        <v>126847.02</v>
      </c>
      <c r="E485" s="32">
        <f>IF(Table5[[#This Row],[School day]]="Y",Table5[[#This Row],[Demand]],NA())</f>
        <v>126847.02</v>
      </c>
      <c r="F485" s="32" t="e">
        <f>IF(Table5[[#This Row],[School day]]="N",Table5[[#This Row],[Demand]],NA())</f>
        <v>#N/A</v>
      </c>
      <c r="G485" s="32" t="e">
        <f>IF(Table5[[#This Row],[Holiday]]="Y",Table5[[#This Row],[Demand]], NA())</f>
        <v>#N/A</v>
      </c>
      <c r="H485" s="32">
        <f>IF(Table5[[#This Row],[Holiday]]="Y",NA(),Table5[[#This Row],[Demand]])</f>
        <v>126847.02</v>
      </c>
    </row>
    <row r="486" spans="1:8" x14ac:dyDescent="0.3">
      <c r="A486" s="31">
        <v>42489</v>
      </c>
      <c r="B486" s="32" t="str">
        <f>VLOOKUP(Table_EnergyDemand_raw_data[[#This Row],[Date]],Table_Sheet1[], 2, FALSE)</f>
        <v>Y</v>
      </c>
      <c r="C486" s="32" t="str">
        <f>VLOOKUP(Table_EnergyDemand_raw_data[[#This Row],[Date]],Table_Sheet1[], 3, FALSE)</f>
        <v>N</v>
      </c>
      <c r="D486" s="32">
        <v>122054.13</v>
      </c>
      <c r="E486" s="32">
        <f>IF(Table5[[#This Row],[School day]]="Y",Table5[[#This Row],[Demand]],NA())</f>
        <v>122054.13</v>
      </c>
      <c r="F486" s="32" t="e">
        <f>IF(Table5[[#This Row],[School day]]="N",Table5[[#This Row],[Demand]],NA())</f>
        <v>#N/A</v>
      </c>
      <c r="G486" s="32" t="e">
        <f>IF(Table5[[#This Row],[Holiday]]="Y",Table5[[#This Row],[Demand]], NA())</f>
        <v>#N/A</v>
      </c>
      <c r="H486" s="32">
        <f>IF(Table5[[#This Row],[Holiday]]="Y",NA(),Table5[[#This Row],[Demand]])</f>
        <v>122054.13</v>
      </c>
    </row>
    <row r="487" spans="1:8" x14ac:dyDescent="0.3">
      <c r="A487" s="31">
        <v>42490</v>
      </c>
      <c r="B487" s="32" t="str">
        <f>VLOOKUP(Table_EnergyDemand_raw_data[[#This Row],[Date]],Table_Sheet1[], 2, FALSE)</f>
        <v>Y</v>
      </c>
      <c r="C487" s="32" t="str">
        <f>VLOOKUP(Table_EnergyDemand_raw_data[[#This Row],[Date]],Table_Sheet1[], 3, FALSE)</f>
        <v>N</v>
      </c>
      <c r="D487" s="32">
        <v>103505.19500000001</v>
      </c>
      <c r="E487" s="32">
        <f>IF(Table5[[#This Row],[School day]]="Y",Table5[[#This Row],[Demand]],NA())</f>
        <v>103505.19500000001</v>
      </c>
      <c r="F487" s="32" t="e">
        <f>IF(Table5[[#This Row],[School day]]="N",Table5[[#This Row],[Demand]],NA())</f>
        <v>#N/A</v>
      </c>
      <c r="G487" s="32" t="e">
        <f>IF(Table5[[#This Row],[Holiday]]="Y",Table5[[#This Row],[Demand]], NA())</f>
        <v>#N/A</v>
      </c>
      <c r="H487" s="32">
        <f>IF(Table5[[#This Row],[Holiday]]="Y",NA(),Table5[[#This Row],[Demand]])</f>
        <v>103505.19500000001</v>
      </c>
    </row>
    <row r="488" spans="1:8" x14ac:dyDescent="0.3">
      <c r="A488" s="31">
        <v>42491</v>
      </c>
      <c r="B488" s="32" t="str">
        <f>VLOOKUP(Table_EnergyDemand_raw_data[[#This Row],[Date]],Table_Sheet1[], 2, FALSE)</f>
        <v>Y</v>
      </c>
      <c r="C488" s="32" t="str">
        <f>VLOOKUP(Table_EnergyDemand_raw_data[[#This Row],[Date]],Table_Sheet1[], 3, FALSE)</f>
        <v>N</v>
      </c>
      <c r="D488" s="32">
        <v>98873.535000000003</v>
      </c>
      <c r="E488" s="32">
        <f>IF(Table5[[#This Row],[School day]]="Y",Table5[[#This Row],[Demand]],NA())</f>
        <v>98873.535000000003</v>
      </c>
      <c r="F488" s="32" t="e">
        <f>IF(Table5[[#This Row],[School day]]="N",Table5[[#This Row],[Demand]],NA())</f>
        <v>#N/A</v>
      </c>
      <c r="G488" s="32" t="e">
        <f>IF(Table5[[#This Row],[Holiday]]="Y",Table5[[#This Row],[Demand]], NA())</f>
        <v>#N/A</v>
      </c>
      <c r="H488" s="32">
        <f>IF(Table5[[#This Row],[Holiday]]="Y",NA(),Table5[[#This Row],[Demand]])</f>
        <v>98873.535000000003</v>
      </c>
    </row>
    <row r="489" spans="1:8" x14ac:dyDescent="0.3">
      <c r="A489" s="31">
        <v>42492</v>
      </c>
      <c r="B489" s="32" t="str">
        <f>VLOOKUP(Table_EnergyDemand_raw_data[[#This Row],[Date]],Table_Sheet1[], 2, FALSE)</f>
        <v>Y</v>
      </c>
      <c r="C489" s="32" t="str">
        <f>VLOOKUP(Table_EnergyDemand_raw_data[[#This Row],[Date]],Table_Sheet1[], 3, FALSE)</f>
        <v>N</v>
      </c>
      <c r="D489" s="32">
        <v>116969.63</v>
      </c>
      <c r="E489" s="32">
        <f>IF(Table5[[#This Row],[School day]]="Y",Table5[[#This Row],[Demand]],NA())</f>
        <v>116969.63</v>
      </c>
      <c r="F489" s="32" t="e">
        <f>IF(Table5[[#This Row],[School day]]="N",Table5[[#This Row],[Demand]],NA())</f>
        <v>#N/A</v>
      </c>
      <c r="G489" s="32" t="e">
        <f>IF(Table5[[#This Row],[Holiday]]="Y",Table5[[#This Row],[Demand]], NA())</f>
        <v>#N/A</v>
      </c>
      <c r="H489" s="32">
        <f>IF(Table5[[#This Row],[Holiday]]="Y",NA(),Table5[[#This Row],[Demand]])</f>
        <v>116969.63</v>
      </c>
    </row>
    <row r="490" spans="1:8" x14ac:dyDescent="0.3">
      <c r="A490" s="31">
        <v>42493</v>
      </c>
      <c r="B490" s="32" t="str">
        <f>VLOOKUP(Table_EnergyDemand_raw_data[[#This Row],[Date]],Table_Sheet1[], 2, FALSE)</f>
        <v>Y</v>
      </c>
      <c r="C490" s="32" t="str">
        <f>VLOOKUP(Table_EnergyDemand_raw_data[[#This Row],[Date]],Table_Sheet1[], 3, FALSE)</f>
        <v>N</v>
      </c>
      <c r="D490" s="32">
        <v>119014.44500000001</v>
      </c>
      <c r="E490" s="32">
        <f>IF(Table5[[#This Row],[School day]]="Y",Table5[[#This Row],[Demand]],NA())</f>
        <v>119014.44500000001</v>
      </c>
      <c r="F490" s="32" t="e">
        <f>IF(Table5[[#This Row],[School day]]="N",Table5[[#This Row],[Demand]],NA())</f>
        <v>#N/A</v>
      </c>
      <c r="G490" s="32" t="e">
        <f>IF(Table5[[#This Row],[Holiday]]="Y",Table5[[#This Row],[Demand]], NA())</f>
        <v>#N/A</v>
      </c>
      <c r="H490" s="32">
        <f>IF(Table5[[#This Row],[Holiday]]="Y",NA(),Table5[[#This Row],[Demand]])</f>
        <v>119014.44500000001</v>
      </c>
    </row>
    <row r="491" spans="1:8" x14ac:dyDescent="0.3">
      <c r="A491" s="31">
        <v>42494</v>
      </c>
      <c r="B491" s="32" t="str">
        <f>VLOOKUP(Table_EnergyDemand_raw_data[[#This Row],[Date]],Table_Sheet1[], 2, FALSE)</f>
        <v>Y</v>
      </c>
      <c r="C491" s="32" t="str">
        <f>VLOOKUP(Table_EnergyDemand_raw_data[[#This Row],[Date]],Table_Sheet1[], 3, FALSE)</f>
        <v>N</v>
      </c>
      <c r="D491" s="32">
        <v>124525.185</v>
      </c>
      <c r="E491" s="32">
        <f>IF(Table5[[#This Row],[School day]]="Y",Table5[[#This Row],[Demand]],NA())</f>
        <v>124525.185</v>
      </c>
      <c r="F491" s="32" t="e">
        <f>IF(Table5[[#This Row],[School day]]="N",Table5[[#This Row],[Demand]],NA())</f>
        <v>#N/A</v>
      </c>
      <c r="G491" s="32" t="e">
        <f>IF(Table5[[#This Row],[Holiday]]="Y",Table5[[#This Row],[Demand]], NA())</f>
        <v>#N/A</v>
      </c>
      <c r="H491" s="32">
        <f>IF(Table5[[#This Row],[Holiday]]="Y",NA(),Table5[[#This Row],[Demand]])</f>
        <v>124525.185</v>
      </c>
    </row>
    <row r="492" spans="1:8" x14ac:dyDescent="0.3">
      <c r="A492" s="31">
        <v>42495</v>
      </c>
      <c r="B492" s="32" t="str">
        <f>VLOOKUP(Table_EnergyDemand_raw_data[[#This Row],[Date]],Table_Sheet1[], 2, FALSE)</f>
        <v>Y</v>
      </c>
      <c r="C492" s="32" t="str">
        <f>VLOOKUP(Table_EnergyDemand_raw_data[[#This Row],[Date]],Table_Sheet1[], 3, FALSE)</f>
        <v>N</v>
      </c>
      <c r="D492" s="32">
        <v>118192.05499999999</v>
      </c>
      <c r="E492" s="32">
        <f>IF(Table5[[#This Row],[School day]]="Y",Table5[[#This Row],[Demand]],NA())</f>
        <v>118192.05499999999</v>
      </c>
      <c r="F492" s="32" t="e">
        <f>IF(Table5[[#This Row],[School day]]="N",Table5[[#This Row],[Demand]],NA())</f>
        <v>#N/A</v>
      </c>
      <c r="G492" s="32" t="e">
        <f>IF(Table5[[#This Row],[Holiday]]="Y",Table5[[#This Row],[Demand]], NA())</f>
        <v>#N/A</v>
      </c>
      <c r="H492" s="32">
        <f>IF(Table5[[#This Row],[Holiday]]="Y",NA(),Table5[[#This Row],[Demand]])</f>
        <v>118192.05499999999</v>
      </c>
    </row>
    <row r="493" spans="1:8" x14ac:dyDescent="0.3">
      <c r="A493" s="31">
        <v>42496</v>
      </c>
      <c r="B493" s="32" t="str">
        <f>VLOOKUP(Table_EnergyDemand_raw_data[[#This Row],[Date]],Table_Sheet1[], 2, FALSE)</f>
        <v>Y</v>
      </c>
      <c r="C493" s="32" t="str">
        <f>VLOOKUP(Table_EnergyDemand_raw_data[[#This Row],[Date]],Table_Sheet1[], 3, FALSE)</f>
        <v>N</v>
      </c>
      <c r="D493" s="32">
        <v>120421.32</v>
      </c>
      <c r="E493" s="32">
        <f>IF(Table5[[#This Row],[School day]]="Y",Table5[[#This Row],[Demand]],NA())</f>
        <v>120421.32</v>
      </c>
      <c r="F493" s="32" t="e">
        <f>IF(Table5[[#This Row],[School day]]="N",Table5[[#This Row],[Demand]],NA())</f>
        <v>#N/A</v>
      </c>
      <c r="G493" s="32" t="e">
        <f>IF(Table5[[#This Row],[Holiday]]="Y",Table5[[#This Row],[Demand]], NA())</f>
        <v>#N/A</v>
      </c>
      <c r="H493" s="32">
        <f>IF(Table5[[#This Row],[Holiday]]="Y",NA(),Table5[[#This Row],[Demand]])</f>
        <v>120421.32</v>
      </c>
    </row>
    <row r="494" spans="1:8" x14ac:dyDescent="0.3">
      <c r="A494" s="31">
        <v>42497</v>
      </c>
      <c r="B494" s="32" t="str">
        <f>VLOOKUP(Table_EnergyDemand_raw_data[[#This Row],[Date]],Table_Sheet1[], 2, FALSE)</f>
        <v>Y</v>
      </c>
      <c r="C494" s="32" t="str">
        <f>VLOOKUP(Table_EnergyDemand_raw_data[[#This Row],[Date]],Table_Sheet1[], 3, FALSE)</f>
        <v>N</v>
      </c>
      <c r="D494" s="32">
        <v>106052.64</v>
      </c>
      <c r="E494" s="32">
        <f>IF(Table5[[#This Row],[School day]]="Y",Table5[[#This Row],[Demand]],NA())</f>
        <v>106052.64</v>
      </c>
      <c r="F494" s="32" t="e">
        <f>IF(Table5[[#This Row],[School day]]="N",Table5[[#This Row],[Demand]],NA())</f>
        <v>#N/A</v>
      </c>
      <c r="G494" s="32" t="e">
        <f>IF(Table5[[#This Row],[Holiday]]="Y",Table5[[#This Row],[Demand]], NA())</f>
        <v>#N/A</v>
      </c>
      <c r="H494" s="32">
        <f>IF(Table5[[#This Row],[Holiday]]="Y",NA(),Table5[[#This Row],[Demand]])</f>
        <v>106052.64</v>
      </c>
    </row>
    <row r="495" spans="1:8" x14ac:dyDescent="0.3">
      <c r="A495" s="31">
        <v>42498</v>
      </c>
      <c r="B495" s="32" t="str">
        <f>VLOOKUP(Table_EnergyDemand_raw_data[[#This Row],[Date]],Table_Sheet1[], 2, FALSE)</f>
        <v>Y</v>
      </c>
      <c r="C495" s="32" t="str">
        <f>VLOOKUP(Table_EnergyDemand_raw_data[[#This Row],[Date]],Table_Sheet1[], 3, FALSE)</f>
        <v>N</v>
      </c>
      <c r="D495" s="32">
        <v>103487.28</v>
      </c>
      <c r="E495" s="32">
        <f>IF(Table5[[#This Row],[School day]]="Y",Table5[[#This Row],[Demand]],NA())</f>
        <v>103487.28</v>
      </c>
      <c r="F495" s="32" t="e">
        <f>IF(Table5[[#This Row],[School day]]="N",Table5[[#This Row],[Demand]],NA())</f>
        <v>#N/A</v>
      </c>
      <c r="G495" s="32" t="e">
        <f>IF(Table5[[#This Row],[Holiday]]="Y",Table5[[#This Row],[Demand]], NA())</f>
        <v>#N/A</v>
      </c>
      <c r="H495" s="32">
        <f>IF(Table5[[#This Row],[Holiday]]="Y",NA(),Table5[[#This Row],[Demand]])</f>
        <v>103487.28</v>
      </c>
    </row>
    <row r="496" spans="1:8" x14ac:dyDescent="0.3">
      <c r="A496" s="31">
        <v>42499</v>
      </c>
      <c r="B496" s="32" t="str">
        <f>VLOOKUP(Table_EnergyDemand_raw_data[[#This Row],[Date]],Table_Sheet1[], 2, FALSE)</f>
        <v>Y</v>
      </c>
      <c r="C496" s="32" t="str">
        <f>VLOOKUP(Table_EnergyDemand_raw_data[[#This Row],[Date]],Table_Sheet1[], 3, FALSE)</f>
        <v>N</v>
      </c>
      <c r="D496" s="32">
        <v>119781.13499999999</v>
      </c>
      <c r="E496" s="32">
        <f>IF(Table5[[#This Row],[School day]]="Y",Table5[[#This Row],[Demand]],NA())</f>
        <v>119781.13499999999</v>
      </c>
      <c r="F496" s="32" t="e">
        <f>IF(Table5[[#This Row],[School day]]="N",Table5[[#This Row],[Demand]],NA())</f>
        <v>#N/A</v>
      </c>
      <c r="G496" s="32" t="e">
        <f>IF(Table5[[#This Row],[Holiday]]="Y",Table5[[#This Row],[Demand]], NA())</f>
        <v>#N/A</v>
      </c>
      <c r="H496" s="32">
        <f>IF(Table5[[#This Row],[Holiday]]="Y",NA(),Table5[[#This Row],[Demand]])</f>
        <v>119781.13499999999</v>
      </c>
    </row>
    <row r="497" spans="1:8" x14ac:dyDescent="0.3">
      <c r="A497" s="31">
        <v>42500</v>
      </c>
      <c r="B497" s="32" t="str">
        <f>VLOOKUP(Table_EnergyDemand_raw_data[[#This Row],[Date]],Table_Sheet1[], 2, FALSE)</f>
        <v>Y</v>
      </c>
      <c r="C497" s="32" t="str">
        <f>VLOOKUP(Table_EnergyDemand_raw_data[[#This Row],[Date]],Table_Sheet1[], 3, FALSE)</f>
        <v>N</v>
      </c>
      <c r="D497" s="32">
        <v>119611.88</v>
      </c>
      <c r="E497" s="32">
        <f>IF(Table5[[#This Row],[School day]]="Y",Table5[[#This Row],[Demand]],NA())</f>
        <v>119611.88</v>
      </c>
      <c r="F497" s="32" t="e">
        <f>IF(Table5[[#This Row],[School day]]="N",Table5[[#This Row],[Demand]],NA())</f>
        <v>#N/A</v>
      </c>
      <c r="G497" s="32" t="e">
        <f>IF(Table5[[#This Row],[Holiday]]="Y",Table5[[#This Row],[Demand]], NA())</f>
        <v>#N/A</v>
      </c>
      <c r="H497" s="32">
        <f>IF(Table5[[#This Row],[Holiday]]="Y",NA(),Table5[[#This Row],[Demand]])</f>
        <v>119611.88</v>
      </c>
    </row>
    <row r="498" spans="1:8" x14ac:dyDescent="0.3">
      <c r="A498" s="31">
        <v>42501</v>
      </c>
      <c r="B498" s="32" t="str">
        <f>VLOOKUP(Table_EnergyDemand_raw_data[[#This Row],[Date]],Table_Sheet1[], 2, FALSE)</f>
        <v>Y</v>
      </c>
      <c r="C498" s="32" t="str">
        <f>VLOOKUP(Table_EnergyDemand_raw_data[[#This Row],[Date]],Table_Sheet1[], 3, FALSE)</f>
        <v>N</v>
      </c>
      <c r="D498" s="32">
        <v>123616.28</v>
      </c>
      <c r="E498" s="32">
        <f>IF(Table5[[#This Row],[School day]]="Y",Table5[[#This Row],[Demand]],NA())</f>
        <v>123616.28</v>
      </c>
      <c r="F498" s="32" t="e">
        <f>IF(Table5[[#This Row],[School day]]="N",Table5[[#This Row],[Demand]],NA())</f>
        <v>#N/A</v>
      </c>
      <c r="G498" s="32" t="e">
        <f>IF(Table5[[#This Row],[Holiday]]="Y",Table5[[#This Row],[Demand]], NA())</f>
        <v>#N/A</v>
      </c>
      <c r="H498" s="32">
        <f>IF(Table5[[#This Row],[Holiday]]="Y",NA(),Table5[[#This Row],[Demand]])</f>
        <v>123616.28</v>
      </c>
    </row>
    <row r="499" spans="1:8" x14ac:dyDescent="0.3">
      <c r="A499" s="31">
        <v>42502</v>
      </c>
      <c r="B499" s="32" t="str">
        <f>VLOOKUP(Table_EnergyDemand_raw_data[[#This Row],[Date]],Table_Sheet1[], 2, FALSE)</f>
        <v>Y</v>
      </c>
      <c r="C499" s="32" t="str">
        <f>VLOOKUP(Table_EnergyDemand_raw_data[[#This Row],[Date]],Table_Sheet1[], 3, FALSE)</f>
        <v>N</v>
      </c>
      <c r="D499" s="32">
        <v>120693.53</v>
      </c>
      <c r="E499" s="32">
        <f>IF(Table5[[#This Row],[School day]]="Y",Table5[[#This Row],[Demand]],NA())</f>
        <v>120693.53</v>
      </c>
      <c r="F499" s="32" t="e">
        <f>IF(Table5[[#This Row],[School day]]="N",Table5[[#This Row],[Demand]],NA())</f>
        <v>#N/A</v>
      </c>
      <c r="G499" s="32" t="e">
        <f>IF(Table5[[#This Row],[Holiday]]="Y",Table5[[#This Row],[Demand]], NA())</f>
        <v>#N/A</v>
      </c>
      <c r="H499" s="32">
        <f>IF(Table5[[#This Row],[Holiday]]="Y",NA(),Table5[[#This Row],[Demand]])</f>
        <v>120693.53</v>
      </c>
    </row>
    <row r="500" spans="1:8" x14ac:dyDescent="0.3">
      <c r="A500" s="31">
        <v>42503</v>
      </c>
      <c r="B500" s="32" t="str">
        <f>VLOOKUP(Table_EnergyDemand_raw_data[[#This Row],[Date]],Table_Sheet1[], 2, FALSE)</f>
        <v>Y</v>
      </c>
      <c r="C500" s="32" t="str">
        <f>VLOOKUP(Table_EnergyDemand_raw_data[[#This Row],[Date]],Table_Sheet1[], 3, FALSE)</f>
        <v>N</v>
      </c>
      <c r="D500" s="32">
        <v>118800.07</v>
      </c>
      <c r="E500" s="32">
        <f>IF(Table5[[#This Row],[School day]]="Y",Table5[[#This Row],[Demand]],NA())</f>
        <v>118800.07</v>
      </c>
      <c r="F500" s="32" t="e">
        <f>IF(Table5[[#This Row],[School day]]="N",Table5[[#This Row],[Demand]],NA())</f>
        <v>#N/A</v>
      </c>
      <c r="G500" s="32" t="e">
        <f>IF(Table5[[#This Row],[Holiday]]="Y",Table5[[#This Row],[Demand]], NA())</f>
        <v>#N/A</v>
      </c>
      <c r="H500" s="32">
        <f>IF(Table5[[#This Row],[Holiday]]="Y",NA(),Table5[[#This Row],[Demand]])</f>
        <v>118800.07</v>
      </c>
    </row>
    <row r="501" spans="1:8" x14ac:dyDescent="0.3">
      <c r="A501" s="31">
        <v>42504</v>
      </c>
      <c r="B501" s="32" t="str">
        <f>VLOOKUP(Table_EnergyDemand_raw_data[[#This Row],[Date]],Table_Sheet1[], 2, FALSE)</f>
        <v>Y</v>
      </c>
      <c r="C501" s="32" t="str">
        <f>VLOOKUP(Table_EnergyDemand_raw_data[[#This Row],[Date]],Table_Sheet1[], 3, FALSE)</f>
        <v>N</v>
      </c>
      <c r="D501" s="32">
        <v>101945.995</v>
      </c>
      <c r="E501" s="32">
        <f>IF(Table5[[#This Row],[School day]]="Y",Table5[[#This Row],[Demand]],NA())</f>
        <v>101945.995</v>
      </c>
      <c r="F501" s="32" t="e">
        <f>IF(Table5[[#This Row],[School day]]="N",Table5[[#This Row],[Demand]],NA())</f>
        <v>#N/A</v>
      </c>
      <c r="G501" s="32" t="e">
        <f>IF(Table5[[#This Row],[Holiday]]="Y",Table5[[#This Row],[Demand]], NA())</f>
        <v>#N/A</v>
      </c>
      <c r="H501" s="32">
        <f>IF(Table5[[#This Row],[Holiday]]="Y",NA(),Table5[[#This Row],[Demand]])</f>
        <v>101945.995</v>
      </c>
    </row>
    <row r="502" spans="1:8" x14ac:dyDescent="0.3">
      <c r="A502" s="31">
        <v>42505</v>
      </c>
      <c r="B502" s="32" t="str">
        <f>VLOOKUP(Table_EnergyDemand_raw_data[[#This Row],[Date]],Table_Sheet1[], 2, FALSE)</f>
        <v>Y</v>
      </c>
      <c r="C502" s="32" t="str">
        <f>VLOOKUP(Table_EnergyDemand_raw_data[[#This Row],[Date]],Table_Sheet1[], 3, FALSE)</f>
        <v>N</v>
      </c>
      <c r="D502" s="32">
        <v>99697.62</v>
      </c>
      <c r="E502" s="32">
        <f>IF(Table5[[#This Row],[School day]]="Y",Table5[[#This Row],[Demand]],NA())</f>
        <v>99697.62</v>
      </c>
      <c r="F502" s="32" t="e">
        <f>IF(Table5[[#This Row],[School day]]="N",Table5[[#This Row],[Demand]],NA())</f>
        <v>#N/A</v>
      </c>
      <c r="G502" s="32" t="e">
        <f>IF(Table5[[#This Row],[Holiday]]="Y",Table5[[#This Row],[Demand]], NA())</f>
        <v>#N/A</v>
      </c>
      <c r="H502" s="32">
        <f>IF(Table5[[#This Row],[Holiday]]="Y",NA(),Table5[[#This Row],[Demand]])</f>
        <v>99697.62</v>
      </c>
    </row>
    <row r="503" spans="1:8" x14ac:dyDescent="0.3">
      <c r="A503" s="31">
        <v>42506</v>
      </c>
      <c r="B503" s="32" t="str">
        <f>VLOOKUP(Table_EnergyDemand_raw_data[[#This Row],[Date]],Table_Sheet1[], 2, FALSE)</f>
        <v>Y</v>
      </c>
      <c r="C503" s="32" t="str">
        <f>VLOOKUP(Table_EnergyDemand_raw_data[[#This Row],[Date]],Table_Sheet1[], 3, FALSE)</f>
        <v>N</v>
      </c>
      <c r="D503" s="32">
        <v>121182.69500000001</v>
      </c>
      <c r="E503" s="32">
        <f>IF(Table5[[#This Row],[School day]]="Y",Table5[[#This Row],[Demand]],NA())</f>
        <v>121182.69500000001</v>
      </c>
      <c r="F503" s="32" t="e">
        <f>IF(Table5[[#This Row],[School day]]="N",Table5[[#This Row],[Demand]],NA())</f>
        <v>#N/A</v>
      </c>
      <c r="G503" s="32" t="e">
        <f>IF(Table5[[#This Row],[Holiday]]="Y",Table5[[#This Row],[Demand]], NA())</f>
        <v>#N/A</v>
      </c>
      <c r="H503" s="32">
        <f>IF(Table5[[#This Row],[Holiday]]="Y",NA(),Table5[[#This Row],[Demand]])</f>
        <v>121182.69500000001</v>
      </c>
    </row>
    <row r="504" spans="1:8" x14ac:dyDescent="0.3">
      <c r="A504" s="31">
        <v>42507</v>
      </c>
      <c r="B504" s="32" t="str">
        <f>VLOOKUP(Table_EnergyDemand_raw_data[[#This Row],[Date]],Table_Sheet1[], 2, FALSE)</f>
        <v>Y</v>
      </c>
      <c r="C504" s="32" t="str">
        <f>VLOOKUP(Table_EnergyDemand_raw_data[[#This Row],[Date]],Table_Sheet1[], 3, FALSE)</f>
        <v>N</v>
      </c>
      <c r="D504" s="32">
        <v>124209.405</v>
      </c>
      <c r="E504" s="32">
        <f>IF(Table5[[#This Row],[School day]]="Y",Table5[[#This Row],[Demand]],NA())</f>
        <v>124209.405</v>
      </c>
      <c r="F504" s="32" t="e">
        <f>IF(Table5[[#This Row],[School day]]="N",Table5[[#This Row],[Demand]],NA())</f>
        <v>#N/A</v>
      </c>
      <c r="G504" s="32" t="e">
        <f>IF(Table5[[#This Row],[Holiday]]="Y",Table5[[#This Row],[Demand]], NA())</f>
        <v>#N/A</v>
      </c>
      <c r="H504" s="32">
        <f>IF(Table5[[#This Row],[Holiday]]="Y",NA(),Table5[[#This Row],[Demand]])</f>
        <v>124209.405</v>
      </c>
    </row>
    <row r="505" spans="1:8" x14ac:dyDescent="0.3">
      <c r="A505" s="31">
        <v>42508</v>
      </c>
      <c r="B505" s="32" t="str">
        <f>VLOOKUP(Table_EnergyDemand_raw_data[[#This Row],[Date]],Table_Sheet1[], 2, FALSE)</f>
        <v>Y</v>
      </c>
      <c r="C505" s="32" t="str">
        <f>VLOOKUP(Table_EnergyDemand_raw_data[[#This Row],[Date]],Table_Sheet1[], 3, FALSE)</f>
        <v>N</v>
      </c>
      <c r="D505" s="32">
        <v>124352.215</v>
      </c>
      <c r="E505" s="32">
        <f>IF(Table5[[#This Row],[School day]]="Y",Table5[[#This Row],[Demand]],NA())</f>
        <v>124352.215</v>
      </c>
      <c r="F505" s="32" t="e">
        <f>IF(Table5[[#This Row],[School day]]="N",Table5[[#This Row],[Demand]],NA())</f>
        <v>#N/A</v>
      </c>
      <c r="G505" s="32" t="e">
        <f>IF(Table5[[#This Row],[Holiday]]="Y",Table5[[#This Row],[Demand]], NA())</f>
        <v>#N/A</v>
      </c>
      <c r="H505" s="32">
        <f>IF(Table5[[#This Row],[Holiday]]="Y",NA(),Table5[[#This Row],[Demand]])</f>
        <v>124352.215</v>
      </c>
    </row>
    <row r="506" spans="1:8" x14ac:dyDescent="0.3">
      <c r="A506" s="31">
        <v>42509</v>
      </c>
      <c r="B506" s="32" t="str">
        <f>VLOOKUP(Table_EnergyDemand_raw_data[[#This Row],[Date]],Table_Sheet1[], 2, FALSE)</f>
        <v>Y</v>
      </c>
      <c r="C506" s="32" t="str">
        <f>VLOOKUP(Table_EnergyDemand_raw_data[[#This Row],[Date]],Table_Sheet1[], 3, FALSE)</f>
        <v>N</v>
      </c>
      <c r="D506" s="32">
        <v>124392.29</v>
      </c>
      <c r="E506" s="32">
        <f>IF(Table5[[#This Row],[School day]]="Y",Table5[[#This Row],[Demand]],NA())</f>
        <v>124392.29</v>
      </c>
      <c r="F506" s="32" t="e">
        <f>IF(Table5[[#This Row],[School day]]="N",Table5[[#This Row],[Demand]],NA())</f>
        <v>#N/A</v>
      </c>
      <c r="G506" s="32" t="e">
        <f>IF(Table5[[#This Row],[Holiday]]="Y",Table5[[#This Row],[Demand]], NA())</f>
        <v>#N/A</v>
      </c>
      <c r="H506" s="32">
        <f>IF(Table5[[#This Row],[Holiday]]="Y",NA(),Table5[[#This Row],[Demand]])</f>
        <v>124392.29</v>
      </c>
    </row>
    <row r="507" spans="1:8" x14ac:dyDescent="0.3">
      <c r="A507" s="31">
        <v>42510</v>
      </c>
      <c r="B507" s="32" t="str">
        <f>VLOOKUP(Table_EnergyDemand_raw_data[[#This Row],[Date]],Table_Sheet1[], 2, FALSE)</f>
        <v>Y</v>
      </c>
      <c r="C507" s="32" t="str">
        <f>VLOOKUP(Table_EnergyDemand_raw_data[[#This Row],[Date]],Table_Sheet1[], 3, FALSE)</f>
        <v>N</v>
      </c>
      <c r="D507" s="32">
        <v>127705.84</v>
      </c>
      <c r="E507" s="32">
        <f>IF(Table5[[#This Row],[School day]]="Y",Table5[[#This Row],[Demand]],NA())</f>
        <v>127705.84</v>
      </c>
      <c r="F507" s="32" t="e">
        <f>IF(Table5[[#This Row],[School day]]="N",Table5[[#This Row],[Demand]],NA())</f>
        <v>#N/A</v>
      </c>
      <c r="G507" s="32" t="e">
        <f>IF(Table5[[#This Row],[Holiday]]="Y",Table5[[#This Row],[Demand]], NA())</f>
        <v>#N/A</v>
      </c>
      <c r="H507" s="32">
        <f>IF(Table5[[#This Row],[Holiday]]="Y",NA(),Table5[[#This Row],[Demand]])</f>
        <v>127705.84</v>
      </c>
    </row>
    <row r="508" spans="1:8" x14ac:dyDescent="0.3">
      <c r="A508" s="31">
        <v>42511</v>
      </c>
      <c r="B508" s="32" t="str">
        <f>VLOOKUP(Table_EnergyDemand_raw_data[[#This Row],[Date]],Table_Sheet1[], 2, FALSE)</f>
        <v>Y</v>
      </c>
      <c r="C508" s="32" t="str">
        <f>VLOOKUP(Table_EnergyDemand_raw_data[[#This Row],[Date]],Table_Sheet1[], 3, FALSE)</f>
        <v>N</v>
      </c>
      <c r="D508" s="32">
        <v>112336.78</v>
      </c>
      <c r="E508" s="32">
        <f>IF(Table5[[#This Row],[School day]]="Y",Table5[[#This Row],[Demand]],NA())</f>
        <v>112336.78</v>
      </c>
      <c r="F508" s="32" t="e">
        <f>IF(Table5[[#This Row],[School day]]="N",Table5[[#This Row],[Demand]],NA())</f>
        <v>#N/A</v>
      </c>
      <c r="G508" s="32" t="e">
        <f>IF(Table5[[#This Row],[Holiday]]="Y",Table5[[#This Row],[Demand]], NA())</f>
        <v>#N/A</v>
      </c>
      <c r="H508" s="32">
        <f>IF(Table5[[#This Row],[Holiday]]="Y",NA(),Table5[[#This Row],[Demand]])</f>
        <v>112336.78</v>
      </c>
    </row>
    <row r="509" spans="1:8" x14ac:dyDescent="0.3">
      <c r="A509" s="31">
        <v>42512</v>
      </c>
      <c r="B509" s="32" t="str">
        <f>VLOOKUP(Table_EnergyDemand_raw_data[[#This Row],[Date]],Table_Sheet1[], 2, FALSE)</f>
        <v>Y</v>
      </c>
      <c r="C509" s="32" t="str">
        <f>VLOOKUP(Table_EnergyDemand_raw_data[[#This Row],[Date]],Table_Sheet1[], 3, FALSE)</f>
        <v>N</v>
      </c>
      <c r="D509" s="32">
        <v>101618.98</v>
      </c>
      <c r="E509" s="32">
        <f>IF(Table5[[#This Row],[School day]]="Y",Table5[[#This Row],[Demand]],NA())</f>
        <v>101618.98</v>
      </c>
      <c r="F509" s="32" t="e">
        <f>IF(Table5[[#This Row],[School day]]="N",Table5[[#This Row],[Demand]],NA())</f>
        <v>#N/A</v>
      </c>
      <c r="G509" s="32" t="e">
        <f>IF(Table5[[#This Row],[Holiday]]="Y",Table5[[#This Row],[Demand]], NA())</f>
        <v>#N/A</v>
      </c>
      <c r="H509" s="32">
        <f>IF(Table5[[#This Row],[Holiday]]="Y",NA(),Table5[[#This Row],[Demand]])</f>
        <v>101618.98</v>
      </c>
    </row>
    <row r="510" spans="1:8" x14ac:dyDescent="0.3">
      <c r="A510" s="31">
        <v>42513</v>
      </c>
      <c r="B510" s="32" t="str">
        <f>VLOOKUP(Table_EnergyDemand_raw_data[[#This Row],[Date]],Table_Sheet1[], 2, FALSE)</f>
        <v>Y</v>
      </c>
      <c r="C510" s="32" t="str">
        <f>VLOOKUP(Table_EnergyDemand_raw_data[[#This Row],[Date]],Table_Sheet1[], 3, FALSE)</f>
        <v>N</v>
      </c>
      <c r="D510" s="32">
        <v>121424.42</v>
      </c>
      <c r="E510" s="32">
        <f>IF(Table5[[#This Row],[School day]]="Y",Table5[[#This Row],[Demand]],NA())</f>
        <v>121424.42</v>
      </c>
      <c r="F510" s="32" t="e">
        <f>IF(Table5[[#This Row],[School day]]="N",Table5[[#This Row],[Demand]],NA())</f>
        <v>#N/A</v>
      </c>
      <c r="G510" s="32" t="e">
        <f>IF(Table5[[#This Row],[Holiday]]="Y",Table5[[#This Row],[Demand]], NA())</f>
        <v>#N/A</v>
      </c>
      <c r="H510" s="32">
        <f>IF(Table5[[#This Row],[Holiday]]="Y",NA(),Table5[[#This Row],[Demand]])</f>
        <v>121424.42</v>
      </c>
    </row>
    <row r="511" spans="1:8" x14ac:dyDescent="0.3">
      <c r="A511" s="31">
        <v>42514</v>
      </c>
      <c r="B511" s="32" t="str">
        <f>VLOOKUP(Table_EnergyDemand_raw_data[[#This Row],[Date]],Table_Sheet1[], 2, FALSE)</f>
        <v>Y</v>
      </c>
      <c r="C511" s="32" t="str">
        <f>VLOOKUP(Table_EnergyDemand_raw_data[[#This Row],[Date]],Table_Sheet1[], 3, FALSE)</f>
        <v>N</v>
      </c>
      <c r="D511" s="32">
        <v>131916.405</v>
      </c>
      <c r="E511" s="32">
        <f>IF(Table5[[#This Row],[School day]]="Y",Table5[[#This Row],[Demand]],NA())</f>
        <v>131916.405</v>
      </c>
      <c r="F511" s="32" t="e">
        <f>IF(Table5[[#This Row],[School day]]="N",Table5[[#This Row],[Demand]],NA())</f>
        <v>#N/A</v>
      </c>
      <c r="G511" s="32" t="e">
        <f>IF(Table5[[#This Row],[Holiday]]="Y",Table5[[#This Row],[Demand]], NA())</f>
        <v>#N/A</v>
      </c>
      <c r="H511" s="32">
        <f>IF(Table5[[#This Row],[Holiday]]="Y",NA(),Table5[[#This Row],[Demand]])</f>
        <v>131916.405</v>
      </c>
    </row>
    <row r="512" spans="1:8" x14ac:dyDescent="0.3">
      <c r="A512" s="31">
        <v>42515</v>
      </c>
      <c r="B512" s="32" t="str">
        <f>VLOOKUP(Table_EnergyDemand_raw_data[[#This Row],[Date]],Table_Sheet1[], 2, FALSE)</f>
        <v>Y</v>
      </c>
      <c r="C512" s="32" t="str">
        <f>VLOOKUP(Table_EnergyDemand_raw_data[[#This Row],[Date]],Table_Sheet1[], 3, FALSE)</f>
        <v>N</v>
      </c>
      <c r="D512" s="32">
        <v>132170.04999999999</v>
      </c>
      <c r="E512" s="32">
        <f>IF(Table5[[#This Row],[School day]]="Y",Table5[[#This Row],[Demand]],NA())</f>
        <v>132170.04999999999</v>
      </c>
      <c r="F512" s="32" t="e">
        <f>IF(Table5[[#This Row],[School day]]="N",Table5[[#This Row],[Demand]],NA())</f>
        <v>#N/A</v>
      </c>
      <c r="G512" s="32" t="e">
        <f>IF(Table5[[#This Row],[Holiday]]="Y",Table5[[#This Row],[Demand]], NA())</f>
        <v>#N/A</v>
      </c>
      <c r="H512" s="32">
        <f>IF(Table5[[#This Row],[Holiday]]="Y",NA(),Table5[[#This Row],[Demand]])</f>
        <v>132170.04999999999</v>
      </c>
    </row>
    <row r="513" spans="1:8" x14ac:dyDescent="0.3">
      <c r="A513" s="31">
        <v>42516</v>
      </c>
      <c r="B513" s="32" t="str">
        <f>VLOOKUP(Table_EnergyDemand_raw_data[[#This Row],[Date]],Table_Sheet1[], 2, FALSE)</f>
        <v>Y</v>
      </c>
      <c r="C513" s="32" t="str">
        <f>VLOOKUP(Table_EnergyDemand_raw_data[[#This Row],[Date]],Table_Sheet1[], 3, FALSE)</f>
        <v>N</v>
      </c>
      <c r="D513" s="32">
        <v>137080.875</v>
      </c>
      <c r="E513" s="32">
        <f>IF(Table5[[#This Row],[School day]]="Y",Table5[[#This Row],[Demand]],NA())</f>
        <v>137080.875</v>
      </c>
      <c r="F513" s="32" t="e">
        <f>IF(Table5[[#This Row],[School day]]="N",Table5[[#This Row],[Demand]],NA())</f>
        <v>#N/A</v>
      </c>
      <c r="G513" s="32" t="e">
        <f>IF(Table5[[#This Row],[Holiday]]="Y",Table5[[#This Row],[Demand]], NA())</f>
        <v>#N/A</v>
      </c>
      <c r="H513" s="32">
        <f>IF(Table5[[#This Row],[Holiday]]="Y",NA(),Table5[[#This Row],[Demand]])</f>
        <v>137080.875</v>
      </c>
    </row>
    <row r="514" spans="1:8" x14ac:dyDescent="0.3">
      <c r="A514" s="31">
        <v>42517</v>
      </c>
      <c r="B514" s="32" t="str">
        <f>VLOOKUP(Table_EnergyDemand_raw_data[[#This Row],[Date]],Table_Sheet1[], 2, FALSE)</f>
        <v>Y</v>
      </c>
      <c r="C514" s="32" t="str">
        <f>VLOOKUP(Table_EnergyDemand_raw_data[[#This Row],[Date]],Table_Sheet1[], 3, FALSE)</f>
        <v>N</v>
      </c>
      <c r="D514" s="32">
        <v>134317.62</v>
      </c>
      <c r="E514" s="32">
        <f>IF(Table5[[#This Row],[School day]]="Y",Table5[[#This Row],[Demand]],NA())</f>
        <v>134317.62</v>
      </c>
      <c r="F514" s="32" t="e">
        <f>IF(Table5[[#This Row],[School day]]="N",Table5[[#This Row],[Demand]],NA())</f>
        <v>#N/A</v>
      </c>
      <c r="G514" s="32" t="e">
        <f>IF(Table5[[#This Row],[Holiday]]="Y",Table5[[#This Row],[Demand]], NA())</f>
        <v>#N/A</v>
      </c>
      <c r="H514" s="32">
        <f>IF(Table5[[#This Row],[Holiday]]="Y",NA(),Table5[[#This Row],[Demand]])</f>
        <v>134317.62</v>
      </c>
    </row>
    <row r="515" spans="1:8" x14ac:dyDescent="0.3">
      <c r="A515" s="31">
        <v>42518</v>
      </c>
      <c r="B515" s="32" t="str">
        <f>VLOOKUP(Table_EnergyDemand_raw_data[[#This Row],[Date]],Table_Sheet1[], 2, FALSE)</f>
        <v>Y</v>
      </c>
      <c r="C515" s="32" t="str">
        <f>VLOOKUP(Table_EnergyDemand_raw_data[[#This Row],[Date]],Table_Sheet1[], 3, FALSE)</f>
        <v>N</v>
      </c>
      <c r="D515" s="32">
        <v>119938.795</v>
      </c>
      <c r="E515" s="32">
        <f>IF(Table5[[#This Row],[School day]]="Y",Table5[[#This Row],[Demand]],NA())</f>
        <v>119938.795</v>
      </c>
      <c r="F515" s="32" t="e">
        <f>IF(Table5[[#This Row],[School day]]="N",Table5[[#This Row],[Demand]],NA())</f>
        <v>#N/A</v>
      </c>
      <c r="G515" s="32" t="e">
        <f>IF(Table5[[#This Row],[Holiday]]="Y",Table5[[#This Row],[Demand]], NA())</f>
        <v>#N/A</v>
      </c>
      <c r="H515" s="32">
        <f>IF(Table5[[#This Row],[Holiday]]="Y",NA(),Table5[[#This Row],[Demand]])</f>
        <v>119938.795</v>
      </c>
    </row>
    <row r="516" spans="1:8" x14ac:dyDescent="0.3">
      <c r="A516" s="31">
        <v>42519</v>
      </c>
      <c r="B516" s="32" t="str">
        <f>VLOOKUP(Table_EnergyDemand_raw_data[[#This Row],[Date]],Table_Sheet1[], 2, FALSE)</f>
        <v>Y</v>
      </c>
      <c r="C516" s="32" t="str">
        <f>VLOOKUP(Table_EnergyDemand_raw_data[[#This Row],[Date]],Table_Sheet1[], 3, FALSE)</f>
        <v>N</v>
      </c>
      <c r="D516" s="32">
        <v>118751.965</v>
      </c>
      <c r="E516" s="32">
        <f>IF(Table5[[#This Row],[School day]]="Y",Table5[[#This Row],[Demand]],NA())</f>
        <v>118751.965</v>
      </c>
      <c r="F516" s="32" t="e">
        <f>IF(Table5[[#This Row],[School day]]="N",Table5[[#This Row],[Demand]],NA())</f>
        <v>#N/A</v>
      </c>
      <c r="G516" s="32" t="e">
        <f>IF(Table5[[#This Row],[Holiday]]="Y",Table5[[#This Row],[Demand]], NA())</f>
        <v>#N/A</v>
      </c>
      <c r="H516" s="32">
        <f>IF(Table5[[#This Row],[Holiday]]="Y",NA(),Table5[[#This Row],[Demand]])</f>
        <v>118751.965</v>
      </c>
    </row>
    <row r="517" spans="1:8" x14ac:dyDescent="0.3">
      <c r="A517" s="31">
        <v>42520</v>
      </c>
      <c r="B517" s="32" t="str">
        <f>VLOOKUP(Table_EnergyDemand_raw_data[[#This Row],[Date]],Table_Sheet1[], 2, FALSE)</f>
        <v>Y</v>
      </c>
      <c r="C517" s="32" t="str">
        <f>VLOOKUP(Table_EnergyDemand_raw_data[[#This Row],[Date]],Table_Sheet1[], 3, FALSE)</f>
        <v>N</v>
      </c>
      <c r="D517" s="32">
        <v>134983.95499999999</v>
      </c>
      <c r="E517" s="32">
        <f>IF(Table5[[#This Row],[School day]]="Y",Table5[[#This Row],[Demand]],NA())</f>
        <v>134983.95499999999</v>
      </c>
      <c r="F517" s="32" t="e">
        <f>IF(Table5[[#This Row],[School day]]="N",Table5[[#This Row],[Demand]],NA())</f>
        <v>#N/A</v>
      </c>
      <c r="G517" s="32" t="e">
        <f>IF(Table5[[#This Row],[Holiday]]="Y",Table5[[#This Row],[Demand]], NA())</f>
        <v>#N/A</v>
      </c>
      <c r="H517" s="32">
        <f>IF(Table5[[#This Row],[Holiday]]="Y",NA(),Table5[[#This Row],[Demand]])</f>
        <v>134983.95499999999</v>
      </c>
    </row>
    <row r="518" spans="1:8" x14ac:dyDescent="0.3">
      <c r="A518" s="31">
        <v>42521</v>
      </c>
      <c r="B518" s="32" t="str">
        <f>VLOOKUP(Table_EnergyDemand_raw_data[[#This Row],[Date]],Table_Sheet1[], 2, FALSE)</f>
        <v>Y</v>
      </c>
      <c r="C518" s="32" t="str">
        <f>VLOOKUP(Table_EnergyDemand_raw_data[[#This Row],[Date]],Table_Sheet1[], 3, FALSE)</f>
        <v>N</v>
      </c>
      <c r="D518" s="32">
        <v>140402.15</v>
      </c>
      <c r="E518" s="32">
        <f>IF(Table5[[#This Row],[School day]]="Y",Table5[[#This Row],[Demand]],NA())</f>
        <v>140402.15</v>
      </c>
      <c r="F518" s="32" t="e">
        <f>IF(Table5[[#This Row],[School day]]="N",Table5[[#This Row],[Demand]],NA())</f>
        <v>#N/A</v>
      </c>
      <c r="G518" s="32" t="e">
        <f>IF(Table5[[#This Row],[Holiday]]="Y",Table5[[#This Row],[Demand]], NA())</f>
        <v>#N/A</v>
      </c>
      <c r="H518" s="32">
        <f>IF(Table5[[#This Row],[Holiday]]="Y",NA(),Table5[[#This Row],[Demand]])</f>
        <v>140402.15</v>
      </c>
    </row>
    <row r="519" spans="1:8" x14ac:dyDescent="0.3">
      <c r="A519" s="31">
        <v>42522</v>
      </c>
      <c r="B519" s="32" t="str">
        <f>VLOOKUP(Table_EnergyDemand_raw_data[[#This Row],[Date]],Table_Sheet1[], 2, FALSE)</f>
        <v>Y</v>
      </c>
      <c r="C519" s="32" t="str">
        <f>VLOOKUP(Table_EnergyDemand_raw_data[[#This Row],[Date]],Table_Sheet1[], 3, FALSE)</f>
        <v>N</v>
      </c>
      <c r="D519" s="32">
        <v>141195.03</v>
      </c>
      <c r="E519" s="32">
        <f>IF(Table5[[#This Row],[School day]]="Y",Table5[[#This Row],[Demand]],NA())</f>
        <v>141195.03</v>
      </c>
      <c r="F519" s="32" t="e">
        <f>IF(Table5[[#This Row],[School day]]="N",Table5[[#This Row],[Demand]],NA())</f>
        <v>#N/A</v>
      </c>
      <c r="G519" s="32" t="e">
        <f>IF(Table5[[#This Row],[Holiday]]="Y",Table5[[#This Row],[Demand]], NA())</f>
        <v>#N/A</v>
      </c>
      <c r="H519" s="32">
        <f>IF(Table5[[#This Row],[Holiday]]="Y",NA(),Table5[[#This Row],[Demand]])</f>
        <v>141195.03</v>
      </c>
    </row>
    <row r="520" spans="1:8" x14ac:dyDescent="0.3">
      <c r="A520" s="31">
        <v>42523</v>
      </c>
      <c r="B520" s="32" t="str">
        <f>VLOOKUP(Table_EnergyDemand_raw_data[[#This Row],[Date]],Table_Sheet1[], 2, FALSE)</f>
        <v>Y</v>
      </c>
      <c r="C520" s="32" t="str">
        <f>VLOOKUP(Table_EnergyDemand_raw_data[[#This Row],[Date]],Table_Sheet1[], 3, FALSE)</f>
        <v>N</v>
      </c>
      <c r="D520" s="32">
        <v>141292.56</v>
      </c>
      <c r="E520" s="32">
        <f>IF(Table5[[#This Row],[School day]]="Y",Table5[[#This Row],[Demand]],NA())</f>
        <v>141292.56</v>
      </c>
      <c r="F520" s="32" t="e">
        <f>IF(Table5[[#This Row],[School day]]="N",Table5[[#This Row],[Demand]],NA())</f>
        <v>#N/A</v>
      </c>
      <c r="G520" s="32" t="e">
        <f>IF(Table5[[#This Row],[Holiday]]="Y",Table5[[#This Row],[Demand]], NA())</f>
        <v>#N/A</v>
      </c>
      <c r="H520" s="32">
        <f>IF(Table5[[#This Row],[Holiday]]="Y",NA(),Table5[[#This Row],[Demand]])</f>
        <v>141292.56</v>
      </c>
    </row>
    <row r="521" spans="1:8" x14ac:dyDescent="0.3">
      <c r="A521" s="31">
        <v>42524</v>
      </c>
      <c r="B521" s="32" t="str">
        <f>VLOOKUP(Table_EnergyDemand_raw_data[[#This Row],[Date]],Table_Sheet1[], 2, FALSE)</f>
        <v>Y</v>
      </c>
      <c r="C521" s="32" t="str">
        <f>VLOOKUP(Table_EnergyDemand_raw_data[[#This Row],[Date]],Table_Sheet1[], 3, FALSE)</f>
        <v>N</v>
      </c>
      <c r="D521" s="32">
        <v>137717.255</v>
      </c>
      <c r="E521" s="32">
        <f>IF(Table5[[#This Row],[School day]]="Y",Table5[[#This Row],[Demand]],NA())</f>
        <v>137717.255</v>
      </c>
      <c r="F521" s="32" t="e">
        <f>IF(Table5[[#This Row],[School day]]="N",Table5[[#This Row],[Demand]],NA())</f>
        <v>#N/A</v>
      </c>
      <c r="G521" s="32" t="e">
        <f>IF(Table5[[#This Row],[Holiday]]="Y",Table5[[#This Row],[Demand]], NA())</f>
        <v>#N/A</v>
      </c>
      <c r="H521" s="32">
        <f>IF(Table5[[#This Row],[Holiday]]="Y",NA(),Table5[[#This Row],[Demand]])</f>
        <v>137717.255</v>
      </c>
    </row>
    <row r="522" spans="1:8" x14ac:dyDescent="0.3">
      <c r="A522" s="31">
        <v>42525</v>
      </c>
      <c r="B522" s="32" t="str">
        <f>VLOOKUP(Table_EnergyDemand_raw_data[[#This Row],[Date]],Table_Sheet1[], 2, FALSE)</f>
        <v>Y</v>
      </c>
      <c r="C522" s="32" t="str">
        <f>VLOOKUP(Table_EnergyDemand_raw_data[[#This Row],[Date]],Table_Sheet1[], 3, FALSE)</f>
        <v>N</v>
      </c>
      <c r="D522" s="32">
        <v>122764.33</v>
      </c>
      <c r="E522" s="32">
        <f>IF(Table5[[#This Row],[School day]]="Y",Table5[[#This Row],[Demand]],NA())</f>
        <v>122764.33</v>
      </c>
      <c r="F522" s="32" t="e">
        <f>IF(Table5[[#This Row],[School day]]="N",Table5[[#This Row],[Demand]],NA())</f>
        <v>#N/A</v>
      </c>
      <c r="G522" s="32" t="e">
        <f>IF(Table5[[#This Row],[Holiday]]="Y",Table5[[#This Row],[Demand]], NA())</f>
        <v>#N/A</v>
      </c>
      <c r="H522" s="32">
        <f>IF(Table5[[#This Row],[Holiday]]="Y",NA(),Table5[[#This Row],[Demand]])</f>
        <v>122764.33</v>
      </c>
    </row>
    <row r="523" spans="1:8" x14ac:dyDescent="0.3">
      <c r="A523" s="31">
        <v>42526</v>
      </c>
      <c r="B523" s="32" t="str">
        <f>VLOOKUP(Table_EnergyDemand_raw_data[[#This Row],[Date]],Table_Sheet1[], 2, FALSE)</f>
        <v>Y</v>
      </c>
      <c r="C523" s="32" t="str">
        <f>VLOOKUP(Table_EnergyDemand_raw_data[[#This Row],[Date]],Table_Sheet1[], 3, FALSE)</f>
        <v>N</v>
      </c>
      <c r="D523" s="32">
        <v>116052.80499999999</v>
      </c>
      <c r="E523" s="32">
        <f>IF(Table5[[#This Row],[School day]]="Y",Table5[[#This Row],[Demand]],NA())</f>
        <v>116052.80499999999</v>
      </c>
      <c r="F523" s="32" t="e">
        <f>IF(Table5[[#This Row],[School day]]="N",Table5[[#This Row],[Demand]],NA())</f>
        <v>#N/A</v>
      </c>
      <c r="G523" s="32" t="e">
        <f>IF(Table5[[#This Row],[Holiday]]="Y",Table5[[#This Row],[Demand]], NA())</f>
        <v>#N/A</v>
      </c>
      <c r="H523" s="32">
        <f>IF(Table5[[#This Row],[Holiday]]="Y",NA(),Table5[[#This Row],[Demand]])</f>
        <v>116052.80499999999</v>
      </c>
    </row>
    <row r="524" spans="1:8" x14ac:dyDescent="0.3">
      <c r="A524" s="31">
        <v>42527</v>
      </c>
      <c r="B524" s="32" t="str">
        <f>VLOOKUP(Table_EnergyDemand_raw_data[[#This Row],[Date]],Table_Sheet1[], 2, FALSE)</f>
        <v>Y</v>
      </c>
      <c r="C524" s="32" t="str">
        <f>VLOOKUP(Table_EnergyDemand_raw_data[[#This Row],[Date]],Table_Sheet1[], 3, FALSE)</f>
        <v>N</v>
      </c>
      <c r="D524" s="32">
        <v>134829.755</v>
      </c>
      <c r="E524" s="32">
        <f>IF(Table5[[#This Row],[School day]]="Y",Table5[[#This Row],[Demand]],NA())</f>
        <v>134829.755</v>
      </c>
      <c r="F524" s="32" t="e">
        <f>IF(Table5[[#This Row],[School day]]="N",Table5[[#This Row],[Demand]],NA())</f>
        <v>#N/A</v>
      </c>
      <c r="G524" s="32" t="e">
        <f>IF(Table5[[#This Row],[Holiday]]="Y",Table5[[#This Row],[Demand]], NA())</f>
        <v>#N/A</v>
      </c>
      <c r="H524" s="32">
        <f>IF(Table5[[#This Row],[Holiday]]="Y",NA(),Table5[[#This Row],[Demand]])</f>
        <v>134829.755</v>
      </c>
    </row>
    <row r="525" spans="1:8" x14ac:dyDescent="0.3">
      <c r="A525" s="31">
        <v>42528</v>
      </c>
      <c r="B525" s="32" t="str">
        <f>VLOOKUP(Table_EnergyDemand_raw_data[[#This Row],[Date]],Table_Sheet1[], 2, FALSE)</f>
        <v>Y</v>
      </c>
      <c r="C525" s="32" t="str">
        <f>VLOOKUP(Table_EnergyDemand_raw_data[[#This Row],[Date]],Table_Sheet1[], 3, FALSE)</f>
        <v>N</v>
      </c>
      <c r="D525" s="32">
        <v>135306.005</v>
      </c>
      <c r="E525" s="32">
        <f>IF(Table5[[#This Row],[School day]]="Y",Table5[[#This Row],[Demand]],NA())</f>
        <v>135306.005</v>
      </c>
      <c r="F525" s="32" t="e">
        <f>IF(Table5[[#This Row],[School day]]="N",Table5[[#This Row],[Demand]],NA())</f>
        <v>#N/A</v>
      </c>
      <c r="G525" s="32" t="e">
        <f>IF(Table5[[#This Row],[Holiday]]="Y",Table5[[#This Row],[Demand]], NA())</f>
        <v>#N/A</v>
      </c>
      <c r="H525" s="32">
        <f>IF(Table5[[#This Row],[Holiday]]="Y",NA(),Table5[[#This Row],[Demand]])</f>
        <v>135306.005</v>
      </c>
    </row>
    <row r="526" spans="1:8" x14ac:dyDescent="0.3">
      <c r="A526" s="31">
        <v>42529</v>
      </c>
      <c r="B526" s="32" t="str">
        <f>VLOOKUP(Table_EnergyDemand_raw_data[[#This Row],[Date]],Table_Sheet1[], 2, FALSE)</f>
        <v>Y</v>
      </c>
      <c r="C526" s="32" t="str">
        <f>VLOOKUP(Table_EnergyDemand_raw_data[[#This Row],[Date]],Table_Sheet1[], 3, FALSE)</f>
        <v>N</v>
      </c>
      <c r="D526" s="32">
        <v>137305.35500000001</v>
      </c>
      <c r="E526" s="32">
        <f>IF(Table5[[#This Row],[School day]]="Y",Table5[[#This Row],[Demand]],NA())</f>
        <v>137305.35500000001</v>
      </c>
      <c r="F526" s="32" t="e">
        <f>IF(Table5[[#This Row],[School day]]="N",Table5[[#This Row],[Demand]],NA())</f>
        <v>#N/A</v>
      </c>
      <c r="G526" s="32" t="e">
        <f>IF(Table5[[#This Row],[Holiday]]="Y",Table5[[#This Row],[Demand]], NA())</f>
        <v>#N/A</v>
      </c>
      <c r="H526" s="32">
        <f>IF(Table5[[#This Row],[Holiday]]="Y",NA(),Table5[[#This Row],[Demand]])</f>
        <v>137305.35500000001</v>
      </c>
    </row>
    <row r="527" spans="1:8" x14ac:dyDescent="0.3">
      <c r="A527" s="31">
        <v>42530</v>
      </c>
      <c r="B527" s="32" t="str">
        <f>VLOOKUP(Table_EnergyDemand_raw_data[[#This Row],[Date]],Table_Sheet1[], 2, FALSE)</f>
        <v>Y</v>
      </c>
      <c r="C527" s="32" t="str">
        <f>VLOOKUP(Table_EnergyDemand_raw_data[[#This Row],[Date]],Table_Sheet1[], 3, FALSE)</f>
        <v>N</v>
      </c>
      <c r="D527" s="32">
        <v>132859.30499999999</v>
      </c>
      <c r="E527" s="32">
        <f>IF(Table5[[#This Row],[School day]]="Y",Table5[[#This Row],[Demand]],NA())</f>
        <v>132859.30499999999</v>
      </c>
      <c r="F527" s="32" t="e">
        <f>IF(Table5[[#This Row],[School day]]="N",Table5[[#This Row],[Demand]],NA())</f>
        <v>#N/A</v>
      </c>
      <c r="G527" s="32" t="e">
        <f>IF(Table5[[#This Row],[Holiday]]="Y",Table5[[#This Row],[Demand]], NA())</f>
        <v>#N/A</v>
      </c>
      <c r="H527" s="32">
        <f>IF(Table5[[#This Row],[Holiday]]="Y",NA(),Table5[[#This Row],[Demand]])</f>
        <v>132859.30499999999</v>
      </c>
    </row>
    <row r="528" spans="1:8" x14ac:dyDescent="0.3">
      <c r="A528" s="31">
        <v>42531</v>
      </c>
      <c r="B528" s="32" t="str">
        <f>VLOOKUP(Table_EnergyDemand_raw_data[[#This Row],[Date]],Table_Sheet1[], 2, FALSE)</f>
        <v>Y</v>
      </c>
      <c r="C528" s="32" t="str">
        <f>VLOOKUP(Table_EnergyDemand_raw_data[[#This Row],[Date]],Table_Sheet1[], 3, FALSE)</f>
        <v>N</v>
      </c>
      <c r="D528" s="32">
        <v>132209.51500000001</v>
      </c>
      <c r="E528" s="32">
        <f>IF(Table5[[#This Row],[School day]]="Y",Table5[[#This Row],[Demand]],NA())</f>
        <v>132209.51500000001</v>
      </c>
      <c r="F528" s="32" t="e">
        <f>IF(Table5[[#This Row],[School day]]="N",Table5[[#This Row],[Demand]],NA())</f>
        <v>#N/A</v>
      </c>
      <c r="G528" s="32" t="e">
        <f>IF(Table5[[#This Row],[Holiday]]="Y",Table5[[#This Row],[Demand]], NA())</f>
        <v>#N/A</v>
      </c>
      <c r="H528" s="32">
        <f>IF(Table5[[#This Row],[Holiday]]="Y",NA(),Table5[[#This Row],[Demand]])</f>
        <v>132209.51500000001</v>
      </c>
    </row>
    <row r="529" spans="1:8" x14ac:dyDescent="0.3">
      <c r="A529" s="31">
        <v>42532</v>
      </c>
      <c r="B529" s="32" t="str">
        <f>VLOOKUP(Table_EnergyDemand_raw_data[[#This Row],[Date]],Table_Sheet1[], 2, FALSE)</f>
        <v>Y</v>
      </c>
      <c r="C529" s="32" t="str">
        <f>VLOOKUP(Table_EnergyDemand_raw_data[[#This Row],[Date]],Table_Sheet1[], 3, FALSE)</f>
        <v>N</v>
      </c>
      <c r="D529" s="32">
        <v>120753.43</v>
      </c>
      <c r="E529" s="32">
        <f>IF(Table5[[#This Row],[School day]]="Y",Table5[[#This Row],[Demand]],NA())</f>
        <v>120753.43</v>
      </c>
      <c r="F529" s="32" t="e">
        <f>IF(Table5[[#This Row],[School day]]="N",Table5[[#This Row],[Demand]],NA())</f>
        <v>#N/A</v>
      </c>
      <c r="G529" s="32" t="e">
        <f>IF(Table5[[#This Row],[Holiday]]="Y",Table5[[#This Row],[Demand]], NA())</f>
        <v>#N/A</v>
      </c>
      <c r="H529" s="32">
        <f>IF(Table5[[#This Row],[Holiday]]="Y",NA(),Table5[[#This Row],[Demand]])</f>
        <v>120753.43</v>
      </c>
    </row>
    <row r="530" spans="1:8" x14ac:dyDescent="0.3">
      <c r="A530" s="31">
        <v>42533</v>
      </c>
      <c r="B530" s="32" t="str">
        <f>VLOOKUP(Table_EnergyDemand_raw_data[[#This Row],[Date]],Table_Sheet1[], 2, FALSE)</f>
        <v>Y</v>
      </c>
      <c r="C530" s="32" t="str">
        <f>VLOOKUP(Table_EnergyDemand_raw_data[[#This Row],[Date]],Table_Sheet1[], 3, FALSE)</f>
        <v>N</v>
      </c>
      <c r="D530" s="32">
        <v>122771.53</v>
      </c>
      <c r="E530" s="32">
        <f>IF(Table5[[#This Row],[School day]]="Y",Table5[[#This Row],[Demand]],NA())</f>
        <v>122771.53</v>
      </c>
      <c r="F530" s="32" t="e">
        <f>IF(Table5[[#This Row],[School day]]="N",Table5[[#This Row],[Demand]],NA())</f>
        <v>#N/A</v>
      </c>
      <c r="G530" s="32" t="e">
        <f>IF(Table5[[#This Row],[Holiday]]="Y",Table5[[#This Row],[Demand]], NA())</f>
        <v>#N/A</v>
      </c>
      <c r="H530" s="32">
        <f>IF(Table5[[#This Row],[Holiday]]="Y",NA(),Table5[[#This Row],[Demand]])</f>
        <v>122771.53</v>
      </c>
    </row>
    <row r="531" spans="1:8" x14ac:dyDescent="0.3">
      <c r="A531" s="31">
        <v>42534</v>
      </c>
      <c r="B531" s="32" t="str">
        <f>VLOOKUP(Table_EnergyDemand_raw_data[[#This Row],[Date]],Table_Sheet1[], 2, FALSE)</f>
        <v>Y</v>
      </c>
      <c r="C531" s="32" t="str">
        <f>VLOOKUP(Table_EnergyDemand_raw_data[[#This Row],[Date]],Table_Sheet1[], 3, FALSE)</f>
        <v>Y</v>
      </c>
      <c r="D531" s="32">
        <v>122106.95</v>
      </c>
      <c r="E531" s="32">
        <f>IF(Table5[[#This Row],[School day]]="Y",Table5[[#This Row],[Demand]],NA())</f>
        <v>122106.95</v>
      </c>
      <c r="F531" s="32" t="e">
        <f>IF(Table5[[#This Row],[School day]]="N",Table5[[#This Row],[Demand]],NA())</f>
        <v>#N/A</v>
      </c>
      <c r="G531" s="32">
        <f>IF(Table5[[#This Row],[Holiday]]="Y",Table5[[#This Row],[Demand]], NA())</f>
        <v>122106.95</v>
      </c>
      <c r="H531" s="32" t="e">
        <f>IF(Table5[[#This Row],[Holiday]]="Y",NA(),Table5[[#This Row],[Demand]])</f>
        <v>#N/A</v>
      </c>
    </row>
    <row r="532" spans="1:8" x14ac:dyDescent="0.3">
      <c r="A532" s="31">
        <v>42535</v>
      </c>
      <c r="B532" s="32" t="str">
        <f>VLOOKUP(Table_EnergyDemand_raw_data[[#This Row],[Date]],Table_Sheet1[], 2, FALSE)</f>
        <v>Y</v>
      </c>
      <c r="C532" s="32" t="str">
        <f>VLOOKUP(Table_EnergyDemand_raw_data[[#This Row],[Date]],Table_Sheet1[], 3, FALSE)</f>
        <v>N</v>
      </c>
      <c r="D532" s="32">
        <v>138466.56</v>
      </c>
      <c r="E532" s="32">
        <f>IF(Table5[[#This Row],[School day]]="Y",Table5[[#This Row],[Demand]],NA())</f>
        <v>138466.56</v>
      </c>
      <c r="F532" s="32" t="e">
        <f>IF(Table5[[#This Row],[School day]]="N",Table5[[#This Row],[Demand]],NA())</f>
        <v>#N/A</v>
      </c>
      <c r="G532" s="32" t="e">
        <f>IF(Table5[[#This Row],[Holiday]]="Y",Table5[[#This Row],[Demand]], NA())</f>
        <v>#N/A</v>
      </c>
      <c r="H532" s="32">
        <f>IF(Table5[[#This Row],[Holiday]]="Y",NA(),Table5[[#This Row],[Demand]])</f>
        <v>138466.56</v>
      </c>
    </row>
    <row r="533" spans="1:8" x14ac:dyDescent="0.3">
      <c r="A533" s="31">
        <v>42536</v>
      </c>
      <c r="B533" s="32" t="str">
        <f>VLOOKUP(Table_EnergyDemand_raw_data[[#This Row],[Date]],Table_Sheet1[], 2, FALSE)</f>
        <v>Y</v>
      </c>
      <c r="C533" s="32" t="str">
        <f>VLOOKUP(Table_EnergyDemand_raw_data[[#This Row],[Date]],Table_Sheet1[], 3, FALSE)</f>
        <v>N</v>
      </c>
      <c r="D533" s="32">
        <v>140904.59</v>
      </c>
      <c r="E533" s="32">
        <f>IF(Table5[[#This Row],[School day]]="Y",Table5[[#This Row],[Demand]],NA())</f>
        <v>140904.59</v>
      </c>
      <c r="F533" s="32" t="e">
        <f>IF(Table5[[#This Row],[School day]]="N",Table5[[#This Row],[Demand]],NA())</f>
        <v>#N/A</v>
      </c>
      <c r="G533" s="32" t="e">
        <f>IF(Table5[[#This Row],[Holiday]]="Y",Table5[[#This Row],[Demand]], NA())</f>
        <v>#N/A</v>
      </c>
      <c r="H533" s="32">
        <f>IF(Table5[[#This Row],[Holiday]]="Y",NA(),Table5[[#This Row],[Demand]])</f>
        <v>140904.59</v>
      </c>
    </row>
    <row r="534" spans="1:8" x14ac:dyDescent="0.3">
      <c r="A534" s="31">
        <v>42537</v>
      </c>
      <c r="B534" s="32" t="str">
        <f>VLOOKUP(Table_EnergyDemand_raw_data[[#This Row],[Date]],Table_Sheet1[], 2, FALSE)</f>
        <v>Y</v>
      </c>
      <c r="C534" s="32" t="str">
        <f>VLOOKUP(Table_EnergyDemand_raw_data[[#This Row],[Date]],Table_Sheet1[], 3, FALSE)</f>
        <v>N</v>
      </c>
      <c r="D534" s="32">
        <v>140741.16500000001</v>
      </c>
      <c r="E534" s="32">
        <f>IF(Table5[[#This Row],[School day]]="Y",Table5[[#This Row],[Demand]],NA())</f>
        <v>140741.16500000001</v>
      </c>
      <c r="F534" s="32" t="e">
        <f>IF(Table5[[#This Row],[School day]]="N",Table5[[#This Row],[Demand]],NA())</f>
        <v>#N/A</v>
      </c>
      <c r="G534" s="32" t="e">
        <f>IF(Table5[[#This Row],[Holiday]]="Y",Table5[[#This Row],[Demand]], NA())</f>
        <v>#N/A</v>
      </c>
      <c r="H534" s="32">
        <f>IF(Table5[[#This Row],[Holiday]]="Y",NA(),Table5[[#This Row],[Demand]])</f>
        <v>140741.16500000001</v>
      </c>
    </row>
    <row r="535" spans="1:8" x14ac:dyDescent="0.3">
      <c r="A535" s="31">
        <v>42538</v>
      </c>
      <c r="B535" s="32" t="str">
        <f>VLOOKUP(Table_EnergyDemand_raw_data[[#This Row],[Date]],Table_Sheet1[], 2, FALSE)</f>
        <v>Y</v>
      </c>
      <c r="C535" s="32" t="str">
        <f>VLOOKUP(Table_EnergyDemand_raw_data[[#This Row],[Date]],Table_Sheet1[], 3, FALSE)</f>
        <v>N</v>
      </c>
      <c r="D535" s="32">
        <v>138023.10999999999</v>
      </c>
      <c r="E535" s="32">
        <f>IF(Table5[[#This Row],[School day]]="Y",Table5[[#This Row],[Demand]],NA())</f>
        <v>138023.10999999999</v>
      </c>
      <c r="F535" s="32" t="e">
        <f>IF(Table5[[#This Row],[School day]]="N",Table5[[#This Row],[Demand]],NA())</f>
        <v>#N/A</v>
      </c>
      <c r="G535" s="32" t="e">
        <f>IF(Table5[[#This Row],[Holiday]]="Y",Table5[[#This Row],[Demand]], NA())</f>
        <v>#N/A</v>
      </c>
      <c r="H535" s="32">
        <f>IF(Table5[[#This Row],[Holiday]]="Y",NA(),Table5[[#This Row],[Demand]])</f>
        <v>138023.10999999999</v>
      </c>
    </row>
    <row r="536" spans="1:8" x14ac:dyDescent="0.3">
      <c r="A536" s="31">
        <v>42539</v>
      </c>
      <c r="B536" s="32" t="str">
        <f>VLOOKUP(Table_EnergyDemand_raw_data[[#This Row],[Date]],Table_Sheet1[], 2, FALSE)</f>
        <v>Y</v>
      </c>
      <c r="C536" s="32" t="str">
        <f>VLOOKUP(Table_EnergyDemand_raw_data[[#This Row],[Date]],Table_Sheet1[], 3, FALSE)</f>
        <v>N</v>
      </c>
      <c r="D536" s="32">
        <v>123162.185</v>
      </c>
      <c r="E536" s="32">
        <f>IF(Table5[[#This Row],[School day]]="Y",Table5[[#This Row],[Demand]],NA())</f>
        <v>123162.185</v>
      </c>
      <c r="F536" s="32" t="e">
        <f>IF(Table5[[#This Row],[School day]]="N",Table5[[#This Row],[Demand]],NA())</f>
        <v>#N/A</v>
      </c>
      <c r="G536" s="32" t="e">
        <f>IF(Table5[[#This Row],[Holiday]]="Y",Table5[[#This Row],[Demand]], NA())</f>
        <v>#N/A</v>
      </c>
      <c r="H536" s="32">
        <f>IF(Table5[[#This Row],[Holiday]]="Y",NA(),Table5[[#This Row],[Demand]])</f>
        <v>123162.185</v>
      </c>
    </row>
    <row r="537" spans="1:8" x14ac:dyDescent="0.3">
      <c r="A537" s="31">
        <v>42540</v>
      </c>
      <c r="B537" s="32" t="str">
        <f>VLOOKUP(Table_EnergyDemand_raw_data[[#This Row],[Date]],Table_Sheet1[], 2, FALSE)</f>
        <v>Y</v>
      </c>
      <c r="C537" s="32" t="str">
        <f>VLOOKUP(Table_EnergyDemand_raw_data[[#This Row],[Date]],Table_Sheet1[], 3, FALSE)</f>
        <v>N</v>
      </c>
      <c r="D537" s="32">
        <v>119662.16499999999</v>
      </c>
      <c r="E537" s="32">
        <f>IF(Table5[[#This Row],[School day]]="Y",Table5[[#This Row],[Demand]],NA())</f>
        <v>119662.16499999999</v>
      </c>
      <c r="F537" s="32" t="e">
        <f>IF(Table5[[#This Row],[School day]]="N",Table5[[#This Row],[Demand]],NA())</f>
        <v>#N/A</v>
      </c>
      <c r="G537" s="32" t="e">
        <f>IF(Table5[[#This Row],[Holiday]]="Y",Table5[[#This Row],[Demand]], NA())</f>
        <v>#N/A</v>
      </c>
      <c r="H537" s="32">
        <f>IF(Table5[[#This Row],[Holiday]]="Y",NA(),Table5[[#This Row],[Demand]])</f>
        <v>119662.16499999999</v>
      </c>
    </row>
    <row r="538" spans="1:8" x14ac:dyDescent="0.3">
      <c r="A538" s="31">
        <v>42541</v>
      </c>
      <c r="B538" s="32" t="str">
        <f>VLOOKUP(Table_EnergyDemand_raw_data[[#This Row],[Date]],Table_Sheet1[], 2, FALSE)</f>
        <v>Y</v>
      </c>
      <c r="C538" s="32" t="str">
        <f>VLOOKUP(Table_EnergyDemand_raw_data[[#This Row],[Date]],Table_Sheet1[], 3, FALSE)</f>
        <v>N</v>
      </c>
      <c r="D538" s="32">
        <v>134435.11499999999</v>
      </c>
      <c r="E538" s="32">
        <f>IF(Table5[[#This Row],[School day]]="Y",Table5[[#This Row],[Demand]],NA())</f>
        <v>134435.11499999999</v>
      </c>
      <c r="F538" s="32" t="e">
        <f>IF(Table5[[#This Row],[School day]]="N",Table5[[#This Row],[Demand]],NA())</f>
        <v>#N/A</v>
      </c>
      <c r="G538" s="32" t="e">
        <f>IF(Table5[[#This Row],[Holiday]]="Y",Table5[[#This Row],[Demand]], NA())</f>
        <v>#N/A</v>
      </c>
      <c r="H538" s="32">
        <f>IF(Table5[[#This Row],[Holiday]]="Y",NA(),Table5[[#This Row],[Demand]])</f>
        <v>134435.11499999999</v>
      </c>
    </row>
    <row r="539" spans="1:8" x14ac:dyDescent="0.3">
      <c r="A539" s="31">
        <v>42542</v>
      </c>
      <c r="B539" s="32" t="str">
        <f>VLOOKUP(Table_EnergyDemand_raw_data[[#This Row],[Date]],Table_Sheet1[], 2, FALSE)</f>
        <v>Y</v>
      </c>
      <c r="C539" s="32" t="str">
        <f>VLOOKUP(Table_EnergyDemand_raw_data[[#This Row],[Date]],Table_Sheet1[], 3, FALSE)</f>
        <v>N</v>
      </c>
      <c r="D539" s="32">
        <v>137511.315</v>
      </c>
      <c r="E539" s="32">
        <f>IF(Table5[[#This Row],[School day]]="Y",Table5[[#This Row],[Demand]],NA())</f>
        <v>137511.315</v>
      </c>
      <c r="F539" s="32" t="e">
        <f>IF(Table5[[#This Row],[School day]]="N",Table5[[#This Row],[Demand]],NA())</f>
        <v>#N/A</v>
      </c>
      <c r="G539" s="32" t="e">
        <f>IF(Table5[[#This Row],[Holiday]]="Y",Table5[[#This Row],[Demand]], NA())</f>
        <v>#N/A</v>
      </c>
      <c r="H539" s="32">
        <f>IF(Table5[[#This Row],[Holiday]]="Y",NA(),Table5[[#This Row],[Demand]])</f>
        <v>137511.315</v>
      </c>
    </row>
    <row r="540" spans="1:8" x14ac:dyDescent="0.3">
      <c r="A540" s="31">
        <v>42543</v>
      </c>
      <c r="B540" s="32" t="str">
        <f>VLOOKUP(Table_EnergyDemand_raw_data[[#This Row],[Date]],Table_Sheet1[], 2, FALSE)</f>
        <v>Y</v>
      </c>
      <c r="C540" s="32" t="str">
        <f>VLOOKUP(Table_EnergyDemand_raw_data[[#This Row],[Date]],Table_Sheet1[], 3, FALSE)</f>
        <v>N</v>
      </c>
      <c r="D540" s="32">
        <v>133813.285</v>
      </c>
      <c r="E540" s="32">
        <f>IF(Table5[[#This Row],[School day]]="Y",Table5[[#This Row],[Demand]],NA())</f>
        <v>133813.285</v>
      </c>
      <c r="F540" s="32" t="e">
        <f>IF(Table5[[#This Row],[School day]]="N",Table5[[#This Row],[Demand]],NA())</f>
        <v>#N/A</v>
      </c>
      <c r="G540" s="32" t="e">
        <f>IF(Table5[[#This Row],[Holiday]]="Y",Table5[[#This Row],[Demand]], NA())</f>
        <v>#N/A</v>
      </c>
      <c r="H540" s="32">
        <f>IF(Table5[[#This Row],[Holiday]]="Y",NA(),Table5[[#This Row],[Demand]])</f>
        <v>133813.285</v>
      </c>
    </row>
    <row r="541" spans="1:8" x14ac:dyDescent="0.3">
      <c r="A541" s="31">
        <v>42544</v>
      </c>
      <c r="B541" s="32" t="str">
        <f>VLOOKUP(Table_EnergyDemand_raw_data[[#This Row],[Date]],Table_Sheet1[], 2, FALSE)</f>
        <v>Y</v>
      </c>
      <c r="C541" s="32" t="str">
        <f>VLOOKUP(Table_EnergyDemand_raw_data[[#This Row],[Date]],Table_Sheet1[], 3, FALSE)</f>
        <v>N</v>
      </c>
      <c r="D541" s="32">
        <v>136740.005</v>
      </c>
      <c r="E541" s="32">
        <f>IF(Table5[[#This Row],[School day]]="Y",Table5[[#This Row],[Demand]],NA())</f>
        <v>136740.005</v>
      </c>
      <c r="F541" s="32" t="e">
        <f>IF(Table5[[#This Row],[School day]]="N",Table5[[#This Row],[Demand]],NA())</f>
        <v>#N/A</v>
      </c>
      <c r="G541" s="32" t="e">
        <f>IF(Table5[[#This Row],[Holiday]]="Y",Table5[[#This Row],[Demand]], NA())</f>
        <v>#N/A</v>
      </c>
      <c r="H541" s="32">
        <f>IF(Table5[[#This Row],[Holiday]]="Y",NA(),Table5[[#This Row],[Demand]])</f>
        <v>136740.005</v>
      </c>
    </row>
    <row r="542" spans="1:8" x14ac:dyDescent="0.3">
      <c r="A542" s="31">
        <v>42545</v>
      </c>
      <c r="B542" s="32" t="str">
        <f>VLOOKUP(Table_EnergyDemand_raw_data[[#This Row],[Date]],Table_Sheet1[], 2, FALSE)</f>
        <v>N</v>
      </c>
      <c r="C542" s="32" t="str">
        <f>VLOOKUP(Table_EnergyDemand_raw_data[[#This Row],[Date]],Table_Sheet1[], 3, FALSE)</f>
        <v>N</v>
      </c>
      <c r="D542" s="32">
        <v>144658.38</v>
      </c>
      <c r="E542" s="32" t="e">
        <f>IF(Table5[[#This Row],[School day]]="Y",Table5[[#This Row],[Demand]],NA())</f>
        <v>#N/A</v>
      </c>
      <c r="F542" s="32">
        <f>IF(Table5[[#This Row],[School day]]="N",Table5[[#This Row],[Demand]],NA())</f>
        <v>144658.38</v>
      </c>
      <c r="G542" s="32" t="e">
        <f>IF(Table5[[#This Row],[Holiday]]="Y",Table5[[#This Row],[Demand]], NA())</f>
        <v>#N/A</v>
      </c>
      <c r="H542" s="32">
        <f>IF(Table5[[#This Row],[Holiday]]="Y",NA(),Table5[[#This Row],[Demand]])</f>
        <v>144658.38</v>
      </c>
    </row>
    <row r="543" spans="1:8" x14ac:dyDescent="0.3">
      <c r="A543" s="31">
        <v>42546</v>
      </c>
      <c r="B543" s="32" t="str">
        <f>VLOOKUP(Table_EnergyDemand_raw_data[[#This Row],[Date]],Table_Sheet1[], 2, FALSE)</f>
        <v>N</v>
      </c>
      <c r="C543" s="32" t="str">
        <f>VLOOKUP(Table_EnergyDemand_raw_data[[#This Row],[Date]],Table_Sheet1[], 3, FALSE)</f>
        <v>N</v>
      </c>
      <c r="D543" s="32">
        <v>131730.83499999999</v>
      </c>
      <c r="E543" s="32" t="e">
        <f>IF(Table5[[#This Row],[School day]]="Y",Table5[[#This Row],[Demand]],NA())</f>
        <v>#N/A</v>
      </c>
      <c r="F543" s="32">
        <f>IF(Table5[[#This Row],[School day]]="N",Table5[[#This Row],[Demand]],NA())</f>
        <v>131730.83499999999</v>
      </c>
      <c r="G543" s="32" t="e">
        <f>IF(Table5[[#This Row],[Holiday]]="Y",Table5[[#This Row],[Demand]], NA())</f>
        <v>#N/A</v>
      </c>
      <c r="H543" s="32">
        <f>IF(Table5[[#This Row],[Holiday]]="Y",NA(),Table5[[#This Row],[Demand]])</f>
        <v>131730.83499999999</v>
      </c>
    </row>
    <row r="544" spans="1:8" x14ac:dyDescent="0.3">
      <c r="A544" s="31">
        <v>42547</v>
      </c>
      <c r="B544" s="32" t="str">
        <f>VLOOKUP(Table_EnergyDemand_raw_data[[#This Row],[Date]],Table_Sheet1[], 2, FALSE)</f>
        <v>N</v>
      </c>
      <c r="C544" s="32" t="str">
        <f>VLOOKUP(Table_EnergyDemand_raw_data[[#This Row],[Date]],Table_Sheet1[], 3, FALSE)</f>
        <v>N</v>
      </c>
      <c r="D544" s="32">
        <v>126455.935</v>
      </c>
      <c r="E544" s="32" t="e">
        <f>IF(Table5[[#This Row],[School day]]="Y",Table5[[#This Row],[Demand]],NA())</f>
        <v>#N/A</v>
      </c>
      <c r="F544" s="32">
        <f>IF(Table5[[#This Row],[School day]]="N",Table5[[#This Row],[Demand]],NA())</f>
        <v>126455.935</v>
      </c>
      <c r="G544" s="32" t="e">
        <f>IF(Table5[[#This Row],[Holiday]]="Y",Table5[[#This Row],[Demand]], NA())</f>
        <v>#N/A</v>
      </c>
      <c r="H544" s="32">
        <f>IF(Table5[[#This Row],[Holiday]]="Y",NA(),Table5[[#This Row],[Demand]])</f>
        <v>126455.935</v>
      </c>
    </row>
    <row r="545" spans="1:8" x14ac:dyDescent="0.3">
      <c r="A545" s="31">
        <v>42548</v>
      </c>
      <c r="B545" s="32" t="str">
        <f>VLOOKUP(Table_EnergyDemand_raw_data[[#This Row],[Date]],Table_Sheet1[], 2, FALSE)</f>
        <v>N</v>
      </c>
      <c r="C545" s="32" t="str">
        <f>VLOOKUP(Table_EnergyDemand_raw_data[[#This Row],[Date]],Table_Sheet1[], 3, FALSE)</f>
        <v>N</v>
      </c>
      <c r="D545" s="32">
        <v>148639.995</v>
      </c>
      <c r="E545" s="32" t="e">
        <f>IF(Table5[[#This Row],[School day]]="Y",Table5[[#This Row],[Demand]],NA())</f>
        <v>#N/A</v>
      </c>
      <c r="F545" s="32">
        <f>IF(Table5[[#This Row],[School day]]="N",Table5[[#This Row],[Demand]],NA())</f>
        <v>148639.995</v>
      </c>
      <c r="G545" s="32" t="e">
        <f>IF(Table5[[#This Row],[Holiday]]="Y",Table5[[#This Row],[Demand]], NA())</f>
        <v>#N/A</v>
      </c>
      <c r="H545" s="32">
        <f>IF(Table5[[#This Row],[Holiday]]="Y",NA(),Table5[[#This Row],[Demand]])</f>
        <v>148639.995</v>
      </c>
    </row>
    <row r="546" spans="1:8" x14ac:dyDescent="0.3">
      <c r="A546" s="31">
        <v>42549</v>
      </c>
      <c r="B546" s="32" t="str">
        <f>VLOOKUP(Table_EnergyDemand_raw_data[[#This Row],[Date]],Table_Sheet1[], 2, FALSE)</f>
        <v>N</v>
      </c>
      <c r="C546" s="32" t="str">
        <f>VLOOKUP(Table_EnergyDemand_raw_data[[#This Row],[Date]],Table_Sheet1[], 3, FALSE)</f>
        <v>N</v>
      </c>
      <c r="D546" s="32">
        <v>142146.31</v>
      </c>
      <c r="E546" s="32" t="e">
        <f>IF(Table5[[#This Row],[School day]]="Y",Table5[[#This Row],[Demand]],NA())</f>
        <v>#N/A</v>
      </c>
      <c r="F546" s="32">
        <f>IF(Table5[[#This Row],[School day]]="N",Table5[[#This Row],[Demand]],NA())</f>
        <v>142146.31</v>
      </c>
      <c r="G546" s="32" t="e">
        <f>IF(Table5[[#This Row],[Holiday]]="Y",Table5[[#This Row],[Demand]], NA())</f>
        <v>#N/A</v>
      </c>
      <c r="H546" s="32">
        <f>IF(Table5[[#This Row],[Holiday]]="Y",NA(),Table5[[#This Row],[Demand]])</f>
        <v>142146.31</v>
      </c>
    </row>
    <row r="547" spans="1:8" x14ac:dyDescent="0.3">
      <c r="A547" s="31">
        <v>42550</v>
      </c>
      <c r="B547" s="32" t="str">
        <f>VLOOKUP(Table_EnergyDemand_raw_data[[#This Row],[Date]],Table_Sheet1[], 2, FALSE)</f>
        <v>N</v>
      </c>
      <c r="C547" s="32" t="str">
        <f>VLOOKUP(Table_EnergyDemand_raw_data[[#This Row],[Date]],Table_Sheet1[], 3, FALSE)</f>
        <v>N</v>
      </c>
      <c r="D547" s="32">
        <v>136071.965</v>
      </c>
      <c r="E547" s="32" t="e">
        <f>IF(Table5[[#This Row],[School day]]="Y",Table5[[#This Row],[Demand]],NA())</f>
        <v>#N/A</v>
      </c>
      <c r="F547" s="32">
        <f>IF(Table5[[#This Row],[School day]]="N",Table5[[#This Row],[Demand]],NA())</f>
        <v>136071.965</v>
      </c>
      <c r="G547" s="32" t="e">
        <f>IF(Table5[[#This Row],[Holiday]]="Y",Table5[[#This Row],[Demand]], NA())</f>
        <v>#N/A</v>
      </c>
      <c r="H547" s="32">
        <f>IF(Table5[[#This Row],[Holiday]]="Y",NA(),Table5[[#This Row],[Demand]])</f>
        <v>136071.965</v>
      </c>
    </row>
    <row r="548" spans="1:8" x14ac:dyDescent="0.3">
      <c r="A548" s="31">
        <v>42551</v>
      </c>
      <c r="B548" s="32" t="str">
        <f>VLOOKUP(Table_EnergyDemand_raw_data[[#This Row],[Date]],Table_Sheet1[], 2, FALSE)</f>
        <v>N</v>
      </c>
      <c r="C548" s="32" t="str">
        <f>VLOOKUP(Table_EnergyDemand_raw_data[[#This Row],[Date]],Table_Sheet1[], 3, FALSE)</f>
        <v>N</v>
      </c>
      <c r="D548" s="32">
        <v>141078.46</v>
      </c>
      <c r="E548" s="32" t="e">
        <f>IF(Table5[[#This Row],[School day]]="Y",Table5[[#This Row],[Demand]],NA())</f>
        <v>#N/A</v>
      </c>
      <c r="F548" s="32">
        <f>IF(Table5[[#This Row],[School day]]="N",Table5[[#This Row],[Demand]],NA())</f>
        <v>141078.46</v>
      </c>
      <c r="G548" s="32" t="e">
        <f>IF(Table5[[#This Row],[Holiday]]="Y",Table5[[#This Row],[Demand]], NA())</f>
        <v>#N/A</v>
      </c>
      <c r="H548" s="32">
        <f>IF(Table5[[#This Row],[Holiday]]="Y",NA(),Table5[[#This Row],[Demand]])</f>
        <v>141078.46</v>
      </c>
    </row>
    <row r="549" spans="1:8" x14ac:dyDescent="0.3">
      <c r="A549" s="31">
        <v>42552</v>
      </c>
      <c r="B549" s="32" t="str">
        <f>VLOOKUP(Table_EnergyDemand_raw_data[[#This Row],[Date]],Table_Sheet1[], 2, FALSE)</f>
        <v>N</v>
      </c>
      <c r="C549" s="32" t="str">
        <f>VLOOKUP(Table_EnergyDemand_raw_data[[#This Row],[Date]],Table_Sheet1[], 3, FALSE)</f>
        <v>N</v>
      </c>
      <c r="D549" s="32">
        <v>136676.715</v>
      </c>
      <c r="E549" s="32" t="e">
        <f>IF(Table5[[#This Row],[School day]]="Y",Table5[[#This Row],[Demand]],NA())</f>
        <v>#N/A</v>
      </c>
      <c r="F549" s="32">
        <f>IF(Table5[[#This Row],[School day]]="N",Table5[[#This Row],[Demand]],NA())</f>
        <v>136676.715</v>
      </c>
      <c r="G549" s="32" t="e">
        <f>IF(Table5[[#This Row],[Holiday]]="Y",Table5[[#This Row],[Demand]], NA())</f>
        <v>#N/A</v>
      </c>
      <c r="H549" s="32">
        <f>IF(Table5[[#This Row],[Holiday]]="Y",NA(),Table5[[#This Row],[Demand]])</f>
        <v>136676.715</v>
      </c>
    </row>
    <row r="550" spans="1:8" x14ac:dyDescent="0.3">
      <c r="A550" s="31">
        <v>42553</v>
      </c>
      <c r="B550" s="32" t="str">
        <f>VLOOKUP(Table_EnergyDemand_raw_data[[#This Row],[Date]],Table_Sheet1[], 2, FALSE)</f>
        <v>N</v>
      </c>
      <c r="C550" s="32" t="str">
        <f>VLOOKUP(Table_EnergyDemand_raw_data[[#This Row],[Date]],Table_Sheet1[], 3, FALSE)</f>
        <v>N</v>
      </c>
      <c r="D550" s="32">
        <v>118683.565</v>
      </c>
      <c r="E550" s="32" t="e">
        <f>IF(Table5[[#This Row],[School day]]="Y",Table5[[#This Row],[Demand]],NA())</f>
        <v>#N/A</v>
      </c>
      <c r="F550" s="32">
        <f>IF(Table5[[#This Row],[School day]]="N",Table5[[#This Row],[Demand]],NA())</f>
        <v>118683.565</v>
      </c>
      <c r="G550" s="32" t="e">
        <f>IF(Table5[[#This Row],[Holiday]]="Y",Table5[[#This Row],[Demand]], NA())</f>
        <v>#N/A</v>
      </c>
      <c r="H550" s="32">
        <f>IF(Table5[[#This Row],[Holiday]]="Y",NA(),Table5[[#This Row],[Demand]])</f>
        <v>118683.565</v>
      </c>
    </row>
    <row r="551" spans="1:8" x14ac:dyDescent="0.3">
      <c r="A551" s="31">
        <v>42554</v>
      </c>
      <c r="B551" s="32" t="str">
        <f>VLOOKUP(Table_EnergyDemand_raw_data[[#This Row],[Date]],Table_Sheet1[], 2, FALSE)</f>
        <v>N</v>
      </c>
      <c r="C551" s="32" t="str">
        <f>VLOOKUP(Table_EnergyDemand_raw_data[[#This Row],[Date]],Table_Sheet1[], 3, FALSE)</f>
        <v>N</v>
      </c>
      <c r="D551" s="32">
        <v>112556.405</v>
      </c>
      <c r="E551" s="32" t="e">
        <f>IF(Table5[[#This Row],[School day]]="Y",Table5[[#This Row],[Demand]],NA())</f>
        <v>#N/A</v>
      </c>
      <c r="F551" s="32">
        <f>IF(Table5[[#This Row],[School day]]="N",Table5[[#This Row],[Demand]],NA())</f>
        <v>112556.405</v>
      </c>
      <c r="G551" s="32" t="e">
        <f>IF(Table5[[#This Row],[Holiday]]="Y",Table5[[#This Row],[Demand]], NA())</f>
        <v>#N/A</v>
      </c>
      <c r="H551" s="32">
        <f>IF(Table5[[#This Row],[Holiday]]="Y",NA(),Table5[[#This Row],[Demand]])</f>
        <v>112556.405</v>
      </c>
    </row>
    <row r="552" spans="1:8" x14ac:dyDescent="0.3">
      <c r="A552" s="31">
        <v>42555</v>
      </c>
      <c r="B552" s="32" t="str">
        <f>VLOOKUP(Table_EnergyDemand_raw_data[[#This Row],[Date]],Table_Sheet1[], 2, FALSE)</f>
        <v>N</v>
      </c>
      <c r="C552" s="32" t="str">
        <f>VLOOKUP(Table_EnergyDemand_raw_data[[#This Row],[Date]],Table_Sheet1[], 3, FALSE)</f>
        <v>N</v>
      </c>
      <c r="D552" s="32">
        <v>135712.245</v>
      </c>
      <c r="E552" s="32" t="e">
        <f>IF(Table5[[#This Row],[School day]]="Y",Table5[[#This Row],[Demand]],NA())</f>
        <v>#N/A</v>
      </c>
      <c r="F552" s="32">
        <f>IF(Table5[[#This Row],[School day]]="N",Table5[[#This Row],[Demand]],NA())</f>
        <v>135712.245</v>
      </c>
      <c r="G552" s="32" t="e">
        <f>IF(Table5[[#This Row],[Holiday]]="Y",Table5[[#This Row],[Demand]], NA())</f>
        <v>#N/A</v>
      </c>
      <c r="H552" s="32">
        <f>IF(Table5[[#This Row],[Holiday]]="Y",NA(),Table5[[#This Row],[Demand]])</f>
        <v>135712.245</v>
      </c>
    </row>
    <row r="553" spans="1:8" x14ac:dyDescent="0.3">
      <c r="A553" s="31">
        <v>42556</v>
      </c>
      <c r="B553" s="32" t="str">
        <f>VLOOKUP(Table_EnergyDemand_raw_data[[#This Row],[Date]],Table_Sheet1[], 2, FALSE)</f>
        <v>N</v>
      </c>
      <c r="C553" s="32" t="str">
        <f>VLOOKUP(Table_EnergyDemand_raw_data[[#This Row],[Date]],Table_Sheet1[], 3, FALSE)</f>
        <v>N</v>
      </c>
      <c r="D553" s="32">
        <v>142401.79500000001</v>
      </c>
      <c r="E553" s="32" t="e">
        <f>IF(Table5[[#This Row],[School day]]="Y",Table5[[#This Row],[Demand]],NA())</f>
        <v>#N/A</v>
      </c>
      <c r="F553" s="32">
        <f>IF(Table5[[#This Row],[School day]]="N",Table5[[#This Row],[Demand]],NA())</f>
        <v>142401.79500000001</v>
      </c>
      <c r="G553" s="32" t="e">
        <f>IF(Table5[[#This Row],[Holiday]]="Y",Table5[[#This Row],[Demand]], NA())</f>
        <v>#N/A</v>
      </c>
      <c r="H553" s="32">
        <f>IF(Table5[[#This Row],[Holiday]]="Y",NA(),Table5[[#This Row],[Demand]])</f>
        <v>142401.79500000001</v>
      </c>
    </row>
    <row r="554" spans="1:8" x14ac:dyDescent="0.3">
      <c r="A554" s="31">
        <v>42557</v>
      </c>
      <c r="B554" s="32" t="str">
        <f>VLOOKUP(Table_EnergyDemand_raw_data[[#This Row],[Date]],Table_Sheet1[], 2, FALSE)</f>
        <v>N</v>
      </c>
      <c r="C554" s="32" t="str">
        <f>VLOOKUP(Table_EnergyDemand_raw_data[[#This Row],[Date]],Table_Sheet1[], 3, FALSE)</f>
        <v>N</v>
      </c>
      <c r="D554" s="32">
        <v>134056.095</v>
      </c>
      <c r="E554" s="32" t="e">
        <f>IF(Table5[[#This Row],[School day]]="Y",Table5[[#This Row],[Demand]],NA())</f>
        <v>#N/A</v>
      </c>
      <c r="F554" s="32">
        <f>IF(Table5[[#This Row],[School day]]="N",Table5[[#This Row],[Demand]],NA())</f>
        <v>134056.095</v>
      </c>
      <c r="G554" s="32" t="e">
        <f>IF(Table5[[#This Row],[Holiday]]="Y",Table5[[#This Row],[Demand]], NA())</f>
        <v>#N/A</v>
      </c>
      <c r="H554" s="32">
        <f>IF(Table5[[#This Row],[Holiday]]="Y",NA(),Table5[[#This Row],[Demand]])</f>
        <v>134056.095</v>
      </c>
    </row>
    <row r="555" spans="1:8" x14ac:dyDescent="0.3">
      <c r="A555" s="31">
        <v>42558</v>
      </c>
      <c r="B555" s="32" t="str">
        <f>VLOOKUP(Table_EnergyDemand_raw_data[[#This Row],[Date]],Table_Sheet1[], 2, FALSE)</f>
        <v>N</v>
      </c>
      <c r="C555" s="32" t="str">
        <f>VLOOKUP(Table_EnergyDemand_raw_data[[#This Row],[Date]],Table_Sheet1[], 3, FALSE)</f>
        <v>N</v>
      </c>
      <c r="D555" s="32">
        <v>138768.04500000001</v>
      </c>
      <c r="E555" s="32" t="e">
        <f>IF(Table5[[#This Row],[School day]]="Y",Table5[[#This Row],[Demand]],NA())</f>
        <v>#N/A</v>
      </c>
      <c r="F555" s="32">
        <f>IF(Table5[[#This Row],[School day]]="N",Table5[[#This Row],[Demand]],NA())</f>
        <v>138768.04500000001</v>
      </c>
      <c r="G555" s="32" t="e">
        <f>IF(Table5[[#This Row],[Holiday]]="Y",Table5[[#This Row],[Demand]], NA())</f>
        <v>#N/A</v>
      </c>
      <c r="H555" s="32">
        <f>IF(Table5[[#This Row],[Holiday]]="Y",NA(),Table5[[#This Row],[Demand]])</f>
        <v>138768.04500000001</v>
      </c>
    </row>
    <row r="556" spans="1:8" x14ac:dyDescent="0.3">
      <c r="A556" s="31">
        <v>42559</v>
      </c>
      <c r="B556" s="32" t="str">
        <f>VLOOKUP(Table_EnergyDemand_raw_data[[#This Row],[Date]],Table_Sheet1[], 2, FALSE)</f>
        <v>N</v>
      </c>
      <c r="C556" s="32" t="str">
        <f>VLOOKUP(Table_EnergyDemand_raw_data[[#This Row],[Date]],Table_Sheet1[], 3, FALSE)</f>
        <v>N</v>
      </c>
      <c r="D556" s="32">
        <v>136690.04999999999</v>
      </c>
      <c r="E556" s="32" t="e">
        <f>IF(Table5[[#This Row],[School day]]="Y",Table5[[#This Row],[Demand]],NA())</f>
        <v>#N/A</v>
      </c>
      <c r="F556" s="32">
        <f>IF(Table5[[#This Row],[School day]]="N",Table5[[#This Row],[Demand]],NA())</f>
        <v>136690.04999999999</v>
      </c>
      <c r="G556" s="32" t="e">
        <f>IF(Table5[[#This Row],[Holiday]]="Y",Table5[[#This Row],[Demand]], NA())</f>
        <v>#N/A</v>
      </c>
      <c r="H556" s="32">
        <f>IF(Table5[[#This Row],[Holiday]]="Y",NA(),Table5[[#This Row],[Demand]])</f>
        <v>136690.04999999999</v>
      </c>
    </row>
    <row r="557" spans="1:8" x14ac:dyDescent="0.3">
      <c r="A557" s="31">
        <v>42560</v>
      </c>
      <c r="B557" s="32" t="str">
        <f>VLOOKUP(Table_EnergyDemand_raw_data[[#This Row],[Date]],Table_Sheet1[], 2, FALSE)</f>
        <v>N</v>
      </c>
      <c r="C557" s="32" t="str">
        <f>VLOOKUP(Table_EnergyDemand_raw_data[[#This Row],[Date]],Table_Sheet1[], 3, FALSE)</f>
        <v>N</v>
      </c>
      <c r="D557" s="32">
        <v>122369.535</v>
      </c>
      <c r="E557" s="32" t="e">
        <f>IF(Table5[[#This Row],[School day]]="Y",Table5[[#This Row],[Demand]],NA())</f>
        <v>#N/A</v>
      </c>
      <c r="F557" s="32">
        <f>IF(Table5[[#This Row],[School day]]="N",Table5[[#This Row],[Demand]],NA())</f>
        <v>122369.535</v>
      </c>
      <c r="G557" s="32" t="e">
        <f>IF(Table5[[#This Row],[Holiday]]="Y",Table5[[#This Row],[Demand]], NA())</f>
        <v>#N/A</v>
      </c>
      <c r="H557" s="32">
        <f>IF(Table5[[#This Row],[Holiday]]="Y",NA(),Table5[[#This Row],[Demand]])</f>
        <v>122369.535</v>
      </c>
    </row>
    <row r="558" spans="1:8" x14ac:dyDescent="0.3">
      <c r="A558" s="31">
        <v>42561</v>
      </c>
      <c r="B558" s="32" t="str">
        <f>VLOOKUP(Table_EnergyDemand_raw_data[[#This Row],[Date]],Table_Sheet1[], 2, FALSE)</f>
        <v>N</v>
      </c>
      <c r="C558" s="32" t="str">
        <f>VLOOKUP(Table_EnergyDemand_raw_data[[#This Row],[Date]],Table_Sheet1[], 3, FALSE)</f>
        <v>N</v>
      </c>
      <c r="D558" s="32">
        <v>119218.23</v>
      </c>
      <c r="E558" s="32" t="e">
        <f>IF(Table5[[#This Row],[School day]]="Y",Table5[[#This Row],[Demand]],NA())</f>
        <v>#N/A</v>
      </c>
      <c r="F558" s="32">
        <f>IF(Table5[[#This Row],[School day]]="N",Table5[[#This Row],[Demand]],NA())</f>
        <v>119218.23</v>
      </c>
      <c r="G558" s="32" t="e">
        <f>IF(Table5[[#This Row],[Holiday]]="Y",Table5[[#This Row],[Demand]], NA())</f>
        <v>#N/A</v>
      </c>
      <c r="H558" s="32">
        <f>IF(Table5[[#This Row],[Holiday]]="Y",NA(),Table5[[#This Row],[Demand]])</f>
        <v>119218.23</v>
      </c>
    </row>
    <row r="559" spans="1:8" x14ac:dyDescent="0.3">
      <c r="A559" s="31">
        <v>42562</v>
      </c>
      <c r="B559" s="32" t="str">
        <f>VLOOKUP(Table_EnergyDemand_raw_data[[#This Row],[Date]],Table_Sheet1[], 2, FALSE)</f>
        <v>N</v>
      </c>
      <c r="C559" s="32" t="str">
        <f>VLOOKUP(Table_EnergyDemand_raw_data[[#This Row],[Date]],Table_Sheet1[], 3, FALSE)</f>
        <v>N</v>
      </c>
      <c r="D559" s="32">
        <v>128207.125</v>
      </c>
      <c r="E559" s="32" t="e">
        <f>IF(Table5[[#This Row],[School day]]="Y",Table5[[#This Row],[Demand]],NA())</f>
        <v>#N/A</v>
      </c>
      <c r="F559" s="32">
        <f>IF(Table5[[#This Row],[School day]]="N",Table5[[#This Row],[Demand]],NA())</f>
        <v>128207.125</v>
      </c>
      <c r="G559" s="32" t="e">
        <f>IF(Table5[[#This Row],[Holiday]]="Y",Table5[[#This Row],[Demand]], NA())</f>
        <v>#N/A</v>
      </c>
      <c r="H559" s="32">
        <f>IF(Table5[[#This Row],[Holiday]]="Y",NA(),Table5[[#This Row],[Demand]])</f>
        <v>128207.125</v>
      </c>
    </row>
    <row r="560" spans="1:8" x14ac:dyDescent="0.3">
      <c r="A560" s="31">
        <v>42563</v>
      </c>
      <c r="B560" s="32" t="str">
        <f>VLOOKUP(Table_EnergyDemand_raw_data[[#This Row],[Date]],Table_Sheet1[], 2, FALSE)</f>
        <v>Y</v>
      </c>
      <c r="C560" s="32" t="str">
        <f>VLOOKUP(Table_EnergyDemand_raw_data[[#This Row],[Date]],Table_Sheet1[], 3, FALSE)</f>
        <v>N</v>
      </c>
      <c r="D560" s="32">
        <v>137582.19500000001</v>
      </c>
      <c r="E560" s="32">
        <f>IF(Table5[[#This Row],[School day]]="Y",Table5[[#This Row],[Demand]],NA())</f>
        <v>137582.19500000001</v>
      </c>
      <c r="F560" s="32" t="e">
        <f>IF(Table5[[#This Row],[School day]]="N",Table5[[#This Row],[Demand]],NA())</f>
        <v>#N/A</v>
      </c>
      <c r="G560" s="32" t="e">
        <f>IF(Table5[[#This Row],[Holiday]]="Y",Table5[[#This Row],[Demand]], NA())</f>
        <v>#N/A</v>
      </c>
      <c r="H560" s="32">
        <f>IF(Table5[[#This Row],[Holiday]]="Y",NA(),Table5[[#This Row],[Demand]])</f>
        <v>137582.19500000001</v>
      </c>
    </row>
    <row r="561" spans="1:8" x14ac:dyDescent="0.3">
      <c r="A561" s="31">
        <v>42564</v>
      </c>
      <c r="B561" s="32" t="str">
        <f>VLOOKUP(Table_EnergyDemand_raw_data[[#This Row],[Date]],Table_Sheet1[], 2, FALSE)</f>
        <v>Y</v>
      </c>
      <c r="C561" s="32" t="str">
        <f>VLOOKUP(Table_EnergyDemand_raw_data[[#This Row],[Date]],Table_Sheet1[], 3, FALSE)</f>
        <v>N</v>
      </c>
      <c r="D561" s="32">
        <v>145728.26</v>
      </c>
      <c r="E561" s="32">
        <f>IF(Table5[[#This Row],[School day]]="Y",Table5[[#This Row],[Demand]],NA())</f>
        <v>145728.26</v>
      </c>
      <c r="F561" s="32" t="e">
        <f>IF(Table5[[#This Row],[School day]]="N",Table5[[#This Row],[Demand]],NA())</f>
        <v>#N/A</v>
      </c>
      <c r="G561" s="32" t="e">
        <f>IF(Table5[[#This Row],[Holiday]]="Y",Table5[[#This Row],[Demand]], NA())</f>
        <v>#N/A</v>
      </c>
      <c r="H561" s="32">
        <f>IF(Table5[[#This Row],[Holiday]]="Y",NA(),Table5[[#This Row],[Demand]])</f>
        <v>145728.26</v>
      </c>
    </row>
    <row r="562" spans="1:8" x14ac:dyDescent="0.3">
      <c r="A562" s="31">
        <v>42565</v>
      </c>
      <c r="B562" s="32" t="str">
        <f>VLOOKUP(Table_EnergyDemand_raw_data[[#This Row],[Date]],Table_Sheet1[], 2, FALSE)</f>
        <v>Y</v>
      </c>
      <c r="C562" s="32" t="str">
        <f>VLOOKUP(Table_EnergyDemand_raw_data[[#This Row],[Date]],Table_Sheet1[], 3, FALSE)</f>
        <v>N</v>
      </c>
      <c r="D562" s="32">
        <v>144103.70499999999</v>
      </c>
      <c r="E562" s="32">
        <f>IF(Table5[[#This Row],[School day]]="Y",Table5[[#This Row],[Demand]],NA())</f>
        <v>144103.70499999999</v>
      </c>
      <c r="F562" s="32" t="e">
        <f>IF(Table5[[#This Row],[School day]]="N",Table5[[#This Row],[Demand]],NA())</f>
        <v>#N/A</v>
      </c>
      <c r="G562" s="32" t="e">
        <f>IF(Table5[[#This Row],[Holiday]]="Y",Table5[[#This Row],[Demand]], NA())</f>
        <v>#N/A</v>
      </c>
      <c r="H562" s="32">
        <f>IF(Table5[[#This Row],[Holiday]]="Y",NA(),Table5[[#This Row],[Demand]])</f>
        <v>144103.70499999999</v>
      </c>
    </row>
    <row r="563" spans="1:8" x14ac:dyDescent="0.3">
      <c r="A563" s="31">
        <v>42566</v>
      </c>
      <c r="B563" s="32" t="str">
        <f>VLOOKUP(Table_EnergyDemand_raw_data[[#This Row],[Date]],Table_Sheet1[], 2, FALSE)</f>
        <v>Y</v>
      </c>
      <c r="C563" s="32" t="str">
        <f>VLOOKUP(Table_EnergyDemand_raw_data[[#This Row],[Date]],Table_Sheet1[], 3, FALSE)</f>
        <v>N</v>
      </c>
      <c r="D563" s="32">
        <v>141166.85</v>
      </c>
      <c r="E563" s="32">
        <f>IF(Table5[[#This Row],[School day]]="Y",Table5[[#This Row],[Demand]],NA())</f>
        <v>141166.85</v>
      </c>
      <c r="F563" s="32" t="e">
        <f>IF(Table5[[#This Row],[School day]]="N",Table5[[#This Row],[Demand]],NA())</f>
        <v>#N/A</v>
      </c>
      <c r="G563" s="32" t="e">
        <f>IF(Table5[[#This Row],[Holiday]]="Y",Table5[[#This Row],[Demand]], NA())</f>
        <v>#N/A</v>
      </c>
      <c r="H563" s="32">
        <f>IF(Table5[[#This Row],[Holiday]]="Y",NA(),Table5[[#This Row],[Demand]])</f>
        <v>141166.85</v>
      </c>
    </row>
    <row r="564" spans="1:8" x14ac:dyDescent="0.3">
      <c r="A564" s="31">
        <v>42567</v>
      </c>
      <c r="B564" s="32" t="str">
        <f>VLOOKUP(Table_EnergyDemand_raw_data[[#This Row],[Date]],Table_Sheet1[], 2, FALSE)</f>
        <v>Y</v>
      </c>
      <c r="C564" s="32" t="str">
        <f>VLOOKUP(Table_EnergyDemand_raw_data[[#This Row],[Date]],Table_Sheet1[], 3, FALSE)</f>
        <v>N</v>
      </c>
      <c r="D564" s="32">
        <v>120659.15</v>
      </c>
      <c r="E564" s="32">
        <f>IF(Table5[[#This Row],[School day]]="Y",Table5[[#This Row],[Demand]],NA())</f>
        <v>120659.15</v>
      </c>
      <c r="F564" s="32" t="e">
        <f>IF(Table5[[#This Row],[School day]]="N",Table5[[#This Row],[Demand]],NA())</f>
        <v>#N/A</v>
      </c>
      <c r="G564" s="32" t="e">
        <f>IF(Table5[[#This Row],[Holiday]]="Y",Table5[[#This Row],[Demand]], NA())</f>
        <v>#N/A</v>
      </c>
      <c r="H564" s="32">
        <f>IF(Table5[[#This Row],[Holiday]]="Y",NA(),Table5[[#This Row],[Demand]])</f>
        <v>120659.15</v>
      </c>
    </row>
    <row r="565" spans="1:8" x14ac:dyDescent="0.3">
      <c r="A565" s="31">
        <v>42568</v>
      </c>
      <c r="B565" s="32" t="str">
        <f>VLOOKUP(Table_EnergyDemand_raw_data[[#This Row],[Date]],Table_Sheet1[], 2, FALSE)</f>
        <v>Y</v>
      </c>
      <c r="C565" s="32" t="str">
        <f>VLOOKUP(Table_EnergyDemand_raw_data[[#This Row],[Date]],Table_Sheet1[], 3, FALSE)</f>
        <v>N</v>
      </c>
      <c r="D565" s="32">
        <v>113418.125</v>
      </c>
      <c r="E565" s="32">
        <f>IF(Table5[[#This Row],[School day]]="Y",Table5[[#This Row],[Demand]],NA())</f>
        <v>113418.125</v>
      </c>
      <c r="F565" s="32" t="e">
        <f>IF(Table5[[#This Row],[School day]]="N",Table5[[#This Row],[Demand]],NA())</f>
        <v>#N/A</v>
      </c>
      <c r="G565" s="32" t="e">
        <f>IF(Table5[[#This Row],[Holiday]]="Y",Table5[[#This Row],[Demand]], NA())</f>
        <v>#N/A</v>
      </c>
      <c r="H565" s="32">
        <f>IF(Table5[[#This Row],[Holiday]]="Y",NA(),Table5[[#This Row],[Demand]])</f>
        <v>113418.125</v>
      </c>
    </row>
    <row r="566" spans="1:8" x14ac:dyDescent="0.3">
      <c r="A566" s="31">
        <v>42569</v>
      </c>
      <c r="B566" s="32" t="str">
        <f>VLOOKUP(Table_EnergyDemand_raw_data[[#This Row],[Date]],Table_Sheet1[], 2, FALSE)</f>
        <v>Y</v>
      </c>
      <c r="C566" s="32" t="str">
        <f>VLOOKUP(Table_EnergyDemand_raw_data[[#This Row],[Date]],Table_Sheet1[], 3, FALSE)</f>
        <v>N</v>
      </c>
      <c r="D566" s="32">
        <v>127367.015</v>
      </c>
      <c r="E566" s="32">
        <f>IF(Table5[[#This Row],[School day]]="Y",Table5[[#This Row],[Demand]],NA())</f>
        <v>127367.015</v>
      </c>
      <c r="F566" s="32" t="e">
        <f>IF(Table5[[#This Row],[School day]]="N",Table5[[#This Row],[Demand]],NA())</f>
        <v>#N/A</v>
      </c>
      <c r="G566" s="32" t="e">
        <f>IF(Table5[[#This Row],[Holiday]]="Y",Table5[[#This Row],[Demand]], NA())</f>
        <v>#N/A</v>
      </c>
      <c r="H566" s="32">
        <f>IF(Table5[[#This Row],[Holiday]]="Y",NA(),Table5[[#This Row],[Demand]])</f>
        <v>127367.015</v>
      </c>
    </row>
    <row r="567" spans="1:8" x14ac:dyDescent="0.3">
      <c r="A567" s="31">
        <v>42570</v>
      </c>
      <c r="B567" s="32" t="str">
        <f>VLOOKUP(Table_EnergyDemand_raw_data[[#This Row],[Date]],Table_Sheet1[], 2, FALSE)</f>
        <v>Y</v>
      </c>
      <c r="C567" s="32" t="str">
        <f>VLOOKUP(Table_EnergyDemand_raw_data[[#This Row],[Date]],Table_Sheet1[], 3, FALSE)</f>
        <v>N</v>
      </c>
      <c r="D567" s="32">
        <v>137028.04999999999</v>
      </c>
      <c r="E567" s="32">
        <f>IF(Table5[[#This Row],[School day]]="Y",Table5[[#This Row],[Demand]],NA())</f>
        <v>137028.04999999999</v>
      </c>
      <c r="F567" s="32" t="e">
        <f>IF(Table5[[#This Row],[School day]]="N",Table5[[#This Row],[Demand]],NA())</f>
        <v>#N/A</v>
      </c>
      <c r="G567" s="32" t="e">
        <f>IF(Table5[[#This Row],[Holiday]]="Y",Table5[[#This Row],[Demand]], NA())</f>
        <v>#N/A</v>
      </c>
      <c r="H567" s="32">
        <f>IF(Table5[[#This Row],[Holiday]]="Y",NA(),Table5[[#This Row],[Demand]])</f>
        <v>137028.04999999999</v>
      </c>
    </row>
    <row r="568" spans="1:8" x14ac:dyDescent="0.3">
      <c r="A568" s="31">
        <v>42571</v>
      </c>
      <c r="B568" s="32" t="str">
        <f>VLOOKUP(Table_EnergyDemand_raw_data[[#This Row],[Date]],Table_Sheet1[], 2, FALSE)</f>
        <v>Y</v>
      </c>
      <c r="C568" s="32" t="str">
        <f>VLOOKUP(Table_EnergyDemand_raw_data[[#This Row],[Date]],Table_Sheet1[], 3, FALSE)</f>
        <v>N</v>
      </c>
      <c r="D568" s="32">
        <v>136850.14000000001</v>
      </c>
      <c r="E568" s="32">
        <f>IF(Table5[[#This Row],[School day]]="Y",Table5[[#This Row],[Demand]],NA())</f>
        <v>136850.14000000001</v>
      </c>
      <c r="F568" s="32" t="e">
        <f>IF(Table5[[#This Row],[School day]]="N",Table5[[#This Row],[Demand]],NA())</f>
        <v>#N/A</v>
      </c>
      <c r="G568" s="32" t="e">
        <f>IF(Table5[[#This Row],[Holiday]]="Y",Table5[[#This Row],[Demand]], NA())</f>
        <v>#N/A</v>
      </c>
      <c r="H568" s="32">
        <f>IF(Table5[[#This Row],[Holiday]]="Y",NA(),Table5[[#This Row],[Demand]])</f>
        <v>136850.14000000001</v>
      </c>
    </row>
    <row r="569" spans="1:8" x14ac:dyDescent="0.3">
      <c r="A569" s="31">
        <v>42572</v>
      </c>
      <c r="B569" s="32" t="str">
        <f>VLOOKUP(Table_EnergyDemand_raw_data[[#This Row],[Date]],Table_Sheet1[], 2, FALSE)</f>
        <v>Y</v>
      </c>
      <c r="C569" s="32" t="str">
        <f>VLOOKUP(Table_EnergyDemand_raw_data[[#This Row],[Date]],Table_Sheet1[], 3, FALSE)</f>
        <v>N</v>
      </c>
      <c r="D569" s="32">
        <v>136127.125</v>
      </c>
      <c r="E569" s="32">
        <f>IF(Table5[[#This Row],[School day]]="Y",Table5[[#This Row],[Demand]],NA())</f>
        <v>136127.125</v>
      </c>
      <c r="F569" s="32" t="e">
        <f>IF(Table5[[#This Row],[School day]]="N",Table5[[#This Row],[Demand]],NA())</f>
        <v>#N/A</v>
      </c>
      <c r="G569" s="32" t="e">
        <f>IF(Table5[[#This Row],[Holiday]]="Y",Table5[[#This Row],[Demand]], NA())</f>
        <v>#N/A</v>
      </c>
      <c r="H569" s="32">
        <f>IF(Table5[[#This Row],[Holiday]]="Y",NA(),Table5[[#This Row],[Demand]])</f>
        <v>136127.125</v>
      </c>
    </row>
    <row r="570" spans="1:8" x14ac:dyDescent="0.3">
      <c r="A570" s="31">
        <v>42573</v>
      </c>
      <c r="B570" s="32" t="str">
        <f>VLOOKUP(Table_EnergyDemand_raw_data[[#This Row],[Date]],Table_Sheet1[], 2, FALSE)</f>
        <v>Y</v>
      </c>
      <c r="C570" s="32" t="str">
        <f>VLOOKUP(Table_EnergyDemand_raw_data[[#This Row],[Date]],Table_Sheet1[], 3, FALSE)</f>
        <v>N</v>
      </c>
      <c r="D570" s="32">
        <v>128777.82</v>
      </c>
      <c r="E570" s="32">
        <f>IF(Table5[[#This Row],[School day]]="Y",Table5[[#This Row],[Demand]],NA())</f>
        <v>128777.82</v>
      </c>
      <c r="F570" s="32" t="e">
        <f>IF(Table5[[#This Row],[School day]]="N",Table5[[#This Row],[Demand]],NA())</f>
        <v>#N/A</v>
      </c>
      <c r="G570" s="32" t="e">
        <f>IF(Table5[[#This Row],[Holiday]]="Y",Table5[[#This Row],[Demand]], NA())</f>
        <v>#N/A</v>
      </c>
      <c r="H570" s="32">
        <f>IF(Table5[[#This Row],[Holiday]]="Y",NA(),Table5[[#This Row],[Demand]])</f>
        <v>128777.82</v>
      </c>
    </row>
    <row r="571" spans="1:8" x14ac:dyDescent="0.3">
      <c r="A571" s="31">
        <v>42574</v>
      </c>
      <c r="B571" s="32" t="str">
        <f>VLOOKUP(Table_EnergyDemand_raw_data[[#This Row],[Date]],Table_Sheet1[], 2, FALSE)</f>
        <v>Y</v>
      </c>
      <c r="C571" s="32" t="str">
        <f>VLOOKUP(Table_EnergyDemand_raw_data[[#This Row],[Date]],Table_Sheet1[], 3, FALSE)</f>
        <v>N</v>
      </c>
      <c r="D571" s="32">
        <v>119888.575</v>
      </c>
      <c r="E571" s="32">
        <f>IF(Table5[[#This Row],[School day]]="Y",Table5[[#This Row],[Demand]],NA())</f>
        <v>119888.575</v>
      </c>
      <c r="F571" s="32" t="e">
        <f>IF(Table5[[#This Row],[School day]]="N",Table5[[#This Row],[Demand]],NA())</f>
        <v>#N/A</v>
      </c>
      <c r="G571" s="32" t="e">
        <f>IF(Table5[[#This Row],[Holiday]]="Y",Table5[[#This Row],[Demand]], NA())</f>
        <v>#N/A</v>
      </c>
      <c r="H571" s="32">
        <f>IF(Table5[[#This Row],[Holiday]]="Y",NA(),Table5[[#This Row],[Demand]])</f>
        <v>119888.575</v>
      </c>
    </row>
    <row r="572" spans="1:8" x14ac:dyDescent="0.3">
      <c r="A572" s="31">
        <v>42575</v>
      </c>
      <c r="B572" s="32" t="str">
        <f>VLOOKUP(Table_EnergyDemand_raw_data[[#This Row],[Date]],Table_Sheet1[], 2, FALSE)</f>
        <v>Y</v>
      </c>
      <c r="C572" s="32" t="str">
        <f>VLOOKUP(Table_EnergyDemand_raw_data[[#This Row],[Date]],Table_Sheet1[], 3, FALSE)</f>
        <v>N</v>
      </c>
      <c r="D572" s="32">
        <v>120126.905</v>
      </c>
      <c r="E572" s="32">
        <f>IF(Table5[[#This Row],[School day]]="Y",Table5[[#This Row],[Demand]],NA())</f>
        <v>120126.905</v>
      </c>
      <c r="F572" s="32" t="e">
        <f>IF(Table5[[#This Row],[School day]]="N",Table5[[#This Row],[Demand]],NA())</f>
        <v>#N/A</v>
      </c>
      <c r="G572" s="32" t="e">
        <f>IF(Table5[[#This Row],[Holiday]]="Y",Table5[[#This Row],[Demand]], NA())</f>
        <v>#N/A</v>
      </c>
      <c r="H572" s="32">
        <f>IF(Table5[[#This Row],[Holiday]]="Y",NA(),Table5[[#This Row],[Demand]])</f>
        <v>120126.905</v>
      </c>
    </row>
    <row r="573" spans="1:8" x14ac:dyDescent="0.3">
      <c r="A573" s="31">
        <v>42576</v>
      </c>
      <c r="B573" s="32" t="str">
        <f>VLOOKUP(Table_EnergyDemand_raw_data[[#This Row],[Date]],Table_Sheet1[], 2, FALSE)</f>
        <v>Y</v>
      </c>
      <c r="C573" s="32" t="str">
        <f>VLOOKUP(Table_EnergyDemand_raw_data[[#This Row],[Date]],Table_Sheet1[], 3, FALSE)</f>
        <v>N</v>
      </c>
      <c r="D573" s="32">
        <v>138134.63500000001</v>
      </c>
      <c r="E573" s="32">
        <f>IF(Table5[[#This Row],[School day]]="Y",Table5[[#This Row],[Demand]],NA())</f>
        <v>138134.63500000001</v>
      </c>
      <c r="F573" s="32" t="e">
        <f>IF(Table5[[#This Row],[School day]]="N",Table5[[#This Row],[Demand]],NA())</f>
        <v>#N/A</v>
      </c>
      <c r="G573" s="32" t="e">
        <f>IF(Table5[[#This Row],[Holiday]]="Y",Table5[[#This Row],[Demand]], NA())</f>
        <v>#N/A</v>
      </c>
      <c r="H573" s="32">
        <f>IF(Table5[[#This Row],[Holiday]]="Y",NA(),Table5[[#This Row],[Demand]])</f>
        <v>138134.63500000001</v>
      </c>
    </row>
    <row r="574" spans="1:8" x14ac:dyDescent="0.3">
      <c r="A574" s="31">
        <v>42577</v>
      </c>
      <c r="B574" s="32" t="str">
        <f>VLOOKUP(Table_EnergyDemand_raw_data[[#This Row],[Date]],Table_Sheet1[], 2, FALSE)</f>
        <v>Y</v>
      </c>
      <c r="C574" s="32" t="str">
        <f>VLOOKUP(Table_EnergyDemand_raw_data[[#This Row],[Date]],Table_Sheet1[], 3, FALSE)</f>
        <v>N</v>
      </c>
      <c r="D574" s="32">
        <v>146465.69</v>
      </c>
      <c r="E574" s="32">
        <f>IF(Table5[[#This Row],[School day]]="Y",Table5[[#This Row],[Demand]],NA())</f>
        <v>146465.69</v>
      </c>
      <c r="F574" s="32" t="e">
        <f>IF(Table5[[#This Row],[School day]]="N",Table5[[#This Row],[Demand]],NA())</f>
        <v>#N/A</v>
      </c>
      <c r="G574" s="32" t="e">
        <f>IF(Table5[[#This Row],[Holiday]]="Y",Table5[[#This Row],[Demand]], NA())</f>
        <v>#N/A</v>
      </c>
      <c r="H574" s="32">
        <f>IF(Table5[[#This Row],[Holiday]]="Y",NA(),Table5[[#This Row],[Demand]])</f>
        <v>146465.69</v>
      </c>
    </row>
    <row r="575" spans="1:8" x14ac:dyDescent="0.3">
      <c r="A575" s="31">
        <v>42578</v>
      </c>
      <c r="B575" s="32" t="str">
        <f>VLOOKUP(Table_EnergyDemand_raw_data[[#This Row],[Date]],Table_Sheet1[], 2, FALSE)</f>
        <v>Y</v>
      </c>
      <c r="C575" s="32" t="str">
        <f>VLOOKUP(Table_EnergyDemand_raw_data[[#This Row],[Date]],Table_Sheet1[], 3, FALSE)</f>
        <v>N</v>
      </c>
      <c r="D575" s="32">
        <v>143209.755</v>
      </c>
      <c r="E575" s="32">
        <f>IF(Table5[[#This Row],[School day]]="Y",Table5[[#This Row],[Demand]],NA())</f>
        <v>143209.755</v>
      </c>
      <c r="F575" s="32" t="e">
        <f>IF(Table5[[#This Row],[School day]]="N",Table5[[#This Row],[Demand]],NA())</f>
        <v>#N/A</v>
      </c>
      <c r="G575" s="32" t="e">
        <f>IF(Table5[[#This Row],[Holiday]]="Y",Table5[[#This Row],[Demand]], NA())</f>
        <v>#N/A</v>
      </c>
      <c r="H575" s="32">
        <f>IF(Table5[[#This Row],[Holiday]]="Y",NA(),Table5[[#This Row],[Demand]])</f>
        <v>143209.755</v>
      </c>
    </row>
    <row r="576" spans="1:8" x14ac:dyDescent="0.3">
      <c r="A576" s="31">
        <v>42579</v>
      </c>
      <c r="B576" s="32" t="str">
        <f>VLOOKUP(Table_EnergyDemand_raw_data[[#This Row],[Date]],Table_Sheet1[], 2, FALSE)</f>
        <v>Y</v>
      </c>
      <c r="C576" s="32" t="str">
        <f>VLOOKUP(Table_EnergyDemand_raw_data[[#This Row],[Date]],Table_Sheet1[], 3, FALSE)</f>
        <v>N</v>
      </c>
      <c r="D576" s="32">
        <v>142341.63500000001</v>
      </c>
      <c r="E576" s="32">
        <f>IF(Table5[[#This Row],[School day]]="Y",Table5[[#This Row],[Demand]],NA())</f>
        <v>142341.63500000001</v>
      </c>
      <c r="F576" s="32" t="e">
        <f>IF(Table5[[#This Row],[School day]]="N",Table5[[#This Row],[Demand]],NA())</f>
        <v>#N/A</v>
      </c>
      <c r="G576" s="32" t="e">
        <f>IF(Table5[[#This Row],[Holiday]]="Y",Table5[[#This Row],[Demand]], NA())</f>
        <v>#N/A</v>
      </c>
      <c r="H576" s="32">
        <f>IF(Table5[[#This Row],[Holiday]]="Y",NA(),Table5[[#This Row],[Demand]])</f>
        <v>142341.63500000001</v>
      </c>
    </row>
    <row r="577" spans="1:8" x14ac:dyDescent="0.3">
      <c r="A577" s="31">
        <v>42580</v>
      </c>
      <c r="B577" s="32" t="str">
        <f>VLOOKUP(Table_EnergyDemand_raw_data[[#This Row],[Date]],Table_Sheet1[], 2, FALSE)</f>
        <v>Y</v>
      </c>
      <c r="C577" s="32" t="str">
        <f>VLOOKUP(Table_EnergyDemand_raw_data[[#This Row],[Date]],Table_Sheet1[], 3, FALSE)</f>
        <v>N</v>
      </c>
      <c r="D577" s="32">
        <v>139822.93</v>
      </c>
      <c r="E577" s="32">
        <f>IF(Table5[[#This Row],[School day]]="Y",Table5[[#This Row],[Demand]],NA())</f>
        <v>139822.93</v>
      </c>
      <c r="F577" s="32" t="e">
        <f>IF(Table5[[#This Row],[School day]]="N",Table5[[#This Row],[Demand]],NA())</f>
        <v>#N/A</v>
      </c>
      <c r="G577" s="32" t="e">
        <f>IF(Table5[[#This Row],[Holiday]]="Y",Table5[[#This Row],[Demand]], NA())</f>
        <v>#N/A</v>
      </c>
      <c r="H577" s="32">
        <f>IF(Table5[[#This Row],[Holiday]]="Y",NA(),Table5[[#This Row],[Demand]])</f>
        <v>139822.93</v>
      </c>
    </row>
    <row r="578" spans="1:8" x14ac:dyDescent="0.3">
      <c r="A578" s="31">
        <v>42581</v>
      </c>
      <c r="B578" s="32" t="str">
        <f>VLOOKUP(Table_EnergyDemand_raw_data[[#This Row],[Date]],Table_Sheet1[], 2, FALSE)</f>
        <v>Y</v>
      </c>
      <c r="C578" s="32" t="str">
        <f>VLOOKUP(Table_EnergyDemand_raw_data[[#This Row],[Date]],Table_Sheet1[], 3, FALSE)</f>
        <v>N</v>
      </c>
      <c r="D578" s="32">
        <v>121548.535</v>
      </c>
      <c r="E578" s="32">
        <f>IF(Table5[[#This Row],[School day]]="Y",Table5[[#This Row],[Demand]],NA())</f>
        <v>121548.535</v>
      </c>
      <c r="F578" s="32" t="e">
        <f>IF(Table5[[#This Row],[School day]]="N",Table5[[#This Row],[Demand]],NA())</f>
        <v>#N/A</v>
      </c>
      <c r="G578" s="32" t="e">
        <f>IF(Table5[[#This Row],[Holiday]]="Y",Table5[[#This Row],[Demand]], NA())</f>
        <v>#N/A</v>
      </c>
      <c r="H578" s="32">
        <f>IF(Table5[[#This Row],[Holiday]]="Y",NA(),Table5[[#This Row],[Demand]])</f>
        <v>121548.535</v>
      </c>
    </row>
    <row r="579" spans="1:8" x14ac:dyDescent="0.3">
      <c r="A579" s="31">
        <v>42582</v>
      </c>
      <c r="B579" s="32" t="str">
        <f>VLOOKUP(Table_EnergyDemand_raw_data[[#This Row],[Date]],Table_Sheet1[], 2, FALSE)</f>
        <v>Y</v>
      </c>
      <c r="C579" s="32" t="str">
        <f>VLOOKUP(Table_EnergyDemand_raw_data[[#This Row],[Date]],Table_Sheet1[], 3, FALSE)</f>
        <v>N</v>
      </c>
      <c r="D579" s="32">
        <v>114481.28</v>
      </c>
      <c r="E579" s="32">
        <f>IF(Table5[[#This Row],[School day]]="Y",Table5[[#This Row],[Demand]],NA())</f>
        <v>114481.28</v>
      </c>
      <c r="F579" s="32" t="e">
        <f>IF(Table5[[#This Row],[School day]]="N",Table5[[#This Row],[Demand]],NA())</f>
        <v>#N/A</v>
      </c>
      <c r="G579" s="32" t="e">
        <f>IF(Table5[[#This Row],[Holiday]]="Y",Table5[[#This Row],[Demand]], NA())</f>
        <v>#N/A</v>
      </c>
      <c r="H579" s="32">
        <f>IF(Table5[[#This Row],[Holiday]]="Y",NA(),Table5[[#This Row],[Demand]])</f>
        <v>114481.28</v>
      </c>
    </row>
    <row r="580" spans="1:8" x14ac:dyDescent="0.3">
      <c r="A580" s="31">
        <v>42583</v>
      </c>
      <c r="B580" s="32" t="str">
        <f>VLOOKUP(Table_EnergyDemand_raw_data[[#This Row],[Date]],Table_Sheet1[], 2, FALSE)</f>
        <v>Y</v>
      </c>
      <c r="C580" s="32" t="str">
        <f>VLOOKUP(Table_EnergyDemand_raw_data[[#This Row],[Date]],Table_Sheet1[], 3, FALSE)</f>
        <v>N</v>
      </c>
      <c r="D580" s="32">
        <v>137934.845</v>
      </c>
      <c r="E580" s="32">
        <f>IF(Table5[[#This Row],[School day]]="Y",Table5[[#This Row],[Demand]],NA())</f>
        <v>137934.845</v>
      </c>
      <c r="F580" s="32" t="e">
        <f>IF(Table5[[#This Row],[School day]]="N",Table5[[#This Row],[Demand]],NA())</f>
        <v>#N/A</v>
      </c>
      <c r="G580" s="32" t="e">
        <f>IF(Table5[[#This Row],[Holiday]]="Y",Table5[[#This Row],[Demand]], NA())</f>
        <v>#N/A</v>
      </c>
      <c r="H580" s="32">
        <f>IF(Table5[[#This Row],[Holiday]]="Y",NA(),Table5[[#This Row],[Demand]])</f>
        <v>137934.845</v>
      </c>
    </row>
    <row r="581" spans="1:8" x14ac:dyDescent="0.3">
      <c r="A581" s="31">
        <v>42584</v>
      </c>
      <c r="B581" s="32" t="str">
        <f>VLOOKUP(Table_EnergyDemand_raw_data[[#This Row],[Date]],Table_Sheet1[], 2, FALSE)</f>
        <v>Y</v>
      </c>
      <c r="C581" s="32" t="str">
        <f>VLOOKUP(Table_EnergyDemand_raw_data[[#This Row],[Date]],Table_Sheet1[], 3, FALSE)</f>
        <v>N</v>
      </c>
      <c r="D581" s="32">
        <v>137301.69</v>
      </c>
      <c r="E581" s="32">
        <f>IF(Table5[[#This Row],[School day]]="Y",Table5[[#This Row],[Demand]],NA())</f>
        <v>137301.69</v>
      </c>
      <c r="F581" s="32" t="e">
        <f>IF(Table5[[#This Row],[School day]]="N",Table5[[#This Row],[Demand]],NA())</f>
        <v>#N/A</v>
      </c>
      <c r="G581" s="32" t="e">
        <f>IF(Table5[[#This Row],[Holiday]]="Y",Table5[[#This Row],[Demand]], NA())</f>
        <v>#N/A</v>
      </c>
      <c r="H581" s="32">
        <f>IF(Table5[[#This Row],[Holiday]]="Y",NA(),Table5[[#This Row],[Demand]])</f>
        <v>137301.69</v>
      </c>
    </row>
    <row r="582" spans="1:8" x14ac:dyDescent="0.3">
      <c r="A582" s="31">
        <v>42585</v>
      </c>
      <c r="B582" s="32" t="str">
        <f>VLOOKUP(Table_EnergyDemand_raw_data[[#This Row],[Date]],Table_Sheet1[], 2, FALSE)</f>
        <v>Y</v>
      </c>
      <c r="C582" s="32" t="str">
        <f>VLOOKUP(Table_EnergyDemand_raw_data[[#This Row],[Date]],Table_Sheet1[], 3, FALSE)</f>
        <v>N</v>
      </c>
      <c r="D582" s="32">
        <v>140922.715</v>
      </c>
      <c r="E582" s="32">
        <f>IF(Table5[[#This Row],[School day]]="Y",Table5[[#This Row],[Demand]],NA())</f>
        <v>140922.715</v>
      </c>
      <c r="F582" s="32" t="e">
        <f>IF(Table5[[#This Row],[School day]]="N",Table5[[#This Row],[Demand]],NA())</f>
        <v>#N/A</v>
      </c>
      <c r="G582" s="32" t="e">
        <f>IF(Table5[[#This Row],[Holiday]]="Y",Table5[[#This Row],[Demand]], NA())</f>
        <v>#N/A</v>
      </c>
      <c r="H582" s="32">
        <f>IF(Table5[[#This Row],[Holiday]]="Y",NA(),Table5[[#This Row],[Demand]])</f>
        <v>140922.715</v>
      </c>
    </row>
    <row r="583" spans="1:8" x14ac:dyDescent="0.3">
      <c r="A583" s="31">
        <v>42586</v>
      </c>
      <c r="B583" s="32" t="str">
        <f>VLOOKUP(Table_EnergyDemand_raw_data[[#This Row],[Date]],Table_Sheet1[], 2, FALSE)</f>
        <v>Y</v>
      </c>
      <c r="C583" s="32" t="str">
        <f>VLOOKUP(Table_EnergyDemand_raw_data[[#This Row],[Date]],Table_Sheet1[], 3, FALSE)</f>
        <v>N</v>
      </c>
      <c r="D583" s="32">
        <v>142671.51</v>
      </c>
      <c r="E583" s="32">
        <f>IF(Table5[[#This Row],[School day]]="Y",Table5[[#This Row],[Demand]],NA())</f>
        <v>142671.51</v>
      </c>
      <c r="F583" s="32" t="e">
        <f>IF(Table5[[#This Row],[School day]]="N",Table5[[#This Row],[Demand]],NA())</f>
        <v>#N/A</v>
      </c>
      <c r="G583" s="32" t="e">
        <f>IF(Table5[[#This Row],[Holiday]]="Y",Table5[[#This Row],[Demand]], NA())</f>
        <v>#N/A</v>
      </c>
      <c r="H583" s="32">
        <f>IF(Table5[[#This Row],[Holiday]]="Y",NA(),Table5[[#This Row],[Demand]])</f>
        <v>142671.51</v>
      </c>
    </row>
    <row r="584" spans="1:8" x14ac:dyDescent="0.3">
      <c r="A584" s="31">
        <v>42587</v>
      </c>
      <c r="B584" s="32" t="str">
        <f>VLOOKUP(Table_EnergyDemand_raw_data[[#This Row],[Date]],Table_Sheet1[], 2, FALSE)</f>
        <v>Y</v>
      </c>
      <c r="C584" s="32" t="str">
        <f>VLOOKUP(Table_EnergyDemand_raw_data[[#This Row],[Date]],Table_Sheet1[], 3, FALSE)</f>
        <v>N</v>
      </c>
      <c r="D584" s="32">
        <v>145491.32999999999</v>
      </c>
      <c r="E584" s="32">
        <f>IF(Table5[[#This Row],[School day]]="Y",Table5[[#This Row],[Demand]],NA())</f>
        <v>145491.32999999999</v>
      </c>
      <c r="F584" s="32" t="e">
        <f>IF(Table5[[#This Row],[School day]]="N",Table5[[#This Row],[Demand]],NA())</f>
        <v>#N/A</v>
      </c>
      <c r="G584" s="32" t="e">
        <f>IF(Table5[[#This Row],[Holiday]]="Y",Table5[[#This Row],[Demand]], NA())</f>
        <v>#N/A</v>
      </c>
      <c r="H584" s="32">
        <f>IF(Table5[[#This Row],[Holiday]]="Y",NA(),Table5[[#This Row],[Demand]])</f>
        <v>145491.32999999999</v>
      </c>
    </row>
    <row r="585" spans="1:8" x14ac:dyDescent="0.3">
      <c r="A585" s="31">
        <v>42588</v>
      </c>
      <c r="B585" s="32" t="str">
        <f>VLOOKUP(Table_EnergyDemand_raw_data[[#This Row],[Date]],Table_Sheet1[], 2, FALSE)</f>
        <v>Y</v>
      </c>
      <c r="C585" s="32" t="str">
        <f>VLOOKUP(Table_EnergyDemand_raw_data[[#This Row],[Date]],Table_Sheet1[], 3, FALSE)</f>
        <v>N</v>
      </c>
      <c r="D585" s="32">
        <v>130907.095</v>
      </c>
      <c r="E585" s="32">
        <f>IF(Table5[[#This Row],[School day]]="Y",Table5[[#This Row],[Demand]],NA())</f>
        <v>130907.095</v>
      </c>
      <c r="F585" s="32" t="e">
        <f>IF(Table5[[#This Row],[School day]]="N",Table5[[#This Row],[Demand]],NA())</f>
        <v>#N/A</v>
      </c>
      <c r="G585" s="32" t="e">
        <f>IF(Table5[[#This Row],[Holiday]]="Y",Table5[[#This Row],[Demand]], NA())</f>
        <v>#N/A</v>
      </c>
      <c r="H585" s="32">
        <f>IF(Table5[[#This Row],[Holiday]]="Y",NA(),Table5[[#This Row],[Demand]])</f>
        <v>130907.095</v>
      </c>
    </row>
    <row r="586" spans="1:8" x14ac:dyDescent="0.3">
      <c r="A586" s="31">
        <v>42589</v>
      </c>
      <c r="B586" s="32" t="str">
        <f>VLOOKUP(Table_EnergyDemand_raw_data[[#This Row],[Date]],Table_Sheet1[], 2, FALSE)</f>
        <v>Y</v>
      </c>
      <c r="C586" s="32" t="str">
        <f>VLOOKUP(Table_EnergyDemand_raw_data[[#This Row],[Date]],Table_Sheet1[], 3, FALSE)</f>
        <v>N</v>
      </c>
      <c r="D586" s="32">
        <v>120379.285</v>
      </c>
      <c r="E586" s="32">
        <f>IF(Table5[[#This Row],[School day]]="Y",Table5[[#This Row],[Demand]],NA())</f>
        <v>120379.285</v>
      </c>
      <c r="F586" s="32" t="e">
        <f>IF(Table5[[#This Row],[School day]]="N",Table5[[#This Row],[Demand]],NA())</f>
        <v>#N/A</v>
      </c>
      <c r="G586" s="32" t="e">
        <f>IF(Table5[[#This Row],[Holiday]]="Y",Table5[[#This Row],[Demand]], NA())</f>
        <v>#N/A</v>
      </c>
      <c r="H586" s="32">
        <f>IF(Table5[[#This Row],[Holiday]]="Y",NA(),Table5[[#This Row],[Demand]])</f>
        <v>120379.285</v>
      </c>
    </row>
    <row r="587" spans="1:8" x14ac:dyDescent="0.3">
      <c r="A587" s="31">
        <v>42590</v>
      </c>
      <c r="B587" s="32" t="str">
        <f>VLOOKUP(Table_EnergyDemand_raw_data[[#This Row],[Date]],Table_Sheet1[], 2, FALSE)</f>
        <v>Y</v>
      </c>
      <c r="C587" s="32" t="str">
        <f>VLOOKUP(Table_EnergyDemand_raw_data[[#This Row],[Date]],Table_Sheet1[], 3, FALSE)</f>
        <v>N</v>
      </c>
      <c r="D587" s="32">
        <v>138506.45000000001</v>
      </c>
      <c r="E587" s="32">
        <f>IF(Table5[[#This Row],[School day]]="Y",Table5[[#This Row],[Demand]],NA())</f>
        <v>138506.45000000001</v>
      </c>
      <c r="F587" s="32" t="e">
        <f>IF(Table5[[#This Row],[School day]]="N",Table5[[#This Row],[Demand]],NA())</f>
        <v>#N/A</v>
      </c>
      <c r="G587" s="32" t="e">
        <f>IF(Table5[[#This Row],[Holiday]]="Y",Table5[[#This Row],[Demand]], NA())</f>
        <v>#N/A</v>
      </c>
      <c r="H587" s="32">
        <f>IF(Table5[[#This Row],[Holiday]]="Y",NA(),Table5[[#This Row],[Demand]])</f>
        <v>138506.45000000001</v>
      </c>
    </row>
    <row r="588" spans="1:8" x14ac:dyDescent="0.3">
      <c r="A588" s="31">
        <v>42591</v>
      </c>
      <c r="B588" s="32" t="str">
        <f>VLOOKUP(Table_EnergyDemand_raw_data[[#This Row],[Date]],Table_Sheet1[], 2, FALSE)</f>
        <v>Y</v>
      </c>
      <c r="C588" s="32" t="str">
        <f>VLOOKUP(Table_EnergyDemand_raw_data[[#This Row],[Date]],Table_Sheet1[], 3, FALSE)</f>
        <v>N</v>
      </c>
      <c r="D588" s="32">
        <v>132819.535</v>
      </c>
      <c r="E588" s="32">
        <f>IF(Table5[[#This Row],[School day]]="Y",Table5[[#This Row],[Demand]],NA())</f>
        <v>132819.535</v>
      </c>
      <c r="F588" s="32" t="e">
        <f>IF(Table5[[#This Row],[School day]]="N",Table5[[#This Row],[Demand]],NA())</f>
        <v>#N/A</v>
      </c>
      <c r="G588" s="32" t="e">
        <f>IF(Table5[[#This Row],[Holiday]]="Y",Table5[[#This Row],[Demand]], NA())</f>
        <v>#N/A</v>
      </c>
      <c r="H588" s="32">
        <f>IF(Table5[[#This Row],[Holiday]]="Y",NA(),Table5[[#This Row],[Demand]])</f>
        <v>132819.535</v>
      </c>
    </row>
    <row r="589" spans="1:8" x14ac:dyDescent="0.3">
      <c r="A589" s="31">
        <v>42592</v>
      </c>
      <c r="B589" s="32" t="str">
        <f>VLOOKUP(Table_EnergyDemand_raw_data[[#This Row],[Date]],Table_Sheet1[], 2, FALSE)</f>
        <v>Y</v>
      </c>
      <c r="C589" s="32" t="str">
        <f>VLOOKUP(Table_EnergyDemand_raw_data[[#This Row],[Date]],Table_Sheet1[], 3, FALSE)</f>
        <v>N</v>
      </c>
      <c r="D589" s="32">
        <v>130616.67</v>
      </c>
      <c r="E589" s="32">
        <f>IF(Table5[[#This Row],[School day]]="Y",Table5[[#This Row],[Demand]],NA())</f>
        <v>130616.67</v>
      </c>
      <c r="F589" s="32" t="e">
        <f>IF(Table5[[#This Row],[School day]]="N",Table5[[#This Row],[Demand]],NA())</f>
        <v>#N/A</v>
      </c>
      <c r="G589" s="32" t="e">
        <f>IF(Table5[[#This Row],[Holiday]]="Y",Table5[[#This Row],[Demand]], NA())</f>
        <v>#N/A</v>
      </c>
      <c r="H589" s="32">
        <f>IF(Table5[[#This Row],[Holiday]]="Y",NA(),Table5[[#This Row],[Demand]])</f>
        <v>130616.67</v>
      </c>
    </row>
    <row r="590" spans="1:8" x14ac:dyDescent="0.3">
      <c r="A590" s="31">
        <v>42593</v>
      </c>
      <c r="B590" s="32" t="str">
        <f>VLOOKUP(Table_EnergyDemand_raw_data[[#This Row],[Date]],Table_Sheet1[], 2, FALSE)</f>
        <v>Y</v>
      </c>
      <c r="C590" s="32" t="str">
        <f>VLOOKUP(Table_EnergyDemand_raw_data[[#This Row],[Date]],Table_Sheet1[], 3, FALSE)</f>
        <v>N</v>
      </c>
      <c r="D590" s="32">
        <v>138368.4</v>
      </c>
      <c r="E590" s="32">
        <f>IF(Table5[[#This Row],[School day]]="Y",Table5[[#This Row],[Demand]],NA())</f>
        <v>138368.4</v>
      </c>
      <c r="F590" s="32" t="e">
        <f>IF(Table5[[#This Row],[School day]]="N",Table5[[#This Row],[Demand]],NA())</f>
        <v>#N/A</v>
      </c>
      <c r="G590" s="32" t="e">
        <f>IF(Table5[[#This Row],[Holiday]]="Y",Table5[[#This Row],[Demand]], NA())</f>
        <v>#N/A</v>
      </c>
      <c r="H590" s="32">
        <f>IF(Table5[[#This Row],[Holiday]]="Y",NA(),Table5[[#This Row],[Demand]])</f>
        <v>138368.4</v>
      </c>
    </row>
    <row r="591" spans="1:8" x14ac:dyDescent="0.3">
      <c r="A591" s="31">
        <v>42594</v>
      </c>
      <c r="B591" s="32" t="str">
        <f>VLOOKUP(Table_EnergyDemand_raw_data[[#This Row],[Date]],Table_Sheet1[], 2, FALSE)</f>
        <v>Y</v>
      </c>
      <c r="C591" s="32" t="str">
        <f>VLOOKUP(Table_EnergyDemand_raw_data[[#This Row],[Date]],Table_Sheet1[], 3, FALSE)</f>
        <v>N</v>
      </c>
      <c r="D591" s="32">
        <v>134885.67000000001</v>
      </c>
      <c r="E591" s="32">
        <f>IF(Table5[[#This Row],[School day]]="Y",Table5[[#This Row],[Demand]],NA())</f>
        <v>134885.67000000001</v>
      </c>
      <c r="F591" s="32" t="e">
        <f>IF(Table5[[#This Row],[School day]]="N",Table5[[#This Row],[Demand]],NA())</f>
        <v>#N/A</v>
      </c>
      <c r="G591" s="32" t="e">
        <f>IF(Table5[[#This Row],[Holiday]]="Y",Table5[[#This Row],[Demand]], NA())</f>
        <v>#N/A</v>
      </c>
      <c r="H591" s="32">
        <f>IF(Table5[[#This Row],[Holiday]]="Y",NA(),Table5[[#This Row],[Demand]])</f>
        <v>134885.67000000001</v>
      </c>
    </row>
    <row r="592" spans="1:8" x14ac:dyDescent="0.3">
      <c r="A592" s="31">
        <v>42595</v>
      </c>
      <c r="B592" s="32" t="str">
        <f>VLOOKUP(Table_EnergyDemand_raw_data[[#This Row],[Date]],Table_Sheet1[], 2, FALSE)</f>
        <v>Y</v>
      </c>
      <c r="C592" s="32" t="str">
        <f>VLOOKUP(Table_EnergyDemand_raw_data[[#This Row],[Date]],Table_Sheet1[], 3, FALSE)</f>
        <v>N</v>
      </c>
      <c r="D592" s="32">
        <v>120382.80499999999</v>
      </c>
      <c r="E592" s="32">
        <f>IF(Table5[[#This Row],[School day]]="Y",Table5[[#This Row],[Demand]],NA())</f>
        <v>120382.80499999999</v>
      </c>
      <c r="F592" s="32" t="e">
        <f>IF(Table5[[#This Row],[School day]]="N",Table5[[#This Row],[Demand]],NA())</f>
        <v>#N/A</v>
      </c>
      <c r="G592" s="32" t="e">
        <f>IF(Table5[[#This Row],[Holiday]]="Y",Table5[[#This Row],[Demand]], NA())</f>
        <v>#N/A</v>
      </c>
      <c r="H592" s="32">
        <f>IF(Table5[[#This Row],[Holiday]]="Y",NA(),Table5[[#This Row],[Demand]])</f>
        <v>120382.80499999999</v>
      </c>
    </row>
    <row r="593" spans="1:8" x14ac:dyDescent="0.3">
      <c r="A593" s="31">
        <v>42596</v>
      </c>
      <c r="B593" s="32" t="str">
        <f>VLOOKUP(Table_EnergyDemand_raw_data[[#This Row],[Date]],Table_Sheet1[], 2, FALSE)</f>
        <v>Y</v>
      </c>
      <c r="C593" s="32" t="str">
        <f>VLOOKUP(Table_EnergyDemand_raw_data[[#This Row],[Date]],Table_Sheet1[], 3, FALSE)</f>
        <v>N</v>
      </c>
      <c r="D593" s="32">
        <v>113066.245</v>
      </c>
      <c r="E593" s="32">
        <f>IF(Table5[[#This Row],[School day]]="Y",Table5[[#This Row],[Demand]],NA())</f>
        <v>113066.245</v>
      </c>
      <c r="F593" s="32" t="e">
        <f>IF(Table5[[#This Row],[School day]]="N",Table5[[#This Row],[Demand]],NA())</f>
        <v>#N/A</v>
      </c>
      <c r="G593" s="32" t="e">
        <f>IF(Table5[[#This Row],[Holiday]]="Y",Table5[[#This Row],[Demand]], NA())</f>
        <v>#N/A</v>
      </c>
      <c r="H593" s="32">
        <f>IF(Table5[[#This Row],[Holiday]]="Y",NA(),Table5[[#This Row],[Demand]])</f>
        <v>113066.245</v>
      </c>
    </row>
    <row r="594" spans="1:8" x14ac:dyDescent="0.3">
      <c r="A594" s="31">
        <v>42597</v>
      </c>
      <c r="B594" s="32" t="str">
        <f>VLOOKUP(Table_EnergyDemand_raw_data[[#This Row],[Date]],Table_Sheet1[], 2, FALSE)</f>
        <v>Y</v>
      </c>
      <c r="C594" s="32" t="str">
        <f>VLOOKUP(Table_EnergyDemand_raw_data[[#This Row],[Date]],Table_Sheet1[], 3, FALSE)</f>
        <v>N</v>
      </c>
      <c r="D594" s="32">
        <v>127906.24000000001</v>
      </c>
      <c r="E594" s="32">
        <f>IF(Table5[[#This Row],[School day]]="Y",Table5[[#This Row],[Demand]],NA())</f>
        <v>127906.24000000001</v>
      </c>
      <c r="F594" s="32" t="e">
        <f>IF(Table5[[#This Row],[School day]]="N",Table5[[#This Row],[Demand]],NA())</f>
        <v>#N/A</v>
      </c>
      <c r="G594" s="32" t="e">
        <f>IF(Table5[[#This Row],[Holiday]]="Y",Table5[[#This Row],[Demand]], NA())</f>
        <v>#N/A</v>
      </c>
      <c r="H594" s="32">
        <f>IF(Table5[[#This Row],[Holiday]]="Y",NA(),Table5[[#This Row],[Demand]])</f>
        <v>127906.24000000001</v>
      </c>
    </row>
    <row r="595" spans="1:8" x14ac:dyDescent="0.3">
      <c r="A595" s="31">
        <v>42598</v>
      </c>
      <c r="B595" s="32" t="str">
        <f>VLOOKUP(Table_EnergyDemand_raw_data[[#This Row],[Date]],Table_Sheet1[], 2, FALSE)</f>
        <v>Y</v>
      </c>
      <c r="C595" s="32" t="str">
        <f>VLOOKUP(Table_EnergyDemand_raw_data[[#This Row],[Date]],Table_Sheet1[], 3, FALSE)</f>
        <v>N</v>
      </c>
      <c r="D595" s="32">
        <v>124975.11</v>
      </c>
      <c r="E595" s="32">
        <f>IF(Table5[[#This Row],[School day]]="Y",Table5[[#This Row],[Demand]],NA())</f>
        <v>124975.11</v>
      </c>
      <c r="F595" s="32" t="e">
        <f>IF(Table5[[#This Row],[School day]]="N",Table5[[#This Row],[Demand]],NA())</f>
        <v>#N/A</v>
      </c>
      <c r="G595" s="32" t="e">
        <f>IF(Table5[[#This Row],[Holiday]]="Y",Table5[[#This Row],[Demand]], NA())</f>
        <v>#N/A</v>
      </c>
      <c r="H595" s="32">
        <f>IF(Table5[[#This Row],[Holiday]]="Y",NA(),Table5[[#This Row],[Demand]])</f>
        <v>124975.11</v>
      </c>
    </row>
    <row r="596" spans="1:8" x14ac:dyDescent="0.3">
      <c r="A596" s="31">
        <v>42599</v>
      </c>
      <c r="B596" s="32" t="str">
        <f>VLOOKUP(Table_EnergyDemand_raw_data[[#This Row],[Date]],Table_Sheet1[], 2, FALSE)</f>
        <v>Y</v>
      </c>
      <c r="C596" s="32" t="str">
        <f>VLOOKUP(Table_EnergyDemand_raw_data[[#This Row],[Date]],Table_Sheet1[], 3, FALSE)</f>
        <v>N</v>
      </c>
      <c r="D596" s="32">
        <v>132561.22</v>
      </c>
      <c r="E596" s="32">
        <f>IF(Table5[[#This Row],[School day]]="Y",Table5[[#This Row],[Demand]],NA())</f>
        <v>132561.22</v>
      </c>
      <c r="F596" s="32" t="e">
        <f>IF(Table5[[#This Row],[School day]]="N",Table5[[#This Row],[Demand]],NA())</f>
        <v>#N/A</v>
      </c>
      <c r="G596" s="32" t="e">
        <f>IF(Table5[[#This Row],[Holiday]]="Y",Table5[[#This Row],[Demand]], NA())</f>
        <v>#N/A</v>
      </c>
      <c r="H596" s="32">
        <f>IF(Table5[[#This Row],[Holiday]]="Y",NA(),Table5[[#This Row],[Demand]])</f>
        <v>132561.22</v>
      </c>
    </row>
    <row r="597" spans="1:8" x14ac:dyDescent="0.3">
      <c r="A597" s="31">
        <v>42600</v>
      </c>
      <c r="B597" s="32" t="str">
        <f>VLOOKUP(Table_EnergyDemand_raw_data[[#This Row],[Date]],Table_Sheet1[], 2, FALSE)</f>
        <v>Y</v>
      </c>
      <c r="C597" s="32" t="str">
        <f>VLOOKUP(Table_EnergyDemand_raw_data[[#This Row],[Date]],Table_Sheet1[], 3, FALSE)</f>
        <v>N</v>
      </c>
      <c r="D597" s="32">
        <v>123434.505</v>
      </c>
      <c r="E597" s="32">
        <f>IF(Table5[[#This Row],[School day]]="Y",Table5[[#This Row],[Demand]],NA())</f>
        <v>123434.505</v>
      </c>
      <c r="F597" s="32" t="e">
        <f>IF(Table5[[#This Row],[School day]]="N",Table5[[#This Row],[Demand]],NA())</f>
        <v>#N/A</v>
      </c>
      <c r="G597" s="32" t="e">
        <f>IF(Table5[[#This Row],[Holiday]]="Y",Table5[[#This Row],[Demand]], NA())</f>
        <v>#N/A</v>
      </c>
      <c r="H597" s="32">
        <f>IF(Table5[[#This Row],[Holiday]]="Y",NA(),Table5[[#This Row],[Demand]])</f>
        <v>123434.505</v>
      </c>
    </row>
    <row r="598" spans="1:8" x14ac:dyDescent="0.3">
      <c r="A598" s="31">
        <v>42601</v>
      </c>
      <c r="B598" s="32" t="str">
        <f>VLOOKUP(Table_EnergyDemand_raw_data[[#This Row],[Date]],Table_Sheet1[], 2, FALSE)</f>
        <v>Y</v>
      </c>
      <c r="C598" s="32" t="str">
        <f>VLOOKUP(Table_EnergyDemand_raw_data[[#This Row],[Date]],Table_Sheet1[], 3, FALSE)</f>
        <v>N</v>
      </c>
      <c r="D598" s="32">
        <v>132569.74</v>
      </c>
      <c r="E598" s="32">
        <f>IF(Table5[[#This Row],[School day]]="Y",Table5[[#This Row],[Demand]],NA())</f>
        <v>132569.74</v>
      </c>
      <c r="F598" s="32" t="e">
        <f>IF(Table5[[#This Row],[School day]]="N",Table5[[#This Row],[Demand]],NA())</f>
        <v>#N/A</v>
      </c>
      <c r="G598" s="32" t="e">
        <f>IF(Table5[[#This Row],[Holiday]]="Y",Table5[[#This Row],[Demand]], NA())</f>
        <v>#N/A</v>
      </c>
      <c r="H598" s="32">
        <f>IF(Table5[[#This Row],[Holiday]]="Y",NA(),Table5[[#This Row],[Demand]])</f>
        <v>132569.74</v>
      </c>
    </row>
    <row r="599" spans="1:8" x14ac:dyDescent="0.3">
      <c r="A599" s="31">
        <v>42602</v>
      </c>
      <c r="B599" s="32" t="str">
        <f>VLOOKUP(Table_EnergyDemand_raw_data[[#This Row],[Date]],Table_Sheet1[], 2, FALSE)</f>
        <v>Y</v>
      </c>
      <c r="C599" s="32" t="str">
        <f>VLOOKUP(Table_EnergyDemand_raw_data[[#This Row],[Date]],Table_Sheet1[], 3, FALSE)</f>
        <v>N</v>
      </c>
      <c r="D599" s="32">
        <v>121052.06</v>
      </c>
      <c r="E599" s="32">
        <f>IF(Table5[[#This Row],[School day]]="Y",Table5[[#This Row],[Demand]],NA())</f>
        <v>121052.06</v>
      </c>
      <c r="F599" s="32" t="e">
        <f>IF(Table5[[#This Row],[School day]]="N",Table5[[#This Row],[Demand]],NA())</f>
        <v>#N/A</v>
      </c>
      <c r="G599" s="32" t="e">
        <f>IF(Table5[[#This Row],[Holiday]]="Y",Table5[[#This Row],[Demand]], NA())</f>
        <v>#N/A</v>
      </c>
      <c r="H599" s="32">
        <f>IF(Table5[[#This Row],[Holiday]]="Y",NA(),Table5[[#This Row],[Demand]])</f>
        <v>121052.06</v>
      </c>
    </row>
    <row r="600" spans="1:8" x14ac:dyDescent="0.3">
      <c r="A600" s="31">
        <v>42603</v>
      </c>
      <c r="B600" s="32" t="str">
        <f>VLOOKUP(Table_EnergyDemand_raw_data[[#This Row],[Date]],Table_Sheet1[], 2, FALSE)</f>
        <v>Y</v>
      </c>
      <c r="C600" s="32" t="str">
        <f>VLOOKUP(Table_EnergyDemand_raw_data[[#This Row],[Date]],Table_Sheet1[], 3, FALSE)</f>
        <v>N</v>
      </c>
      <c r="D600" s="32">
        <v>119118.545</v>
      </c>
      <c r="E600" s="32">
        <f>IF(Table5[[#This Row],[School day]]="Y",Table5[[#This Row],[Demand]],NA())</f>
        <v>119118.545</v>
      </c>
      <c r="F600" s="32" t="e">
        <f>IF(Table5[[#This Row],[School day]]="N",Table5[[#This Row],[Demand]],NA())</f>
        <v>#N/A</v>
      </c>
      <c r="G600" s="32" t="e">
        <f>IF(Table5[[#This Row],[Holiday]]="Y",Table5[[#This Row],[Demand]], NA())</f>
        <v>#N/A</v>
      </c>
      <c r="H600" s="32">
        <f>IF(Table5[[#This Row],[Holiday]]="Y",NA(),Table5[[#This Row],[Demand]])</f>
        <v>119118.545</v>
      </c>
    </row>
    <row r="601" spans="1:8" x14ac:dyDescent="0.3">
      <c r="A601" s="31">
        <v>42604</v>
      </c>
      <c r="B601" s="32" t="str">
        <f>VLOOKUP(Table_EnergyDemand_raw_data[[#This Row],[Date]],Table_Sheet1[], 2, FALSE)</f>
        <v>Y</v>
      </c>
      <c r="C601" s="32" t="str">
        <f>VLOOKUP(Table_EnergyDemand_raw_data[[#This Row],[Date]],Table_Sheet1[], 3, FALSE)</f>
        <v>N</v>
      </c>
      <c r="D601" s="32">
        <v>139203.5</v>
      </c>
      <c r="E601" s="32">
        <f>IF(Table5[[#This Row],[School day]]="Y",Table5[[#This Row],[Demand]],NA())</f>
        <v>139203.5</v>
      </c>
      <c r="F601" s="32" t="e">
        <f>IF(Table5[[#This Row],[School day]]="N",Table5[[#This Row],[Demand]],NA())</f>
        <v>#N/A</v>
      </c>
      <c r="G601" s="32" t="e">
        <f>IF(Table5[[#This Row],[Holiday]]="Y",Table5[[#This Row],[Demand]], NA())</f>
        <v>#N/A</v>
      </c>
      <c r="H601" s="32">
        <f>IF(Table5[[#This Row],[Holiday]]="Y",NA(),Table5[[#This Row],[Demand]])</f>
        <v>139203.5</v>
      </c>
    </row>
    <row r="602" spans="1:8" x14ac:dyDescent="0.3">
      <c r="A602" s="31">
        <v>42605</v>
      </c>
      <c r="B602" s="32" t="str">
        <f>VLOOKUP(Table_EnergyDemand_raw_data[[#This Row],[Date]],Table_Sheet1[], 2, FALSE)</f>
        <v>Y</v>
      </c>
      <c r="C602" s="32" t="str">
        <f>VLOOKUP(Table_EnergyDemand_raw_data[[#This Row],[Date]],Table_Sheet1[], 3, FALSE)</f>
        <v>N</v>
      </c>
      <c r="D602" s="32">
        <v>138640.39000000001</v>
      </c>
      <c r="E602" s="32">
        <f>IF(Table5[[#This Row],[School day]]="Y",Table5[[#This Row],[Demand]],NA())</f>
        <v>138640.39000000001</v>
      </c>
      <c r="F602" s="32" t="e">
        <f>IF(Table5[[#This Row],[School day]]="N",Table5[[#This Row],[Demand]],NA())</f>
        <v>#N/A</v>
      </c>
      <c r="G602" s="32" t="e">
        <f>IF(Table5[[#This Row],[Holiday]]="Y",Table5[[#This Row],[Demand]], NA())</f>
        <v>#N/A</v>
      </c>
      <c r="H602" s="32">
        <f>IF(Table5[[#This Row],[Holiday]]="Y",NA(),Table5[[#This Row],[Demand]])</f>
        <v>138640.39000000001</v>
      </c>
    </row>
    <row r="603" spans="1:8" x14ac:dyDescent="0.3">
      <c r="A603" s="31">
        <v>42606</v>
      </c>
      <c r="B603" s="32" t="str">
        <f>VLOOKUP(Table_EnergyDemand_raw_data[[#This Row],[Date]],Table_Sheet1[], 2, FALSE)</f>
        <v>Y</v>
      </c>
      <c r="C603" s="32" t="str">
        <f>VLOOKUP(Table_EnergyDemand_raw_data[[#This Row],[Date]],Table_Sheet1[], 3, FALSE)</f>
        <v>N</v>
      </c>
      <c r="D603" s="32">
        <v>141122.79500000001</v>
      </c>
      <c r="E603" s="32">
        <f>IF(Table5[[#This Row],[School day]]="Y",Table5[[#This Row],[Demand]],NA())</f>
        <v>141122.79500000001</v>
      </c>
      <c r="F603" s="32" t="e">
        <f>IF(Table5[[#This Row],[School day]]="N",Table5[[#This Row],[Demand]],NA())</f>
        <v>#N/A</v>
      </c>
      <c r="G603" s="32" t="e">
        <f>IF(Table5[[#This Row],[Holiday]]="Y",Table5[[#This Row],[Demand]], NA())</f>
        <v>#N/A</v>
      </c>
      <c r="H603" s="32">
        <f>IF(Table5[[#This Row],[Holiday]]="Y",NA(),Table5[[#This Row],[Demand]])</f>
        <v>141122.79500000001</v>
      </c>
    </row>
    <row r="604" spans="1:8" x14ac:dyDescent="0.3">
      <c r="A604" s="31">
        <v>42607</v>
      </c>
      <c r="B604" s="32" t="str">
        <f>VLOOKUP(Table_EnergyDemand_raw_data[[#This Row],[Date]],Table_Sheet1[], 2, FALSE)</f>
        <v>Y</v>
      </c>
      <c r="C604" s="32" t="str">
        <f>VLOOKUP(Table_EnergyDemand_raw_data[[#This Row],[Date]],Table_Sheet1[], 3, FALSE)</f>
        <v>N</v>
      </c>
      <c r="D604" s="32">
        <v>139724.02499999999</v>
      </c>
      <c r="E604" s="32">
        <f>IF(Table5[[#This Row],[School day]]="Y",Table5[[#This Row],[Demand]],NA())</f>
        <v>139724.02499999999</v>
      </c>
      <c r="F604" s="32" t="e">
        <f>IF(Table5[[#This Row],[School day]]="N",Table5[[#This Row],[Demand]],NA())</f>
        <v>#N/A</v>
      </c>
      <c r="G604" s="32" t="e">
        <f>IF(Table5[[#This Row],[Holiday]]="Y",Table5[[#This Row],[Demand]], NA())</f>
        <v>#N/A</v>
      </c>
      <c r="H604" s="32">
        <f>IF(Table5[[#This Row],[Holiday]]="Y",NA(),Table5[[#This Row],[Demand]])</f>
        <v>139724.02499999999</v>
      </c>
    </row>
    <row r="605" spans="1:8" x14ac:dyDescent="0.3">
      <c r="A605" s="31">
        <v>42608</v>
      </c>
      <c r="B605" s="32" t="str">
        <f>VLOOKUP(Table_EnergyDemand_raw_data[[#This Row],[Date]],Table_Sheet1[], 2, FALSE)</f>
        <v>Y</v>
      </c>
      <c r="C605" s="32" t="str">
        <f>VLOOKUP(Table_EnergyDemand_raw_data[[#This Row],[Date]],Table_Sheet1[], 3, FALSE)</f>
        <v>N</v>
      </c>
      <c r="D605" s="32">
        <v>139920.54500000001</v>
      </c>
      <c r="E605" s="32">
        <f>IF(Table5[[#This Row],[School day]]="Y",Table5[[#This Row],[Demand]],NA())</f>
        <v>139920.54500000001</v>
      </c>
      <c r="F605" s="32" t="e">
        <f>IF(Table5[[#This Row],[School day]]="N",Table5[[#This Row],[Demand]],NA())</f>
        <v>#N/A</v>
      </c>
      <c r="G605" s="32" t="e">
        <f>IF(Table5[[#This Row],[Holiday]]="Y",Table5[[#This Row],[Demand]], NA())</f>
        <v>#N/A</v>
      </c>
      <c r="H605" s="32">
        <f>IF(Table5[[#This Row],[Holiday]]="Y",NA(),Table5[[#This Row],[Demand]])</f>
        <v>139920.54500000001</v>
      </c>
    </row>
    <row r="606" spans="1:8" x14ac:dyDescent="0.3">
      <c r="A606" s="31">
        <v>42609</v>
      </c>
      <c r="B606" s="32" t="str">
        <f>VLOOKUP(Table_EnergyDemand_raw_data[[#This Row],[Date]],Table_Sheet1[], 2, FALSE)</f>
        <v>Y</v>
      </c>
      <c r="C606" s="32" t="str">
        <f>VLOOKUP(Table_EnergyDemand_raw_data[[#This Row],[Date]],Table_Sheet1[], 3, FALSE)</f>
        <v>N</v>
      </c>
      <c r="D606" s="32">
        <v>119573.22</v>
      </c>
      <c r="E606" s="32">
        <f>IF(Table5[[#This Row],[School day]]="Y",Table5[[#This Row],[Demand]],NA())</f>
        <v>119573.22</v>
      </c>
      <c r="F606" s="32" t="e">
        <f>IF(Table5[[#This Row],[School day]]="N",Table5[[#This Row],[Demand]],NA())</f>
        <v>#N/A</v>
      </c>
      <c r="G606" s="32" t="e">
        <f>IF(Table5[[#This Row],[Holiday]]="Y",Table5[[#This Row],[Demand]], NA())</f>
        <v>#N/A</v>
      </c>
      <c r="H606" s="32">
        <f>IF(Table5[[#This Row],[Holiday]]="Y",NA(),Table5[[#This Row],[Demand]])</f>
        <v>119573.22</v>
      </c>
    </row>
    <row r="607" spans="1:8" x14ac:dyDescent="0.3">
      <c r="A607" s="31">
        <v>42610</v>
      </c>
      <c r="B607" s="32" t="str">
        <f>VLOOKUP(Table_EnergyDemand_raw_data[[#This Row],[Date]],Table_Sheet1[], 2, FALSE)</f>
        <v>Y</v>
      </c>
      <c r="C607" s="32" t="str">
        <f>VLOOKUP(Table_EnergyDemand_raw_data[[#This Row],[Date]],Table_Sheet1[], 3, FALSE)</f>
        <v>N</v>
      </c>
      <c r="D607" s="32">
        <v>114832.425</v>
      </c>
      <c r="E607" s="32">
        <f>IF(Table5[[#This Row],[School day]]="Y",Table5[[#This Row],[Demand]],NA())</f>
        <v>114832.425</v>
      </c>
      <c r="F607" s="32" t="e">
        <f>IF(Table5[[#This Row],[School day]]="N",Table5[[#This Row],[Demand]],NA())</f>
        <v>#N/A</v>
      </c>
      <c r="G607" s="32" t="e">
        <f>IF(Table5[[#This Row],[Holiday]]="Y",Table5[[#This Row],[Demand]], NA())</f>
        <v>#N/A</v>
      </c>
      <c r="H607" s="32">
        <f>IF(Table5[[#This Row],[Holiday]]="Y",NA(),Table5[[#This Row],[Demand]])</f>
        <v>114832.425</v>
      </c>
    </row>
    <row r="608" spans="1:8" x14ac:dyDescent="0.3">
      <c r="A608" s="31">
        <v>42611</v>
      </c>
      <c r="B608" s="32" t="str">
        <f>VLOOKUP(Table_EnergyDemand_raw_data[[#This Row],[Date]],Table_Sheet1[], 2, FALSE)</f>
        <v>Y</v>
      </c>
      <c r="C608" s="32" t="str">
        <f>VLOOKUP(Table_EnergyDemand_raw_data[[#This Row],[Date]],Table_Sheet1[], 3, FALSE)</f>
        <v>N</v>
      </c>
      <c r="D608" s="32">
        <v>125055.69</v>
      </c>
      <c r="E608" s="32">
        <f>IF(Table5[[#This Row],[School day]]="Y",Table5[[#This Row],[Demand]],NA())</f>
        <v>125055.69</v>
      </c>
      <c r="F608" s="32" t="e">
        <f>IF(Table5[[#This Row],[School day]]="N",Table5[[#This Row],[Demand]],NA())</f>
        <v>#N/A</v>
      </c>
      <c r="G608" s="32" t="e">
        <f>IF(Table5[[#This Row],[Holiday]]="Y",Table5[[#This Row],[Demand]], NA())</f>
        <v>#N/A</v>
      </c>
      <c r="H608" s="32">
        <f>IF(Table5[[#This Row],[Holiday]]="Y",NA(),Table5[[#This Row],[Demand]])</f>
        <v>125055.69</v>
      </c>
    </row>
    <row r="609" spans="1:8" x14ac:dyDescent="0.3">
      <c r="A609" s="31">
        <v>42612</v>
      </c>
      <c r="B609" s="32" t="str">
        <f>VLOOKUP(Table_EnergyDemand_raw_data[[#This Row],[Date]],Table_Sheet1[], 2, FALSE)</f>
        <v>Y</v>
      </c>
      <c r="C609" s="32" t="str">
        <f>VLOOKUP(Table_EnergyDemand_raw_data[[#This Row],[Date]],Table_Sheet1[], 3, FALSE)</f>
        <v>N</v>
      </c>
      <c r="D609" s="32">
        <v>133748.44</v>
      </c>
      <c r="E609" s="32">
        <f>IF(Table5[[#This Row],[School day]]="Y",Table5[[#This Row],[Demand]],NA())</f>
        <v>133748.44</v>
      </c>
      <c r="F609" s="32" t="e">
        <f>IF(Table5[[#This Row],[School day]]="N",Table5[[#This Row],[Demand]],NA())</f>
        <v>#N/A</v>
      </c>
      <c r="G609" s="32" t="e">
        <f>IF(Table5[[#This Row],[Holiday]]="Y",Table5[[#This Row],[Demand]], NA())</f>
        <v>#N/A</v>
      </c>
      <c r="H609" s="32">
        <f>IF(Table5[[#This Row],[Holiday]]="Y",NA(),Table5[[#This Row],[Demand]])</f>
        <v>133748.44</v>
      </c>
    </row>
    <row r="610" spans="1:8" x14ac:dyDescent="0.3">
      <c r="A610" s="31">
        <v>42613</v>
      </c>
      <c r="B610" s="32" t="str">
        <f>VLOOKUP(Table_EnergyDemand_raw_data[[#This Row],[Date]],Table_Sheet1[], 2, FALSE)</f>
        <v>Y</v>
      </c>
      <c r="C610" s="32" t="str">
        <f>VLOOKUP(Table_EnergyDemand_raw_data[[#This Row],[Date]],Table_Sheet1[], 3, FALSE)</f>
        <v>N</v>
      </c>
      <c r="D610" s="32">
        <v>128834.065</v>
      </c>
      <c r="E610" s="32">
        <f>IF(Table5[[#This Row],[School day]]="Y",Table5[[#This Row],[Demand]],NA())</f>
        <v>128834.065</v>
      </c>
      <c r="F610" s="32" t="e">
        <f>IF(Table5[[#This Row],[School day]]="N",Table5[[#This Row],[Demand]],NA())</f>
        <v>#N/A</v>
      </c>
      <c r="G610" s="32" t="e">
        <f>IF(Table5[[#This Row],[Holiday]]="Y",Table5[[#This Row],[Demand]], NA())</f>
        <v>#N/A</v>
      </c>
      <c r="H610" s="32">
        <f>IF(Table5[[#This Row],[Holiday]]="Y",NA(),Table5[[#This Row],[Demand]])</f>
        <v>128834.065</v>
      </c>
    </row>
    <row r="611" spans="1:8" x14ac:dyDescent="0.3">
      <c r="A611" s="31">
        <v>42614</v>
      </c>
      <c r="B611" s="32" t="str">
        <f>VLOOKUP(Table_EnergyDemand_raw_data[[#This Row],[Date]],Table_Sheet1[], 2, FALSE)</f>
        <v>Y</v>
      </c>
      <c r="C611" s="32" t="str">
        <f>VLOOKUP(Table_EnergyDemand_raw_data[[#This Row],[Date]],Table_Sheet1[], 3, FALSE)</f>
        <v>N</v>
      </c>
      <c r="D611" s="32">
        <v>134246.16500000001</v>
      </c>
      <c r="E611" s="32">
        <f>IF(Table5[[#This Row],[School day]]="Y",Table5[[#This Row],[Demand]],NA())</f>
        <v>134246.16500000001</v>
      </c>
      <c r="F611" s="32" t="e">
        <f>IF(Table5[[#This Row],[School day]]="N",Table5[[#This Row],[Demand]],NA())</f>
        <v>#N/A</v>
      </c>
      <c r="G611" s="32" t="e">
        <f>IF(Table5[[#This Row],[Holiday]]="Y",Table5[[#This Row],[Demand]], NA())</f>
        <v>#N/A</v>
      </c>
      <c r="H611" s="32">
        <f>IF(Table5[[#This Row],[Holiday]]="Y",NA(),Table5[[#This Row],[Demand]])</f>
        <v>134246.16500000001</v>
      </c>
    </row>
    <row r="612" spans="1:8" x14ac:dyDescent="0.3">
      <c r="A612" s="31">
        <v>42615</v>
      </c>
      <c r="B612" s="32" t="str">
        <f>VLOOKUP(Table_EnergyDemand_raw_data[[#This Row],[Date]],Table_Sheet1[], 2, FALSE)</f>
        <v>Y</v>
      </c>
      <c r="C612" s="32" t="str">
        <f>VLOOKUP(Table_EnergyDemand_raw_data[[#This Row],[Date]],Table_Sheet1[], 3, FALSE)</f>
        <v>N</v>
      </c>
      <c r="D612" s="32">
        <v>135273.32500000001</v>
      </c>
      <c r="E612" s="32">
        <f>IF(Table5[[#This Row],[School day]]="Y",Table5[[#This Row],[Demand]],NA())</f>
        <v>135273.32500000001</v>
      </c>
      <c r="F612" s="32" t="e">
        <f>IF(Table5[[#This Row],[School day]]="N",Table5[[#This Row],[Demand]],NA())</f>
        <v>#N/A</v>
      </c>
      <c r="G612" s="32" t="e">
        <f>IF(Table5[[#This Row],[Holiday]]="Y",Table5[[#This Row],[Demand]], NA())</f>
        <v>#N/A</v>
      </c>
      <c r="H612" s="32">
        <f>IF(Table5[[#This Row],[Holiday]]="Y",NA(),Table5[[#This Row],[Demand]])</f>
        <v>135273.32500000001</v>
      </c>
    </row>
    <row r="613" spans="1:8" x14ac:dyDescent="0.3">
      <c r="A613" s="31">
        <v>42616</v>
      </c>
      <c r="B613" s="32" t="str">
        <f>VLOOKUP(Table_EnergyDemand_raw_data[[#This Row],[Date]],Table_Sheet1[], 2, FALSE)</f>
        <v>Y</v>
      </c>
      <c r="C613" s="32" t="str">
        <f>VLOOKUP(Table_EnergyDemand_raw_data[[#This Row],[Date]],Table_Sheet1[], 3, FALSE)</f>
        <v>N</v>
      </c>
      <c r="D613" s="32">
        <v>118621.96</v>
      </c>
      <c r="E613" s="32">
        <f>IF(Table5[[#This Row],[School day]]="Y",Table5[[#This Row],[Demand]],NA())</f>
        <v>118621.96</v>
      </c>
      <c r="F613" s="32" t="e">
        <f>IF(Table5[[#This Row],[School day]]="N",Table5[[#This Row],[Demand]],NA())</f>
        <v>#N/A</v>
      </c>
      <c r="G613" s="32" t="e">
        <f>IF(Table5[[#This Row],[Holiday]]="Y",Table5[[#This Row],[Demand]], NA())</f>
        <v>#N/A</v>
      </c>
      <c r="H613" s="32">
        <f>IF(Table5[[#This Row],[Holiday]]="Y",NA(),Table5[[#This Row],[Demand]])</f>
        <v>118621.96</v>
      </c>
    </row>
    <row r="614" spans="1:8" x14ac:dyDescent="0.3">
      <c r="A614" s="31">
        <v>42617</v>
      </c>
      <c r="B614" s="32" t="str">
        <f>VLOOKUP(Table_EnergyDemand_raw_data[[#This Row],[Date]],Table_Sheet1[], 2, FALSE)</f>
        <v>Y</v>
      </c>
      <c r="C614" s="32" t="str">
        <f>VLOOKUP(Table_EnergyDemand_raw_data[[#This Row],[Date]],Table_Sheet1[], 3, FALSE)</f>
        <v>N</v>
      </c>
      <c r="D614" s="32">
        <v>110986.005</v>
      </c>
      <c r="E614" s="32">
        <f>IF(Table5[[#This Row],[School day]]="Y",Table5[[#This Row],[Demand]],NA())</f>
        <v>110986.005</v>
      </c>
      <c r="F614" s="32" t="e">
        <f>IF(Table5[[#This Row],[School day]]="N",Table5[[#This Row],[Demand]],NA())</f>
        <v>#N/A</v>
      </c>
      <c r="G614" s="32" t="e">
        <f>IF(Table5[[#This Row],[Holiday]]="Y",Table5[[#This Row],[Demand]], NA())</f>
        <v>#N/A</v>
      </c>
      <c r="H614" s="32">
        <f>IF(Table5[[#This Row],[Holiday]]="Y",NA(),Table5[[#This Row],[Demand]])</f>
        <v>110986.005</v>
      </c>
    </row>
    <row r="615" spans="1:8" x14ac:dyDescent="0.3">
      <c r="A615" s="31">
        <v>42618</v>
      </c>
      <c r="B615" s="32" t="str">
        <f>VLOOKUP(Table_EnergyDemand_raw_data[[#This Row],[Date]],Table_Sheet1[], 2, FALSE)</f>
        <v>Y</v>
      </c>
      <c r="C615" s="32" t="str">
        <f>VLOOKUP(Table_EnergyDemand_raw_data[[#This Row],[Date]],Table_Sheet1[], 3, FALSE)</f>
        <v>N</v>
      </c>
      <c r="D615" s="32">
        <v>127275.815</v>
      </c>
      <c r="E615" s="32">
        <f>IF(Table5[[#This Row],[School day]]="Y",Table5[[#This Row],[Demand]],NA())</f>
        <v>127275.815</v>
      </c>
      <c r="F615" s="32" t="e">
        <f>IF(Table5[[#This Row],[School day]]="N",Table5[[#This Row],[Demand]],NA())</f>
        <v>#N/A</v>
      </c>
      <c r="G615" s="32" t="e">
        <f>IF(Table5[[#This Row],[Holiday]]="Y",Table5[[#This Row],[Demand]], NA())</f>
        <v>#N/A</v>
      </c>
      <c r="H615" s="32">
        <f>IF(Table5[[#This Row],[Holiday]]="Y",NA(),Table5[[#This Row],[Demand]])</f>
        <v>127275.815</v>
      </c>
    </row>
    <row r="616" spans="1:8" x14ac:dyDescent="0.3">
      <c r="A616" s="31">
        <v>42619</v>
      </c>
      <c r="B616" s="32" t="str">
        <f>VLOOKUP(Table_EnergyDemand_raw_data[[#This Row],[Date]],Table_Sheet1[], 2, FALSE)</f>
        <v>Y</v>
      </c>
      <c r="C616" s="32" t="str">
        <f>VLOOKUP(Table_EnergyDemand_raw_data[[#This Row],[Date]],Table_Sheet1[], 3, FALSE)</f>
        <v>N</v>
      </c>
      <c r="D616" s="32">
        <v>129542.36500000001</v>
      </c>
      <c r="E616" s="32">
        <f>IF(Table5[[#This Row],[School day]]="Y",Table5[[#This Row],[Demand]],NA())</f>
        <v>129542.36500000001</v>
      </c>
      <c r="F616" s="32" t="e">
        <f>IF(Table5[[#This Row],[School day]]="N",Table5[[#This Row],[Demand]],NA())</f>
        <v>#N/A</v>
      </c>
      <c r="G616" s="32" t="e">
        <f>IF(Table5[[#This Row],[Holiday]]="Y",Table5[[#This Row],[Demand]], NA())</f>
        <v>#N/A</v>
      </c>
      <c r="H616" s="32">
        <f>IF(Table5[[#This Row],[Holiday]]="Y",NA(),Table5[[#This Row],[Demand]])</f>
        <v>129542.36500000001</v>
      </c>
    </row>
    <row r="617" spans="1:8" x14ac:dyDescent="0.3">
      <c r="A617" s="31">
        <v>42620</v>
      </c>
      <c r="B617" s="32" t="str">
        <f>VLOOKUP(Table_EnergyDemand_raw_data[[#This Row],[Date]],Table_Sheet1[], 2, FALSE)</f>
        <v>Y</v>
      </c>
      <c r="C617" s="32" t="str">
        <f>VLOOKUP(Table_EnergyDemand_raw_data[[#This Row],[Date]],Table_Sheet1[], 3, FALSE)</f>
        <v>N</v>
      </c>
      <c r="D617" s="32">
        <v>123307.02</v>
      </c>
      <c r="E617" s="32">
        <f>IF(Table5[[#This Row],[School day]]="Y",Table5[[#This Row],[Demand]],NA())</f>
        <v>123307.02</v>
      </c>
      <c r="F617" s="32" t="e">
        <f>IF(Table5[[#This Row],[School day]]="N",Table5[[#This Row],[Demand]],NA())</f>
        <v>#N/A</v>
      </c>
      <c r="G617" s="32" t="e">
        <f>IF(Table5[[#This Row],[Holiday]]="Y",Table5[[#This Row],[Demand]], NA())</f>
        <v>#N/A</v>
      </c>
      <c r="H617" s="32">
        <f>IF(Table5[[#This Row],[Holiday]]="Y",NA(),Table5[[#This Row],[Demand]])</f>
        <v>123307.02</v>
      </c>
    </row>
    <row r="618" spans="1:8" x14ac:dyDescent="0.3">
      <c r="A618" s="31">
        <v>42621</v>
      </c>
      <c r="B618" s="32" t="str">
        <f>VLOOKUP(Table_EnergyDemand_raw_data[[#This Row],[Date]],Table_Sheet1[], 2, FALSE)</f>
        <v>Y</v>
      </c>
      <c r="C618" s="32" t="str">
        <f>VLOOKUP(Table_EnergyDemand_raw_data[[#This Row],[Date]],Table_Sheet1[], 3, FALSE)</f>
        <v>N</v>
      </c>
      <c r="D618" s="32">
        <v>117722.95</v>
      </c>
      <c r="E618" s="32">
        <f>IF(Table5[[#This Row],[School day]]="Y",Table5[[#This Row],[Demand]],NA())</f>
        <v>117722.95</v>
      </c>
      <c r="F618" s="32" t="e">
        <f>IF(Table5[[#This Row],[School day]]="N",Table5[[#This Row],[Demand]],NA())</f>
        <v>#N/A</v>
      </c>
      <c r="G618" s="32" t="e">
        <f>IF(Table5[[#This Row],[Holiday]]="Y",Table5[[#This Row],[Demand]], NA())</f>
        <v>#N/A</v>
      </c>
      <c r="H618" s="32">
        <f>IF(Table5[[#This Row],[Holiday]]="Y",NA(),Table5[[#This Row],[Demand]])</f>
        <v>117722.95</v>
      </c>
    </row>
    <row r="619" spans="1:8" x14ac:dyDescent="0.3">
      <c r="A619" s="31">
        <v>42622</v>
      </c>
      <c r="B619" s="32" t="str">
        <f>VLOOKUP(Table_EnergyDemand_raw_data[[#This Row],[Date]],Table_Sheet1[], 2, FALSE)</f>
        <v>Y</v>
      </c>
      <c r="C619" s="32" t="str">
        <f>VLOOKUP(Table_EnergyDemand_raw_data[[#This Row],[Date]],Table_Sheet1[], 3, FALSE)</f>
        <v>N</v>
      </c>
      <c r="D619" s="32">
        <v>125432.605</v>
      </c>
      <c r="E619" s="32">
        <f>IF(Table5[[#This Row],[School day]]="Y",Table5[[#This Row],[Demand]],NA())</f>
        <v>125432.605</v>
      </c>
      <c r="F619" s="32" t="e">
        <f>IF(Table5[[#This Row],[School day]]="N",Table5[[#This Row],[Demand]],NA())</f>
        <v>#N/A</v>
      </c>
      <c r="G619" s="32" t="e">
        <f>IF(Table5[[#This Row],[Holiday]]="Y",Table5[[#This Row],[Demand]], NA())</f>
        <v>#N/A</v>
      </c>
      <c r="H619" s="32">
        <f>IF(Table5[[#This Row],[Holiday]]="Y",NA(),Table5[[#This Row],[Demand]])</f>
        <v>125432.605</v>
      </c>
    </row>
    <row r="620" spans="1:8" x14ac:dyDescent="0.3">
      <c r="A620" s="31">
        <v>42623</v>
      </c>
      <c r="B620" s="32" t="str">
        <f>VLOOKUP(Table_EnergyDemand_raw_data[[#This Row],[Date]],Table_Sheet1[], 2, FALSE)</f>
        <v>Y</v>
      </c>
      <c r="C620" s="32" t="str">
        <f>VLOOKUP(Table_EnergyDemand_raw_data[[#This Row],[Date]],Table_Sheet1[], 3, FALSE)</f>
        <v>N</v>
      </c>
      <c r="D620" s="32">
        <v>111412.995</v>
      </c>
      <c r="E620" s="32">
        <f>IF(Table5[[#This Row],[School day]]="Y",Table5[[#This Row],[Demand]],NA())</f>
        <v>111412.995</v>
      </c>
      <c r="F620" s="32" t="e">
        <f>IF(Table5[[#This Row],[School day]]="N",Table5[[#This Row],[Demand]],NA())</f>
        <v>#N/A</v>
      </c>
      <c r="G620" s="32" t="e">
        <f>IF(Table5[[#This Row],[Holiday]]="Y",Table5[[#This Row],[Demand]], NA())</f>
        <v>#N/A</v>
      </c>
      <c r="H620" s="32">
        <f>IF(Table5[[#This Row],[Holiday]]="Y",NA(),Table5[[#This Row],[Demand]])</f>
        <v>111412.995</v>
      </c>
    </row>
    <row r="621" spans="1:8" x14ac:dyDescent="0.3">
      <c r="A621" s="31">
        <v>42624</v>
      </c>
      <c r="B621" s="32" t="str">
        <f>VLOOKUP(Table_EnergyDemand_raw_data[[#This Row],[Date]],Table_Sheet1[], 2, FALSE)</f>
        <v>Y</v>
      </c>
      <c r="C621" s="32" t="str">
        <f>VLOOKUP(Table_EnergyDemand_raw_data[[#This Row],[Date]],Table_Sheet1[], 3, FALSE)</f>
        <v>N</v>
      </c>
      <c r="D621" s="32">
        <v>109125.215</v>
      </c>
      <c r="E621" s="32">
        <f>IF(Table5[[#This Row],[School day]]="Y",Table5[[#This Row],[Demand]],NA())</f>
        <v>109125.215</v>
      </c>
      <c r="F621" s="32" t="e">
        <f>IF(Table5[[#This Row],[School day]]="N",Table5[[#This Row],[Demand]],NA())</f>
        <v>#N/A</v>
      </c>
      <c r="G621" s="32" t="e">
        <f>IF(Table5[[#This Row],[Holiday]]="Y",Table5[[#This Row],[Demand]], NA())</f>
        <v>#N/A</v>
      </c>
      <c r="H621" s="32">
        <f>IF(Table5[[#This Row],[Holiday]]="Y",NA(),Table5[[#This Row],[Demand]])</f>
        <v>109125.215</v>
      </c>
    </row>
    <row r="622" spans="1:8" x14ac:dyDescent="0.3">
      <c r="A622" s="31">
        <v>42625</v>
      </c>
      <c r="B622" s="32" t="str">
        <f>VLOOKUP(Table_EnergyDemand_raw_data[[#This Row],[Date]],Table_Sheet1[], 2, FALSE)</f>
        <v>Y</v>
      </c>
      <c r="C622" s="32" t="str">
        <f>VLOOKUP(Table_EnergyDemand_raw_data[[#This Row],[Date]],Table_Sheet1[], 3, FALSE)</f>
        <v>N</v>
      </c>
      <c r="D622" s="32">
        <v>130967.28</v>
      </c>
      <c r="E622" s="32">
        <f>IF(Table5[[#This Row],[School day]]="Y",Table5[[#This Row],[Demand]],NA())</f>
        <v>130967.28</v>
      </c>
      <c r="F622" s="32" t="e">
        <f>IF(Table5[[#This Row],[School day]]="N",Table5[[#This Row],[Demand]],NA())</f>
        <v>#N/A</v>
      </c>
      <c r="G622" s="32" t="e">
        <f>IF(Table5[[#This Row],[Holiday]]="Y",Table5[[#This Row],[Demand]], NA())</f>
        <v>#N/A</v>
      </c>
      <c r="H622" s="32">
        <f>IF(Table5[[#This Row],[Holiday]]="Y",NA(),Table5[[#This Row],[Demand]])</f>
        <v>130967.28</v>
      </c>
    </row>
    <row r="623" spans="1:8" x14ac:dyDescent="0.3">
      <c r="A623" s="31">
        <v>42626</v>
      </c>
      <c r="B623" s="32" t="str">
        <f>VLOOKUP(Table_EnergyDemand_raw_data[[#This Row],[Date]],Table_Sheet1[], 2, FALSE)</f>
        <v>Y</v>
      </c>
      <c r="C623" s="32" t="str">
        <f>VLOOKUP(Table_EnergyDemand_raw_data[[#This Row],[Date]],Table_Sheet1[], 3, FALSE)</f>
        <v>N</v>
      </c>
      <c r="D623" s="32">
        <v>134720.155</v>
      </c>
      <c r="E623" s="32">
        <f>IF(Table5[[#This Row],[School day]]="Y",Table5[[#This Row],[Demand]],NA())</f>
        <v>134720.155</v>
      </c>
      <c r="F623" s="32" t="e">
        <f>IF(Table5[[#This Row],[School day]]="N",Table5[[#This Row],[Demand]],NA())</f>
        <v>#N/A</v>
      </c>
      <c r="G623" s="32" t="e">
        <f>IF(Table5[[#This Row],[Holiday]]="Y",Table5[[#This Row],[Demand]], NA())</f>
        <v>#N/A</v>
      </c>
      <c r="H623" s="32">
        <f>IF(Table5[[#This Row],[Holiday]]="Y",NA(),Table5[[#This Row],[Demand]])</f>
        <v>134720.155</v>
      </c>
    </row>
    <row r="624" spans="1:8" x14ac:dyDescent="0.3">
      <c r="A624" s="31">
        <v>42627</v>
      </c>
      <c r="B624" s="32" t="str">
        <f>VLOOKUP(Table_EnergyDemand_raw_data[[#This Row],[Date]],Table_Sheet1[], 2, FALSE)</f>
        <v>Y</v>
      </c>
      <c r="C624" s="32" t="str">
        <f>VLOOKUP(Table_EnergyDemand_raw_data[[#This Row],[Date]],Table_Sheet1[], 3, FALSE)</f>
        <v>N</v>
      </c>
      <c r="D624" s="32">
        <v>130650.88</v>
      </c>
      <c r="E624" s="32">
        <f>IF(Table5[[#This Row],[School day]]="Y",Table5[[#This Row],[Demand]],NA())</f>
        <v>130650.88</v>
      </c>
      <c r="F624" s="32" t="e">
        <f>IF(Table5[[#This Row],[School day]]="N",Table5[[#This Row],[Demand]],NA())</f>
        <v>#N/A</v>
      </c>
      <c r="G624" s="32" t="e">
        <f>IF(Table5[[#This Row],[Holiday]]="Y",Table5[[#This Row],[Demand]], NA())</f>
        <v>#N/A</v>
      </c>
      <c r="H624" s="32">
        <f>IF(Table5[[#This Row],[Holiday]]="Y",NA(),Table5[[#This Row],[Demand]])</f>
        <v>130650.88</v>
      </c>
    </row>
    <row r="625" spans="1:8" x14ac:dyDescent="0.3">
      <c r="A625" s="31">
        <v>42628</v>
      </c>
      <c r="B625" s="32" t="str">
        <f>VLOOKUP(Table_EnergyDemand_raw_data[[#This Row],[Date]],Table_Sheet1[], 2, FALSE)</f>
        <v>Y</v>
      </c>
      <c r="C625" s="32" t="str">
        <f>VLOOKUP(Table_EnergyDemand_raw_data[[#This Row],[Date]],Table_Sheet1[], 3, FALSE)</f>
        <v>N</v>
      </c>
      <c r="D625" s="32">
        <v>134234.45000000001</v>
      </c>
      <c r="E625" s="32">
        <f>IF(Table5[[#This Row],[School day]]="Y",Table5[[#This Row],[Demand]],NA())</f>
        <v>134234.45000000001</v>
      </c>
      <c r="F625" s="32" t="e">
        <f>IF(Table5[[#This Row],[School day]]="N",Table5[[#This Row],[Demand]],NA())</f>
        <v>#N/A</v>
      </c>
      <c r="G625" s="32" t="e">
        <f>IF(Table5[[#This Row],[Holiday]]="Y",Table5[[#This Row],[Demand]], NA())</f>
        <v>#N/A</v>
      </c>
      <c r="H625" s="32">
        <f>IF(Table5[[#This Row],[Holiday]]="Y",NA(),Table5[[#This Row],[Demand]])</f>
        <v>134234.45000000001</v>
      </c>
    </row>
    <row r="626" spans="1:8" x14ac:dyDescent="0.3">
      <c r="A626" s="31">
        <v>42629</v>
      </c>
      <c r="B626" s="32" t="str">
        <f>VLOOKUP(Table_EnergyDemand_raw_data[[#This Row],[Date]],Table_Sheet1[], 2, FALSE)</f>
        <v>N</v>
      </c>
      <c r="C626" s="32" t="str">
        <f>VLOOKUP(Table_EnergyDemand_raw_data[[#This Row],[Date]],Table_Sheet1[], 3, FALSE)</f>
        <v>N</v>
      </c>
      <c r="D626" s="32">
        <v>131734.10500000001</v>
      </c>
      <c r="E626" s="32" t="e">
        <f>IF(Table5[[#This Row],[School day]]="Y",Table5[[#This Row],[Demand]],NA())</f>
        <v>#N/A</v>
      </c>
      <c r="F626" s="32">
        <f>IF(Table5[[#This Row],[School day]]="N",Table5[[#This Row],[Demand]],NA())</f>
        <v>131734.10500000001</v>
      </c>
      <c r="G626" s="32" t="e">
        <f>IF(Table5[[#This Row],[Holiday]]="Y",Table5[[#This Row],[Demand]], NA())</f>
        <v>#N/A</v>
      </c>
      <c r="H626" s="32">
        <f>IF(Table5[[#This Row],[Holiday]]="Y",NA(),Table5[[#This Row],[Demand]])</f>
        <v>131734.10500000001</v>
      </c>
    </row>
    <row r="627" spans="1:8" x14ac:dyDescent="0.3">
      <c r="A627" s="31">
        <v>42630</v>
      </c>
      <c r="B627" s="32" t="str">
        <f>VLOOKUP(Table_EnergyDemand_raw_data[[#This Row],[Date]],Table_Sheet1[], 2, FALSE)</f>
        <v>N</v>
      </c>
      <c r="C627" s="32" t="str">
        <f>VLOOKUP(Table_EnergyDemand_raw_data[[#This Row],[Date]],Table_Sheet1[], 3, FALSE)</f>
        <v>N</v>
      </c>
      <c r="D627" s="32">
        <v>106709.54</v>
      </c>
      <c r="E627" s="32" t="e">
        <f>IF(Table5[[#This Row],[School day]]="Y",Table5[[#This Row],[Demand]],NA())</f>
        <v>#N/A</v>
      </c>
      <c r="F627" s="32">
        <f>IF(Table5[[#This Row],[School day]]="N",Table5[[#This Row],[Demand]],NA())</f>
        <v>106709.54</v>
      </c>
      <c r="G627" s="32" t="e">
        <f>IF(Table5[[#This Row],[Holiday]]="Y",Table5[[#This Row],[Demand]], NA())</f>
        <v>#N/A</v>
      </c>
      <c r="H627" s="32">
        <f>IF(Table5[[#This Row],[Holiday]]="Y",NA(),Table5[[#This Row],[Demand]])</f>
        <v>106709.54</v>
      </c>
    </row>
    <row r="628" spans="1:8" x14ac:dyDescent="0.3">
      <c r="A628" s="31">
        <v>42631</v>
      </c>
      <c r="B628" s="32" t="str">
        <f>VLOOKUP(Table_EnergyDemand_raw_data[[#This Row],[Date]],Table_Sheet1[], 2, FALSE)</f>
        <v>N</v>
      </c>
      <c r="C628" s="32" t="str">
        <f>VLOOKUP(Table_EnergyDemand_raw_data[[#This Row],[Date]],Table_Sheet1[], 3, FALSE)</f>
        <v>N</v>
      </c>
      <c r="D628" s="32">
        <v>110314.625</v>
      </c>
      <c r="E628" s="32" t="e">
        <f>IF(Table5[[#This Row],[School day]]="Y",Table5[[#This Row],[Demand]],NA())</f>
        <v>#N/A</v>
      </c>
      <c r="F628" s="32">
        <f>IF(Table5[[#This Row],[School day]]="N",Table5[[#This Row],[Demand]],NA())</f>
        <v>110314.625</v>
      </c>
      <c r="G628" s="32" t="e">
        <f>IF(Table5[[#This Row],[Holiday]]="Y",Table5[[#This Row],[Demand]], NA())</f>
        <v>#N/A</v>
      </c>
      <c r="H628" s="32">
        <f>IF(Table5[[#This Row],[Holiday]]="Y",NA(),Table5[[#This Row],[Demand]])</f>
        <v>110314.625</v>
      </c>
    </row>
    <row r="629" spans="1:8" x14ac:dyDescent="0.3">
      <c r="A629" s="31">
        <v>42632</v>
      </c>
      <c r="B629" s="32" t="str">
        <f>VLOOKUP(Table_EnergyDemand_raw_data[[#This Row],[Date]],Table_Sheet1[], 2, FALSE)</f>
        <v>N</v>
      </c>
      <c r="C629" s="32" t="str">
        <f>VLOOKUP(Table_EnergyDemand_raw_data[[#This Row],[Date]],Table_Sheet1[], 3, FALSE)</f>
        <v>N</v>
      </c>
      <c r="D629" s="32">
        <v>127391.09</v>
      </c>
      <c r="E629" s="32" t="e">
        <f>IF(Table5[[#This Row],[School day]]="Y",Table5[[#This Row],[Demand]],NA())</f>
        <v>#N/A</v>
      </c>
      <c r="F629" s="32">
        <f>IF(Table5[[#This Row],[School day]]="N",Table5[[#This Row],[Demand]],NA())</f>
        <v>127391.09</v>
      </c>
      <c r="G629" s="32" t="e">
        <f>IF(Table5[[#This Row],[Holiday]]="Y",Table5[[#This Row],[Demand]], NA())</f>
        <v>#N/A</v>
      </c>
      <c r="H629" s="32">
        <f>IF(Table5[[#This Row],[Holiday]]="Y",NA(),Table5[[#This Row],[Demand]])</f>
        <v>127391.09</v>
      </c>
    </row>
    <row r="630" spans="1:8" x14ac:dyDescent="0.3">
      <c r="A630" s="31">
        <v>42633</v>
      </c>
      <c r="B630" s="32" t="str">
        <f>VLOOKUP(Table_EnergyDemand_raw_data[[#This Row],[Date]],Table_Sheet1[], 2, FALSE)</f>
        <v>N</v>
      </c>
      <c r="C630" s="32" t="str">
        <f>VLOOKUP(Table_EnergyDemand_raw_data[[#This Row],[Date]],Table_Sheet1[], 3, FALSE)</f>
        <v>N</v>
      </c>
      <c r="D630" s="32">
        <v>122664.30499999999</v>
      </c>
      <c r="E630" s="32" t="e">
        <f>IF(Table5[[#This Row],[School day]]="Y",Table5[[#This Row],[Demand]],NA())</f>
        <v>#N/A</v>
      </c>
      <c r="F630" s="32">
        <f>IF(Table5[[#This Row],[School day]]="N",Table5[[#This Row],[Demand]],NA())</f>
        <v>122664.30499999999</v>
      </c>
      <c r="G630" s="32" t="e">
        <f>IF(Table5[[#This Row],[Holiday]]="Y",Table5[[#This Row],[Demand]], NA())</f>
        <v>#N/A</v>
      </c>
      <c r="H630" s="32">
        <f>IF(Table5[[#This Row],[Holiday]]="Y",NA(),Table5[[#This Row],[Demand]])</f>
        <v>122664.30499999999</v>
      </c>
    </row>
    <row r="631" spans="1:8" x14ac:dyDescent="0.3">
      <c r="A631" s="31">
        <v>42634</v>
      </c>
      <c r="B631" s="32" t="str">
        <f>VLOOKUP(Table_EnergyDemand_raw_data[[#This Row],[Date]],Table_Sheet1[], 2, FALSE)</f>
        <v>N</v>
      </c>
      <c r="C631" s="32" t="str">
        <f>VLOOKUP(Table_EnergyDemand_raw_data[[#This Row],[Date]],Table_Sheet1[], 3, FALSE)</f>
        <v>N</v>
      </c>
      <c r="D631" s="32">
        <v>127208.57</v>
      </c>
      <c r="E631" s="32" t="e">
        <f>IF(Table5[[#This Row],[School day]]="Y",Table5[[#This Row],[Demand]],NA())</f>
        <v>#N/A</v>
      </c>
      <c r="F631" s="32">
        <f>IF(Table5[[#This Row],[School day]]="N",Table5[[#This Row],[Demand]],NA())</f>
        <v>127208.57</v>
      </c>
      <c r="G631" s="32" t="e">
        <f>IF(Table5[[#This Row],[Holiday]]="Y",Table5[[#This Row],[Demand]], NA())</f>
        <v>#N/A</v>
      </c>
      <c r="H631" s="32">
        <f>IF(Table5[[#This Row],[Holiday]]="Y",NA(),Table5[[#This Row],[Demand]])</f>
        <v>127208.57</v>
      </c>
    </row>
    <row r="632" spans="1:8" x14ac:dyDescent="0.3">
      <c r="A632" s="31">
        <v>42635</v>
      </c>
      <c r="B632" s="32" t="str">
        <f>VLOOKUP(Table_EnergyDemand_raw_data[[#This Row],[Date]],Table_Sheet1[], 2, FALSE)</f>
        <v>N</v>
      </c>
      <c r="C632" s="32" t="str">
        <f>VLOOKUP(Table_EnergyDemand_raw_data[[#This Row],[Date]],Table_Sheet1[], 3, FALSE)</f>
        <v>N</v>
      </c>
      <c r="D632" s="32">
        <v>131357.34</v>
      </c>
      <c r="E632" s="32" t="e">
        <f>IF(Table5[[#This Row],[School day]]="Y",Table5[[#This Row],[Demand]],NA())</f>
        <v>#N/A</v>
      </c>
      <c r="F632" s="32">
        <f>IF(Table5[[#This Row],[School day]]="N",Table5[[#This Row],[Demand]],NA())</f>
        <v>131357.34</v>
      </c>
      <c r="G632" s="32" t="e">
        <f>IF(Table5[[#This Row],[Holiday]]="Y",Table5[[#This Row],[Demand]], NA())</f>
        <v>#N/A</v>
      </c>
      <c r="H632" s="32">
        <f>IF(Table5[[#This Row],[Holiday]]="Y",NA(),Table5[[#This Row],[Demand]])</f>
        <v>131357.34</v>
      </c>
    </row>
    <row r="633" spans="1:8" x14ac:dyDescent="0.3">
      <c r="A633" s="31">
        <v>42636</v>
      </c>
      <c r="B633" s="32" t="str">
        <f>VLOOKUP(Table_EnergyDemand_raw_data[[#This Row],[Date]],Table_Sheet1[], 2, FALSE)</f>
        <v>N</v>
      </c>
      <c r="C633" s="32" t="str">
        <f>VLOOKUP(Table_EnergyDemand_raw_data[[#This Row],[Date]],Table_Sheet1[], 3, FALSE)</f>
        <v>N</v>
      </c>
      <c r="D633" s="32">
        <v>127420.43</v>
      </c>
      <c r="E633" s="32" t="e">
        <f>IF(Table5[[#This Row],[School day]]="Y",Table5[[#This Row],[Demand]],NA())</f>
        <v>#N/A</v>
      </c>
      <c r="F633" s="32">
        <f>IF(Table5[[#This Row],[School day]]="N",Table5[[#This Row],[Demand]],NA())</f>
        <v>127420.43</v>
      </c>
      <c r="G633" s="32" t="e">
        <f>IF(Table5[[#This Row],[Holiday]]="Y",Table5[[#This Row],[Demand]], NA())</f>
        <v>#N/A</v>
      </c>
      <c r="H633" s="32">
        <f>IF(Table5[[#This Row],[Holiday]]="Y",NA(),Table5[[#This Row],[Demand]])</f>
        <v>127420.43</v>
      </c>
    </row>
    <row r="634" spans="1:8" x14ac:dyDescent="0.3">
      <c r="A634" s="31">
        <v>42637</v>
      </c>
      <c r="B634" s="32" t="str">
        <f>VLOOKUP(Table_EnergyDemand_raw_data[[#This Row],[Date]],Table_Sheet1[], 2, FALSE)</f>
        <v>N</v>
      </c>
      <c r="C634" s="32" t="str">
        <f>VLOOKUP(Table_EnergyDemand_raw_data[[#This Row],[Date]],Table_Sheet1[], 3, FALSE)</f>
        <v>N</v>
      </c>
      <c r="D634" s="32">
        <v>106776.27499999999</v>
      </c>
      <c r="E634" s="32" t="e">
        <f>IF(Table5[[#This Row],[School day]]="Y",Table5[[#This Row],[Demand]],NA())</f>
        <v>#N/A</v>
      </c>
      <c r="F634" s="32">
        <f>IF(Table5[[#This Row],[School day]]="N",Table5[[#This Row],[Demand]],NA())</f>
        <v>106776.27499999999</v>
      </c>
      <c r="G634" s="32" t="e">
        <f>IF(Table5[[#This Row],[Holiday]]="Y",Table5[[#This Row],[Demand]], NA())</f>
        <v>#N/A</v>
      </c>
      <c r="H634" s="32">
        <f>IF(Table5[[#This Row],[Holiday]]="Y",NA(),Table5[[#This Row],[Demand]])</f>
        <v>106776.27499999999</v>
      </c>
    </row>
    <row r="635" spans="1:8" x14ac:dyDescent="0.3">
      <c r="A635" s="31">
        <v>42638</v>
      </c>
      <c r="B635" s="32" t="str">
        <f>VLOOKUP(Table_EnergyDemand_raw_data[[#This Row],[Date]],Table_Sheet1[], 2, FALSE)</f>
        <v>N</v>
      </c>
      <c r="C635" s="32" t="str">
        <f>VLOOKUP(Table_EnergyDemand_raw_data[[#This Row],[Date]],Table_Sheet1[], 3, FALSE)</f>
        <v>N</v>
      </c>
      <c r="D635" s="32">
        <v>105931.55499999999</v>
      </c>
      <c r="E635" s="32" t="e">
        <f>IF(Table5[[#This Row],[School day]]="Y",Table5[[#This Row],[Demand]],NA())</f>
        <v>#N/A</v>
      </c>
      <c r="F635" s="32">
        <f>IF(Table5[[#This Row],[School day]]="N",Table5[[#This Row],[Demand]],NA())</f>
        <v>105931.55499999999</v>
      </c>
      <c r="G635" s="32" t="e">
        <f>IF(Table5[[#This Row],[Holiday]]="Y",Table5[[#This Row],[Demand]], NA())</f>
        <v>#N/A</v>
      </c>
      <c r="H635" s="32">
        <f>IF(Table5[[#This Row],[Holiday]]="Y",NA(),Table5[[#This Row],[Demand]])</f>
        <v>105931.55499999999</v>
      </c>
    </row>
    <row r="636" spans="1:8" x14ac:dyDescent="0.3">
      <c r="A636" s="31">
        <v>42639</v>
      </c>
      <c r="B636" s="32" t="str">
        <f>VLOOKUP(Table_EnergyDemand_raw_data[[#This Row],[Date]],Table_Sheet1[], 2, FALSE)</f>
        <v>N</v>
      </c>
      <c r="C636" s="32" t="str">
        <f>VLOOKUP(Table_EnergyDemand_raw_data[[#This Row],[Date]],Table_Sheet1[], 3, FALSE)</f>
        <v>N</v>
      </c>
      <c r="D636" s="32">
        <v>124343.19</v>
      </c>
      <c r="E636" s="32" t="e">
        <f>IF(Table5[[#This Row],[School day]]="Y",Table5[[#This Row],[Demand]],NA())</f>
        <v>#N/A</v>
      </c>
      <c r="F636" s="32">
        <f>IF(Table5[[#This Row],[School day]]="N",Table5[[#This Row],[Demand]],NA())</f>
        <v>124343.19</v>
      </c>
      <c r="G636" s="32" t="e">
        <f>IF(Table5[[#This Row],[Holiday]]="Y",Table5[[#This Row],[Demand]], NA())</f>
        <v>#N/A</v>
      </c>
      <c r="H636" s="32">
        <f>IF(Table5[[#This Row],[Holiday]]="Y",NA(),Table5[[#This Row],[Demand]])</f>
        <v>124343.19</v>
      </c>
    </row>
    <row r="637" spans="1:8" x14ac:dyDescent="0.3">
      <c r="A637" s="31">
        <v>42640</v>
      </c>
      <c r="B637" s="32" t="str">
        <f>VLOOKUP(Table_EnergyDemand_raw_data[[#This Row],[Date]],Table_Sheet1[], 2, FALSE)</f>
        <v>N</v>
      </c>
      <c r="C637" s="32" t="str">
        <f>VLOOKUP(Table_EnergyDemand_raw_data[[#This Row],[Date]],Table_Sheet1[], 3, FALSE)</f>
        <v>N</v>
      </c>
      <c r="D637" s="32">
        <v>126888.77</v>
      </c>
      <c r="E637" s="32" t="e">
        <f>IF(Table5[[#This Row],[School day]]="Y",Table5[[#This Row],[Demand]],NA())</f>
        <v>#N/A</v>
      </c>
      <c r="F637" s="32">
        <f>IF(Table5[[#This Row],[School day]]="N",Table5[[#This Row],[Demand]],NA())</f>
        <v>126888.77</v>
      </c>
      <c r="G637" s="32" t="e">
        <f>IF(Table5[[#This Row],[Holiday]]="Y",Table5[[#This Row],[Demand]], NA())</f>
        <v>#N/A</v>
      </c>
      <c r="H637" s="32">
        <f>IF(Table5[[#This Row],[Holiday]]="Y",NA(),Table5[[#This Row],[Demand]])</f>
        <v>126888.77</v>
      </c>
    </row>
    <row r="638" spans="1:8" x14ac:dyDescent="0.3">
      <c r="A638" s="31">
        <v>42641</v>
      </c>
      <c r="B638" s="32" t="str">
        <f>VLOOKUP(Table_EnergyDemand_raw_data[[#This Row],[Date]],Table_Sheet1[], 2, FALSE)</f>
        <v>N</v>
      </c>
      <c r="C638" s="32" t="str">
        <f>VLOOKUP(Table_EnergyDemand_raw_data[[#This Row],[Date]],Table_Sheet1[], 3, FALSE)</f>
        <v>N</v>
      </c>
      <c r="D638" s="32">
        <v>121143.25</v>
      </c>
      <c r="E638" s="32" t="e">
        <f>IF(Table5[[#This Row],[School day]]="Y",Table5[[#This Row],[Demand]],NA())</f>
        <v>#N/A</v>
      </c>
      <c r="F638" s="32">
        <f>IF(Table5[[#This Row],[School day]]="N",Table5[[#This Row],[Demand]],NA())</f>
        <v>121143.25</v>
      </c>
      <c r="G638" s="32" t="e">
        <f>IF(Table5[[#This Row],[Holiday]]="Y",Table5[[#This Row],[Demand]], NA())</f>
        <v>#N/A</v>
      </c>
      <c r="H638" s="32">
        <f>IF(Table5[[#This Row],[Holiday]]="Y",NA(),Table5[[#This Row],[Demand]])</f>
        <v>121143.25</v>
      </c>
    </row>
    <row r="639" spans="1:8" x14ac:dyDescent="0.3">
      <c r="A639" s="31">
        <v>42642</v>
      </c>
      <c r="B639" s="32" t="str">
        <f>VLOOKUP(Table_EnergyDemand_raw_data[[#This Row],[Date]],Table_Sheet1[], 2, FALSE)</f>
        <v>N</v>
      </c>
      <c r="C639" s="32" t="str">
        <f>VLOOKUP(Table_EnergyDemand_raw_data[[#This Row],[Date]],Table_Sheet1[], 3, FALSE)</f>
        <v>N</v>
      </c>
      <c r="D639" s="32">
        <v>122858.49</v>
      </c>
      <c r="E639" s="32" t="e">
        <f>IF(Table5[[#This Row],[School day]]="Y",Table5[[#This Row],[Demand]],NA())</f>
        <v>#N/A</v>
      </c>
      <c r="F639" s="32">
        <f>IF(Table5[[#This Row],[School day]]="N",Table5[[#This Row],[Demand]],NA())</f>
        <v>122858.49</v>
      </c>
      <c r="G639" s="32" t="e">
        <f>IF(Table5[[#This Row],[Holiday]]="Y",Table5[[#This Row],[Demand]], NA())</f>
        <v>#N/A</v>
      </c>
      <c r="H639" s="32">
        <f>IF(Table5[[#This Row],[Holiday]]="Y",NA(),Table5[[#This Row],[Demand]])</f>
        <v>122858.49</v>
      </c>
    </row>
    <row r="640" spans="1:8" x14ac:dyDescent="0.3">
      <c r="A640" s="31">
        <v>42643</v>
      </c>
      <c r="B640" s="32" t="str">
        <f>VLOOKUP(Table_EnergyDemand_raw_data[[#This Row],[Date]],Table_Sheet1[], 2, FALSE)</f>
        <v>N</v>
      </c>
      <c r="C640" s="32" t="str">
        <f>VLOOKUP(Table_EnergyDemand_raw_data[[#This Row],[Date]],Table_Sheet1[], 3, FALSE)</f>
        <v>Y</v>
      </c>
      <c r="D640" s="32">
        <v>113439.77499999999</v>
      </c>
      <c r="E640" s="32" t="e">
        <f>IF(Table5[[#This Row],[School day]]="Y",Table5[[#This Row],[Demand]],NA())</f>
        <v>#N/A</v>
      </c>
      <c r="F640" s="32">
        <f>IF(Table5[[#This Row],[School day]]="N",Table5[[#This Row],[Demand]],NA())</f>
        <v>113439.77499999999</v>
      </c>
      <c r="G640" s="32">
        <f>IF(Table5[[#This Row],[Holiday]]="Y",Table5[[#This Row],[Demand]], NA())</f>
        <v>113439.77499999999</v>
      </c>
      <c r="H640" s="32" t="e">
        <f>IF(Table5[[#This Row],[Holiday]]="Y",NA(),Table5[[#This Row],[Demand]])</f>
        <v>#N/A</v>
      </c>
    </row>
    <row r="641" spans="1:8" x14ac:dyDescent="0.3">
      <c r="A641" s="31">
        <v>42644</v>
      </c>
      <c r="B641" s="32" t="str">
        <f>VLOOKUP(Table_EnergyDemand_raw_data[[#This Row],[Date]],Table_Sheet1[], 2, FALSE)</f>
        <v>N</v>
      </c>
      <c r="C641" s="32" t="str">
        <f>VLOOKUP(Table_EnergyDemand_raw_data[[#This Row],[Date]],Table_Sheet1[], 3, FALSE)</f>
        <v>N</v>
      </c>
      <c r="D641" s="32">
        <v>109181.26</v>
      </c>
      <c r="E641" s="32" t="e">
        <f>IF(Table5[[#This Row],[School day]]="Y",Table5[[#This Row],[Demand]],NA())</f>
        <v>#N/A</v>
      </c>
      <c r="F641" s="32">
        <f>IF(Table5[[#This Row],[School day]]="N",Table5[[#This Row],[Demand]],NA())</f>
        <v>109181.26</v>
      </c>
      <c r="G641" s="32" t="e">
        <f>IF(Table5[[#This Row],[Holiday]]="Y",Table5[[#This Row],[Demand]], NA())</f>
        <v>#N/A</v>
      </c>
      <c r="H641" s="32">
        <f>IF(Table5[[#This Row],[Holiday]]="Y",NA(),Table5[[#This Row],[Demand]])</f>
        <v>109181.26</v>
      </c>
    </row>
    <row r="642" spans="1:8" x14ac:dyDescent="0.3">
      <c r="A642" s="31">
        <v>42645</v>
      </c>
      <c r="B642" s="32" t="str">
        <f>VLOOKUP(Table_EnergyDemand_raw_data[[#This Row],[Date]],Table_Sheet1[], 2, FALSE)</f>
        <v>N</v>
      </c>
      <c r="C642" s="32" t="str">
        <f>VLOOKUP(Table_EnergyDemand_raw_data[[#This Row],[Date]],Table_Sheet1[], 3, FALSE)</f>
        <v>N</v>
      </c>
      <c r="D642" s="32">
        <v>97992.93</v>
      </c>
      <c r="E642" s="32" t="e">
        <f>IF(Table5[[#This Row],[School day]]="Y",Table5[[#This Row],[Demand]],NA())</f>
        <v>#N/A</v>
      </c>
      <c r="F642" s="32">
        <f>IF(Table5[[#This Row],[School day]]="N",Table5[[#This Row],[Demand]],NA())</f>
        <v>97992.93</v>
      </c>
      <c r="G642" s="32" t="e">
        <f>IF(Table5[[#This Row],[Holiday]]="Y",Table5[[#This Row],[Demand]], NA())</f>
        <v>#N/A</v>
      </c>
      <c r="H642" s="32">
        <f>IF(Table5[[#This Row],[Holiday]]="Y",NA(),Table5[[#This Row],[Demand]])</f>
        <v>97992.93</v>
      </c>
    </row>
    <row r="643" spans="1:8" x14ac:dyDescent="0.3">
      <c r="A643" s="31">
        <v>42646</v>
      </c>
      <c r="B643" s="32" t="str">
        <f>VLOOKUP(Table_EnergyDemand_raw_data[[#This Row],[Date]],Table_Sheet1[], 2, FALSE)</f>
        <v>N</v>
      </c>
      <c r="C643" s="32" t="str">
        <f>VLOOKUP(Table_EnergyDemand_raw_data[[#This Row],[Date]],Table_Sheet1[], 3, FALSE)</f>
        <v>N</v>
      </c>
      <c r="D643" s="32">
        <v>115839.01</v>
      </c>
      <c r="E643" s="32" t="e">
        <f>IF(Table5[[#This Row],[School day]]="Y",Table5[[#This Row],[Demand]],NA())</f>
        <v>#N/A</v>
      </c>
      <c r="F643" s="32">
        <f>IF(Table5[[#This Row],[School day]]="N",Table5[[#This Row],[Demand]],NA())</f>
        <v>115839.01</v>
      </c>
      <c r="G643" s="32" t="e">
        <f>IF(Table5[[#This Row],[Holiday]]="Y",Table5[[#This Row],[Demand]], NA())</f>
        <v>#N/A</v>
      </c>
      <c r="H643" s="32">
        <f>IF(Table5[[#This Row],[Holiday]]="Y",NA(),Table5[[#This Row],[Demand]])</f>
        <v>115839.01</v>
      </c>
    </row>
    <row r="644" spans="1:8" x14ac:dyDescent="0.3">
      <c r="A644" s="31">
        <v>42647</v>
      </c>
      <c r="B644" s="32" t="str">
        <f>VLOOKUP(Table_EnergyDemand_raw_data[[#This Row],[Date]],Table_Sheet1[], 2, FALSE)</f>
        <v>Y</v>
      </c>
      <c r="C644" s="32" t="str">
        <f>VLOOKUP(Table_EnergyDemand_raw_data[[#This Row],[Date]],Table_Sheet1[], 3, FALSE)</f>
        <v>N</v>
      </c>
      <c r="D644" s="32">
        <v>124089.47</v>
      </c>
      <c r="E644" s="32">
        <f>IF(Table5[[#This Row],[School day]]="Y",Table5[[#This Row],[Demand]],NA())</f>
        <v>124089.47</v>
      </c>
      <c r="F644" s="32" t="e">
        <f>IF(Table5[[#This Row],[School day]]="N",Table5[[#This Row],[Demand]],NA())</f>
        <v>#N/A</v>
      </c>
      <c r="G644" s="32" t="e">
        <f>IF(Table5[[#This Row],[Holiday]]="Y",Table5[[#This Row],[Demand]], NA())</f>
        <v>#N/A</v>
      </c>
      <c r="H644" s="32">
        <f>IF(Table5[[#This Row],[Holiday]]="Y",NA(),Table5[[#This Row],[Demand]])</f>
        <v>124089.47</v>
      </c>
    </row>
    <row r="645" spans="1:8" x14ac:dyDescent="0.3">
      <c r="A645" s="31">
        <v>42648</v>
      </c>
      <c r="B645" s="32" t="str">
        <f>VLOOKUP(Table_EnergyDemand_raw_data[[#This Row],[Date]],Table_Sheet1[], 2, FALSE)</f>
        <v>Y</v>
      </c>
      <c r="C645" s="32" t="str">
        <f>VLOOKUP(Table_EnergyDemand_raw_data[[#This Row],[Date]],Table_Sheet1[], 3, FALSE)</f>
        <v>N</v>
      </c>
      <c r="D645" s="32">
        <v>128558.38499999999</v>
      </c>
      <c r="E645" s="32">
        <f>IF(Table5[[#This Row],[School day]]="Y",Table5[[#This Row],[Demand]],NA())</f>
        <v>128558.38499999999</v>
      </c>
      <c r="F645" s="32" t="e">
        <f>IF(Table5[[#This Row],[School day]]="N",Table5[[#This Row],[Demand]],NA())</f>
        <v>#N/A</v>
      </c>
      <c r="G645" s="32" t="e">
        <f>IF(Table5[[#This Row],[Holiday]]="Y",Table5[[#This Row],[Demand]], NA())</f>
        <v>#N/A</v>
      </c>
      <c r="H645" s="32">
        <f>IF(Table5[[#This Row],[Holiday]]="Y",NA(),Table5[[#This Row],[Demand]])</f>
        <v>128558.38499999999</v>
      </c>
    </row>
    <row r="646" spans="1:8" x14ac:dyDescent="0.3">
      <c r="A646" s="31">
        <v>42649</v>
      </c>
      <c r="B646" s="32" t="str">
        <f>VLOOKUP(Table_EnergyDemand_raw_data[[#This Row],[Date]],Table_Sheet1[], 2, FALSE)</f>
        <v>Y</v>
      </c>
      <c r="C646" s="32" t="str">
        <f>VLOOKUP(Table_EnergyDemand_raw_data[[#This Row],[Date]],Table_Sheet1[], 3, FALSE)</f>
        <v>N</v>
      </c>
      <c r="D646" s="32">
        <v>115898.54</v>
      </c>
      <c r="E646" s="32">
        <f>IF(Table5[[#This Row],[School day]]="Y",Table5[[#This Row],[Demand]],NA())</f>
        <v>115898.54</v>
      </c>
      <c r="F646" s="32" t="e">
        <f>IF(Table5[[#This Row],[School day]]="N",Table5[[#This Row],[Demand]],NA())</f>
        <v>#N/A</v>
      </c>
      <c r="G646" s="32" t="e">
        <f>IF(Table5[[#This Row],[Holiday]]="Y",Table5[[#This Row],[Demand]], NA())</f>
        <v>#N/A</v>
      </c>
      <c r="H646" s="32">
        <f>IF(Table5[[#This Row],[Holiday]]="Y",NA(),Table5[[#This Row],[Demand]])</f>
        <v>115898.54</v>
      </c>
    </row>
    <row r="647" spans="1:8" x14ac:dyDescent="0.3">
      <c r="A647" s="31">
        <v>42650</v>
      </c>
      <c r="B647" s="32" t="str">
        <f>VLOOKUP(Table_EnergyDemand_raw_data[[#This Row],[Date]],Table_Sheet1[], 2, FALSE)</f>
        <v>Y</v>
      </c>
      <c r="C647" s="32" t="str">
        <f>VLOOKUP(Table_EnergyDemand_raw_data[[#This Row],[Date]],Table_Sheet1[], 3, FALSE)</f>
        <v>N</v>
      </c>
      <c r="D647" s="32">
        <v>116197.73</v>
      </c>
      <c r="E647" s="32">
        <f>IF(Table5[[#This Row],[School day]]="Y",Table5[[#This Row],[Demand]],NA())</f>
        <v>116197.73</v>
      </c>
      <c r="F647" s="32" t="e">
        <f>IF(Table5[[#This Row],[School day]]="N",Table5[[#This Row],[Demand]],NA())</f>
        <v>#N/A</v>
      </c>
      <c r="G647" s="32" t="e">
        <f>IF(Table5[[#This Row],[Holiday]]="Y",Table5[[#This Row],[Demand]], NA())</f>
        <v>#N/A</v>
      </c>
      <c r="H647" s="32">
        <f>IF(Table5[[#This Row],[Holiday]]="Y",NA(),Table5[[#This Row],[Demand]])</f>
        <v>116197.73</v>
      </c>
    </row>
    <row r="648" spans="1:8" x14ac:dyDescent="0.3">
      <c r="A648" s="31">
        <v>42651</v>
      </c>
      <c r="B648" s="32" t="str">
        <f>VLOOKUP(Table_EnergyDemand_raw_data[[#This Row],[Date]],Table_Sheet1[], 2, FALSE)</f>
        <v>Y</v>
      </c>
      <c r="C648" s="32" t="str">
        <f>VLOOKUP(Table_EnergyDemand_raw_data[[#This Row],[Date]],Table_Sheet1[], 3, FALSE)</f>
        <v>N</v>
      </c>
      <c r="D648" s="32">
        <v>101300.77499999999</v>
      </c>
      <c r="E648" s="32">
        <f>IF(Table5[[#This Row],[School day]]="Y",Table5[[#This Row],[Demand]],NA())</f>
        <v>101300.77499999999</v>
      </c>
      <c r="F648" s="32" t="e">
        <f>IF(Table5[[#This Row],[School day]]="N",Table5[[#This Row],[Demand]],NA())</f>
        <v>#N/A</v>
      </c>
      <c r="G648" s="32" t="e">
        <f>IF(Table5[[#This Row],[Holiday]]="Y",Table5[[#This Row],[Demand]], NA())</f>
        <v>#N/A</v>
      </c>
      <c r="H648" s="32">
        <f>IF(Table5[[#This Row],[Holiday]]="Y",NA(),Table5[[#This Row],[Demand]])</f>
        <v>101300.77499999999</v>
      </c>
    </row>
    <row r="649" spans="1:8" x14ac:dyDescent="0.3">
      <c r="A649" s="31">
        <v>42652</v>
      </c>
      <c r="B649" s="32" t="str">
        <f>VLOOKUP(Table_EnergyDemand_raw_data[[#This Row],[Date]],Table_Sheet1[], 2, FALSE)</f>
        <v>Y</v>
      </c>
      <c r="C649" s="32" t="str">
        <f>VLOOKUP(Table_EnergyDemand_raw_data[[#This Row],[Date]],Table_Sheet1[], 3, FALSE)</f>
        <v>N</v>
      </c>
      <c r="D649" s="32">
        <v>94954.16</v>
      </c>
      <c r="E649" s="32">
        <f>IF(Table5[[#This Row],[School day]]="Y",Table5[[#This Row],[Demand]],NA())</f>
        <v>94954.16</v>
      </c>
      <c r="F649" s="32" t="e">
        <f>IF(Table5[[#This Row],[School day]]="N",Table5[[#This Row],[Demand]],NA())</f>
        <v>#N/A</v>
      </c>
      <c r="G649" s="32" t="e">
        <f>IF(Table5[[#This Row],[Holiday]]="Y",Table5[[#This Row],[Demand]], NA())</f>
        <v>#N/A</v>
      </c>
      <c r="H649" s="32">
        <f>IF(Table5[[#This Row],[Holiday]]="Y",NA(),Table5[[#This Row],[Demand]])</f>
        <v>94954.16</v>
      </c>
    </row>
    <row r="650" spans="1:8" x14ac:dyDescent="0.3">
      <c r="A650" s="31">
        <v>42653</v>
      </c>
      <c r="B650" s="32" t="str">
        <f>VLOOKUP(Table_EnergyDemand_raw_data[[#This Row],[Date]],Table_Sheet1[], 2, FALSE)</f>
        <v>Y</v>
      </c>
      <c r="C650" s="32" t="str">
        <f>VLOOKUP(Table_EnergyDemand_raw_data[[#This Row],[Date]],Table_Sheet1[], 3, FALSE)</f>
        <v>N</v>
      </c>
      <c r="D650" s="32">
        <v>116831.43</v>
      </c>
      <c r="E650" s="32">
        <f>IF(Table5[[#This Row],[School day]]="Y",Table5[[#This Row],[Demand]],NA())</f>
        <v>116831.43</v>
      </c>
      <c r="F650" s="32" t="e">
        <f>IF(Table5[[#This Row],[School day]]="N",Table5[[#This Row],[Demand]],NA())</f>
        <v>#N/A</v>
      </c>
      <c r="G650" s="32" t="e">
        <f>IF(Table5[[#This Row],[Holiday]]="Y",Table5[[#This Row],[Demand]], NA())</f>
        <v>#N/A</v>
      </c>
      <c r="H650" s="32">
        <f>IF(Table5[[#This Row],[Holiday]]="Y",NA(),Table5[[#This Row],[Demand]])</f>
        <v>116831.43</v>
      </c>
    </row>
    <row r="651" spans="1:8" x14ac:dyDescent="0.3">
      <c r="A651" s="31">
        <v>42654</v>
      </c>
      <c r="B651" s="32" t="str">
        <f>VLOOKUP(Table_EnergyDemand_raw_data[[#This Row],[Date]],Table_Sheet1[], 2, FALSE)</f>
        <v>Y</v>
      </c>
      <c r="C651" s="32" t="str">
        <f>VLOOKUP(Table_EnergyDemand_raw_data[[#This Row],[Date]],Table_Sheet1[], 3, FALSE)</f>
        <v>N</v>
      </c>
      <c r="D651" s="32">
        <v>124665.82</v>
      </c>
      <c r="E651" s="32">
        <f>IF(Table5[[#This Row],[School day]]="Y",Table5[[#This Row],[Demand]],NA())</f>
        <v>124665.82</v>
      </c>
      <c r="F651" s="32" t="e">
        <f>IF(Table5[[#This Row],[School day]]="N",Table5[[#This Row],[Demand]],NA())</f>
        <v>#N/A</v>
      </c>
      <c r="G651" s="32" t="e">
        <f>IF(Table5[[#This Row],[Holiday]]="Y",Table5[[#This Row],[Demand]], NA())</f>
        <v>#N/A</v>
      </c>
      <c r="H651" s="32">
        <f>IF(Table5[[#This Row],[Holiday]]="Y",NA(),Table5[[#This Row],[Demand]])</f>
        <v>124665.82</v>
      </c>
    </row>
    <row r="652" spans="1:8" x14ac:dyDescent="0.3">
      <c r="A652" s="31">
        <v>42655</v>
      </c>
      <c r="B652" s="32" t="str">
        <f>VLOOKUP(Table_EnergyDemand_raw_data[[#This Row],[Date]],Table_Sheet1[], 2, FALSE)</f>
        <v>Y</v>
      </c>
      <c r="C652" s="32" t="str">
        <f>VLOOKUP(Table_EnergyDemand_raw_data[[#This Row],[Date]],Table_Sheet1[], 3, FALSE)</f>
        <v>N</v>
      </c>
      <c r="D652" s="32">
        <v>128612.3</v>
      </c>
      <c r="E652" s="32">
        <f>IF(Table5[[#This Row],[School day]]="Y",Table5[[#This Row],[Demand]],NA())</f>
        <v>128612.3</v>
      </c>
      <c r="F652" s="32" t="e">
        <f>IF(Table5[[#This Row],[School day]]="N",Table5[[#This Row],[Demand]],NA())</f>
        <v>#N/A</v>
      </c>
      <c r="G652" s="32" t="e">
        <f>IF(Table5[[#This Row],[Holiday]]="Y",Table5[[#This Row],[Demand]], NA())</f>
        <v>#N/A</v>
      </c>
      <c r="H652" s="32">
        <f>IF(Table5[[#This Row],[Holiday]]="Y",NA(),Table5[[#This Row],[Demand]])</f>
        <v>128612.3</v>
      </c>
    </row>
    <row r="653" spans="1:8" x14ac:dyDescent="0.3">
      <c r="A653" s="31">
        <v>42656</v>
      </c>
      <c r="B653" s="32" t="str">
        <f>VLOOKUP(Table_EnergyDemand_raw_data[[#This Row],[Date]],Table_Sheet1[], 2, FALSE)</f>
        <v>Y</v>
      </c>
      <c r="C653" s="32" t="str">
        <f>VLOOKUP(Table_EnergyDemand_raw_data[[#This Row],[Date]],Table_Sheet1[], 3, FALSE)</f>
        <v>N</v>
      </c>
      <c r="D653" s="32">
        <v>128242.765</v>
      </c>
      <c r="E653" s="32">
        <f>IF(Table5[[#This Row],[School day]]="Y",Table5[[#This Row],[Demand]],NA())</f>
        <v>128242.765</v>
      </c>
      <c r="F653" s="32" t="e">
        <f>IF(Table5[[#This Row],[School day]]="N",Table5[[#This Row],[Demand]],NA())</f>
        <v>#N/A</v>
      </c>
      <c r="G653" s="32" t="e">
        <f>IF(Table5[[#This Row],[Holiday]]="Y",Table5[[#This Row],[Demand]], NA())</f>
        <v>#N/A</v>
      </c>
      <c r="H653" s="32">
        <f>IF(Table5[[#This Row],[Holiday]]="Y",NA(),Table5[[#This Row],[Demand]])</f>
        <v>128242.765</v>
      </c>
    </row>
    <row r="654" spans="1:8" x14ac:dyDescent="0.3">
      <c r="A654" s="31">
        <v>42657</v>
      </c>
      <c r="B654" s="32" t="str">
        <f>VLOOKUP(Table_EnergyDemand_raw_data[[#This Row],[Date]],Table_Sheet1[], 2, FALSE)</f>
        <v>Y</v>
      </c>
      <c r="C654" s="32" t="str">
        <f>VLOOKUP(Table_EnergyDemand_raw_data[[#This Row],[Date]],Table_Sheet1[], 3, FALSE)</f>
        <v>N</v>
      </c>
      <c r="D654" s="32">
        <v>121731.485</v>
      </c>
      <c r="E654" s="32">
        <f>IF(Table5[[#This Row],[School day]]="Y",Table5[[#This Row],[Demand]],NA())</f>
        <v>121731.485</v>
      </c>
      <c r="F654" s="32" t="e">
        <f>IF(Table5[[#This Row],[School day]]="N",Table5[[#This Row],[Demand]],NA())</f>
        <v>#N/A</v>
      </c>
      <c r="G654" s="32" t="e">
        <f>IF(Table5[[#This Row],[Holiday]]="Y",Table5[[#This Row],[Demand]], NA())</f>
        <v>#N/A</v>
      </c>
      <c r="H654" s="32">
        <f>IF(Table5[[#This Row],[Holiday]]="Y",NA(),Table5[[#This Row],[Demand]])</f>
        <v>121731.485</v>
      </c>
    </row>
    <row r="655" spans="1:8" x14ac:dyDescent="0.3">
      <c r="A655" s="31">
        <v>42658</v>
      </c>
      <c r="B655" s="32" t="str">
        <f>VLOOKUP(Table_EnergyDemand_raw_data[[#This Row],[Date]],Table_Sheet1[], 2, FALSE)</f>
        <v>Y</v>
      </c>
      <c r="C655" s="32" t="str">
        <f>VLOOKUP(Table_EnergyDemand_raw_data[[#This Row],[Date]],Table_Sheet1[], 3, FALSE)</f>
        <v>N</v>
      </c>
      <c r="D655" s="32">
        <v>97887.485000000001</v>
      </c>
      <c r="E655" s="32">
        <f>IF(Table5[[#This Row],[School day]]="Y",Table5[[#This Row],[Demand]],NA())</f>
        <v>97887.485000000001</v>
      </c>
      <c r="F655" s="32" t="e">
        <f>IF(Table5[[#This Row],[School day]]="N",Table5[[#This Row],[Demand]],NA())</f>
        <v>#N/A</v>
      </c>
      <c r="G655" s="32" t="e">
        <f>IF(Table5[[#This Row],[Holiday]]="Y",Table5[[#This Row],[Demand]], NA())</f>
        <v>#N/A</v>
      </c>
      <c r="H655" s="32">
        <f>IF(Table5[[#This Row],[Holiday]]="Y",NA(),Table5[[#This Row],[Demand]])</f>
        <v>97887.485000000001</v>
      </c>
    </row>
    <row r="656" spans="1:8" x14ac:dyDescent="0.3">
      <c r="A656" s="31">
        <v>42659</v>
      </c>
      <c r="B656" s="32" t="str">
        <f>VLOOKUP(Table_EnergyDemand_raw_data[[#This Row],[Date]],Table_Sheet1[], 2, FALSE)</f>
        <v>Y</v>
      </c>
      <c r="C656" s="32" t="str">
        <f>VLOOKUP(Table_EnergyDemand_raw_data[[#This Row],[Date]],Table_Sheet1[], 3, FALSE)</f>
        <v>N</v>
      </c>
      <c r="D656" s="32">
        <v>101793.035</v>
      </c>
      <c r="E656" s="32">
        <f>IF(Table5[[#This Row],[School day]]="Y",Table5[[#This Row],[Demand]],NA())</f>
        <v>101793.035</v>
      </c>
      <c r="F656" s="32" t="e">
        <f>IF(Table5[[#This Row],[School day]]="N",Table5[[#This Row],[Demand]],NA())</f>
        <v>#N/A</v>
      </c>
      <c r="G656" s="32" t="e">
        <f>IF(Table5[[#This Row],[Holiday]]="Y",Table5[[#This Row],[Demand]], NA())</f>
        <v>#N/A</v>
      </c>
      <c r="H656" s="32">
        <f>IF(Table5[[#This Row],[Holiday]]="Y",NA(),Table5[[#This Row],[Demand]])</f>
        <v>101793.035</v>
      </c>
    </row>
    <row r="657" spans="1:8" x14ac:dyDescent="0.3">
      <c r="A657" s="31">
        <v>42660</v>
      </c>
      <c r="B657" s="32" t="str">
        <f>VLOOKUP(Table_EnergyDemand_raw_data[[#This Row],[Date]],Table_Sheet1[], 2, FALSE)</f>
        <v>Y</v>
      </c>
      <c r="C657" s="32" t="str">
        <f>VLOOKUP(Table_EnergyDemand_raw_data[[#This Row],[Date]],Table_Sheet1[], 3, FALSE)</f>
        <v>N</v>
      </c>
      <c r="D657" s="32">
        <v>116042.845</v>
      </c>
      <c r="E657" s="32">
        <f>IF(Table5[[#This Row],[School day]]="Y",Table5[[#This Row],[Demand]],NA())</f>
        <v>116042.845</v>
      </c>
      <c r="F657" s="32" t="e">
        <f>IF(Table5[[#This Row],[School day]]="N",Table5[[#This Row],[Demand]],NA())</f>
        <v>#N/A</v>
      </c>
      <c r="G657" s="32" t="e">
        <f>IF(Table5[[#This Row],[Holiday]]="Y",Table5[[#This Row],[Demand]], NA())</f>
        <v>#N/A</v>
      </c>
      <c r="H657" s="32">
        <f>IF(Table5[[#This Row],[Holiday]]="Y",NA(),Table5[[#This Row],[Demand]])</f>
        <v>116042.845</v>
      </c>
    </row>
    <row r="658" spans="1:8" x14ac:dyDescent="0.3">
      <c r="A658" s="31">
        <v>42661</v>
      </c>
      <c r="B658" s="32" t="str">
        <f>VLOOKUP(Table_EnergyDemand_raw_data[[#This Row],[Date]],Table_Sheet1[], 2, FALSE)</f>
        <v>Y</v>
      </c>
      <c r="C658" s="32" t="str">
        <f>VLOOKUP(Table_EnergyDemand_raw_data[[#This Row],[Date]],Table_Sheet1[], 3, FALSE)</f>
        <v>N</v>
      </c>
      <c r="D658" s="32">
        <v>123265.44</v>
      </c>
      <c r="E658" s="32">
        <f>IF(Table5[[#This Row],[School day]]="Y",Table5[[#This Row],[Demand]],NA())</f>
        <v>123265.44</v>
      </c>
      <c r="F658" s="32" t="e">
        <f>IF(Table5[[#This Row],[School day]]="N",Table5[[#This Row],[Demand]],NA())</f>
        <v>#N/A</v>
      </c>
      <c r="G658" s="32" t="e">
        <f>IF(Table5[[#This Row],[Holiday]]="Y",Table5[[#This Row],[Demand]], NA())</f>
        <v>#N/A</v>
      </c>
      <c r="H658" s="32">
        <f>IF(Table5[[#This Row],[Holiday]]="Y",NA(),Table5[[#This Row],[Demand]])</f>
        <v>123265.44</v>
      </c>
    </row>
    <row r="659" spans="1:8" x14ac:dyDescent="0.3">
      <c r="A659" s="31">
        <v>42662</v>
      </c>
      <c r="B659" s="32" t="str">
        <f>VLOOKUP(Table_EnergyDemand_raw_data[[#This Row],[Date]],Table_Sheet1[], 2, FALSE)</f>
        <v>Y</v>
      </c>
      <c r="C659" s="32" t="str">
        <f>VLOOKUP(Table_EnergyDemand_raw_data[[#This Row],[Date]],Table_Sheet1[], 3, FALSE)</f>
        <v>N</v>
      </c>
      <c r="D659" s="32">
        <v>126362.045</v>
      </c>
      <c r="E659" s="32">
        <f>IF(Table5[[#This Row],[School day]]="Y",Table5[[#This Row],[Demand]],NA())</f>
        <v>126362.045</v>
      </c>
      <c r="F659" s="32" t="e">
        <f>IF(Table5[[#This Row],[School day]]="N",Table5[[#This Row],[Demand]],NA())</f>
        <v>#N/A</v>
      </c>
      <c r="G659" s="32" t="e">
        <f>IF(Table5[[#This Row],[Holiday]]="Y",Table5[[#This Row],[Demand]], NA())</f>
        <v>#N/A</v>
      </c>
      <c r="H659" s="32">
        <f>IF(Table5[[#This Row],[Holiday]]="Y",NA(),Table5[[#This Row],[Demand]])</f>
        <v>126362.045</v>
      </c>
    </row>
    <row r="660" spans="1:8" x14ac:dyDescent="0.3">
      <c r="A660" s="31">
        <v>42663</v>
      </c>
      <c r="B660" s="32" t="str">
        <f>VLOOKUP(Table_EnergyDemand_raw_data[[#This Row],[Date]],Table_Sheet1[], 2, FALSE)</f>
        <v>Y</v>
      </c>
      <c r="C660" s="32" t="str">
        <f>VLOOKUP(Table_EnergyDemand_raw_data[[#This Row],[Date]],Table_Sheet1[], 3, FALSE)</f>
        <v>N</v>
      </c>
      <c r="D660" s="32">
        <v>114867.16</v>
      </c>
      <c r="E660" s="32">
        <f>IF(Table5[[#This Row],[School day]]="Y",Table5[[#This Row],[Demand]],NA())</f>
        <v>114867.16</v>
      </c>
      <c r="F660" s="32" t="e">
        <f>IF(Table5[[#This Row],[School day]]="N",Table5[[#This Row],[Demand]],NA())</f>
        <v>#N/A</v>
      </c>
      <c r="G660" s="32" t="e">
        <f>IF(Table5[[#This Row],[Holiday]]="Y",Table5[[#This Row],[Demand]], NA())</f>
        <v>#N/A</v>
      </c>
      <c r="H660" s="32">
        <f>IF(Table5[[#This Row],[Holiday]]="Y",NA(),Table5[[#This Row],[Demand]])</f>
        <v>114867.16</v>
      </c>
    </row>
    <row r="661" spans="1:8" x14ac:dyDescent="0.3">
      <c r="A661" s="31">
        <v>42664</v>
      </c>
      <c r="B661" s="32" t="str">
        <f>VLOOKUP(Table_EnergyDemand_raw_data[[#This Row],[Date]],Table_Sheet1[], 2, FALSE)</f>
        <v>Y</v>
      </c>
      <c r="C661" s="32" t="str">
        <f>VLOOKUP(Table_EnergyDemand_raw_data[[#This Row],[Date]],Table_Sheet1[], 3, FALSE)</f>
        <v>N</v>
      </c>
      <c r="D661" s="32">
        <v>122975.285</v>
      </c>
      <c r="E661" s="32">
        <f>IF(Table5[[#This Row],[School day]]="Y",Table5[[#This Row],[Demand]],NA())</f>
        <v>122975.285</v>
      </c>
      <c r="F661" s="32" t="e">
        <f>IF(Table5[[#This Row],[School day]]="N",Table5[[#This Row],[Demand]],NA())</f>
        <v>#N/A</v>
      </c>
      <c r="G661" s="32" t="e">
        <f>IF(Table5[[#This Row],[Holiday]]="Y",Table5[[#This Row],[Demand]], NA())</f>
        <v>#N/A</v>
      </c>
      <c r="H661" s="32">
        <f>IF(Table5[[#This Row],[Holiday]]="Y",NA(),Table5[[#This Row],[Demand]])</f>
        <v>122975.285</v>
      </c>
    </row>
    <row r="662" spans="1:8" x14ac:dyDescent="0.3">
      <c r="A662" s="31">
        <v>42665</v>
      </c>
      <c r="B662" s="32" t="str">
        <f>VLOOKUP(Table_EnergyDemand_raw_data[[#This Row],[Date]],Table_Sheet1[], 2, FALSE)</f>
        <v>Y</v>
      </c>
      <c r="C662" s="32" t="str">
        <f>VLOOKUP(Table_EnergyDemand_raw_data[[#This Row],[Date]],Table_Sheet1[], 3, FALSE)</f>
        <v>N</v>
      </c>
      <c r="D662" s="32">
        <v>114184.19500000001</v>
      </c>
      <c r="E662" s="32">
        <f>IF(Table5[[#This Row],[School day]]="Y",Table5[[#This Row],[Demand]],NA())</f>
        <v>114184.19500000001</v>
      </c>
      <c r="F662" s="32" t="e">
        <f>IF(Table5[[#This Row],[School day]]="N",Table5[[#This Row],[Demand]],NA())</f>
        <v>#N/A</v>
      </c>
      <c r="G662" s="32" t="e">
        <f>IF(Table5[[#This Row],[Holiday]]="Y",Table5[[#This Row],[Demand]], NA())</f>
        <v>#N/A</v>
      </c>
      <c r="H662" s="32">
        <f>IF(Table5[[#This Row],[Holiday]]="Y",NA(),Table5[[#This Row],[Demand]])</f>
        <v>114184.19500000001</v>
      </c>
    </row>
    <row r="663" spans="1:8" x14ac:dyDescent="0.3">
      <c r="A663" s="31">
        <v>42666</v>
      </c>
      <c r="B663" s="32" t="str">
        <f>VLOOKUP(Table_EnergyDemand_raw_data[[#This Row],[Date]],Table_Sheet1[], 2, FALSE)</f>
        <v>Y</v>
      </c>
      <c r="C663" s="32" t="str">
        <f>VLOOKUP(Table_EnergyDemand_raw_data[[#This Row],[Date]],Table_Sheet1[], 3, FALSE)</f>
        <v>N</v>
      </c>
      <c r="D663" s="32">
        <v>111289</v>
      </c>
      <c r="E663" s="32">
        <f>IF(Table5[[#This Row],[School day]]="Y",Table5[[#This Row],[Demand]],NA())</f>
        <v>111289</v>
      </c>
      <c r="F663" s="32" t="e">
        <f>IF(Table5[[#This Row],[School day]]="N",Table5[[#This Row],[Demand]],NA())</f>
        <v>#N/A</v>
      </c>
      <c r="G663" s="32" t="e">
        <f>IF(Table5[[#This Row],[Holiday]]="Y",Table5[[#This Row],[Demand]], NA())</f>
        <v>#N/A</v>
      </c>
      <c r="H663" s="32">
        <f>IF(Table5[[#This Row],[Holiday]]="Y",NA(),Table5[[#This Row],[Demand]])</f>
        <v>111289</v>
      </c>
    </row>
    <row r="664" spans="1:8" x14ac:dyDescent="0.3">
      <c r="A664" s="31">
        <v>42667</v>
      </c>
      <c r="B664" s="32" t="str">
        <f>VLOOKUP(Table_EnergyDemand_raw_data[[#This Row],[Date]],Table_Sheet1[], 2, FALSE)</f>
        <v>Y</v>
      </c>
      <c r="C664" s="32" t="str">
        <f>VLOOKUP(Table_EnergyDemand_raw_data[[#This Row],[Date]],Table_Sheet1[], 3, FALSE)</f>
        <v>N</v>
      </c>
      <c r="D664" s="32">
        <v>125270.16499999999</v>
      </c>
      <c r="E664" s="32">
        <f>IF(Table5[[#This Row],[School day]]="Y",Table5[[#This Row],[Demand]],NA())</f>
        <v>125270.16499999999</v>
      </c>
      <c r="F664" s="32" t="e">
        <f>IF(Table5[[#This Row],[School day]]="N",Table5[[#This Row],[Demand]],NA())</f>
        <v>#N/A</v>
      </c>
      <c r="G664" s="32" t="e">
        <f>IF(Table5[[#This Row],[Holiday]]="Y",Table5[[#This Row],[Demand]], NA())</f>
        <v>#N/A</v>
      </c>
      <c r="H664" s="32">
        <f>IF(Table5[[#This Row],[Holiday]]="Y",NA(),Table5[[#This Row],[Demand]])</f>
        <v>125270.16499999999</v>
      </c>
    </row>
    <row r="665" spans="1:8" x14ac:dyDescent="0.3">
      <c r="A665" s="31">
        <v>42668</v>
      </c>
      <c r="B665" s="32" t="str">
        <f>VLOOKUP(Table_EnergyDemand_raw_data[[#This Row],[Date]],Table_Sheet1[], 2, FALSE)</f>
        <v>Y</v>
      </c>
      <c r="C665" s="32" t="str">
        <f>VLOOKUP(Table_EnergyDemand_raw_data[[#This Row],[Date]],Table_Sheet1[], 3, FALSE)</f>
        <v>N</v>
      </c>
      <c r="D665" s="32">
        <v>117138.355</v>
      </c>
      <c r="E665" s="32">
        <f>IF(Table5[[#This Row],[School day]]="Y",Table5[[#This Row],[Demand]],NA())</f>
        <v>117138.355</v>
      </c>
      <c r="F665" s="32" t="e">
        <f>IF(Table5[[#This Row],[School day]]="N",Table5[[#This Row],[Demand]],NA())</f>
        <v>#N/A</v>
      </c>
      <c r="G665" s="32" t="e">
        <f>IF(Table5[[#This Row],[Holiday]]="Y",Table5[[#This Row],[Demand]], NA())</f>
        <v>#N/A</v>
      </c>
      <c r="H665" s="32">
        <f>IF(Table5[[#This Row],[Holiday]]="Y",NA(),Table5[[#This Row],[Demand]])</f>
        <v>117138.355</v>
      </c>
    </row>
    <row r="666" spans="1:8" x14ac:dyDescent="0.3">
      <c r="A666" s="31">
        <v>42669</v>
      </c>
      <c r="B666" s="32" t="str">
        <f>VLOOKUP(Table_EnergyDemand_raw_data[[#This Row],[Date]],Table_Sheet1[], 2, FALSE)</f>
        <v>Y</v>
      </c>
      <c r="C666" s="32" t="str">
        <f>VLOOKUP(Table_EnergyDemand_raw_data[[#This Row],[Date]],Table_Sheet1[], 3, FALSE)</f>
        <v>N</v>
      </c>
      <c r="D666" s="32">
        <v>121605.395</v>
      </c>
      <c r="E666" s="32">
        <f>IF(Table5[[#This Row],[School day]]="Y",Table5[[#This Row],[Demand]],NA())</f>
        <v>121605.395</v>
      </c>
      <c r="F666" s="32" t="e">
        <f>IF(Table5[[#This Row],[School day]]="N",Table5[[#This Row],[Demand]],NA())</f>
        <v>#N/A</v>
      </c>
      <c r="G666" s="32" t="e">
        <f>IF(Table5[[#This Row],[Holiday]]="Y",Table5[[#This Row],[Demand]], NA())</f>
        <v>#N/A</v>
      </c>
      <c r="H666" s="32">
        <f>IF(Table5[[#This Row],[Holiday]]="Y",NA(),Table5[[#This Row],[Demand]])</f>
        <v>121605.395</v>
      </c>
    </row>
    <row r="667" spans="1:8" x14ac:dyDescent="0.3">
      <c r="A667" s="31">
        <v>42670</v>
      </c>
      <c r="B667" s="32" t="str">
        <f>VLOOKUP(Table_EnergyDemand_raw_data[[#This Row],[Date]],Table_Sheet1[], 2, FALSE)</f>
        <v>Y</v>
      </c>
      <c r="C667" s="32" t="str">
        <f>VLOOKUP(Table_EnergyDemand_raw_data[[#This Row],[Date]],Table_Sheet1[], 3, FALSE)</f>
        <v>N</v>
      </c>
      <c r="D667" s="32">
        <v>120142.43</v>
      </c>
      <c r="E667" s="32">
        <f>IF(Table5[[#This Row],[School day]]="Y",Table5[[#This Row],[Demand]],NA())</f>
        <v>120142.43</v>
      </c>
      <c r="F667" s="32" t="e">
        <f>IF(Table5[[#This Row],[School day]]="N",Table5[[#This Row],[Demand]],NA())</f>
        <v>#N/A</v>
      </c>
      <c r="G667" s="32" t="e">
        <f>IF(Table5[[#This Row],[Holiday]]="Y",Table5[[#This Row],[Demand]], NA())</f>
        <v>#N/A</v>
      </c>
      <c r="H667" s="32">
        <f>IF(Table5[[#This Row],[Holiday]]="Y",NA(),Table5[[#This Row],[Demand]])</f>
        <v>120142.43</v>
      </c>
    </row>
    <row r="668" spans="1:8" x14ac:dyDescent="0.3">
      <c r="A668" s="31">
        <v>42671</v>
      </c>
      <c r="B668" s="32" t="str">
        <f>VLOOKUP(Table_EnergyDemand_raw_data[[#This Row],[Date]],Table_Sheet1[], 2, FALSE)</f>
        <v>Y</v>
      </c>
      <c r="C668" s="32" t="str">
        <f>VLOOKUP(Table_EnergyDemand_raw_data[[#This Row],[Date]],Table_Sheet1[], 3, FALSE)</f>
        <v>N</v>
      </c>
      <c r="D668" s="32">
        <v>119820.71</v>
      </c>
      <c r="E668" s="32">
        <f>IF(Table5[[#This Row],[School day]]="Y",Table5[[#This Row],[Demand]],NA())</f>
        <v>119820.71</v>
      </c>
      <c r="F668" s="32" t="e">
        <f>IF(Table5[[#This Row],[School day]]="N",Table5[[#This Row],[Demand]],NA())</f>
        <v>#N/A</v>
      </c>
      <c r="G668" s="32" t="e">
        <f>IF(Table5[[#This Row],[Holiday]]="Y",Table5[[#This Row],[Demand]], NA())</f>
        <v>#N/A</v>
      </c>
      <c r="H668" s="32">
        <f>IF(Table5[[#This Row],[Holiday]]="Y",NA(),Table5[[#This Row],[Demand]])</f>
        <v>119820.71</v>
      </c>
    </row>
    <row r="669" spans="1:8" x14ac:dyDescent="0.3">
      <c r="A669" s="31">
        <v>42672</v>
      </c>
      <c r="B669" s="32" t="str">
        <f>VLOOKUP(Table_EnergyDemand_raw_data[[#This Row],[Date]],Table_Sheet1[], 2, FALSE)</f>
        <v>Y</v>
      </c>
      <c r="C669" s="32" t="str">
        <f>VLOOKUP(Table_EnergyDemand_raw_data[[#This Row],[Date]],Table_Sheet1[], 3, FALSE)</f>
        <v>N</v>
      </c>
      <c r="D669" s="32">
        <v>104191.105</v>
      </c>
      <c r="E669" s="32">
        <f>IF(Table5[[#This Row],[School day]]="Y",Table5[[#This Row],[Demand]],NA())</f>
        <v>104191.105</v>
      </c>
      <c r="F669" s="32" t="e">
        <f>IF(Table5[[#This Row],[School day]]="N",Table5[[#This Row],[Demand]],NA())</f>
        <v>#N/A</v>
      </c>
      <c r="G669" s="32" t="e">
        <f>IF(Table5[[#This Row],[Holiday]]="Y",Table5[[#This Row],[Demand]], NA())</f>
        <v>#N/A</v>
      </c>
      <c r="H669" s="32">
        <f>IF(Table5[[#This Row],[Holiday]]="Y",NA(),Table5[[#This Row],[Demand]])</f>
        <v>104191.105</v>
      </c>
    </row>
    <row r="670" spans="1:8" x14ac:dyDescent="0.3">
      <c r="A670" s="31">
        <v>42673</v>
      </c>
      <c r="B670" s="32" t="str">
        <f>VLOOKUP(Table_EnergyDemand_raw_data[[#This Row],[Date]],Table_Sheet1[], 2, FALSE)</f>
        <v>Y</v>
      </c>
      <c r="C670" s="32" t="str">
        <f>VLOOKUP(Table_EnergyDemand_raw_data[[#This Row],[Date]],Table_Sheet1[], 3, FALSE)</f>
        <v>N</v>
      </c>
      <c r="D670" s="32">
        <v>94325.72</v>
      </c>
      <c r="E670" s="32">
        <f>IF(Table5[[#This Row],[School day]]="Y",Table5[[#This Row],[Demand]],NA())</f>
        <v>94325.72</v>
      </c>
      <c r="F670" s="32" t="e">
        <f>IF(Table5[[#This Row],[School day]]="N",Table5[[#This Row],[Demand]],NA())</f>
        <v>#N/A</v>
      </c>
      <c r="G670" s="32" t="e">
        <f>IF(Table5[[#This Row],[Holiday]]="Y",Table5[[#This Row],[Demand]], NA())</f>
        <v>#N/A</v>
      </c>
      <c r="H670" s="32">
        <f>IF(Table5[[#This Row],[Holiday]]="Y",NA(),Table5[[#This Row],[Demand]])</f>
        <v>94325.72</v>
      </c>
    </row>
    <row r="671" spans="1:8" x14ac:dyDescent="0.3">
      <c r="A671" s="31">
        <v>42674</v>
      </c>
      <c r="B671" s="32" t="str">
        <f>VLOOKUP(Table_EnergyDemand_raw_data[[#This Row],[Date]],Table_Sheet1[], 2, FALSE)</f>
        <v>Y</v>
      </c>
      <c r="C671" s="32" t="str">
        <f>VLOOKUP(Table_EnergyDemand_raw_data[[#This Row],[Date]],Table_Sheet1[], 3, FALSE)</f>
        <v>N</v>
      </c>
      <c r="D671" s="32">
        <v>110661.43</v>
      </c>
      <c r="E671" s="32">
        <f>IF(Table5[[#This Row],[School day]]="Y",Table5[[#This Row],[Demand]],NA())</f>
        <v>110661.43</v>
      </c>
      <c r="F671" s="32" t="e">
        <f>IF(Table5[[#This Row],[School day]]="N",Table5[[#This Row],[Demand]],NA())</f>
        <v>#N/A</v>
      </c>
      <c r="G671" s="32" t="e">
        <f>IF(Table5[[#This Row],[Holiday]]="Y",Table5[[#This Row],[Demand]], NA())</f>
        <v>#N/A</v>
      </c>
      <c r="H671" s="32">
        <f>IF(Table5[[#This Row],[Holiday]]="Y",NA(),Table5[[#This Row],[Demand]])</f>
        <v>110661.43</v>
      </c>
    </row>
    <row r="672" spans="1:8" x14ac:dyDescent="0.3">
      <c r="A672" s="31">
        <v>42675</v>
      </c>
      <c r="B672" s="32" t="str">
        <f>VLOOKUP(Table_EnergyDemand_raw_data[[#This Row],[Date]],Table_Sheet1[], 2, FALSE)</f>
        <v>Y</v>
      </c>
      <c r="C672" s="32" t="str">
        <f>VLOOKUP(Table_EnergyDemand_raw_data[[#This Row],[Date]],Table_Sheet1[], 3, FALSE)</f>
        <v>Y</v>
      </c>
      <c r="D672" s="32">
        <v>104976.21</v>
      </c>
      <c r="E672" s="32">
        <f>IF(Table5[[#This Row],[School day]]="Y",Table5[[#This Row],[Demand]],NA())</f>
        <v>104976.21</v>
      </c>
      <c r="F672" s="32" t="e">
        <f>IF(Table5[[#This Row],[School day]]="N",Table5[[#This Row],[Demand]],NA())</f>
        <v>#N/A</v>
      </c>
      <c r="G672" s="32">
        <f>IF(Table5[[#This Row],[Holiday]]="Y",Table5[[#This Row],[Demand]], NA())</f>
        <v>104976.21</v>
      </c>
      <c r="H672" s="32" t="e">
        <f>IF(Table5[[#This Row],[Holiday]]="Y",NA(),Table5[[#This Row],[Demand]])</f>
        <v>#N/A</v>
      </c>
    </row>
    <row r="673" spans="1:8" x14ac:dyDescent="0.3">
      <c r="A673" s="31">
        <v>42676</v>
      </c>
      <c r="B673" s="32" t="str">
        <f>VLOOKUP(Table_EnergyDemand_raw_data[[#This Row],[Date]],Table_Sheet1[], 2, FALSE)</f>
        <v>Y</v>
      </c>
      <c r="C673" s="32" t="str">
        <f>VLOOKUP(Table_EnergyDemand_raw_data[[#This Row],[Date]],Table_Sheet1[], 3, FALSE)</f>
        <v>N</v>
      </c>
      <c r="D673" s="32">
        <v>119904.48</v>
      </c>
      <c r="E673" s="32">
        <f>IF(Table5[[#This Row],[School day]]="Y",Table5[[#This Row],[Demand]],NA())</f>
        <v>119904.48</v>
      </c>
      <c r="F673" s="32" t="e">
        <f>IF(Table5[[#This Row],[School day]]="N",Table5[[#This Row],[Demand]],NA())</f>
        <v>#N/A</v>
      </c>
      <c r="G673" s="32" t="e">
        <f>IF(Table5[[#This Row],[Holiday]]="Y",Table5[[#This Row],[Demand]], NA())</f>
        <v>#N/A</v>
      </c>
      <c r="H673" s="32">
        <f>IF(Table5[[#This Row],[Holiday]]="Y",NA(),Table5[[#This Row],[Demand]])</f>
        <v>119904.48</v>
      </c>
    </row>
    <row r="674" spans="1:8" x14ac:dyDescent="0.3">
      <c r="A674" s="31">
        <v>42677</v>
      </c>
      <c r="B674" s="32" t="str">
        <f>VLOOKUP(Table_EnergyDemand_raw_data[[#This Row],[Date]],Table_Sheet1[], 2, FALSE)</f>
        <v>Y</v>
      </c>
      <c r="C674" s="32" t="str">
        <f>VLOOKUP(Table_EnergyDemand_raw_data[[#This Row],[Date]],Table_Sheet1[], 3, FALSE)</f>
        <v>N</v>
      </c>
      <c r="D674" s="32">
        <v>118677.495</v>
      </c>
      <c r="E674" s="32">
        <f>IF(Table5[[#This Row],[School day]]="Y",Table5[[#This Row],[Demand]],NA())</f>
        <v>118677.495</v>
      </c>
      <c r="F674" s="32" t="e">
        <f>IF(Table5[[#This Row],[School day]]="N",Table5[[#This Row],[Demand]],NA())</f>
        <v>#N/A</v>
      </c>
      <c r="G674" s="32" t="e">
        <f>IF(Table5[[#This Row],[Holiday]]="Y",Table5[[#This Row],[Demand]], NA())</f>
        <v>#N/A</v>
      </c>
      <c r="H674" s="32">
        <f>IF(Table5[[#This Row],[Holiday]]="Y",NA(),Table5[[#This Row],[Demand]])</f>
        <v>118677.495</v>
      </c>
    </row>
    <row r="675" spans="1:8" x14ac:dyDescent="0.3">
      <c r="A675" s="31">
        <v>42678</v>
      </c>
      <c r="B675" s="32" t="str">
        <f>VLOOKUP(Table_EnergyDemand_raw_data[[#This Row],[Date]],Table_Sheet1[], 2, FALSE)</f>
        <v>Y</v>
      </c>
      <c r="C675" s="32" t="str">
        <f>VLOOKUP(Table_EnergyDemand_raw_data[[#This Row],[Date]],Table_Sheet1[], 3, FALSE)</f>
        <v>N</v>
      </c>
      <c r="D675" s="32">
        <v>113666.485</v>
      </c>
      <c r="E675" s="32">
        <f>IF(Table5[[#This Row],[School day]]="Y",Table5[[#This Row],[Demand]],NA())</f>
        <v>113666.485</v>
      </c>
      <c r="F675" s="32" t="e">
        <f>IF(Table5[[#This Row],[School day]]="N",Table5[[#This Row],[Demand]],NA())</f>
        <v>#N/A</v>
      </c>
      <c r="G675" s="32" t="e">
        <f>IF(Table5[[#This Row],[Holiday]]="Y",Table5[[#This Row],[Demand]], NA())</f>
        <v>#N/A</v>
      </c>
      <c r="H675" s="32">
        <f>IF(Table5[[#This Row],[Holiday]]="Y",NA(),Table5[[#This Row],[Demand]])</f>
        <v>113666.485</v>
      </c>
    </row>
    <row r="676" spans="1:8" x14ac:dyDescent="0.3">
      <c r="A676" s="31">
        <v>42679</v>
      </c>
      <c r="B676" s="32" t="str">
        <f>VLOOKUP(Table_EnergyDemand_raw_data[[#This Row],[Date]],Table_Sheet1[], 2, FALSE)</f>
        <v>Y</v>
      </c>
      <c r="C676" s="32" t="str">
        <f>VLOOKUP(Table_EnergyDemand_raw_data[[#This Row],[Date]],Table_Sheet1[], 3, FALSE)</f>
        <v>N</v>
      </c>
      <c r="D676" s="32">
        <v>101810.75</v>
      </c>
      <c r="E676" s="32">
        <f>IF(Table5[[#This Row],[School day]]="Y",Table5[[#This Row],[Demand]],NA())</f>
        <v>101810.75</v>
      </c>
      <c r="F676" s="32" t="e">
        <f>IF(Table5[[#This Row],[School day]]="N",Table5[[#This Row],[Demand]],NA())</f>
        <v>#N/A</v>
      </c>
      <c r="G676" s="32" t="e">
        <f>IF(Table5[[#This Row],[Holiday]]="Y",Table5[[#This Row],[Demand]], NA())</f>
        <v>#N/A</v>
      </c>
      <c r="H676" s="32">
        <f>IF(Table5[[#This Row],[Holiday]]="Y",NA(),Table5[[#This Row],[Demand]])</f>
        <v>101810.75</v>
      </c>
    </row>
    <row r="677" spans="1:8" x14ac:dyDescent="0.3">
      <c r="A677" s="31">
        <v>42680</v>
      </c>
      <c r="B677" s="32" t="str">
        <f>VLOOKUP(Table_EnergyDemand_raw_data[[#This Row],[Date]],Table_Sheet1[], 2, FALSE)</f>
        <v>Y</v>
      </c>
      <c r="C677" s="32" t="str">
        <f>VLOOKUP(Table_EnergyDemand_raw_data[[#This Row],[Date]],Table_Sheet1[], 3, FALSE)</f>
        <v>N</v>
      </c>
      <c r="D677" s="32">
        <v>96934.925000000003</v>
      </c>
      <c r="E677" s="32">
        <f>IF(Table5[[#This Row],[School day]]="Y",Table5[[#This Row],[Demand]],NA())</f>
        <v>96934.925000000003</v>
      </c>
      <c r="F677" s="32" t="e">
        <f>IF(Table5[[#This Row],[School day]]="N",Table5[[#This Row],[Demand]],NA())</f>
        <v>#N/A</v>
      </c>
      <c r="G677" s="32" t="e">
        <f>IF(Table5[[#This Row],[Holiday]]="Y",Table5[[#This Row],[Demand]], NA())</f>
        <v>#N/A</v>
      </c>
      <c r="H677" s="32">
        <f>IF(Table5[[#This Row],[Holiday]]="Y",NA(),Table5[[#This Row],[Demand]])</f>
        <v>96934.925000000003</v>
      </c>
    </row>
    <row r="678" spans="1:8" x14ac:dyDescent="0.3">
      <c r="A678" s="31">
        <v>42681</v>
      </c>
      <c r="B678" s="32" t="str">
        <f>VLOOKUP(Table_EnergyDemand_raw_data[[#This Row],[Date]],Table_Sheet1[], 2, FALSE)</f>
        <v>Y</v>
      </c>
      <c r="C678" s="32" t="str">
        <f>VLOOKUP(Table_EnergyDemand_raw_data[[#This Row],[Date]],Table_Sheet1[], 3, FALSE)</f>
        <v>N</v>
      </c>
      <c r="D678" s="32">
        <v>116230.34</v>
      </c>
      <c r="E678" s="32">
        <f>IF(Table5[[#This Row],[School day]]="Y",Table5[[#This Row],[Demand]],NA())</f>
        <v>116230.34</v>
      </c>
      <c r="F678" s="32" t="e">
        <f>IF(Table5[[#This Row],[School day]]="N",Table5[[#This Row],[Demand]],NA())</f>
        <v>#N/A</v>
      </c>
      <c r="G678" s="32" t="e">
        <f>IF(Table5[[#This Row],[Holiday]]="Y",Table5[[#This Row],[Demand]], NA())</f>
        <v>#N/A</v>
      </c>
      <c r="H678" s="32">
        <f>IF(Table5[[#This Row],[Holiday]]="Y",NA(),Table5[[#This Row],[Demand]])</f>
        <v>116230.34</v>
      </c>
    </row>
    <row r="679" spans="1:8" x14ac:dyDescent="0.3">
      <c r="A679" s="31">
        <v>42682</v>
      </c>
      <c r="B679" s="32" t="str">
        <f>VLOOKUP(Table_EnergyDemand_raw_data[[#This Row],[Date]],Table_Sheet1[], 2, FALSE)</f>
        <v>Y</v>
      </c>
      <c r="C679" s="32" t="str">
        <f>VLOOKUP(Table_EnergyDemand_raw_data[[#This Row],[Date]],Table_Sheet1[], 3, FALSE)</f>
        <v>N</v>
      </c>
      <c r="D679" s="32">
        <v>117794.595</v>
      </c>
      <c r="E679" s="32">
        <f>IF(Table5[[#This Row],[School day]]="Y",Table5[[#This Row],[Demand]],NA())</f>
        <v>117794.595</v>
      </c>
      <c r="F679" s="32" t="e">
        <f>IF(Table5[[#This Row],[School day]]="N",Table5[[#This Row],[Demand]],NA())</f>
        <v>#N/A</v>
      </c>
      <c r="G679" s="32" t="e">
        <f>IF(Table5[[#This Row],[Holiday]]="Y",Table5[[#This Row],[Demand]], NA())</f>
        <v>#N/A</v>
      </c>
      <c r="H679" s="32">
        <f>IF(Table5[[#This Row],[Holiday]]="Y",NA(),Table5[[#This Row],[Demand]])</f>
        <v>117794.595</v>
      </c>
    </row>
    <row r="680" spans="1:8" x14ac:dyDescent="0.3">
      <c r="A680" s="31">
        <v>42683</v>
      </c>
      <c r="B680" s="32" t="str">
        <f>VLOOKUP(Table_EnergyDemand_raw_data[[#This Row],[Date]],Table_Sheet1[], 2, FALSE)</f>
        <v>Y</v>
      </c>
      <c r="C680" s="32" t="str">
        <f>VLOOKUP(Table_EnergyDemand_raw_data[[#This Row],[Date]],Table_Sheet1[], 3, FALSE)</f>
        <v>N</v>
      </c>
      <c r="D680" s="32">
        <v>122131.11500000001</v>
      </c>
      <c r="E680" s="32">
        <f>IF(Table5[[#This Row],[School day]]="Y",Table5[[#This Row],[Demand]],NA())</f>
        <v>122131.11500000001</v>
      </c>
      <c r="F680" s="32" t="e">
        <f>IF(Table5[[#This Row],[School day]]="N",Table5[[#This Row],[Demand]],NA())</f>
        <v>#N/A</v>
      </c>
      <c r="G680" s="32" t="e">
        <f>IF(Table5[[#This Row],[Holiday]]="Y",Table5[[#This Row],[Demand]], NA())</f>
        <v>#N/A</v>
      </c>
      <c r="H680" s="32">
        <f>IF(Table5[[#This Row],[Holiday]]="Y",NA(),Table5[[#This Row],[Demand]])</f>
        <v>122131.11500000001</v>
      </c>
    </row>
    <row r="681" spans="1:8" x14ac:dyDescent="0.3">
      <c r="A681" s="31">
        <v>42684</v>
      </c>
      <c r="B681" s="32" t="str">
        <f>VLOOKUP(Table_EnergyDemand_raw_data[[#This Row],[Date]],Table_Sheet1[], 2, FALSE)</f>
        <v>Y</v>
      </c>
      <c r="C681" s="32" t="str">
        <f>VLOOKUP(Table_EnergyDemand_raw_data[[#This Row],[Date]],Table_Sheet1[], 3, FALSE)</f>
        <v>N</v>
      </c>
      <c r="D681" s="32">
        <v>122634.53</v>
      </c>
      <c r="E681" s="32">
        <f>IF(Table5[[#This Row],[School day]]="Y",Table5[[#This Row],[Demand]],NA())</f>
        <v>122634.53</v>
      </c>
      <c r="F681" s="32" t="e">
        <f>IF(Table5[[#This Row],[School day]]="N",Table5[[#This Row],[Demand]],NA())</f>
        <v>#N/A</v>
      </c>
      <c r="G681" s="32" t="e">
        <f>IF(Table5[[#This Row],[Holiday]]="Y",Table5[[#This Row],[Demand]], NA())</f>
        <v>#N/A</v>
      </c>
      <c r="H681" s="32">
        <f>IF(Table5[[#This Row],[Holiday]]="Y",NA(),Table5[[#This Row],[Demand]])</f>
        <v>122634.53</v>
      </c>
    </row>
    <row r="682" spans="1:8" x14ac:dyDescent="0.3">
      <c r="A682" s="31">
        <v>42685</v>
      </c>
      <c r="B682" s="32" t="str">
        <f>VLOOKUP(Table_EnergyDemand_raw_data[[#This Row],[Date]],Table_Sheet1[], 2, FALSE)</f>
        <v>Y</v>
      </c>
      <c r="C682" s="32" t="str">
        <f>VLOOKUP(Table_EnergyDemand_raw_data[[#This Row],[Date]],Table_Sheet1[], 3, FALSE)</f>
        <v>N</v>
      </c>
      <c r="D682" s="32">
        <v>117953.88499999999</v>
      </c>
      <c r="E682" s="32">
        <f>IF(Table5[[#This Row],[School day]]="Y",Table5[[#This Row],[Demand]],NA())</f>
        <v>117953.88499999999</v>
      </c>
      <c r="F682" s="32" t="e">
        <f>IF(Table5[[#This Row],[School day]]="N",Table5[[#This Row],[Demand]],NA())</f>
        <v>#N/A</v>
      </c>
      <c r="G682" s="32" t="e">
        <f>IF(Table5[[#This Row],[Holiday]]="Y",Table5[[#This Row],[Demand]], NA())</f>
        <v>#N/A</v>
      </c>
      <c r="H682" s="32">
        <f>IF(Table5[[#This Row],[Holiday]]="Y",NA(),Table5[[#This Row],[Demand]])</f>
        <v>117953.88499999999</v>
      </c>
    </row>
    <row r="683" spans="1:8" x14ac:dyDescent="0.3">
      <c r="A683" s="31">
        <v>42686</v>
      </c>
      <c r="B683" s="32" t="str">
        <f>VLOOKUP(Table_EnergyDemand_raw_data[[#This Row],[Date]],Table_Sheet1[], 2, FALSE)</f>
        <v>Y</v>
      </c>
      <c r="C683" s="32" t="str">
        <f>VLOOKUP(Table_EnergyDemand_raw_data[[#This Row],[Date]],Table_Sheet1[], 3, FALSE)</f>
        <v>N</v>
      </c>
      <c r="D683" s="32">
        <v>99907.32</v>
      </c>
      <c r="E683" s="32">
        <f>IF(Table5[[#This Row],[School day]]="Y",Table5[[#This Row],[Demand]],NA())</f>
        <v>99907.32</v>
      </c>
      <c r="F683" s="32" t="e">
        <f>IF(Table5[[#This Row],[School day]]="N",Table5[[#This Row],[Demand]],NA())</f>
        <v>#N/A</v>
      </c>
      <c r="G683" s="32" t="e">
        <f>IF(Table5[[#This Row],[Holiday]]="Y",Table5[[#This Row],[Demand]], NA())</f>
        <v>#N/A</v>
      </c>
      <c r="H683" s="32">
        <f>IF(Table5[[#This Row],[Holiday]]="Y",NA(),Table5[[#This Row],[Demand]])</f>
        <v>99907.32</v>
      </c>
    </row>
    <row r="684" spans="1:8" x14ac:dyDescent="0.3">
      <c r="A684" s="31">
        <v>42687</v>
      </c>
      <c r="B684" s="32" t="str">
        <f>VLOOKUP(Table_EnergyDemand_raw_data[[#This Row],[Date]],Table_Sheet1[], 2, FALSE)</f>
        <v>Y</v>
      </c>
      <c r="C684" s="32" t="str">
        <f>VLOOKUP(Table_EnergyDemand_raw_data[[#This Row],[Date]],Table_Sheet1[], 3, FALSE)</f>
        <v>N</v>
      </c>
      <c r="D684" s="32">
        <v>96805.925000000003</v>
      </c>
      <c r="E684" s="32">
        <f>IF(Table5[[#This Row],[School day]]="Y",Table5[[#This Row],[Demand]],NA())</f>
        <v>96805.925000000003</v>
      </c>
      <c r="F684" s="32" t="e">
        <f>IF(Table5[[#This Row],[School day]]="N",Table5[[#This Row],[Demand]],NA())</f>
        <v>#N/A</v>
      </c>
      <c r="G684" s="32" t="e">
        <f>IF(Table5[[#This Row],[Holiday]]="Y",Table5[[#This Row],[Demand]], NA())</f>
        <v>#N/A</v>
      </c>
      <c r="H684" s="32">
        <f>IF(Table5[[#This Row],[Holiday]]="Y",NA(),Table5[[#This Row],[Demand]])</f>
        <v>96805.925000000003</v>
      </c>
    </row>
    <row r="685" spans="1:8" x14ac:dyDescent="0.3">
      <c r="A685" s="31">
        <v>42688</v>
      </c>
      <c r="B685" s="32" t="str">
        <f>VLOOKUP(Table_EnergyDemand_raw_data[[#This Row],[Date]],Table_Sheet1[], 2, FALSE)</f>
        <v>Y</v>
      </c>
      <c r="C685" s="32" t="str">
        <f>VLOOKUP(Table_EnergyDemand_raw_data[[#This Row],[Date]],Table_Sheet1[], 3, FALSE)</f>
        <v>N</v>
      </c>
      <c r="D685" s="32">
        <v>116817.15</v>
      </c>
      <c r="E685" s="32">
        <f>IF(Table5[[#This Row],[School day]]="Y",Table5[[#This Row],[Demand]],NA())</f>
        <v>116817.15</v>
      </c>
      <c r="F685" s="32" t="e">
        <f>IF(Table5[[#This Row],[School day]]="N",Table5[[#This Row],[Demand]],NA())</f>
        <v>#N/A</v>
      </c>
      <c r="G685" s="32" t="e">
        <f>IF(Table5[[#This Row],[Holiday]]="Y",Table5[[#This Row],[Demand]], NA())</f>
        <v>#N/A</v>
      </c>
      <c r="H685" s="32">
        <f>IF(Table5[[#This Row],[Holiday]]="Y",NA(),Table5[[#This Row],[Demand]])</f>
        <v>116817.15</v>
      </c>
    </row>
    <row r="686" spans="1:8" x14ac:dyDescent="0.3">
      <c r="A686" s="31">
        <v>42689</v>
      </c>
      <c r="B686" s="32" t="str">
        <f>VLOOKUP(Table_EnergyDemand_raw_data[[#This Row],[Date]],Table_Sheet1[], 2, FALSE)</f>
        <v>Y</v>
      </c>
      <c r="C686" s="32" t="str">
        <f>VLOOKUP(Table_EnergyDemand_raw_data[[#This Row],[Date]],Table_Sheet1[], 3, FALSE)</f>
        <v>N</v>
      </c>
      <c r="D686" s="32">
        <v>119905.59</v>
      </c>
      <c r="E686" s="32">
        <f>IF(Table5[[#This Row],[School day]]="Y",Table5[[#This Row],[Demand]],NA())</f>
        <v>119905.59</v>
      </c>
      <c r="F686" s="32" t="e">
        <f>IF(Table5[[#This Row],[School day]]="N",Table5[[#This Row],[Demand]],NA())</f>
        <v>#N/A</v>
      </c>
      <c r="G686" s="32" t="e">
        <f>IF(Table5[[#This Row],[Holiday]]="Y",Table5[[#This Row],[Demand]], NA())</f>
        <v>#N/A</v>
      </c>
      <c r="H686" s="32">
        <f>IF(Table5[[#This Row],[Holiday]]="Y",NA(),Table5[[#This Row],[Demand]])</f>
        <v>119905.59</v>
      </c>
    </row>
    <row r="687" spans="1:8" x14ac:dyDescent="0.3">
      <c r="A687" s="31">
        <v>42690</v>
      </c>
      <c r="B687" s="32" t="str">
        <f>VLOOKUP(Table_EnergyDemand_raw_data[[#This Row],[Date]],Table_Sheet1[], 2, FALSE)</f>
        <v>Y</v>
      </c>
      <c r="C687" s="32" t="str">
        <f>VLOOKUP(Table_EnergyDemand_raw_data[[#This Row],[Date]],Table_Sheet1[], 3, FALSE)</f>
        <v>N</v>
      </c>
      <c r="D687" s="32">
        <v>122146.66</v>
      </c>
      <c r="E687" s="32">
        <f>IF(Table5[[#This Row],[School day]]="Y",Table5[[#This Row],[Demand]],NA())</f>
        <v>122146.66</v>
      </c>
      <c r="F687" s="32" t="e">
        <f>IF(Table5[[#This Row],[School day]]="N",Table5[[#This Row],[Demand]],NA())</f>
        <v>#N/A</v>
      </c>
      <c r="G687" s="32" t="e">
        <f>IF(Table5[[#This Row],[Holiday]]="Y",Table5[[#This Row],[Demand]], NA())</f>
        <v>#N/A</v>
      </c>
      <c r="H687" s="32">
        <f>IF(Table5[[#This Row],[Holiday]]="Y",NA(),Table5[[#This Row],[Demand]])</f>
        <v>122146.66</v>
      </c>
    </row>
    <row r="688" spans="1:8" x14ac:dyDescent="0.3">
      <c r="A688" s="31">
        <v>42691</v>
      </c>
      <c r="B688" s="32" t="str">
        <f>VLOOKUP(Table_EnergyDemand_raw_data[[#This Row],[Date]],Table_Sheet1[], 2, FALSE)</f>
        <v>Y</v>
      </c>
      <c r="C688" s="32" t="str">
        <f>VLOOKUP(Table_EnergyDemand_raw_data[[#This Row],[Date]],Table_Sheet1[], 3, FALSE)</f>
        <v>N</v>
      </c>
      <c r="D688" s="32">
        <v>122464.645</v>
      </c>
      <c r="E688" s="32">
        <f>IF(Table5[[#This Row],[School day]]="Y",Table5[[#This Row],[Demand]],NA())</f>
        <v>122464.645</v>
      </c>
      <c r="F688" s="32" t="e">
        <f>IF(Table5[[#This Row],[School day]]="N",Table5[[#This Row],[Demand]],NA())</f>
        <v>#N/A</v>
      </c>
      <c r="G688" s="32" t="e">
        <f>IF(Table5[[#This Row],[Holiday]]="Y",Table5[[#This Row],[Demand]], NA())</f>
        <v>#N/A</v>
      </c>
      <c r="H688" s="32">
        <f>IF(Table5[[#This Row],[Holiday]]="Y",NA(),Table5[[#This Row],[Demand]])</f>
        <v>122464.645</v>
      </c>
    </row>
    <row r="689" spans="1:8" x14ac:dyDescent="0.3">
      <c r="A689" s="31">
        <v>42692</v>
      </c>
      <c r="B689" s="32" t="str">
        <f>VLOOKUP(Table_EnergyDemand_raw_data[[#This Row],[Date]],Table_Sheet1[], 2, FALSE)</f>
        <v>Y</v>
      </c>
      <c r="C689" s="32" t="str">
        <f>VLOOKUP(Table_EnergyDemand_raw_data[[#This Row],[Date]],Table_Sheet1[], 3, FALSE)</f>
        <v>N</v>
      </c>
      <c r="D689" s="32">
        <v>121441.05</v>
      </c>
      <c r="E689" s="32">
        <f>IF(Table5[[#This Row],[School day]]="Y",Table5[[#This Row],[Demand]],NA())</f>
        <v>121441.05</v>
      </c>
      <c r="F689" s="32" t="e">
        <f>IF(Table5[[#This Row],[School day]]="N",Table5[[#This Row],[Demand]],NA())</f>
        <v>#N/A</v>
      </c>
      <c r="G689" s="32" t="e">
        <f>IF(Table5[[#This Row],[Holiday]]="Y",Table5[[#This Row],[Demand]], NA())</f>
        <v>#N/A</v>
      </c>
      <c r="H689" s="32">
        <f>IF(Table5[[#This Row],[Holiday]]="Y",NA(),Table5[[#This Row],[Demand]])</f>
        <v>121441.05</v>
      </c>
    </row>
    <row r="690" spans="1:8" x14ac:dyDescent="0.3">
      <c r="A690" s="31">
        <v>42693</v>
      </c>
      <c r="B690" s="32" t="str">
        <f>VLOOKUP(Table_EnergyDemand_raw_data[[#This Row],[Date]],Table_Sheet1[], 2, FALSE)</f>
        <v>Y</v>
      </c>
      <c r="C690" s="32" t="str">
        <f>VLOOKUP(Table_EnergyDemand_raw_data[[#This Row],[Date]],Table_Sheet1[], 3, FALSE)</f>
        <v>N</v>
      </c>
      <c r="D690" s="32">
        <v>106868.5</v>
      </c>
      <c r="E690" s="32">
        <f>IF(Table5[[#This Row],[School day]]="Y",Table5[[#This Row],[Demand]],NA())</f>
        <v>106868.5</v>
      </c>
      <c r="F690" s="32" t="e">
        <f>IF(Table5[[#This Row],[School day]]="N",Table5[[#This Row],[Demand]],NA())</f>
        <v>#N/A</v>
      </c>
      <c r="G690" s="32" t="e">
        <f>IF(Table5[[#This Row],[Holiday]]="Y",Table5[[#This Row],[Demand]], NA())</f>
        <v>#N/A</v>
      </c>
      <c r="H690" s="32">
        <f>IF(Table5[[#This Row],[Holiday]]="Y",NA(),Table5[[#This Row],[Demand]])</f>
        <v>106868.5</v>
      </c>
    </row>
    <row r="691" spans="1:8" x14ac:dyDescent="0.3">
      <c r="A691" s="31">
        <v>42694</v>
      </c>
      <c r="B691" s="32" t="str">
        <f>VLOOKUP(Table_EnergyDemand_raw_data[[#This Row],[Date]],Table_Sheet1[], 2, FALSE)</f>
        <v>Y</v>
      </c>
      <c r="C691" s="32" t="str">
        <f>VLOOKUP(Table_EnergyDemand_raw_data[[#This Row],[Date]],Table_Sheet1[], 3, FALSE)</f>
        <v>N</v>
      </c>
      <c r="D691" s="32">
        <v>112098.33500000001</v>
      </c>
      <c r="E691" s="32">
        <f>IF(Table5[[#This Row],[School day]]="Y",Table5[[#This Row],[Demand]],NA())</f>
        <v>112098.33500000001</v>
      </c>
      <c r="F691" s="32" t="e">
        <f>IF(Table5[[#This Row],[School day]]="N",Table5[[#This Row],[Demand]],NA())</f>
        <v>#N/A</v>
      </c>
      <c r="G691" s="32" t="e">
        <f>IF(Table5[[#This Row],[Holiday]]="Y",Table5[[#This Row],[Demand]], NA())</f>
        <v>#N/A</v>
      </c>
      <c r="H691" s="32">
        <f>IF(Table5[[#This Row],[Holiday]]="Y",NA(),Table5[[#This Row],[Demand]])</f>
        <v>112098.33500000001</v>
      </c>
    </row>
    <row r="692" spans="1:8" x14ac:dyDescent="0.3">
      <c r="A692" s="31">
        <v>42695</v>
      </c>
      <c r="B692" s="32" t="str">
        <f>VLOOKUP(Table_EnergyDemand_raw_data[[#This Row],[Date]],Table_Sheet1[], 2, FALSE)</f>
        <v>Y</v>
      </c>
      <c r="C692" s="32" t="str">
        <f>VLOOKUP(Table_EnergyDemand_raw_data[[#This Row],[Date]],Table_Sheet1[], 3, FALSE)</f>
        <v>N</v>
      </c>
      <c r="D692" s="32">
        <v>138681.815</v>
      </c>
      <c r="E692" s="32">
        <f>IF(Table5[[#This Row],[School day]]="Y",Table5[[#This Row],[Demand]],NA())</f>
        <v>138681.815</v>
      </c>
      <c r="F692" s="32" t="e">
        <f>IF(Table5[[#This Row],[School day]]="N",Table5[[#This Row],[Demand]],NA())</f>
        <v>#N/A</v>
      </c>
      <c r="G692" s="32" t="e">
        <f>IF(Table5[[#This Row],[Holiday]]="Y",Table5[[#This Row],[Demand]], NA())</f>
        <v>#N/A</v>
      </c>
      <c r="H692" s="32">
        <f>IF(Table5[[#This Row],[Holiday]]="Y",NA(),Table5[[#This Row],[Demand]])</f>
        <v>138681.815</v>
      </c>
    </row>
    <row r="693" spans="1:8" x14ac:dyDescent="0.3">
      <c r="A693" s="31">
        <v>42696</v>
      </c>
      <c r="B693" s="32" t="str">
        <f>VLOOKUP(Table_EnergyDemand_raw_data[[#This Row],[Date]],Table_Sheet1[], 2, FALSE)</f>
        <v>Y</v>
      </c>
      <c r="C693" s="32" t="str">
        <f>VLOOKUP(Table_EnergyDemand_raw_data[[#This Row],[Date]],Table_Sheet1[], 3, FALSE)</f>
        <v>N</v>
      </c>
      <c r="D693" s="32">
        <v>126617.72</v>
      </c>
      <c r="E693" s="32">
        <f>IF(Table5[[#This Row],[School day]]="Y",Table5[[#This Row],[Demand]],NA())</f>
        <v>126617.72</v>
      </c>
      <c r="F693" s="32" t="e">
        <f>IF(Table5[[#This Row],[School day]]="N",Table5[[#This Row],[Demand]],NA())</f>
        <v>#N/A</v>
      </c>
      <c r="G693" s="32" t="e">
        <f>IF(Table5[[#This Row],[Holiday]]="Y",Table5[[#This Row],[Demand]], NA())</f>
        <v>#N/A</v>
      </c>
      <c r="H693" s="32">
        <f>IF(Table5[[#This Row],[Holiday]]="Y",NA(),Table5[[#This Row],[Demand]])</f>
        <v>126617.72</v>
      </c>
    </row>
    <row r="694" spans="1:8" x14ac:dyDescent="0.3">
      <c r="A694" s="31">
        <v>42697</v>
      </c>
      <c r="B694" s="32" t="str">
        <f>VLOOKUP(Table_EnergyDemand_raw_data[[#This Row],[Date]],Table_Sheet1[], 2, FALSE)</f>
        <v>Y</v>
      </c>
      <c r="C694" s="32" t="str">
        <f>VLOOKUP(Table_EnergyDemand_raw_data[[#This Row],[Date]],Table_Sheet1[], 3, FALSE)</f>
        <v>N</v>
      </c>
      <c r="D694" s="32">
        <v>118119.01</v>
      </c>
      <c r="E694" s="32">
        <f>IF(Table5[[#This Row],[School day]]="Y",Table5[[#This Row],[Demand]],NA())</f>
        <v>118119.01</v>
      </c>
      <c r="F694" s="32" t="e">
        <f>IF(Table5[[#This Row],[School day]]="N",Table5[[#This Row],[Demand]],NA())</f>
        <v>#N/A</v>
      </c>
      <c r="G694" s="32" t="e">
        <f>IF(Table5[[#This Row],[Holiday]]="Y",Table5[[#This Row],[Demand]], NA())</f>
        <v>#N/A</v>
      </c>
      <c r="H694" s="32">
        <f>IF(Table5[[#This Row],[Holiday]]="Y",NA(),Table5[[#This Row],[Demand]])</f>
        <v>118119.01</v>
      </c>
    </row>
    <row r="695" spans="1:8" x14ac:dyDescent="0.3">
      <c r="A695" s="31">
        <v>42698</v>
      </c>
      <c r="B695" s="32" t="str">
        <f>VLOOKUP(Table_EnergyDemand_raw_data[[#This Row],[Date]],Table_Sheet1[], 2, FALSE)</f>
        <v>Y</v>
      </c>
      <c r="C695" s="32" t="str">
        <f>VLOOKUP(Table_EnergyDemand_raw_data[[#This Row],[Date]],Table_Sheet1[], 3, FALSE)</f>
        <v>N</v>
      </c>
      <c r="D695" s="32">
        <v>120308.545</v>
      </c>
      <c r="E695" s="32">
        <f>IF(Table5[[#This Row],[School day]]="Y",Table5[[#This Row],[Demand]],NA())</f>
        <v>120308.545</v>
      </c>
      <c r="F695" s="32" t="e">
        <f>IF(Table5[[#This Row],[School day]]="N",Table5[[#This Row],[Demand]],NA())</f>
        <v>#N/A</v>
      </c>
      <c r="G695" s="32" t="e">
        <f>IF(Table5[[#This Row],[Holiday]]="Y",Table5[[#This Row],[Demand]], NA())</f>
        <v>#N/A</v>
      </c>
      <c r="H695" s="32">
        <f>IF(Table5[[#This Row],[Holiday]]="Y",NA(),Table5[[#This Row],[Demand]])</f>
        <v>120308.545</v>
      </c>
    </row>
    <row r="696" spans="1:8" x14ac:dyDescent="0.3">
      <c r="A696" s="31">
        <v>42699</v>
      </c>
      <c r="B696" s="32" t="str">
        <f>VLOOKUP(Table_EnergyDemand_raw_data[[#This Row],[Date]],Table_Sheet1[], 2, FALSE)</f>
        <v>Y</v>
      </c>
      <c r="C696" s="32" t="str">
        <f>VLOOKUP(Table_EnergyDemand_raw_data[[#This Row],[Date]],Table_Sheet1[], 3, FALSE)</f>
        <v>N</v>
      </c>
      <c r="D696" s="32">
        <v>116011.565</v>
      </c>
      <c r="E696" s="32">
        <f>IF(Table5[[#This Row],[School day]]="Y",Table5[[#This Row],[Demand]],NA())</f>
        <v>116011.565</v>
      </c>
      <c r="F696" s="32" t="e">
        <f>IF(Table5[[#This Row],[School day]]="N",Table5[[#This Row],[Demand]],NA())</f>
        <v>#N/A</v>
      </c>
      <c r="G696" s="32" t="e">
        <f>IF(Table5[[#This Row],[Holiday]]="Y",Table5[[#This Row],[Demand]], NA())</f>
        <v>#N/A</v>
      </c>
      <c r="H696" s="32">
        <f>IF(Table5[[#This Row],[Holiday]]="Y",NA(),Table5[[#This Row],[Demand]])</f>
        <v>116011.565</v>
      </c>
    </row>
    <row r="697" spans="1:8" x14ac:dyDescent="0.3">
      <c r="A697" s="31">
        <v>42700</v>
      </c>
      <c r="B697" s="32" t="str">
        <f>VLOOKUP(Table_EnergyDemand_raw_data[[#This Row],[Date]],Table_Sheet1[], 2, FALSE)</f>
        <v>Y</v>
      </c>
      <c r="C697" s="32" t="str">
        <f>VLOOKUP(Table_EnergyDemand_raw_data[[#This Row],[Date]],Table_Sheet1[], 3, FALSE)</f>
        <v>N</v>
      </c>
      <c r="D697" s="32">
        <v>104700.05499999999</v>
      </c>
      <c r="E697" s="32">
        <f>IF(Table5[[#This Row],[School day]]="Y",Table5[[#This Row],[Demand]],NA())</f>
        <v>104700.05499999999</v>
      </c>
      <c r="F697" s="32" t="e">
        <f>IF(Table5[[#This Row],[School day]]="N",Table5[[#This Row],[Demand]],NA())</f>
        <v>#N/A</v>
      </c>
      <c r="G697" s="32" t="e">
        <f>IF(Table5[[#This Row],[Holiday]]="Y",Table5[[#This Row],[Demand]], NA())</f>
        <v>#N/A</v>
      </c>
      <c r="H697" s="32">
        <f>IF(Table5[[#This Row],[Holiday]]="Y",NA(),Table5[[#This Row],[Demand]])</f>
        <v>104700.05499999999</v>
      </c>
    </row>
    <row r="698" spans="1:8" x14ac:dyDescent="0.3">
      <c r="A698" s="31">
        <v>42701</v>
      </c>
      <c r="B698" s="32" t="str">
        <f>VLOOKUP(Table_EnergyDemand_raw_data[[#This Row],[Date]],Table_Sheet1[], 2, FALSE)</f>
        <v>Y</v>
      </c>
      <c r="C698" s="32" t="str">
        <f>VLOOKUP(Table_EnergyDemand_raw_data[[#This Row],[Date]],Table_Sheet1[], 3, FALSE)</f>
        <v>N</v>
      </c>
      <c r="D698" s="32">
        <v>102718.9</v>
      </c>
      <c r="E698" s="32">
        <f>IF(Table5[[#This Row],[School day]]="Y",Table5[[#This Row],[Demand]],NA())</f>
        <v>102718.9</v>
      </c>
      <c r="F698" s="32" t="e">
        <f>IF(Table5[[#This Row],[School day]]="N",Table5[[#This Row],[Demand]],NA())</f>
        <v>#N/A</v>
      </c>
      <c r="G698" s="32" t="e">
        <f>IF(Table5[[#This Row],[Holiday]]="Y",Table5[[#This Row],[Demand]], NA())</f>
        <v>#N/A</v>
      </c>
      <c r="H698" s="32">
        <f>IF(Table5[[#This Row],[Holiday]]="Y",NA(),Table5[[#This Row],[Demand]])</f>
        <v>102718.9</v>
      </c>
    </row>
    <row r="699" spans="1:8" x14ac:dyDescent="0.3">
      <c r="A699" s="31">
        <v>42702</v>
      </c>
      <c r="B699" s="32" t="str">
        <f>VLOOKUP(Table_EnergyDemand_raw_data[[#This Row],[Date]],Table_Sheet1[], 2, FALSE)</f>
        <v>Y</v>
      </c>
      <c r="C699" s="32" t="str">
        <f>VLOOKUP(Table_EnergyDemand_raw_data[[#This Row],[Date]],Table_Sheet1[], 3, FALSE)</f>
        <v>N</v>
      </c>
      <c r="D699" s="32">
        <v>118666.37</v>
      </c>
      <c r="E699" s="32">
        <f>IF(Table5[[#This Row],[School day]]="Y",Table5[[#This Row],[Demand]],NA())</f>
        <v>118666.37</v>
      </c>
      <c r="F699" s="32" t="e">
        <f>IF(Table5[[#This Row],[School day]]="N",Table5[[#This Row],[Demand]],NA())</f>
        <v>#N/A</v>
      </c>
      <c r="G699" s="32" t="e">
        <f>IF(Table5[[#This Row],[Holiday]]="Y",Table5[[#This Row],[Demand]], NA())</f>
        <v>#N/A</v>
      </c>
      <c r="H699" s="32">
        <f>IF(Table5[[#This Row],[Holiday]]="Y",NA(),Table5[[#This Row],[Demand]])</f>
        <v>118666.37</v>
      </c>
    </row>
    <row r="700" spans="1:8" x14ac:dyDescent="0.3">
      <c r="A700" s="31">
        <v>42703</v>
      </c>
      <c r="B700" s="32" t="str">
        <f>VLOOKUP(Table_EnergyDemand_raw_data[[#This Row],[Date]],Table_Sheet1[], 2, FALSE)</f>
        <v>Y</v>
      </c>
      <c r="C700" s="32" t="str">
        <f>VLOOKUP(Table_EnergyDemand_raw_data[[#This Row],[Date]],Table_Sheet1[], 3, FALSE)</f>
        <v>N</v>
      </c>
      <c r="D700" s="32">
        <v>119169.17</v>
      </c>
      <c r="E700" s="32">
        <f>IF(Table5[[#This Row],[School day]]="Y",Table5[[#This Row],[Demand]],NA())</f>
        <v>119169.17</v>
      </c>
      <c r="F700" s="32" t="e">
        <f>IF(Table5[[#This Row],[School day]]="N",Table5[[#This Row],[Demand]],NA())</f>
        <v>#N/A</v>
      </c>
      <c r="G700" s="32" t="e">
        <f>IF(Table5[[#This Row],[Holiday]]="Y",Table5[[#This Row],[Demand]], NA())</f>
        <v>#N/A</v>
      </c>
      <c r="H700" s="32">
        <f>IF(Table5[[#This Row],[Holiday]]="Y",NA(),Table5[[#This Row],[Demand]])</f>
        <v>119169.17</v>
      </c>
    </row>
    <row r="701" spans="1:8" x14ac:dyDescent="0.3">
      <c r="A701" s="31">
        <v>42704</v>
      </c>
      <c r="B701" s="32" t="str">
        <f>VLOOKUP(Table_EnergyDemand_raw_data[[#This Row],[Date]],Table_Sheet1[], 2, FALSE)</f>
        <v>Y</v>
      </c>
      <c r="C701" s="32" t="str">
        <f>VLOOKUP(Table_EnergyDemand_raw_data[[#This Row],[Date]],Table_Sheet1[], 3, FALSE)</f>
        <v>N</v>
      </c>
      <c r="D701" s="32">
        <v>121067.59</v>
      </c>
      <c r="E701" s="32">
        <f>IF(Table5[[#This Row],[School day]]="Y",Table5[[#This Row],[Demand]],NA())</f>
        <v>121067.59</v>
      </c>
      <c r="F701" s="32" t="e">
        <f>IF(Table5[[#This Row],[School day]]="N",Table5[[#This Row],[Demand]],NA())</f>
        <v>#N/A</v>
      </c>
      <c r="G701" s="32" t="e">
        <f>IF(Table5[[#This Row],[Holiday]]="Y",Table5[[#This Row],[Demand]], NA())</f>
        <v>#N/A</v>
      </c>
      <c r="H701" s="32">
        <f>IF(Table5[[#This Row],[Holiday]]="Y",NA(),Table5[[#This Row],[Demand]])</f>
        <v>121067.59</v>
      </c>
    </row>
    <row r="702" spans="1:8" x14ac:dyDescent="0.3">
      <c r="A702" s="31">
        <v>42705</v>
      </c>
      <c r="B702" s="32" t="str">
        <f>VLOOKUP(Table_EnergyDemand_raw_data[[#This Row],[Date]],Table_Sheet1[], 2, FALSE)</f>
        <v>Y</v>
      </c>
      <c r="C702" s="32" t="str">
        <f>VLOOKUP(Table_EnergyDemand_raw_data[[#This Row],[Date]],Table_Sheet1[], 3, FALSE)</f>
        <v>N</v>
      </c>
      <c r="D702" s="32">
        <v>113024.02</v>
      </c>
      <c r="E702" s="32">
        <f>IF(Table5[[#This Row],[School day]]="Y",Table5[[#This Row],[Demand]],NA())</f>
        <v>113024.02</v>
      </c>
      <c r="F702" s="32" t="e">
        <f>IF(Table5[[#This Row],[School day]]="N",Table5[[#This Row],[Demand]],NA())</f>
        <v>#N/A</v>
      </c>
      <c r="G702" s="32" t="e">
        <f>IF(Table5[[#This Row],[Holiday]]="Y",Table5[[#This Row],[Demand]], NA())</f>
        <v>#N/A</v>
      </c>
      <c r="H702" s="32">
        <f>IF(Table5[[#This Row],[Holiday]]="Y",NA(),Table5[[#This Row],[Demand]])</f>
        <v>113024.02</v>
      </c>
    </row>
    <row r="703" spans="1:8" x14ac:dyDescent="0.3">
      <c r="A703" s="31">
        <v>42706</v>
      </c>
      <c r="B703" s="32" t="str">
        <f>VLOOKUP(Table_EnergyDemand_raw_data[[#This Row],[Date]],Table_Sheet1[], 2, FALSE)</f>
        <v>Y</v>
      </c>
      <c r="C703" s="32" t="str">
        <f>VLOOKUP(Table_EnergyDemand_raw_data[[#This Row],[Date]],Table_Sheet1[], 3, FALSE)</f>
        <v>N</v>
      </c>
      <c r="D703" s="32">
        <v>109318.355</v>
      </c>
      <c r="E703" s="32">
        <f>IF(Table5[[#This Row],[School day]]="Y",Table5[[#This Row],[Demand]],NA())</f>
        <v>109318.355</v>
      </c>
      <c r="F703" s="32" t="e">
        <f>IF(Table5[[#This Row],[School day]]="N",Table5[[#This Row],[Demand]],NA())</f>
        <v>#N/A</v>
      </c>
      <c r="G703" s="32" t="e">
        <f>IF(Table5[[#This Row],[Holiday]]="Y",Table5[[#This Row],[Demand]], NA())</f>
        <v>#N/A</v>
      </c>
      <c r="H703" s="32">
        <f>IF(Table5[[#This Row],[Holiday]]="Y",NA(),Table5[[#This Row],[Demand]])</f>
        <v>109318.355</v>
      </c>
    </row>
    <row r="704" spans="1:8" x14ac:dyDescent="0.3">
      <c r="A704" s="31">
        <v>42707</v>
      </c>
      <c r="B704" s="32" t="str">
        <f>VLOOKUP(Table_EnergyDemand_raw_data[[#This Row],[Date]],Table_Sheet1[], 2, FALSE)</f>
        <v>Y</v>
      </c>
      <c r="C704" s="32" t="str">
        <f>VLOOKUP(Table_EnergyDemand_raw_data[[#This Row],[Date]],Table_Sheet1[], 3, FALSE)</f>
        <v>N</v>
      </c>
      <c r="D704" s="32">
        <v>98899.494999999995</v>
      </c>
      <c r="E704" s="32">
        <f>IF(Table5[[#This Row],[School day]]="Y",Table5[[#This Row],[Demand]],NA())</f>
        <v>98899.494999999995</v>
      </c>
      <c r="F704" s="32" t="e">
        <f>IF(Table5[[#This Row],[School day]]="N",Table5[[#This Row],[Demand]],NA())</f>
        <v>#N/A</v>
      </c>
      <c r="G704" s="32" t="e">
        <f>IF(Table5[[#This Row],[Holiday]]="Y",Table5[[#This Row],[Demand]], NA())</f>
        <v>#N/A</v>
      </c>
      <c r="H704" s="32">
        <f>IF(Table5[[#This Row],[Holiday]]="Y",NA(),Table5[[#This Row],[Demand]])</f>
        <v>98899.494999999995</v>
      </c>
    </row>
    <row r="705" spans="1:8" x14ac:dyDescent="0.3">
      <c r="A705" s="31">
        <v>42708</v>
      </c>
      <c r="B705" s="32" t="str">
        <f>VLOOKUP(Table_EnergyDemand_raw_data[[#This Row],[Date]],Table_Sheet1[], 2, FALSE)</f>
        <v>Y</v>
      </c>
      <c r="C705" s="32" t="str">
        <f>VLOOKUP(Table_EnergyDemand_raw_data[[#This Row],[Date]],Table_Sheet1[], 3, FALSE)</f>
        <v>N</v>
      </c>
      <c r="D705" s="32">
        <v>97300.36</v>
      </c>
      <c r="E705" s="32">
        <f>IF(Table5[[#This Row],[School day]]="Y",Table5[[#This Row],[Demand]],NA())</f>
        <v>97300.36</v>
      </c>
      <c r="F705" s="32" t="e">
        <f>IF(Table5[[#This Row],[School day]]="N",Table5[[#This Row],[Demand]],NA())</f>
        <v>#N/A</v>
      </c>
      <c r="G705" s="32" t="e">
        <f>IF(Table5[[#This Row],[Holiday]]="Y",Table5[[#This Row],[Demand]], NA())</f>
        <v>#N/A</v>
      </c>
      <c r="H705" s="32">
        <f>IF(Table5[[#This Row],[Holiday]]="Y",NA(),Table5[[#This Row],[Demand]])</f>
        <v>97300.36</v>
      </c>
    </row>
    <row r="706" spans="1:8" x14ac:dyDescent="0.3">
      <c r="A706" s="31">
        <v>42709</v>
      </c>
      <c r="B706" s="32" t="str">
        <f>VLOOKUP(Table_EnergyDemand_raw_data[[#This Row],[Date]],Table_Sheet1[], 2, FALSE)</f>
        <v>Y</v>
      </c>
      <c r="C706" s="32" t="str">
        <f>VLOOKUP(Table_EnergyDemand_raw_data[[#This Row],[Date]],Table_Sheet1[], 3, FALSE)</f>
        <v>N</v>
      </c>
      <c r="D706" s="32">
        <v>109670</v>
      </c>
      <c r="E706" s="32">
        <f>IF(Table5[[#This Row],[School day]]="Y",Table5[[#This Row],[Demand]],NA())</f>
        <v>109670</v>
      </c>
      <c r="F706" s="32" t="e">
        <f>IF(Table5[[#This Row],[School day]]="N",Table5[[#This Row],[Demand]],NA())</f>
        <v>#N/A</v>
      </c>
      <c r="G706" s="32" t="e">
        <f>IF(Table5[[#This Row],[Holiday]]="Y",Table5[[#This Row],[Demand]], NA())</f>
        <v>#N/A</v>
      </c>
      <c r="H706" s="32">
        <f>IF(Table5[[#This Row],[Holiday]]="Y",NA(),Table5[[#This Row],[Demand]])</f>
        <v>109670</v>
      </c>
    </row>
    <row r="707" spans="1:8" x14ac:dyDescent="0.3">
      <c r="A707" s="31">
        <v>42710</v>
      </c>
      <c r="B707" s="32" t="str">
        <f>VLOOKUP(Table_EnergyDemand_raw_data[[#This Row],[Date]],Table_Sheet1[], 2, FALSE)</f>
        <v>Y</v>
      </c>
      <c r="C707" s="32" t="str">
        <f>VLOOKUP(Table_EnergyDemand_raw_data[[#This Row],[Date]],Table_Sheet1[], 3, FALSE)</f>
        <v>N</v>
      </c>
      <c r="D707" s="32">
        <v>111228.06</v>
      </c>
      <c r="E707" s="32">
        <f>IF(Table5[[#This Row],[School day]]="Y",Table5[[#This Row],[Demand]],NA())</f>
        <v>111228.06</v>
      </c>
      <c r="F707" s="32" t="e">
        <f>IF(Table5[[#This Row],[School day]]="N",Table5[[#This Row],[Demand]],NA())</f>
        <v>#N/A</v>
      </c>
      <c r="G707" s="32" t="e">
        <f>IF(Table5[[#This Row],[Holiday]]="Y",Table5[[#This Row],[Demand]], NA())</f>
        <v>#N/A</v>
      </c>
      <c r="H707" s="32">
        <f>IF(Table5[[#This Row],[Holiday]]="Y",NA(),Table5[[#This Row],[Demand]])</f>
        <v>111228.06</v>
      </c>
    </row>
    <row r="708" spans="1:8" x14ac:dyDescent="0.3">
      <c r="A708" s="31">
        <v>42711</v>
      </c>
      <c r="B708" s="32" t="str">
        <f>VLOOKUP(Table_EnergyDemand_raw_data[[#This Row],[Date]],Table_Sheet1[], 2, FALSE)</f>
        <v>Y</v>
      </c>
      <c r="C708" s="32" t="str">
        <f>VLOOKUP(Table_EnergyDemand_raw_data[[#This Row],[Date]],Table_Sheet1[], 3, FALSE)</f>
        <v>N</v>
      </c>
      <c r="D708" s="32">
        <v>112738.08</v>
      </c>
      <c r="E708" s="32">
        <f>IF(Table5[[#This Row],[School day]]="Y",Table5[[#This Row],[Demand]],NA())</f>
        <v>112738.08</v>
      </c>
      <c r="F708" s="32" t="e">
        <f>IF(Table5[[#This Row],[School day]]="N",Table5[[#This Row],[Demand]],NA())</f>
        <v>#N/A</v>
      </c>
      <c r="G708" s="32" t="e">
        <f>IF(Table5[[#This Row],[Holiday]]="Y",Table5[[#This Row],[Demand]], NA())</f>
        <v>#N/A</v>
      </c>
      <c r="H708" s="32">
        <f>IF(Table5[[#This Row],[Holiday]]="Y",NA(),Table5[[#This Row],[Demand]])</f>
        <v>112738.08</v>
      </c>
    </row>
    <row r="709" spans="1:8" x14ac:dyDescent="0.3">
      <c r="A709" s="31">
        <v>42712</v>
      </c>
      <c r="B709" s="32" t="str">
        <f>VLOOKUP(Table_EnergyDemand_raw_data[[#This Row],[Date]],Table_Sheet1[], 2, FALSE)</f>
        <v>Y</v>
      </c>
      <c r="C709" s="32" t="str">
        <f>VLOOKUP(Table_EnergyDemand_raw_data[[#This Row],[Date]],Table_Sheet1[], 3, FALSE)</f>
        <v>N</v>
      </c>
      <c r="D709" s="32">
        <v>105445.65</v>
      </c>
      <c r="E709" s="32">
        <f>IF(Table5[[#This Row],[School day]]="Y",Table5[[#This Row],[Demand]],NA())</f>
        <v>105445.65</v>
      </c>
      <c r="F709" s="32" t="e">
        <f>IF(Table5[[#This Row],[School day]]="N",Table5[[#This Row],[Demand]],NA())</f>
        <v>#N/A</v>
      </c>
      <c r="G709" s="32" t="e">
        <f>IF(Table5[[#This Row],[Holiday]]="Y",Table5[[#This Row],[Demand]], NA())</f>
        <v>#N/A</v>
      </c>
      <c r="H709" s="32">
        <f>IF(Table5[[#This Row],[Holiday]]="Y",NA(),Table5[[#This Row],[Demand]])</f>
        <v>105445.65</v>
      </c>
    </row>
    <row r="710" spans="1:8" x14ac:dyDescent="0.3">
      <c r="A710" s="31">
        <v>42713</v>
      </c>
      <c r="B710" s="32" t="str">
        <f>VLOOKUP(Table_EnergyDemand_raw_data[[#This Row],[Date]],Table_Sheet1[], 2, FALSE)</f>
        <v>Y</v>
      </c>
      <c r="C710" s="32" t="str">
        <f>VLOOKUP(Table_EnergyDemand_raw_data[[#This Row],[Date]],Table_Sheet1[], 3, FALSE)</f>
        <v>N</v>
      </c>
      <c r="D710" s="32">
        <v>105664.09</v>
      </c>
      <c r="E710" s="32">
        <f>IF(Table5[[#This Row],[School day]]="Y",Table5[[#This Row],[Demand]],NA())</f>
        <v>105664.09</v>
      </c>
      <c r="F710" s="32" t="e">
        <f>IF(Table5[[#This Row],[School day]]="N",Table5[[#This Row],[Demand]],NA())</f>
        <v>#N/A</v>
      </c>
      <c r="G710" s="32" t="e">
        <f>IF(Table5[[#This Row],[Holiday]]="Y",Table5[[#This Row],[Demand]], NA())</f>
        <v>#N/A</v>
      </c>
      <c r="H710" s="32">
        <f>IF(Table5[[#This Row],[Holiday]]="Y",NA(),Table5[[#This Row],[Demand]])</f>
        <v>105664.09</v>
      </c>
    </row>
    <row r="711" spans="1:8" x14ac:dyDescent="0.3">
      <c r="A711" s="31">
        <v>42714</v>
      </c>
      <c r="B711" s="32" t="str">
        <f>VLOOKUP(Table_EnergyDemand_raw_data[[#This Row],[Date]],Table_Sheet1[], 2, FALSE)</f>
        <v>Y</v>
      </c>
      <c r="C711" s="32" t="str">
        <f>VLOOKUP(Table_EnergyDemand_raw_data[[#This Row],[Date]],Table_Sheet1[], 3, FALSE)</f>
        <v>N</v>
      </c>
      <c r="D711" s="32">
        <v>98622.865000000005</v>
      </c>
      <c r="E711" s="32">
        <f>IF(Table5[[#This Row],[School day]]="Y",Table5[[#This Row],[Demand]],NA())</f>
        <v>98622.865000000005</v>
      </c>
      <c r="F711" s="32" t="e">
        <f>IF(Table5[[#This Row],[School day]]="N",Table5[[#This Row],[Demand]],NA())</f>
        <v>#N/A</v>
      </c>
      <c r="G711" s="32" t="e">
        <f>IF(Table5[[#This Row],[Holiday]]="Y",Table5[[#This Row],[Demand]], NA())</f>
        <v>#N/A</v>
      </c>
      <c r="H711" s="32">
        <f>IF(Table5[[#This Row],[Holiday]]="Y",NA(),Table5[[#This Row],[Demand]])</f>
        <v>98622.865000000005</v>
      </c>
    </row>
    <row r="712" spans="1:8" x14ac:dyDescent="0.3">
      <c r="A712" s="31">
        <v>42715</v>
      </c>
      <c r="B712" s="32" t="str">
        <f>VLOOKUP(Table_EnergyDemand_raw_data[[#This Row],[Date]],Table_Sheet1[], 2, FALSE)</f>
        <v>Y</v>
      </c>
      <c r="C712" s="32" t="str">
        <f>VLOOKUP(Table_EnergyDemand_raw_data[[#This Row],[Date]],Table_Sheet1[], 3, FALSE)</f>
        <v>N</v>
      </c>
      <c r="D712" s="32">
        <v>93673.19</v>
      </c>
      <c r="E712" s="32">
        <f>IF(Table5[[#This Row],[School day]]="Y",Table5[[#This Row],[Demand]],NA())</f>
        <v>93673.19</v>
      </c>
      <c r="F712" s="32" t="e">
        <f>IF(Table5[[#This Row],[School day]]="N",Table5[[#This Row],[Demand]],NA())</f>
        <v>#N/A</v>
      </c>
      <c r="G712" s="32" t="e">
        <f>IF(Table5[[#This Row],[Holiday]]="Y",Table5[[#This Row],[Demand]], NA())</f>
        <v>#N/A</v>
      </c>
      <c r="H712" s="32">
        <f>IF(Table5[[#This Row],[Holiday]]="Y",NA(),Table5[[#This Row],[Demand]])</f>
        <v>93673.19</v>
      </c>
    </row>
    <row r="713" spans="1:8" x14ac:dyDescent="0.3">
      <c r="A713" s="31">
        <v>42716</v>
      </c>
      <c r="B713" s="32" t="str">
        <f>VLOOKUP(Table_EnergyDemand_raw_data[[#This Row],[Date]],Table_Sheet1[], 2, FALSE)</f>
        <v>Y</v>
      </c>
      <c r="C713" s="32" t="str">
        <f>VLOOKUP(Table_EnergyDemand_raw_data[[#This Row],[Date]],Table_Sheet1[], 3, FALSE)</f>
        <v>N</v>
      </c>
      <c r="D713" s="32">
        <v>120390.11</v>
      </c>
      <c r="E713" s="32">
        <f>IF(Table5[[#This Row],[School day]]="Y",Table5[[#This Row],[Demand]],NA())</f>
        <v>120390.11</v>
      </c>
      <c r="F713" s="32" t="e">
        <f>IF(Table5[[#This Row],[School day]]="N",Table5[[#This Row],[Demand]],NA())</f>
        <v>#N/A</v>
      </c>
      <c r="G713" s="32" t="e">
        <f>IF(Table5[[#This Row],[Holiday]]="Y",Table5[[#This Row],[Demand]], NA())</f>
        <v>#N/A</v>
      </c>
      <c r="H713" s="32">
        <f>IF(Table5[[#This Row],[Holiday]]="Y",NA(),Table5[[#This Row],[Demand]])</f>
        <v>120390.11</v>
      </c>
    </row>
    <row r="714" spans="1:8" x14ac:dyDescent="0.3">
      <c r="A714" s="31">
        <v>42717</v>
      </c>
      <c r="B714" s="32" t="str">
        <f>VLOOKUP(Table_EnergyDemand_raw_data[[#This Row],[Date]],Table_Sheet1[], 2, FALSE)</f>
        <v>Y</v>
      </c>
      <c r="C714" s="32" t="str">
        <f>VLOOKUP(Table_EnergyDemand_raw_data[[#This Row],[Date]],Table_Sheet1[], 3, FALSE)</f>
        <v>N</v>
      </c>
      <c r="D714" s="32">
        <v>128831.65</v>
      </c>
      <c r="E714" s="32">
        <f>IF(Table5[[#This Row],[School day]]="Y",Table5[[#This Row],[Demand]],NA())</f>
        <v>128831.65</v>
      </c>
      <c r="F714" s="32" t="e">
        <f>IF(Table5[[#This Row],[School day]]="N",Table5[[#This Row],[Demand]],NA())</f>
        <v>#N/A</v>
      </c>
      <c r="G714" s="32" t="e">
        <f>IF(Table5[[#This Row],[Holiday]]="Y",Table5[[#This Row],[Demand]], NA())</f>
        <v>#N/A</v>
      </c>
      <c r="H714" s="32">
        <f>IF(Table5[[#This Row],[Holiday]]="Y",NA(),Table5[[#This Row],[Demand]])</f>
        <v>128831.65</v>
      </c>
    </row>
    <row r="715" spans="1:8" x14ac:dyDescent="0.3">
      <c r="A715" s="31">
        <v>42718</v>
      </c>
      <c r="B715" s="32" t="str">
        <f>VLOOKUP(Table_EnergyDemand_raw_data[[#This Row],[Date]],Table_Sheet1[], 2, FALSE)</f>
        <v>Y</v>
      </c>
      <c r="C715" s="32" t="str">
        <f>VLOOKUP(Table_EnergyDemand_raw_data[[#This Row],[Date]],Table_Sheet1[], 3, FALSE)</f>
        <v>N</v>
      </c>
      <c r="D715" s="32">
        <v>111423.765</v>
      </c>
      <c r="E715" s="32">
        <f>IF(Table5[[#This Row],[School day]]="Y",Table5[[#This Row],[Demand]],NA())</f>
        <v>111423.765</v>
      </c>
      <c r="F715" s="32" t="e">
        <f>IF(Table5[[#This Row],[School day]]="N",Table5[[#This Row],[Demand]],NA())</f>
        <v>#N/A</v>
      </c>
      <c r="G715" s="32" t="e">
        <f>IF(Table5[[#This Row],[Holiday]]="Y",Table5[[#This Row],[Demand]], NA())</f>
        <v>#N/A</v>
      </c>
      <c r="H715" s="32">
        <f>IF(Table5[[#This Row],[Holiday]]="Y",NA(),Table5[[#This Row],[Demand]])</f>
        <v>111423.765</v>
      </c>
    </row>
    <row r="716" spans="1:8" x14ac:dyDescent="0.3">
      <c r="A716" s="31">
        <v>42719</v>
      </c>
      <c r="B716" s="32" t="str">
        <f>VLOOKUP(Table_EnergyDemand_raw_data[[#This Row],[Date]],Table_Sheet1[], 2, FALSE)</f>
        <v>Y</v>
      </c>
      <c r="C716" s="32" t="str">
        <f>VLOOKUP(Table_EnergyDemand_raw_data[[#This Row],[Date]],Table_Sheet1[], 3, FALSE)</f>
        <v>N</v>
      </c>
      <c r="D716" s="32">
        <v>107072.36</v>
      </c>
      <c r="E716" s="32">
        <f>IF(Table5[[#This Row],[School day]]="Y",Table5[[#This Row],[Demand]],NA())</f>
        <v>107072.36</v>
      </c>
      <c r="F716" s="32" t="e">
        <f>IF(Table5[[#This Row],[School day]]="N",Table5[[#This Row],[Demand]],NA())</f>
        <v>#N/A</v>
      </c>
      <c r="G716" s="32" t="e">
        <f>IF(Table5[[#This Row],[Holiday]]="Y",Table5[[#This Row],[Demand]], NA())</f>
        <v>#N/A</v>
      </c>
      <c r="H716" s="32">
        <f>IF(Table5[[#This Row],[Holiday]]="Y",NA(),Table5[[#This Row],[Demand]])</f>
        <v>107072.36</v>
      </c>
    </row>
    <row r="717" spans="1:8" x14ac:dyDescent="0.3">
      <c r="A717" s="31">
        <v>42720</v>
      </c>
      <c r="B717" s="32" t="str">
        <f>VLOOKUP(Table_EnergyDemand_raw_data[[#This Row],[Date]],Table_Sheet1[], 2, FALSE)</f>
        <v>Y</v>
      </c>
      <c r="C717" s="32" t="str">
        <f>VLOOKUP(Table_EnergyDemand_raw_data[[#This Row],[Date]],Table_Sheet1[], 3, FALSE)</f>
        <v>N</v>
      </c>
      <c r="D717" s="32">
        <v>113698.06</v>
      </c>
      <c r="E717" s="32">
        <f>IF(Table5[[#This Row],[School day]]="Y",Table5[[#This Row],[Demand]],NA())</f>
        <v>113698.06</v>
      </c>
      <c r="F717" s="32" t="e">
        <f>IF(Table5[[#This Row],[School day]]="N",Table5[[#This Row],[Demand]],NA())</f>
        <v>#N/A</v>
      </c>
      <c r="G717" s="32" t="e">
        <f>IF(Table5[[#This Row],[Holiday]]="Y",Table5[[#This Row],[Demand]], NA())</f>
        <v>#N/A</v>
      </c>
      <c r="H717" s="32">
        <f>IF(Table5[[#This Row],[Holiday]]="Y",NA(),Table5[[#This Row],[Demand]])</f>
        <v>113698.06</v>
      </c>
    </row>
    <row r="718" spans="1:8" x14ac:dyDescent="0.3">
      <c r="A718" s="31">
        <v>42721</v>
      </c>
      <c r="B718" s="32" t="str">
        <f>VLOOKUP(Table_EnergyDemand_raw_data[[#This Row],[Date]],Table_Sheet1[], 2, FALSE)</f>
        <v>Y</v>
      </c>
      <c r="C718" s="32" t="str">
        <f>VLOOKUP(Table_EnergyDemand_raw_data[[#This Row],[Date]],Table_Sheet1[], 3, FALSE)</f>
        <v>N</v>
      </c>
      <c r="D718" s="32">
        <v>90227.48</v>
      </c>
      <c r="E718" s="32">
        <f>IF(Table5[[#This Row],[School day]]="Y",Table5[[#This Row],[Demand]],NA())</f>
        <v>90227.48</v>
      </c>
      <c r="F718" s="32" t="e">
        <f>IF(Table5[[#This Row],[School day]]="N",Table5[[#This Row],[Demand]],NA())</f>
        <v>#N/A</v>
      </c>
      <c r="G718" s="32" t="e">
        <f>IF(Table5[[#This Row],[Holiday]]="Y",Table5[[#This Row],[Demand]], NA())</f>
        <v>#N/A</v>
      </c>
      <c r="H718" s="32">
        <f>IF(Table5[[#This Row],[Holiday]]="Y",NA(),Table5[[#This Row],[Demand]])</f>
        <v>90227.48</v>
      </c>
    </row>
    <row r="719" spans="1:8" x14ac:dyDescent="0.3">
      <c r="A719" s="31">
        <v>42722</v>
      </c>
      <c r="B719" s="32" t="str">
        <f>VLOOKUP(Table_EnergyDemand_raw_data[[#This Row],[Date]],Table_Sheet1[], 2, FALSE)</f>
        <v>Y</v>
      </c>
      <c r="C719" s="32" t="str">
        <f>VLOOKUP(Table_EnergyDemand_raw_data[[#This Row],[Date]],Table_Sheet1[], 3, FALSE)</f>
        <v>N</v>
      </c>
      <c r="D719" s="32">
        <v>90911.085000000006</v>
      </c>
      <c r="E719" s="32">
        <f>IF(Table5[[#This Row],[School day]]="Y",Table5[[#This Row],[Demand]],NA())</f>
        <v>90911.085000000006</v>
      </c>
      <c r="F719" s="32" t="e">
        <f>IF(Table5[[#This Row],[School day]]="N",Table5[[#This Row],[Demand]],NA())</f>
        <v>#N/A</v>
      </c>
      <c r="G719" s="32" t="e">
        <f>IF(Table5[[#This Row],[Holiday]]="Y",Table5[[#This Row],[Demand]], NA())</f>
        <v>#N/A</v>
      </c>
      <c r="H719" s="32">
        <f>IF(Table5[[#This Row],[Holiday]]="Y",NA(),Table5[[#This Row],[Demand]])</f>
        <v>90911.085000000006</v>
      </c>
    </row>
    <row r="720" spans="1:8" x14ac:dyDescent="0.3">
      <c r="A720" s="31">
        <v>42723</v>
      </c>
      <c r="B720" s="32" t="str">
        <f>VLOOKUP(Table_EnergyDemand_raw_data[[#This Row],[Date]],Table_Sheet1[], 2, FALSE)</f>
        <v>Y</v>
      </c>
      <c r="C720" s="32" t="str">
        <f>VLOOKUP(Table_EnergyDemand_raw_data[[#This Row],[Date]],Table_Sheet1[], 3, FALSE)</f>
        <v>N</v>
      </c>
      <c r="D720" s="32">
        <v>109260.30499999999</v>
      </c>
      <c r="E720" s="32">
        <f>IF(Table5[[#This Row],[School day]]="Y",Table5[[#This Row],[Demand]],NA())</f>
        <v>109260.30499999999</v>
      </c>
      <c r="F720" s="32" t="e">
        <f>IF(Table5[[#This Row],[School day]]="N",Table5[[#This Row],[Demand]],NA())</f>
        <v>#N/A</v>
      </c>
      <c r="G720" s="32" t="e">
        <f>IF(Table5[[#This Row],[Holiday]]="Y",Table5[[#This Row],[Demand]], NA())</f>
        <v>#N/A</v>
      </c>
      <c r="H720" s="32">
        <f>IF(Table5[[#This Row],[Holiday]]="Y",NA(),Table5[[#This Row],[Demand]])</f>
        <v>109260.30499999999</v>
      </c>
    </row>
    <row r="721" spans="1:8" x14ac:dyDescent="0.3">
      <c r="A721" s="31">
        <v>42724</v>
      </c>
      <c r="B721" s="32" t="str">
        <f>VLOOKUP(Table_EnergyDemand_raw_data[[#This Row],[Date]],Table_Sheet1[], 2, FALSE)</f>
        <v>N</v>
      </c>
      <c r="C721" s="32" t="str">
        <f>VLOOKUP(Table_EnergyDemand_raw_data[[#This Row],[Date]],Table_Sheet1[], 3, FALSE)</f>
        <v>N</v>
      </c>
      <c r="D721" s="32">
        <v>106451.255</v>
      </c>
      <c r="E721" s="32" t="e">
        <f>IF(Table5[[#This Row],[School day]]="Y",Table5[[#This Row],[Demand]],NA())</f>
        <v>#N/A</v>
      </c>
      <c r="F721" s="32">
        <f>IF(Table5[[#This Row],[School day]]="N",Table5[[#This Row],[Demand]],NA())</f>
        <v>106451.255</v>
      </c>
      <c r="G721" s="32" t="e">
        <f>IF(Table5[[#This Row],[Holiday]]="Y",Table5[[#This Row],[Demand]], NA())</f>
        <v>#N/A</v>
      </c>
      <c r="H721" s="32">
        <f>IF(Table5[[#This Row],[Holiday]]="Y",NA(),Table5[[#This Row],[Demand]])</f>
        <v>106451.255</v>
      </c>
    </row>
    <row r="722" spans="1:8" x14ac:dyDescent="0.3">
      <c r="A722" s="31">
        <v>42725</v>
      </c>
      <c r="B722" s="32" t="str">
        <f>VLOOKUP(Table_EnergyDemand_raw_data[[#This Row],[Date]],Table_Sheet1[], 2, FALSE)</f>
        <v>N</v>
      </c>
      <c r="C722" s="32" t="str">
        <f>VLOOKUP(Table_EnergyDemand_raw_data[[#This Row],[Date]],Table_Sheet1[], 3, FALSE)</f>
        <v>N</v>
      </c>
      <c r="D722" s="32">
        <v>104389.51</v>
      </c>
      <c r="E722" s="32" t="e">
        <f>IF(Table5[[#This Row],[School day]]="Y",Table5[[#This Row],[Demand]],NA())</f>
        <v>#N/A</v>
      </c>
      <c r="F722" s="32">
        <f>IF(Table5[[#This Row],[School day]]="N",Table5[[#This Row],[Demand]],NA())</f>
        <v>104389.51</v>
      </c>
      <c r="G722" s="32" t="e">
        <f>IF(Table5[[#This Row],[Holiday]]="Y",Table5[[#This Row],[Demand]], NA())</f>
        <v>#N/A</v>
      </c>
      <c r="H722" s="32">
        <f>IF(Table5[[#This Row],[Holiday]]="Y",NA(),Table5[[#This Row],[Demand]])</f>
        <v>104389.51</v>
      </c>
    </row>
    <row r="723" spans="1:8" x14ac:dyDescent="0.3">
      <c r="A723" s="31">
        <v>42726</v>
      </c>
      <c r="B723" s="32" t="str">
        <f>VLOOKUP(Table_EnergyDemand_raw_data[[#This Row],[Date]],Table_Sheet1[], 2, FALSE)</f>
        <v>N</v>
      </c>
      <c r="C723" s="32" t="str">
        <f>VLOOKUP(Table_EnergyDemand_raw_data[[#This Row],[Date]],Table_Sheet1[], 3, FALSE)</f>
        <v>N</v>
      </c>
      <c r="D723" s="32">
        <v>105513.235</v>
      </c>
      <c r="E723" s="32" t="e">
        <f>IF(Table5[[#This Row],[School day]]="Y",Table5[[#This Row],[Demand]],NA())</f>
        <v>#N/A</v>
      </c>
      <c r="F723" s="32">
        <f>IF(Table5[[#This Row],[School day]]="N",Table5[[#This Row],[Demand]],NA())</f>
        <v>105513.235</v>
      </c>
      <c r="G723" s="32" t="e">
        <f>IF(Table5[[#This Row],[Holiday]]="Y",Table5[[#This Row],[Demand]], NA())</f>
        <v>#N/A</v>
      </c>
      <c r="H723" s="32">
        <f>IF(Table5[[#This Row],[Holiday]]="Y",NA(),Table5[[#This Row],[Demand]])</f>
        <v>105513.235</v>
      </c>
    </row>
    <row r="724" spans="1:8" x14ac:dyDescent="0.3">
      <c r="A724" s="31">
        <v>42727</v>
      </c>
      <c r="B724" s="32" t="str">
        <f>VLOOKUP(Table_EnergyDemand_raw_data[[#This Row],[Date]],Table_Sheet1[], 2, FALSE)</f>
        <v>N</v>
      </c>
      <c r="C724" s="32" t="str">
        <f>VLOOKUP(Table_EnergyDemand_raw_data[[#This Row],[Date]],Table_Sheet1[], 3, FALSE)</f>
        <v>N</v>
      </c>
      <c r="D724" s="32">
        <v>112247.94500000001</v>
      </c>
      <c r="E724" s="32" t="e">
        <f>IF(Table5[[#This Row],[School day]]="Y",Table5[[#This Row],[Demand]],NA())</f>
        <v>#N/A</v>
      </c>
      <c r="F724" s="32">
        <f>IF(Table5[[#This Row],[School day]]="N",Table5[[#This Row],[Demand]],NA())</f>
        <v>112247.94500000001</v>
      </c>
      <c r="G724" s="32" t="e">
        <f>IF(Table5[[#This Row],[Holiday]]="Y",Table5[[#This Row],[Demand]], NA())</f>
        <v>#N/A</v>
      </c>
      <c r="H724" s="32">
        <f>IF(Table5[[#This Row],[Holiday]]="Y",NA(),Table5[[#This Row],[Demand]])</f>
        <v>112247.94500000001</v>
      </c>
    </row>
    <row r="725" spans="1:8" x14ac:dyDescent="0.3">
      <c r="A725" s="31">
        <v>42728</v>
      </c>
      <c r="B725" s="32" t="str">
        <f>VLOOKUP(Table_EnergyDemand_raw_data[[#This Row],[Date]],Table_Sheet1[], 2, FALSE)</f>
        <v>N</v>
      </c>
      <c r="C725" s="32" t="str">
        <f>VLOOKUP(Table_EnergyDemand_raw_data[[#This Row],[Date]],Table_Sheet1[], 3, FALSE)</f>
        <v>N</v>
      </c>
      <c r="D725" s="32">
        <v>114843.875</v>
      </c>
      <c r="E725" s="32" t="e">
        <f>IF(Table5[[#This Row],[School day]]="Y",Table5[[#This Row],[Demand]],NA())</f>
        <v>#N/A</v>
      </c>
      <c r="F725" s="32">
        <f>IF(Table5[[#This Row],[School day]]="N",Table5[[#This Row],[Demand]],NA())</f>
        <v>114843.875</v>
      </c>
      <c r="G725" s="32" t="e">
        <f>IF(Table5[[#This Row],[Holiday]]="Y",Table5[[#This Row],[Demand]], NA())</f>
        <v>#N/A</v>
      </c>
      <c r="H725" s="32">
        <f>IF(Table5[[#This Row],[Holiday]]="Y",NA(),Table5[[#This Row],[Demand]])</f>
        <v>114843.875</v>
      </c>
    </row>
    <row r="726" spans="1:8" x14ac:dyDescent="0.3">
      <c r="A726" s="31">
        <v>42729</v>
      </c>
      <c r="B726" s="32" t="str">
        <f>VLOOKUP(Table_EnergyDemand_raw_data[[#This Row],[Date]],Table_Sheet1[], 2, FALSE)</f>
        <v>N</v>
      </c>
      <c r="C726" s="32" t="str">
        <f>VLOOKUP(Table_EnergyDemand_raw_data[[#This Row],[Date]],Table_Sheet1[], 3, FALSE)</f>
        <v>N</v>
      </c>
      <c r="D726" s="32">
        <v>114468.17</v>
      </c>
      <c r="E726" s="32" t="e">
        <f>IF(Table5[[#This Row],[School day]]="Y",Table5[[#This Row],[Demand]],NA())</f>
        <v>#N/A</v>
      </c>
      <c r="F726" s="32">
        <f>IF(Table5[[#This Row],[School day]]="N",Table5[[#This Row],[Demand]],NA())</f>
        <v>114468.17</v>
      </c>
      <c r="G726" s="32" t="e">
        <f>IF(Table5[[#This Row],[Holiday]]="Y",Table5[[#This Row],[Demand]], NA())</f>
        <v>#N/A</v>
      </c>
      <c r="H726" s="32">
        <f>IF(Table5[[#This Row],[Holiday]]="Y",NA(),Table5[[#This Row],[Demand]])</f>
        <v>114468.17</v>
      </c>
    </row>
    <row r="727" spans="1:8" x14ac:dyDescent="0.3">
      <c r="A727" s="31">
        <v>42730</v>
      </c>
      <c r="B727" s="32" t="str">
        <f>VLOOKUP(Table_EnergyDemand_raw_data[[#This Row],[Date]],Table_Sheet1[], 2, FALSE)</f>
        <v>N</v>
      </c>
      <c r="C727" s="32" t="str">
        <f>VLOOKUP(Table_EnergyDemand_raw_data[[#This Row],[Date]],Table_Sheet1[], 3, FALSE)</f>
        <v>Y</v>
      </c>
      <c r="D727" s="32">
        <v>106284.83</v>
      </c>
      <c r="E727" s="32" t="e">
        <f>IF(Table5[[#This Row],[School day]]="Y",Table5[[#This Row],[Demand]],NA())</f>
        <v>#N/A</v>
      </c>
      <c r="F727" s="32">
        <f>IF(Table5[[#This Row],[School day]]="N",Table5[[#This Row],[Demand]],NA())</f>
        <v>106284.83</v>
      </c>
      <c r="G727" s="32">
        <f>IF(Table5[[#This Row],[Holiday]]="Y",Table5[[#This Row],[Demand]], NA())</f>
        <v>106284.83</v>
      </c>
      <c r="H727" s="32" t="e">
        <f>IF(Table5[[#This Row],[Holiday]]="Y",NA(),Table5[[#This Row],[Demand]])</f>
        <v>#N/A</v>
      </c>
    </row>
    <row r="728" spans="1:8" x14ac:dyDescent="0.3">
      <c r="A728" s="31">
        <v>42731</v>
      </c>
      <c r="B728" s="32" t="str">
        <f>VLOOKUP(Table_EnergyDemand_raw_data[[#This Row],[Date]],Table_Sheet1[], 2, FALSE)</f>
        <v>N</v>
      </c>
      <c r="C728" s="32" t="str">
        <f>VLOOKUP(Table_EnergyDemand_raw_data[[#This Row],[Date]],Table_Sheet1[], 3, FALSE)</f>
        <v>Y</v>
      </c>
      <c r="D728" s="32">
        <v>99701.43</v>
      </c>
      <c r="E728" s="32" t="e">
        <f>IF(Table5[[#This Row],[School day]]="Y",Table5[[#This Row],[Demand]],NA())</f>
        <v>#N/A</v>
      </c>
      <c r="F728" s="32">
        <f>IF(Table5[[#This Row],[School day]]="N",Table5[[#This Row],[Demand]],NA())</f>
        <v>99701.43</v>
      </c>
      <c r="G728" s="32">
        <f>IF(Table5[[#This Row],[Holiday]]="Y",Table5[[#This Row],[Demand]], NA())</f>
        <v>99701.43</v>
      </c>
      <c r="H728" s="32" t="e">
        <f>IF(Table5[[#This Row],[Holiday]]="Y",NA(),Table5[[#This Row],[Demand]])</f>
        <v>#N/A</v>
      </c>
    </row>
    <row r="729" spans="1:8" x14ac:dyDescent="0.3">
      <c r="A729" s="31">
        <v>42732</v>
      </c>
      <c r="B729" s="32" t="str">
        <f>VLOOKUP(Table_EnergyDemand_raw_data[[#This Row],[Date]],Table_Sheet1[], 2, FALSE)</f>
        <v>N</v>
      </c>
      <c r="C729" s="32" t="str">
        <f>VLOOKUP(Table_EnergyDemand_raw_data[[#This Row],[Date]],Table_Sheet1[], 3, FALSE)</f>
        <v>N</v>
      </c>
      <c r="D729" s="32">
        <v>123693.52</v>
      </c>
      <c r="E729" s="32" t="e">
        <f>IF(Table5[[#This Row],[School day]]="Y",Table5[[#This Row],[Demand]],NA())</f>
        <v>#N/A</v>
      </c>
      <c r="F729" s="32">
        <f>IF(Table5[[#This Row],[School day]]="N",Table5[[#This Row],[Demand]],NA())</f>
        <v>123693.52</v>
      </c>
      <c r="G729" s="32" t="e">
        <f>IF(Table5[[#This Row],[Holiday]]="Y",Table5[[#This Row],[Demand]], NA())</f>
        <v>#N/A</v>
      </c>
      <c r="H729" s="32">
        <f>IF(Table5[[#This Row],[Holiday]]="Y",NA(),Table5[[#This Row],[Demand]])</f>
        <v>123693.52</v>
      </c>
    </row>
    <row r="730" spans="1:8" x14ac:dyDescent="0.3">
      <c r="A730" s="31">
        <v>42733</v>
      </c>
      <c r="B730" s="32" t="str">
        <f>VLOOKUP(Table_EnergyDemand_raw_data[[#This Row],[Date]],Table_Sheet1[], 2, FALSE)</f>
        <v>N</v>
      </c>
      <c r="C730" s="32" t="str">
        <f>VLOOKUP(Table_EnergyDemand_raw_data[[#This Row],[Date]],Table_Sheet1[], 3, FALSE)</f>
        <v>N</v>
      </c>
      <c r="D730" s="32">
        <v>135571.79500000001</v>
      </c>
      <c r="E730" s="32" t="e">
        <f>IF(Table5[[#This Row],[School day]]="Y",Table5[[#This Row],[Demand]],NA())</f>
        <v>#N/A</v>
      </c>
      <c r="F730" s="32">
        <f>IF(Table5[[#This Row],[School day]]="N",Table5[[#This Row],[Demand]],NA())</f>
        <v>135571.79500000001</v>
      </c>
      <c r="G730" s="32" t="e">
        <f>IF(Table5[[#This Row],[Holiday]]="Y",Table5[[#This Row],[Demand]], NA())</f>
        <v>#N/A</v>
      </c>
      <c r="H730" s="32">
        <f>IF(Table5[[#This Row],[Holiday]]="Y",NA(),Table5[[#This Row],[Demand]])</f>
        <v>135571.79500000001</v>
      </c>
    </row>
    <row r="731" spans="1:8" x14ac:dyDescent="0.3">
      <c r="A731" s="31">
        <v>42734</v>
      </c>
      <c r="B731" s="32" t="str">
        <f>VLOOKUP(Table_EnergyDemand_raw_data[[#This Row],[Date]],Table_Sheet1[], 2, FALSE)</f>
        <v>N</v>
      </c>
      <c r="C731" s="32" t="str">
        <f>VLOOKUP(Table_EnergyDemand_raw_data[[#This Row],[Date]],Table_Sheet1[], 3, FALSE)</f>
        <v>N</v>
      </c>
      <c r="D731" s="32">
        <v>112141.83</v>
      </c>
      <c r="E731" s="32" t="e">
        <f>IF(Table5[[#This Row],[School day]]="Y",Table5[[#This Row],[Demand]],NA())</f>
        <v>#N/A</v>
      </c>
      <c r="F731" s="32">
        <f>IF(Table5[[#This Row],[School day]]="N",Table5[[#This Row],[Demand]],NA())</f>
        <v>112141.83</v>
      </c>
      <c r="G731" s="32" t="e">
        <f>IF(Table5[[#This Row],[Holiday]]="Y",Table5[[#This Row],[Demand]], NA())</f>
        <v>#N/A</v>
      </c>
      <c r="H731" s="32">
        <f>IF(Table5[[#This Row],[Holiday]]="Y",NA(),Table5[[#This Row],[Demand]])</f>
        <v>112141.83</v>
      </c>
    </row>
    <row r="732" spans="1:8" x14ac:dyDescent="0.3">
      <c r="A732" s="31">
        <v>42735</v>
      </c>
      <c r="B732" s="32" t="str">
        <f>VLOOKUP(Table_EnergyDemand_raw_data[[#This Row],[Date]],Table_Sheet1[], 2, FALSE)</f>
        <v>N</v>
      </c>
      <c r="C732" s="32" t="str">
        <f>VLOOKUP(Table_EnergyDemand_raw_data[[#This Row],[Date]],Table_Sheet1[], 3, FALSE)</f>
        <v>N</v>
      </c>
      <c r="D732" s="32">
        <v>95728.15</v>
      </c>
      <c r="E732" s="32" t="e">
        <f>IF(Table5[[#This Row],[School day]]="Y",Table5[[#This Row],[Demand]],NA())</f>
        <v>#N/A</v>
      </c>
      <c r="F732" s="32">
        <f>IF(Table5[[#This Row],[School day]]="N",Table5[[#This Row],[Demand]],NA())</f>
        <v>95728.15</v>
      </c>
      <c r="G732" s="32" t="e">
        <f>IF(Table5[[#This Row],[Holiday]]="Y",Table5[[#This Row],[Demand]], NA())</f>
        <v>#N/A</v>
      </c>
      <c r="H732" s="32">
        <f>IF(Table5[[#This Row],[Holiday]]="Y",NA(),Table5[[#This Row],[Demand]])</f>
        <v>95728.15</v>
      </c>
    </row>
    <row r="733" spans="1:8" x14ac:dyDescent="0.3">
      <c r="A733" s="31">
        <v>42736</v>
      </c>
      <c r="B733" s="32" t="str">
        <f>VLOOKUP(Table_EnergyDemand_raw_data[[#This Row],[Date]],Table_Sheet1[], 2, FALSE)</f>
        <v>N</v>
      </c>
      <c r="C733" s="32" t="str">
        <f>VLOOKUP(Table_EnergyDemand_raw_data[[#This Row],[Date]],Table_Sheet1[], 3, FALSE)</f>
        <v>Y</v>
      </c>
      <c r="D733" s="32">
        <v>89403.145000000004</v>
      </c>
      <c r="E733" s="32" t="e">
        <f>IF(Table5[[#This Row],[School day]]="Y",Table5[[#This Row],[Demand]],NA())</f>
        <v>#N/A</v>
      </c>
      <c r="F733" s="32">
        <f>IF(Table5[[#This Row],[School day]]="N",Table5[[#This Row],[Demand]],NA())</f>
        <v>89403.145000000004</v>
      </c>
      <c r="G733" s="32">
        <f>IF(Table5[[#This Row],[Holiday]]="Y",Table5[[#This Row],[Demand]], NA())</f>
        <v>89403.145000000004</v>
      </c>
      <c r="H733" s="32" t="e">
        <f>IF(Table5[[#This Row],[Holiday]]="Y",NA(),Table5[[#This Row],[Demand]])</f>
        <v>#N/A</v>
      </c>
    </row>
    <row r="734" spans="1:8" x14ac:dyDescent="0.3">
      <c r="A734" s="31">
        <v>42737</v>
      </c>
      <c r="B734" s="32" t="str">
        <f>VLOOKUP(Table_EnergyDemand_raw_data[[#This Row],[Date]],Table_Sheet1[], 2, FALSE)</f>
        <v>N</v>
      </c>
      <c r="C734" s="32" t="str">
        <f>VLOOKUP(Table_EnergyDemand_raw_data[[#This Row],[Date]],Table_Sheet1[], 3, FALSE)</f>
        <v>Y</v>
      </c>
      <c r="D734" s="32">
        <v>86507.47</v>
      </c>
      <c r="E734" s="32" t="e">
        <f>IF(Table5[[#This Row],[School day]]="Y",Table5[[#This Row],[Demand]],NA())</f>
        <v>#N/A</v>
      </c>
      <c r="F734" s="32">
        <f>IF(Table5[[#This Row],[School day]]="N",Table5[[#This Row],[Demand]],NA())</f>
        <v>86507.47</v>
      </c>
      <c r="G734" s="32">
        <f>IF(Table5[[#This Row],[Holiday]]="Y",Table5[[#This Row],[Demand]], NA())</f>
        <v>86507.47</v>
      </c>
      <c r="H734" s="32" t="e">
        <f>IF(Table5[[#This Row],[Holiday]]="Y",NA(),Table5[[#This Row],[Demand]])</f>
        <v>#N/A</v>
      </c>
    </row>
    <row r="735" spans="1:8" x14ac:dyDescent="0.3">
      <c r="A735" s="31">
        <v>42738</v>
      </c>
      <c r="B735" s="32" t="str">
        <f>VLOOKUP(Table_EnergyDemand_raw_data[[#This Row],[Date]],Table_Sheet1[], 2, FALSE)</f>
        <v>N</v>
      </c>
      <c r="C735" s="32" t="str">
        <f>VLOOKUP(Table_EnergyDemand_raw_data[[#This Row],[Date]],Table_Sheet1[], 3, FALSE)</f>
        <v>N</v>
      </c>
      <c r="D735" s="32">
        <v>97564.744999999995</v>
      </c>
      <c r="E735" s="32" t="e">
        <f>IF(Table5[[#This Row],[School day]]="Y",Table5[[#This Row],[Demand]],NA())</f>
        <v>#N/A</v>
      </c>
      <c r="F735" s="32">
        <f>IF(Table5[[#This Row],[School day]]="N",Table5[[#This Row],[Demand]],NA())</f>
        <v>97564.744999999995</v>
      </c>
      <c r="G735" s="32" t="e">
        <f>IF(Table5[[#This Row],[Holiday]]="Y",Table5[[#This Row],[Demand]], NA())</f>
        <v>#N/A</v>
      </c>
      <c r="H735" s="32">
        <f>IF(Table5[[#This Row],[Holiday]]="Y",NA(),Table5[[#This Row],[Demand]])</f>
        <v>97564.744999999995</v>
      </c>
    </row>
    <row r="736" spans="1:8" x14ac:dyDescent="0.3">
      <c r="A736" s="31">
        <v>42739</v>
      </c>
      <c r="B736" s="32" t="str">
        <f>VLOOKUP(Table_EnergyDemand_raw_data[[#This Row],[Date]],Table_Sheet1[], 2, FALSE)</f>
        <v>N</v>
      </c>
      <c r="C736" s="32" t="str">
        <f>VLOOKUP(Table_EnergyDemand_raw_data[[#This Row],[Date]],Table_Sheet1[], 3, FALSE)</f>
        <v>N</v>
      </c>
      <c r="D736" s="32">
        <v>116606.795</v>
      </c>
      <c r="E736" s="32" t="e">
        <f>IF(Table5[[#This Row],[School day]]="Y",Table5[[#This Row],[Demand]],NA())</f>
        <v>#N/A</v>
      </c>
      <c r="F736" s="32">
        <f>IF(Table5[[#This Row],[School day]]="N",Table5[[#This Row],[Demand]],NA())</f>
        <v>116606.795</v>
      </c>
      <c r="G736" s="32" t="e">
        <f>IF(Table5[[#This Row],[Holiday]]="Y",Table5[[#This Row],[Demand]], NA())</f>
        <v>#N/A</v>
      </c>
      <c r="H736" s="32">
        <f>IF(Table5[[#This Row],[Holiday]]="Y",NA(),Table5[[#This Row],[Demand]])</f>
        <v>116606.795</v>
      </c>
    </row>
    <row r="737" spans="1:8" x14ac:dyDescent="0.3">
      <c r="A737" s="31">
        <v>42740</v>
      </c>
      <c r="B737" s="32" t="str">
        <f>VLOOKUP(Table_EnergyDemand_raw_data[[#This Row],[Date]],Table_Sheet1[], 2, FALSE)</f>
        <v>N</v>
      </c>
      <c r="C737" s="32" t="str">
        <f>VLOOKUP(Table_EnergyDemand_raw_data[[#This Row],[Date]],Table_Sheet1[], 3, FALSE)</f>
        <v>N</v>
      </c>
      <c r="D737" s="32">
        <v>128079.845</v>
      </c>
      <c r="E737" s="32" t="e">
        <f>IF(Table5[[#This Row],[School day]]="Y",Table5[[#This Row],[Demand]],NA())</f>
        <v>#N/A</v>
      </c>
      <c r="F737" s="32">
        <f>IF(Table5[[#This Row],[School day]]="N",Table5[[#This Row],[Demand]],NA())</f>
        <v>128079.845</v>
      </c>
      <c r="G737" s="32" t="e">
        <f>IF(Table5[[#This Row],[Holiday]]="Y",Table5[[#This Row],[Demand]], NA())</f>
        <v>#N/A</v>
      </c>
      <c r="H737" s="32">
        <f>IF(Table5[[#This Row],[Holiday]]="Y",NA(),Table5[[#This Row],[Demand]])</f>
        <v>128079.845</v>
      </c>
    </row>
    <row r="738" spans="1:8" x14ac:dyDescent="0.3">
      <c r="A738" s="31">
        <v>42741</v>
      </c>
      <c r="B738" s="32" t="str">
        <f>VLOOKUP(Table_EnergyDemand_raw_data[[#This Row],[Date]],Table_Sheet1[], 2, FALSE)</f>
        <v>N</v>
      </c>
      <c r="C738" s="32" t="str">
        <f>VLOOKUP(Table_EnergyDemand_raw_data[[#This Row],[Date]],Table_Sheet1[], 3, FALSE)</f>
        <v>N</v>
      </c>
      <c r="D738" s="32">
        <v>136308.73499999999</v>
      </c>
      <c r="E738" s="32" t="e">
        <f>IF(Table5[[#This Row],[School day]]="Y",Table5[[#This Row],[Demand]],NA())</f>
        <v>#N/A</v>
      </c>
      <c r="F738" s="32">
        <f>IF(Table5[[#This Row],[School day]]="N",Table5[[#This Row],[Demand]],NA())</f>
        <v>136308.73499999999</v>
      </c>
      <c r="G738" s="32" t="e">
        <f>IF(Table5[[#This Row],[Holiday]]="Y",Table5[[#This Row],[Demand]], NA())</f>
        <v>#N/A</v>
      </c>
      <c r="H738" s="32">
        <f>IF(Table5[[#This Row],[Holiday]]="Y",NA(),Table5[[#This Row],[Demand]])</f>
        <v>136308.73499999999</v>
      </c>
    </row>
    <row r="739" spans="1:8" x14ac:dyDescent="0.3">
      <c r="A739" s="31">
        <v>42742</v>
      </c>
      <c r="B739" s="32" t="str">
        <f>VLOOKUP(Table_EnergyDemand_raw_data[[#This Row],[Date]],Table_Sheet1[], 2, FALSE)</f>
        <v>N</v>
      </c>
      <c r="C739" s="32" t="str">
        <f>VLOOKUP(Table_EnergyDemand_raw_data[[#This Row],[Date]],Table_Sheet1[], 3, FALSE)</f>
        <v>N</v>
      </c>
      <c r="D739" s="32">
        <v>134955.01999999999</v>
      </c>
      <c r="E739" s="32" t="e">
        <f>IF(Table5[[#This Row],[School day]]="Y",Table5[[#This Row],[Demand]],NA())</f>
        <v>#N/A</v>
      </c>
      <c r="F739" s="32">
        <f>IF(Table5[[#This Row],[School day]]="N",Table5[[#This Row],[Demand]],NA())</f>
        <v>134955.01999999999</v>
      </c>
      <c r="G739" s="32" t="e">
        <f>IF(Table5[[#This Row],[Holiday]]="Y",Table5[[#This Row],[Demand]], NA())</f>
        <v>#N/A</v>
      </c>
      <c r="H739" s="32">
        <f>IF(Table5[[#This Row],[Holiday]]="Y",NA(),Table5[[#This Row],[Demand]])</f>
        <v>134955.01999999999</v>
      </c>
    </row>
    <row r="740" spans="1:8" x14ac:dyDescent="0.3">
      <c r="A740" s="31">
        <v>42743</v>
      </c>
      <c r="B740" s="32" t="str">
        <f>VLOOKUP(Table_EnergyDemand_raw_data[[#This Row],[Date]],Table_Sheet1[], 2, FALSE)</f>
        <v>N</v>
      </c>
      <c r="C740" s="32" t="str">
        <f>VLOOKUP(Table_EnergyDemand_raw_data[[#This Row],[Date]],Table_Sheet1[], 3, FALSE)</f>
        <v>N</v>
      </c>
      <c r="D740" s="32">
        <v>122777.02499999999</v>
      </c>
      <c r="E740" s="32" t="e">
        <f>IF(Table5[[#This Row],[School day]]="Y",Table5[[#This Row],[Demand]],NA())</f>
        <v>#N/A</v>
      </c>
      <c r="F740" s="32">
        <f>IF(Table5[[#This Row],[School day]]="N",Table5[[#This Row],[Demand]],NA())</f>
        <v>122777.02499999999</v>
      </c>
      <c r="G740" s="32" t="e">
        <f>IF(Table5[[#This Row],[Holiday]]="Y",Table5[[#This Row],[Demand]], NA())</f>
        <v>#N/A</v>
      </c>
      <c r="H740" s="32">
        <f>IF(Table5[[#This Row],[Holiday]]="Y",NA(),Table5[[#This Row],[Demand]])</f>
        <v>122777.02499999999</v>
      </c>
    </row>
    <row r="741" spans="1:8" x14ac:dyDescent="0.3">
      <c r="A741" s="31">
        <v>42744</v>
      </c>
      <c r="B741" s="32" t="str">
        <f>VLOOKUP(Table_EnergyDemand_raw_data[[#This Row],[Date]],Table_Sheet1[], 2, FALSE)</f>
        <v>N</v>
      </c>
      <c r="C741" s="32" t="str">
        <f>VLOOKUP(Table_EnergyDemand_raw_data[[#This Row],[Date]],Table_Sheet1[], 3, FALSE)</f>
        <v>N</v>
      </c>
      <c r="D741" s="32">
        <v>116211.99</v>
      </c>
      <c r="E741" s="32" t="e">
        <f>IF(Table5[[#This Row],[School day]]="Y",Table5[[#This Row],[Demand]],NA())</f>
        <v>#N/A</v>
      </c>
      <c r="F741" s="32">
        <f>IF(Table5[[#This Row],[School day]]="N",Table5[[#This Row],[Demand]],NA())</f>
        <v>116211.99</v>
      </c>
      <c r="G741" s="32" t="e">
        <f>IF(Table5[[#This Row],[Holiday]]="Y",Table5[[#This Row],[Demand]], NA())</f>
        <v>#N/A</v>
      </c>
      <c r="H741" s="32">
        <f>IF(Table5[[#This Row],[Holiday]]="Y",NA(),Table5[[#This Row],[Demand]])</f>
        <v>116211.99</v>
      </c>
    </row>
    <row r="742" spans="1:8" x14ac:dyDescent="0.3">
      <c r="A742" s="31">
        <v>42745</v>
      </c>
      <c r="B742" s="32" t="str">
        <f>VLOOKUP(Table_EnergyDemand_raw_data[[#This Row],[Date]],Table_Sheet1[], 2, FALSE)</f>
        <v>N</v>
      </c>
      <c r="C742" s="32" t="str">
        <f>VLOOKUP(Table_EnergyDemand_raw_data[[#This Row],[Date]],Table_Sheet1[], 3, FALSE)</f>
        <v>N</v>
      </c>
      <c r="D742" s="32">
        <v>120366.32</v>
      </c>
      <c r="E742" s="32" t="e">
        <f>IF(Table5[[#This Row],[School day]]="Y",Table5[[#This Row],[Demand]],NA())</f>
        <v>#N/A</v>
      </c>
      <c r="F742" s="32">
        <f>IF(Table5[[#This Row],[School day]]="N",Table5[[#This Row],[Demand]],NA())</f>
        <v>120366.32</v>
      </c>
      <c r="G742" s="32" t="e">
        <f>IF(Table5[[#This Row],[Holiday]]="Y",Table5[[#This Row],[Demand]], NA())</f>
        <v>#N/A</v>
      </c>
      <c r="H742" s="32">
        <f>IF(Table5[[#This Row],[Holiday]]="Y",NA(),Table5[[#This Row],[Demand]])</f>
        <v>120366.32</v>
      </c>
    </row>
    <row r="743" spans="1:8" x14ac:dyDescent="0.3">
      <c r="A743" s="31">
        <v>42746</v>
      </c>
      <c r="B743" s="32" t="str">
        <f>VLOOKUP(Table_EnergyDemand_raw_data[[#This Row],[Date]],Table_Sheet1[], 2, FALSE)</f>
        <v>N</v>
      </c>
      <c r="C743" s="32" t="str">
        <f>VLOOKUP(Table_EnergyDemand_raw_data[[#This Row],[Date]],Table_Sheet1[], 3, FALSE)</f>
        <v>N</v>
      </c>
      <c r="D743" s="32">
        <v>111595.855</v>
      </c>
      <c r="E743" s="32" t="e">
        <f>IF(Table5[[#This Row],[School day]]="Y",Table5[[#This Row],[Demand]],NA())</f>
        <v>#N/A</v>
      </c>
      <c r="F743" s="32">
        <f>IF(Table5[[#This Row],[School day]]="N",Table5[[#This Row],[Demand]],NA())</f>
        <v>111595.855</v>
      </c>
      <c r="G743" s="32" t="e">
        <f>IF(Table5[[#This Row],[Holiday]]="Y",Table5[[#This Row],[Demand]], NA())</f>
        <v>#N/A</v>
      </c>
      <c r="H743" s="32">
        <f>IF(Table5[[#This Row],[Holiday]]="Y",NA(),Table5[[#This Row],[Demand]])</f>
        <v>111595.855</v>
      </c>
    </row>
    <row r="744" spans="1:8" x14ac:dyDescent="0.3">
      <c r="A744" s="31">
        <v>42747</v>
      </c>
      <c r="B744" s="32" t="str">
        <f>VLOOKUP(Table_EnergyDemand_raw_data[[#This Row],[Date]],Table_Sheet1[], 2, FALSE)</f>
        <v>N</v>
      </c>
      <c r="C744" s="32" t="str">
        <f>VLOOKUP(Table_EnergyDemand_raw_data[[#This Row],[Date]],Table_Sheet1[], 3, FALSE)</f>
        <v>N</v>
      </c>
      <c r="D744" s="32">
        <v>118783.94500000001</v>
      </c>
      <c r="E744" s="32" t="e">
        <f>IF(Table5[[#This Row],[School day]]="Y",Table5[[#This Row],[Demand]],NA())</f>
        <v>#N/A</v>
      </c>
      <c r="F744" s="32">
        <f>IF(Table5[[#This Row],[School day]]="N",Table5[[#This Row],[Demand]],NA())</f>
        <v>118783.94500000001</v>
      </c>
      <c r="G744" s="32" t="e">
        <f>IF(Table5[[#This Row],[Holiday]]="Y",Table5[[#This Row],[Demand]], NA())</f>
        <v>#N/A</v>
      </c>
      <c r="H744" s="32">
        <f>IF(Table5[[#This Row],[Holiday]]="Y",NA(),Table5[[#This Row],[Demand]])</f>
        <v>118783.94500000001</v>
      </c>
    </row>
    <row r="745" spans="1:8" x14ac:dyDescent="0.3">
      <c r="A745" s="31">
        <v>42748</v>
      </c>
      <c r="B745" s="32" t="str">
        <f>VLOOKUP(Table_EnergyDemand_raw_data[[#This Row],[Date]],Table_Sheet1[], 2, FALSE)</f>
        <v>N</v>
      </c>
      <c r="C745" s="32" t="str">
        <f>VLOOKUP(Table_EnergyDemand_raw_data[[#This Row],[Date]],Table_Sheet1[], 3, FALSE)</f>
        <v>N</v>
      </c>
      <c r="D745" s="32">
        <v>111341.675</v>
      </c>
      <c r="E745" s="32" t="e">
        <f>IF(Table5[[#This Row],[School day]]="Y",Table5[[#This Row],[Demand]],NA())</f>
        <v>#N/A</v>
      </c>
      <c r="F745" s="32">
        <f>IF(Table5[[#This Row],[School day]]="N",Table5[[#This Row],[Demand]],NA())</f>
        <v>111341.675</v>
      </c>
      <c r="G745" s="32" t="e">
        <f>IF(Table5[[#This Row],[Holiday]]="Y",Table5[[#This Row],[Demand]], NA())</f>
        <v>#N/A</v>
      </c>
      <c r="H745" s="32">
        <f>IF(Table5[[#This Row],[Holiday]]="Y",NA(),Table5[[#This Row],[Demand]])</f>
        <v>111341.675</v>
      </c>
    </row>
    <row r="746" spans="1:8" x14ac:dyDescent="0.3">
      <c r="A746" s="31">
        <v>42749</v>
      </c>
      <c r="B746" s="32" t="str">
        <f>VLOOKUP(Table_EnergyDemand_raw_data[[#This Row],[Date]],Table_Sheet1[], 2, FALSE)</f>
        <v>N</v>
      </c>
      <c r="C746" s="32" t="str">
        <f>VLOOKUP(Table_EnergyDemand_raw_data[[#This Row],[Date]],Table_Sheet1[], 3, FALSE)</f>
        <v>N</v>
      </c>
      <c r="D746" s="32">
        <v>88996.625</v>
      </c>
      <c r="E746" s="32" t="e">
        <f>IF(Table5[[#This Row],[School day]]="Y",Table5[[#This Row],[Demand]],NA())</f>
        <v>#N/A</v>
      </c>
      <c r="F746" s="32">
        <f>IF(Table5[[#This Row],[School day]]="N",Table5[[#This Row],[Demand]],NA())</f>
        <v>88996.625</v>
      </c>
      <c r="G746" s="32" t="e">
        <f>IF(Table5[[#This Row],[Holiday]]="Y",Table5[[#This Row],[Demand]], NA())</f>
        <v>#N/A</v>
      </c>
      <c r="H746" s="32">
        <f>IF(Table5[[#This Row],[Holiday]]="Y",NA(),Table5[[#This Row],[Demand]])</f>
        <v>88996.625</v>
      </c>
    </row>
    <row r="747" spans="1:8" x14ac:dyDescent="0.3">
      <c r="A747" s="31">
        <v>42750</v>
      </c>
      <c r="B747" s="32" t="str">
        <f>VLOOKUP(Table_EnergyDemand_raw_data[[#This Row],[Date]],Table_Sheet1[], 2, FALSE)</f>
        <v>N</v>
      </c>
      <c r="C747" s="32" t="str">
        <f>VLOOKUP(Table_EnergyDemand_raw_data[[#This Row],[Date]],Table_Sheet1[], 3, FALSE)</f>
        <v>N</v>
      </c>
      <c r="D747" s="32">
        <v>90294</v>
      </c>
      <c r="E747" s="32" t="e">
        <f>IF(Table5[[#This Row],[School day]]="Y",Table5[[#This Row],[Demand]],NA())</f>
        <v>#N/A</v>
      </c>
      <c r="F747" s="32">
        <f>IF(Table5[[#This Row],[School day]]="N",Table5[[#This Row],[Demand]],NA())</f>
        <v>90294</v>
      </c>
      <c r="G747" s="32" t="e">
        <f>IF(Table5[[#This Row],[Holiday]]="Y",Table5[[#This Row],[Demand]], NA())</f>
        <v>#N/A</v>
      </c>
      <c r="H747" s="32">
        <f>IF(Table5[[#This Row],[Holiday]]="Y",NA(),Table5[[#This Row],[Demand]])</f>
        <v>90294</v>
      </c>
    </row>
    <row r="748" spans="1:8" x14ac:dyDescent="0.3">
      <c r="A748" s="31">
        <v>42751</v>
      </c>
      <c r="B748" s="32" t="str">
        <f>VLOOKUP(Table_EnergyDemand_raw_data[[#This Row],[Date]],Table_Sheet1[], 2, FALSE)</f>
        <v>N</v>
      </c>
      <c r="C748" s="32" t="str">
        <f>VLOOKUP(Table_EnergyDemand_raw_data[[#This Row],[Date]],Table_Sheet1[], 3, FALSE)</f>
        <v>N</v>
      </c>
      <c r="D748" s="32">
        <v>120928.705</v>
      </c>
      <c r="E748" s="32" t="e">
        <f>IF(Table5[[#This Row],[School day]]="Y",Table5[[#This Row],[Demand]],NA())</f>
        <v>#N/A</v>
      </c>
      <c r="F748" s="32">
        <f>IF(Table5[[#This Row],[School day]]="N",Table5[[#This Row],[Demand]],NA())</f>
        <v>120928.705</v>
      </c>
      <c r="G748" s="32" t="e">
        <f>IF(Table5[[#This Row],[Holiday]]="Y",Table5[[#This Row],[Demand]], NA())</f>
        <v>#N/A</v>
      </c>
      <c r="H748" s="32">
        <f>IF(Table5[[#This Row],[Holiday]]="Y",NA(),Table5[[#This Row],[Demand]])</f>
        <v>120928.705</v>
      </c>
    </row>
    <row r="749" spans="1:8" x14ac:dyDescent="0.3">
      <c r="A749" s="31">
        <v>42752</v>
      </c>
      <c r="B749" s="32" t="str">
        <f>VLOOKUP(Table_EnergyDemand_raw_data[[#This Row],[Date]],Table_Sheet1[], 2, FALSE)</f>
        <v>N</v>
      </c>
      <c r="C749" s="32" t="str">
        <f>VLOOKUP(Table_EnergyDemand_raw_data[[#This Row],[Date]],Table_Sheet1[], 3, FALSE)</f>
        <v>N</v>
      </c>
      <c r="D749" s="32">
        <v>140517.65</v>
      </c>
      <c r="E749" s="32" t="e">
        <f>IF(Table5[[#This Row],[School day]]="Y",Table5[[#This Row],[Demand]],NA())</f>
        <v>#N/A</v>
      </c>
      <c r="F749" s="32">
        <f>IF(Table5[[#This Row],[School day]]="N",Table5[[#This Row],[Demand]],NA())</f>
        <v>140517.65</v>
      </c>
      <c r="G749" s="32" t="e">
        <f>IF(Table5[[#This Row],[Holiday]]="Y",Table5[[#This Row],[Demand]], NA())</f>
        <v>#N/A</v>
      </c>
      <c r="H749" s="32">
        <f>IF(Table5[[#This Row],[Holiday]]="Y",NA(),Table5[[#This Row],[Demand]])</f>
        <v>140517.65</v>
      </c>
    </row>
    <row r="750" spans="1:8" x14ac:dyDescent="0.3">
      <c r="A750" s="31">
        <v>42753</v>
      </c>
      <c r="B750" s="32" t="str">
        <f>VLOOKUP(Table_EnergyDemand_raw_data[[#This Row],[Date]],Table_Sheet1[], 2, FALSE)</f>
        <v>N</v>
      </c>
      <c r="C750" s="32" t="str">
        <f>VLOOKUP(Table_EnergyDemand_raw_data[[#This Row],[Date]],Table_Sheet1[], 3, FALSE)</f>
        <v>N</v>
      </c>
      <c r="D750" s="32">
        <v>111211.35</v>
      </c>
      <c r="E750" s="32" t="e">
        <f>IF(Table5[[#This Row],[School day]]="Y",Table5[[#This Row],[Demand]],NA())</f>
        <v>#N/A</v>
      </c>
      <c r="F750" s="32">
        <f>IF(Table5[[#This Row],[School day]]="N",Table5[[#This Row],[Demand]],NA())</f>
        <v>111211.35</v>
      </c>
      <c r="G750" s="32" t="e">
        <f>IF(Table5[[#This Row],[Holiday]]="Y",Table5[[#This Row],[Demand]], NA())</f>
        <v>#N/A</v>
      </c>
      <c r="H750" s="32">
        <f>IF(Table5[[#This Row],[Holiday]]="Y",NA(),Table5[[#This Row],[Demand]])</f>
        <v>111211.35</v>
      </c>
    </row>
    <row r="751" spans="1:8" x14ac:dyDescent="0.3">
      <c r="A751" s="31">
        <v>42754</v>
      </c>
      <c r="B751" s="32" t="str">
        <f>VLOOKUP(Table_EnergyDemand_raw_data[[#This Row],[Date]],Table_Sheet1[], 2, FALSE)</f>
        <v>N</v>
      </c>
      <c r="C751" s="32" t="str">
        <f>VLOOKUP(Table_EnergyDemand_raw_data[[#This Row],[Date]],Table_Sheet1[], 3, FALSE)</f>
        <v>N</v>
      </c>
      <c r="D751" s="32">
        <v>112371.41</v>
      </c>
      <c r="E751" s="32" t="e">
        <f>IF(Table5[[#This Row],[School day]]="Y",Table5[[#This Row],[Demand]],NA())</f>
        <v>#N/A</v>
      </c>
      <c r="F751" s="32">
        <f>IF(Table5[[#This Row],[School day]]="N",Table5[[#This Row],[Demand]],NA())</f>
        <v>112371.41</v>
      </c>
      <c r="G751" s="32" t="e">
        <f>IF(Table5[[#This Row],[Holiday]]="Y",Table5[[#This Row],[Demand]], NA())</f>
        <v>#N/A</v>
      </c>
      <c r="H751" s="32">
        <f>IF(Table5[[#This Row],[Holiday]]="Y",NA(),Table5[[#This Row],[Demand]])</f>
        <v>112371.41</v>
      </c>
    </row>
    <row r="752" spans="1:8" x14ac:dyDescent="0.3">
      <c r="A752" s="31">
        <v>42755</v>
      </c>
      <c r="B752" s="32" t="str">
        <f>VLOOKUP(Table_EnergyDemand_raw_data[[#This Row],[Date]],Table_Sheet1[], 2, FALSE)</f>
        <v>N</v>
      </c>
      <c r="C752" s="32" t="str">
        <f>VLOOKUP(Table_EnergyDemand_raw_data[[#This Row],[Date]],Table_Sheet1[], 3, FALSE)</f>
        <v>N</v>
      </c>
      <c r="D752" s="32">
        <v>107937.685</v>
      </c>
      <c r="E752" s="32" t="e">
        <f>IF(Table5[[#This Row],[School day]]="Y",Table5[[#This Row],[Demand]],NA())</f>
        <v>#N/A</v>
      </c>
      <c r="F752" s="32">
        <f>IF(Table5[[#This Row],[School day]]="N",Table5[[#This Row],[Demand]],NA())</f>
        <v>107937.685</v>
      </c>
      <c r="G752" s="32" t="e">
        <f>IF(Table5[[#This Row],[Holiday]]="Y",Table5[[#This Row],[Demand]], NA())</f>
        <v>#N/A</v>
      </c>
      <c r="H752" s="32">
        <f>IF(Table5[[#This Row],[Holiday]]="Y",NA(),Table5[[#This Row],[Demand]])</f>
        <v>107937.685</v>
      </c>
    </row>
    <row r="753" spans="1:8" x14ac:dyDescent="0.3">
      <c r="A753" s="31">
        <v>42756</v>
      </c>
      <c r="B753" s="32" t="str">
        <f>VLOOKUP(Table_EnergyDemand_raw_data[[#This Row],[Date]],Table_Sheet1[], 2, FALSE)</f>
        <v>N</v>
      </c>
      <c r="C753" s="32" t="str">
        <f>VLOOKUP(Table_EnergyDemand_raw_data[[#This Row],[Date]],Table_Sheet1[], 3, FALSE)</f>
        <v>N</v>
      </c>
      <c r="D753" s="32">
        <v>96779.07</v>
      </c>
      <c r="E753" s="32" t="e">
        <f>IF(Table5[[#This Row],[School day]]="Y",Table5[[#This Row],[Demand]],NA())</f>
        <v>#N/A</v>
      </c>
      <c r="F753" s="32">
        <f>IF(Table5[[#This Row],[School day]]="N",Table5[[#This Row],[Demand]],NA())</f>
        <v>96779.07</v>
      </c>
      <c r="G753" s="32" t="e">
        <f>IF(Table5[[#This Row],[Holiday]]="Y",Table5[[#This Row],[Demand]], NA())</f>
        <v>#N/A</v>
      </c>
      <c r="H753" s="32">
        <f>IF(Table5[[#This Row],[Holiday]]="Y",NA(),Table5[[#This Row],[Demand]])</f>
        <v>96779.07</v>
      </c>
    </row>
    <row r="754" spans="1:8" x14ac:dyDescent="0.3">
      <c r="A754" s="31">
        <v>42757</v>
      </c>
      <c r="B754" s="32" t="str">
        <f>VLOOKUP(Table_EnergyDemand_raw_data[[#This Row],[Date]],Table_Sheet1[], 2, FALSE)</f>
        <v>N</v>
      </c>
      <c r="C754" s="32" t="str">
        <f>VLOOKUP(Table_EnergyDemand_raw_data[[#This Row],[Date]],Table_Sheet1[], 3, FALSE)</f>
        <v>N</v>
      </c>
      <c r="D754" s="32">
        <v>103291.61</v>
      </c>
      <c r="E754" s="32" t="e">
        <f>IF(Table5[[#This Row],[School day]]="Y",Table5[[#This Row],[Demand]],NA())</f>
        <v>#N/A</v>
      </c>
      <c r="F754" s="32">
        <f>IF(Table5[[#This Row],[School day]]="N",Table5[[#This Row],[Demand]],NA())</f>
        <v>103291.61</v>
      </c>
      <c r="G754" s="32" t="e">
        <f>IF(Table5[[#This Row],[Holiday]]="Y",Table5[[#This Row],[Demand]], NA())</f>
        <v>#N/A</v>
      </c>
      <c r="H754" s="32">
        <f>IF(Table5[[#This Row],[Holiday]]="Y",NA(),Table5[[#This Row],[Demand]])</f>
        <v>103291.61</v>
      </c>
    </row>
    <row r="755" spans="1:8" x14ac:dyDescent="0.3">
      <c r="A755" s="31">
        <v>42758</v>
      </c>
      <c r="B755" s="32" t="str">
        <f>VLOOKUP(Table_EnergyDemand_raw_data[[#This Row],[Date]],Table_Sheet1[], 2, FALSE)</f>
        <v>N</v>
      </c>
      <c r="C755" s="32" t="str">
        <f>VLOOKUP(Table_EnergyDemand_raw_data[[#This Row],[Date]],Table_Sheet1[], 3, FALSE)</f>
        <v>N</v>
      </c>
      <c r="D755" s="32">
        <v>141332.05499999999</v>
      </c>
      <c r="E755" s="32" t="e">
        <f>IF(Table5[[#This Row],[School day]]="Y",Table5[[#This Row],[Demand]],NA())</f>
        <v>#N/A</v>
      </c>
      <c r="F755" s="32">
        <f>IF(Table5[[#This Row],[School day]]="N",Table5[[#This Row],[Demand]],NA())</f>
        <v>141332.05499999999</v>
      </c>
      <c r="G755" s="32" t="e">
        <f>IF(Table5[[#This Row],[Holiday]]="Y",Table5[[#This Row],[Demand]], NA())</f>
        <v>#N/A</v>
      </c>
      <c r="H755" s="32">
        <f>IF(Table5[[#This Row],[Holiday]]="Y",NA(),Table5[[#This Row],[Demand]])</f>
        <v>141332.05499999999</v>
      </c>
    </row>
    <row r="756" spans="1:8" x14ac:dyDescent="0.3">
      <c r="A756" s="31">
        <v>42759</v>
      </c>
      <c r="B756" s="32" t="str">
        <f>VLOOKUP(Table_EnergyDemand_raw_data[[#This Row],[Date]],Table_Sheet1[], 2, FALSE)</f>
        <v>N</v>
      </c>
      <c r="C756" s="32" t="str">
        <f>VLOOKUP(Table_EnergyDemand_raw_data[[#This Row],[Date]],Table_Sheet1[], 3, FALSE)</f>
        <v>N</v>
      </c>
      <c r="D756" s="32">
        <v>115664.16</v>
      </c>
      <c r="E756" s="32" t="e">
        <f>IF(Table5[[#This Row],[School day]]="Y",Table5[[#This Row],[Demand]],NA())</f>
        <v>#N/A</v>
      </c>
      <c r="F756" s="32">
        <f>IF(Table5[[#This Row],[School day]]="N",Table5[[#This Row],[Demand]],NA())</f>
        <v>115664.16</v>
      </c>
      <c r="G756" s="32" t="e">
        <f>IF(Table5[[#This Row],[Holiday]]="Y",Table5[[#This Row],[Demand]], NA())</f>
        <v>#N/A</v>
      </c>
      <c r="H756" s="32">
        <f>IF(Table5[[#This Row],[Holiday]]="Y",NA(),Table5[[#This Row],[Demand]])</f>
        <v>115664.16</v>
      </c>
    </row>
    <row r="757" spans="1:8" x14ac:dyDescent="0.3">
      <c r="A757" s="31">
        <v>42760</v>
      </c>
      <c r="B757" s="32" t="str">
        <f>VLOOKUP(Table_EnergyDemand_raw_data[[#This Row],[Date]],Table_Sheet1[], 2, FALSE)</f>
        <v>N</v>
      </c>
      <c r="C757" s="32" t="str">
        <f>VLOOKUP(Table_EnergyDemand_raw_data[[#This Row],[Date]],Table_Sheet1[], 3, FALSE)</f>
        <v>N</v>
      </c>
      <c r="D757" s="32">
        <v>111936.7</v>
      </c>
      <c r="E757" s="32" t="e">
        <f>IF(Table5[[#This Row],[School day]]="Y",Table5[[#This Row],[Demand]],NA())</f>
        <v>#N/A</v>
      </c>
      <c r="F757" s="32">
        <f>IF(Table5[[#This Row],[School day]]="N",Table5[[#This Row],[Demand]],NA())</f>
        <v>111936.7</v>
      </c>
      <c r="G757" s="32" t="e">
        <f>IF(Table5[[#This Row],[Holiday]]="Y",Table5[[#This Row],[Demand]], NA())</f>
        <v>#N/A</v>
      </c>
      <c r="H757" s="32">
        <f>IF(Table5[[#This Row],[Holiday]]="Y",NA(),Table5[[#This Row],[Demand]])</f>
        <v>111936.7</v>
      </c>
    </row>
    <row r="758" spans="1:8" x14ac:dyDescent="0.3">
      <c r="A758" s="31">
        <v>42761</v>
      </c>
      <c r="B758" s="32" t="str">
        <f>VLOOKUP(Table_EnergyDemand_raw_data[[#This Row],[Date]],Table_Sheet1[], 2, FALSE)</f>
        <v>N</v>
      </c>
      <c r="C758" s="32" t="str">
        <f>VLOOKUP(Table_EnergyDemand_raw_data[[#This Row],[Date]],Table_Sheet1[], 3, FALSE)</f>
        <v>Y</v>
      </c>
      <c r="D758" s="32">
        <v>98590.06</v>
      </c>
      <c r="E758" s="32" t="e">
        <f>IF(Table5[[#This Row],[School day]]="Y",Table5[[#This Row],[Demand]],NA())</f>
        <v>#N/A</v>
      </c>
      <c r="F758" s="32">
        <f>IF(Table5[[#This Row],[School day]]="N",Table5[[#This Row],[Demand]],NA())</f>
        <v>98590.06</v>
      </c>
      <c r="G758" s="32">
        <f>IF(Table5[[#This Row],[Holiday]]="Y",Table5[[#This Row],[Demand]], NA())</f>
        <v>98590.06</v>
      </c>
      <c r="H758" s="32" t="e">
        <f>IF(Table5[[#This Row],[Holiday]]="Y",NA(),Table5[[#This Row],[Demand]])</f>
        <v>#N/A</v>
      </c>
    </row>
    <row r="759" spans="1:8" x14ac:dyDescent="0.3">
      <c r="A759" s="31">
        <v>42762</v>
      </c>
      <c r="B759" s="32" t="str">
        <f>VLOOKUP(Table_EnergyDemand_raw_data[[#This Row],[Date]],Table_Sheet1[], 2, FALSE)</f>
        <v>N</v>
      </c>
      <c r="C759" s="32" t="str">
        <f>VLOOKUP(Table_EnergyDemand_raw_data[[#This Row],[Date]],Table_Sheet1[], 3, FALSE)</f>
        <v>N</v>
      </c>
      <c r="D759" s="32">
        <v>112513.82</v>
      </c>
      <c r="E759" s="32" t="e">
        <f>IF(Table5[[#This Row],[School day]]="Y",Table5[[#This Row],[Demand]],NA())</f>
        <v>#N/A</v>
      </c>
      <c r="F759" s="32">
        <f>IF(Table5[[#This Row],[School day]]="N",Table5[[#This Row],[Demand]],NA())</f>
        <v>112513.82</v>
      </c>
      <c r="G759" s="32" t="e">
        <f>IF(Table5[[#This Row],[Holiday]]="Y",Table5[[#This Row],[Demand]], NA())</f>
        <v>#N/A</v>
      </c>
      <c r="H759" s="32">
        <f>IF(Table5[[#This Row],[Holiday]]="Y",NA(),Table5[[#This Row],[Demand]])</f>
        <v>112513.82</v>
      </c>
    </row>
    <row r="760" spans="1:8" x14ac:dyDescent="0.3">
      <c r="A760" s="31">
        <v>42763</v>
      </c>
      <c r="B760" s="32" t="str">
        <f>VLOOKUP(Table_EnergyDemand_raw_data[[#This Row],[Date]],Table_Sheet1[], 2, FALSE)</f>
        <v>N</v>
      </c>
      <c r="C760" s="32" t="str">
        <f>VLOOKUP(Table_EnergyDemand_raw_data[[#This Row],[Date]],Table_Sheet1[], 3, FALSE)</f>
        <v>N</v>
      </c>
      <c r="D760" s="32">
        <v>108336.53</v>
      </c>
      <c r="E760" s="32" t="e">
        <f>IF(Table5[[#This Row],[School day]]="Y",Table5[[#This Row],[Demand]],NA())</f>
        <v>#N/A</v>
      </c>
      <c r="F760" s="32">
        <f>IF(Table5[[#This Row],[School day]]="N",Table5[[#This Row],[Demand]],NA())</f>
        <v>108336.53</v>
      </c>
      <c r="G760" s="32" t="e">
        <f>IF(Table5[[#This Row],[Holiday]]="Y",Table5[[#This Row],[Demand]], NA())</f>
        <v>#N/A</v>
      </c>
      <c r="H760" s="32">
        <f>IF(Table5[[#This Row],[Holiday]]="Y",NA(),Table5[[#This Row],[Demand]])</f>
        <v>108336.53</v>
      </c>
    </row>
    <row r="761" spans="1:8" x14ac:dyDescent="0.3">
      <c r="A761" s="31">
        <v>42764</v>
      </c>
      <c r="B761" s="32" t="str">
        <f>VLOOKUP(Table_EnergyDemand_raw_data[[#This Row],[Date]],Table_Sheet1[], 2, FALSE)</f>
        <v>N</v>
      </c>
      <c r="C761" s="32" t="str">
        <f>VLOOKUP(Table_EnergyDemand_raw_data[[#This Row],[Date]],Table_Sheet1[], 3, FALSE)</f>
        <v>N</v>
      </c>
      <c r="D761" s="32">
        <v>109020.58</v>
      </c>
      <c r="E761" s="32" t="e">
        <f>IF(Table5[[#This Row],[School day]]="Y",Table5[[#This Row],[Demand]],NA())</f>
        <v>#N/A</v>
      </c>
      <c r="F761" s="32">
        <f>IF(Table5[[#This Row],[School day]]="N",Table5[[#This Row],[Demand]],NA())</f>
        <v>109020.58</v>
      </c>
      <c r="G761" s="32" t="e">
        <f>IF(Table5[[#This Row],[Holiday]]="Y",Table5[[#This Row],[Demand]], NA())</f>
        <v>#N/A</v>
      </c>
      <c r="H761" s="32">
        <f>IF(Table5[[#This Row],[Holiday]]="Y",NA(),Table5[[#This Row],[Demand]])</f>
        <v>109020.58</v>
      </c>
    </row>
    <row r="762" spans="1:8" x14ac:dyDescent="0.3">
      <c r="A762" s="31">
        <v>42765</v>
      </c>
      <c r="B762" s="32" t="str">
        <f>VLOOKUP(Table_EnergyDemand_raw_data[[#This Row],[Date]],Table_Sheet1[], 2, FALSE)</f>
        <v>N</v>
      </c>
      <c r="C762" s="32" t="str">
        <f>VLOOKUP(Table_EnergyDemand_raw_data[[#This Row],[Date]],Table_Sheet1[], 3, FALSE)</f>
        <v>N</v>
      </c>
      <c r="D762" s="32">
        <v>124292.955</v>
      </c>
      <c r="E762" s="32" t="e">
        <f>IF(Table5[[#This Row],[School day]]="Y",Table5[[#This Row],[Demand]],NA())</f>
        <v>#N/A</v>
      </c>
      <c r="F762" s="32">
        <f>IF(Table5[[#This Row],[School day]]="N",Table5[[#This Row],[Demand]],NA())</f>
        <v>124292.955</v>
      </c>
      <c r="G762" s="32" t="e">
        <f>IF(Table5[[#This Row],[Holiday]]="Y",Table5[[#This Row],[Demand]], NA())</f>
        <v>#N/A</v>
      </c>
      <c r="H762" s="32">
        <f>IF(Table5[[#This Row],[Holiday]]="Y",NA(),Table5[[#This Row],[Demand]])</f>
        <v>124292.955</v>
      </c>
    </row>
    <row r="763" spans="1:8" x14ac:dyDescent="0.3">
      <c r="A763" s="31">
        <v>42766</v>
      </c>
      <c r="B763" s="32" t="str">
        <f>VLOOKUP(Table_EnergyDemand_raw_data[[#This Row],[Date]],Table_Sheet1[], 2, FALSE)</f>
        <v>Y</v>
      </c>
      <c r="C763" s="32" t="str">
        <f>VLOOKUP(Table_EnergyDemand_raw_data[[#This Row],[Date]],Table_Sheet1[], 3, FALSE)</f>
        <v>N</v>
      </c>
      <c r="D763" s="32">
        <v>112863.01</v>
      </c>
      <c r="E763" s="32">
        <f>IF(Table5[[#This Row],[School day]]="Y",Table5[[#This Row],[Demand]],NA())</f>
        <v>112863.01</v>
      </c>
      <c r="F763" s="32" t="e">
        <f>IF(Table5[[#This Row],[School day]]="N",Table5[[#This Row],[Demand]],NA())</f>
        <v>#N/A</v>
      </c>
      <c r="G763" s="32" t="e">
        <f>IF(Table5[[#This Row],[Holiday]]="Y",Table5[[#This Row],[Demand]], NA())</f>
        <v>#N/A</v>
      </c>
      <c r="H763" s="32">
        <f>IF(Table5[[#This Row],[Holiday]]="Y",NA(),Table5[[#This Row],[Demand]])</f>
        <v>112863.01</v>
      </c>
    </row>
    <row r="764" spans="1:8" x14ac:dyDescent="0.3">
      <c r="A764" s="31">
        <v>42767</v>
      </c>
      <c r="B764" s="32" t="str">
        <f>VLOOKUP(Table_EnergyDemand_raw_data[[#This Row],[Date]],Table_Sheet1[], 2, FALSE)</f>
        <v>Y</v>
      </c>
      <c r="C764" s="32" t="str">
        <f>VLOOKUP(Table_EnergyDemand_raw_data[[#This Row],[Date]],Table_Sheet1[], 3, FALSE)</f>
        <v>N</v>
      </c>
      <c r="D764" s="32">
        <v>114133.73</v>
      </c>
      <c r="E764" s="32">
        <f>IF(Table5[[#This Row],[School day]]="Y",Table5[[#This Row],[Demand]],NA())</f>
        <v>114133.73</v>
      </c>
      <c r="F764" s="32" t="e">
        <f>IF(Table5[[#This Row],[School day]]="N",Table5[[#This Row],[Demand]],NA())</f>
        <v>#N/A</v>
      </c>
      <c r="G764" s="32" t="e">
        <f>IF(Table5[[#This Row],[Holiday]]="Y",Table5[[#This Row],[Demand]], NA())</f>
        <v>#N/A</v>
      </c>
      <c r="H764" s="32">
        <f>IF(Table5[[#This Row],[Holiday]]="Y",NA(),Table5[[#This Row],[Demand]])</f>
        <v>114133.73</v>
      </c>
    </row>
    <row r="765" spans="1:8" x14ac:dyDescent="0.3">
      <c r="A765" s="31">
        <v>42768</v>
      </c>
      <c r="B765" s="32" t="str">
        <f>VLOOKUP(Table_EnergyDemand_raw_data[[#This Row],[Date]],Table_Sheet1[], 2, FALSE)</f>
        <v>Y</v>
      </c>
      <c r="C765" s="32" t="str">
        <f>VLOOKUP(Table_EnergyDemand_raw_data[[#This Row],[Date]],Table_Sheet1[], 3, FALSE)</f>
        <v>N</v>
      </c>
      <c r="D765" s="32">
        <v>110669.27</v>
      </c>
      <c r="E765" s="32">
        <f>IF(Table5[[#This Row],[School day]]="Y",Table5[[#This Row],[Demand]],NA())</f>
        <v>110669.27</v>
      </c>
      <c r="F765" s="32" t="e">
        <f>IF(Table5[[#This Row],[School day]]="N",Table5[[#This Row],[Demand]],NA())</f>
        <v>#N/A</v>
      </c>
      <c r="G765" s="32" t="e">
        <f>IF(Table5[[#This Row],[Holiday]]="Y",Table5[[#This Row],[Demand]], NA())</f>
        <v>#N/A</v>
      </c>
      <c r="H765" s="32">
        <f>IF(Table5[[#This Row],[Holiday]]="Y",NA(),Table5[[#This Row],[Demand]])</f>
        <v>110669.27</v>
      </c>
    </row>
    <row r="766" spans="1:8" x14ac:dyDescent="0.3">
      <c r="A766" s="31">
        <v>42769</v>
      </c>
      <c r="B766" s="32" t="str">
        <f>VLOOKUP(Table_EnergyDemand_raw_data[[#This Row],[Date]],Table_Sheet1[], 2, FALSE)</f>
        <v>Y</v>
      </c>
      <c r="C766" s="32" t="str">
        <f>VLOOKUP(Table_EnergyDemand_raw_data[[#This Row],[Date]],Table_Sheet1[], 3, FALSE)</f>
        <v>N</v>
      </c>
      <c r="D766" s="32">
        <v>117452.27</v>
      </c>
      <c r="E766" s="32">
        <f>IF(Table5[[#This Row],[School day]]="Y",Table5[[#This Row],[Demand]],NA())</f>
        <v>117452.27</v>
      </c>
      <c r="F766" s="32" t="e">
        <f>IF(Table5[[#This Row],[School day]]="N",Table5[[#This Row],[Demand]],NA())</f>
        <v>#N/A</v>
      </c>
      <c r="G766" s="32" t="e">
        <f>IF(Table5[[#This Row],[Holiday]]="Y",Table5[[#This Row],[Demand]], NA())</f>
        <v>#N/A</v>
      </c>
      <c r="H766" s="32">
        <f>IF(Table5[[#This Row],[Holiday]]="Y",NA(),Table5[[#This Row],[Demand]])</f>
        <v>117452.27</v>
      </c>
    </row>
    <row r="767" spans="1:8" x14ac:dyDescent="0.3">
      <c r="A767" s="31">
        <v>42770</v>
      </c>
      <c r="B767" s="32" t="str">
        <f>VLOOKUP(Table_EnergyDemand_raw_data[[#This Row],[Date]],Table_Sheet1[], 2, FALSE)</f>
        <v>Y</v>
      </c>
      <c r="C767" s="32" t="str">
        <f>VLOOKUP(Table_EnergyDemand_raw_data[[#This Row],[Date]],Table_Sheet1[], 3, FALSE)</f>
        <v>N</v>
      </c>
      <c r="D767" s="32">
        <v>117361.7</v>
      </c>
      <c r="E767" s="32">
        <f>IF(Table5[[#This Row],[School day]]="Y",Table5[[#This Row],[Demand]],NA())</f>
        <v>117361.7</v>
      </c>
      <c r="F767" s="32" t="e">
        <f>IF(Table5[[#This Row],[School day]]="N",Table5[[#This Row],[Demand]],NA())</f>
        <v>#N/A</v>
      </c>
      <c r="G767" s="32" t="e">
        <f>IF(Table5[[#This Row],[Holiday]]="Y",Table5[[#This Row],[Demand]], NA())</f>
        <v>#N/A</v>
      </c>
      <c r="H767" s="32">
        <f>IF(Table5[[#This Row],[Holiday]]="Y",NA(),Table5[[#This Row],[Demand]])</f>
        <v>117361.7</v>
      </c>
    </row>
    <row r="768" spans="1:8" x14ac:dyDescent="0.3">
      <c r="A768" s="31">
        <v>42771</v>
      </c>
      <c r="B768" s="32" t="str">
        <f>VLOOKUP(Table_EnergyDemand_raw_data[[#This Row],[Date]],Table_Sheet1[], 2, FALSE)</f>
        <v>Y</v>
      </c>
      <c r="C768" s="32" t="str">
        <f>VLOOKUP(Table_EnergyDemand_raw_data[[#This Row],[Date]],Table_Sheet1[], 3, FALSE)</f>
        <v>N</v>
      </c>
      <c r="D768" s="32">
        <v>110384.27499999999</v>
      </c>
      <c r="E768" s="32">
        <f>IF(Table5[[#This Row],[School day]]="Y",Table5[[#This Row],[Demand]],NA())</f>
        <v>110384.27499999999</v>
      </c>
      <c r="F768" s="32" t="e">
        <f>IF(Table5[[#This Row],[School day]]="N",Table5[[#This Row],[Demand]],NA())</f>
        <v>#N/A</v>
      </c>
      <c r="G768" s="32" t="e">
        <f>IF(Table5[[#This Row],[Holiday]]="Y",Table5[[#This Row],[Demand]], NA())</f>
        <v>#N/A</v>
      </c>
      <c r="H768" s="32">
        <f>IF(Table5[[#This Row],[Holiday]]="Y",NA(),Table5[[#This Row],[Demand]])</f>
        <v>110384.27499999999</v>
      </c>
    </row>
    <row r="769" spans="1:8" x14ac:dyDescent="0.3">
      <c r="A769" s="31">
        <v>42772</v>
      </c>
      <c r="B769" s="32" t="str">
        <f>VLOOKUP(Table_EnergyDemand_raw_data[[#This Row],[Date]],Table_Sheet1[], 2, FALSE)</f>
        <v>Y</v>
      </c>
      <c r="C769" s="32" t="str">
        <f>VLOOKUP(Table_EnergyDemand_raw_data[[#This Row],[Date]],Table_Sheet1[], 3, FALSE)</f>
        <v>N</v>
      </c>
      <c r="D769" s="32">
        <v>108761.37</v>
      </c>
      <c r="E769" s="32">
        <f>IF(Table5[[#This Row],[School day]]="Y",Table5[[#This Row],[Demand]],NA())</f>
        <v>108761.37</v>
      </c>
      <c r="F769" s="32" t="e">
        <f>IF(Table5[[#This Row],[School day]]="N",Table5[[#This Row],[Demand]],NA())</f>
        <v>#N/A</v>
      </c>
      <c r="G769" s="32" t="e">
        <f>IF(Table5[[#This Row],[Holiday]]="Y",Table5[[#This Row],[Demand]], NA())</f>
        <v>#N/A</v>
      </c>
      <c r="H769" s="32">
        <f>IF(Table5[[#This Row],[Holiday]]="Y",NA(),Table5[[#This Row],[Demand]])</f>
        <v>108761.37</v>
      </c>
    </row>
    <row r="770" spans="1:8" x14ac:dyDescent="0.3">
      <c r="A770" s="31">
        <v>42773</v>
      </c>
      <c r="B770" s="32" t="str">
        <f>VLOOKUP(Table_EnergyDemand_raw_data[[#This Row],[Date]],Table_Sheet1[], 2, FALSE)</f>
        <v>Y</v>
      </c>
      <c r="C770" s="32" t="str">
        <f>VLOOKUP(Table_EnergyDemand_raw_data[[#This Row],[Date]],Table_Sheet1[], 3, FALSE)</f>
        <v>N</v>
      </c>
      <c r="D770" s="32">
        <v>111543.81</v>
      </c>
      <c r="E770" s="32">
        <f>IF(Table5[[#This Row],[School day]]="Y",Table5[[#This Row],[Demand]],NA())</f>
        <v>111543.81</v>
      </c>
      <c r="F770" s="32" t="e">
        <f>IF(Table5[[#This Row],[School day]]="N",Table5[[#This Row],[Demand]],NA())</f>
        <v>#N/A</v>
      </c>
      <c r="G770" s="32" t="e">
        <f>IF(Table5[[#This Row],[Holiday]]="Y",Table5[[#This Row],[Demand]], NA())</f>
        <v>#N/A</v>
      </c>
      <c r="H770" s="32">
        <f>IF(Table5[[#This Row],[Holiday]]="Y",NA(),Table5[[#This Row],[Demand]])</f>
        <v>111543.81</v>
      </c>
    </row>
    <row r="771" spans="1:8" x14ac:dyDescent="0.3">
      <c r="A771" s="31">
        <v>42774</v>
      </c>
      <c r="B771" s="32" t="str">
        <f>VLOOKUP(Table_EnergyDemand_raw_data[[#This Row],[Date]],Table_Sheet1[], 2, FALSE)</f>
        <v>Y</v>
      </c>
      <c r="C771" s="32" t="str">
        <f>VLOOKUP(Table_EnergyDemand_raw_data[[#This Row],[Date]],Table_Sheet1[], 3, FALSE)</f>
        <v>N</v>
      </c>
      <c r="D771" s="32">
        <v>142213.66</v>
      </c>
      <c r="E771" s="32">
        <f>IF(Table5[[#This Row],[School day]]="Y",Table5[[#This Row],[Demand]],NA())</f>
        <v>142213.66</v>
      </c>
      <c r="F771" s="32" t="e">
        <f>IF(Table5[[#This Row],[School day]]="N",Table5[[#This Row],[Demand]],NA())</f>
        <v>#N/A</v>
      </c>
      <c r="G771" s="32" t="e">
        <f>IF(Table5[[#This Row],[Holiday]]="Y",Table5[[#This Row],[Demand]], NA())</f>
        <v>#N/A</v>
      </c>
      <c r="H771" s="32">
        <f>IF(Table5[[#This Row],[Holiday]]="Y",NA(),Table5[[#This Row],[Demand]])</f>
        <v>142213.66</v>
      </c>
    </row>
    <row r="772" spans="1:8" x14ac:dyDescent="0.3">
      <c r="A772" s="31">
        <v>42775</v>
      </c>
      <c r="B772" s="32" t="str">
        <f>VLOOKUP(Table_EnergyDemand_raw_data[[#This Row],[Date]],Table_Sheet1[], 2, FALSE)</f>
        <v>Y</v>
      </c>
      <c r="C772" s="32" t="str">
        <f>VLOOKUP(Table_EnergyDemand_raw_data[[#This Row],[Date]],Table_Sheet1[], 3, FALSE)</f>
        <v>N</v>
      </c>
      <c r="D772" s="32">
        <v>155060.60999999999</v>
      </c>
      <c r="E772" s="32">
        <f>IF(Table5[[#This Row],[School day]]="Y",Table5[[#This Row],[Demand]],NA())</f>
        <v>155060.60999999999</v>
      </c>
      <c r="F772" s="32" t="e">
        <f>IF(Table5[[#This Row],[School day]]="N",Table5[[#This Row],[Demand]],NA())</f>
        <v>#N/A</v>
      </c>
      <c r="G772" s="32" t="e">
        <f>IF(Table5[[#This Row],[Holiday]]="Y",Table5[[#This Row],[Demand]], NA())</f>
        <v>#N/A</v>
      </c>
      <c r="H772" s="32">
        <f>IF(Table5[[#This Row],[Holiday]]="Y",NA(),Table5[[#This Row],[Demand]])</f>
        <v>155060.60999999999</v>
      </c>
    </row>
    <row r="773" spans="1:8" x14ac:dyDescent="0.3">
      <c r="A773" s="31">
        <v>42776</v>
      </c>
      <c r="B773" s="32" t="str">
        <f>VLOOKUP(Table_EnergyDemand_raw_data[[#This Row],[Date]],Table_Sheet1[], 2, FALSE)</f>
        <v>Y</v>
      </c>
      <c r="C773" s="32" t="str">
        <f>VLOOKUP(Table_EnergyDemand_raw_data[[#This Row],[Date]],Table_Sheet1[], 3, FALSE)</f>
        <v>N</v>
      </c>
      <c r="D773" s="32">
        <v>138793.59</v>
      </c>
      <c r="E773" s="32">
        <f>IF(Table5[[#This Row],[School day]]="Y",Table5[[#This Row],[Demand]],NA())</f>
        <v>138793.59</v>
      </c>
      <c r="F773" s="32" t="e">
        <f>IF(Table5[[#This Row],[School day]]="N",Table5[[#This Row],[Demand]],NA())</f>
        <v>#N/A</v>
      </c>
      <c r="G773" s="32" t="e">
        <f>IF(Table5[[#This Row],[Holiday]]="Y",Table5[[#This Row],[Demand]], NA())</f>
        <v>#N/A</v>
      </c>
      <c r="H773" s="32">
        <f>IF(Table5[[#This Row],[Holiday]]="Y",NA(),Table5[[#This Row],[Demand]])</f>
        <v>138793.59</v>
      </c>
    </row>
    <row r="774" spans="1:8" x14ac:dyDescent="0.3">
      <c r="A774" s="31">
        <v>42777</v>
      </c>
      <c r="B774" s="32" t="str">
        <f>VLOOKUP(Table_EnergyDemand_raw_data[[#This Row],[Date]],Table_Sheet1[], 2, FALSE)</f>
        <v>Y</v>
      </c>
      <c r="C774" s="32" t="str">
        <f>VLOOKUP(Table_EnergyDemand_raw_data[[#This Row],[Date]],Table_Sheet1[], 3, FALSE)</f>
        <v>N</v>
      </c>
      <c r="D774" s="32">
        <v>111983.51</v>
      </c>
      <c r="E774" s="32">
        <f>IF(Table5[[#This Row],[School day]]="Y",Table5[[#This Row],[Demand]],NA())</f>
        <v>111983.51</v>
      </c>
      <c r="F774" s="32" t="e">
        <f>IF(Table5[[#This Row],[School day]]="N",Table5[[#This Row],[Demand]],NA())</f>
        <v>#N/A</v>
      </c>
      <c r="G774" s="32" t="e">
        <f>IF(Table5[[#This Row],[Holiday]]="Y",Table5[[#This Row],[Demand]], NA())</f>
        <v>#N/A</v>
      </c>
      <c r="H774" s="32">
        <f>IF(Table5[[#This Row],[Holiday]]="Y",NA(),Table5[[#This Row],[Demand]])</f>
        <v>111983.51</v>
      </c>
    </row>
    <row r="775" spans="1:8" x14ac:dyDescent="0.3">
      <c r="A775" s="31">
        <v>42778</v>
      </c>
      <c r="B775" s="32" t="str">
        <f>VLOOKUP(Table_EnergyDemand_raw_data[[#This Row],[Date]],Table_Sheet1[], 2, FALSE)</f>
        <v>Y</v>
      </c>
      <c r="C775" s="32" t="str">
        <f>VLOOKUP(Table_EnergyDemand_raw_data[[#This Row],[Date]],Table_Sheet1[], 3, FALSE)</f>
        <v>N</v>
      </c>
      <c r="D775" s="32">
        <v>89003.15</v>
      </c>
      <c r="E775" s="32">
        <f>IF(Table5[[#This Row],[School day]]="Y",Table5[[#This Row],[Demand]],NA())</f>
        <v>89003.15</v>
      </c>
      <c r="F775" s="32" t="e">
        <f>IF(Table5[[#This Row],[School day]]="N",Table5[[#This Row],[Demand]],NA())</f>
        <v>#N/A</v>
      </c>
      <c r="G775" s="32" t="e">
        <f>IF(Table5[[#This Row],[Holiday]]="Y",Table5[[#This Row],[Demand]], NA())</f>
        <v>#N/A</v>
      </c>
      <c r="H775" s="32">
        <f>IF(Table5[[#This Row],[Holiday]]="Y",NA(),Table5[[#This Row],[Demand]])</f>
        <v>89003.15</v>
      </c>
    </row>
    <row r="776" spans="1:8" x14ac:dyDescent="0.3">
      <c r="A776" s="31">
        <v>42779</v>
      </c>
      <c r="B776" s="32" t="str">
        <f>VLOOKUP(Table_EnergyDemand_raw_data[[#This Row],[Date]],Table_Sheet1[], 2, FALSE)</f>
        <v>Y</v>
      </c>
      <c r="C776" s="32" t="str">
        <f>VLOOKUP(Table_EnergyDemand_raw_data[[#This Row],[Date]],Table_Sheet1[], 3, FALSE)</f>
        <v>N</v>
      </c>
      <c r="D776" s="32">
        <v>104844.105</v>
      </c>
      <c r="E776" s="32">
        <f>IF(Table5[[#This Row],[School day]]="Y",Table5[[#This Row],[Demand]],NA())</f>
        <v>104844.105</v>
      </c>
      <c r="F776" s="32" t="e">
        <f>IF(Table5[[#This Row],[School day]]="N",Table5[[#This Row],[Demand]],NA())</f>
        <v>#N/A</v>
      </c>
      <c r="G776" s="32" t="e">
        <f>IF(Table5[[#This Row],[Holiday]]="Y",Table5[[#This Row],[Demand]], NA())</f>
        <v>#N/A</v>
      </c>
      <c r="H776" s="32">
        <f>IF(Table5[[#This Row],[Holiday]]="Y",NA(),Table5[[#This Row],[Demand]])</f>
        <v>104844.105</v>
      </c>
    </row>
    <row r="777" spans="1:8" x14ac:dyDescent="0.3">
      <c r="A777" s="31">
        <v>42780</v>
      </c>
      <c r="B777" s="32" t="str">
        <f>VLOOKUP(Table_EnergyDemand_raw_data[[#This Row],[Date]],Table_Sheet1[], 2, FALSE)</f>
        <v>Y</v>
      </c>
      <c r="C777" s="32" t="str">
        <f>VLOOKUP(Table_EnergyDemand_raw_data[[#This Row],[Date]],Table_Sheet1[], 3, FALSE)</f>
        <v>N</v>
      </c>
      <c r="D777" s="32">
        <v>111613.05</v>
      </c>
      <c r="E777" s="32">
        <f>IF(Table5[[#This Row],[School day]]="Y",Table5[[#This Row],[Demand]],NA())</f>
        <v>111613.05</v>
      </c>
      <c r="F777" s="32" t="e">
        <f>IF(Table5[[#This Row],[School day]]="N",Table5[[#This Row],[Demand]],NA())</f>
        <v>#N/A</v>
      </c>
      <c r="G777" s="32" t="e">
        <f>IF(Table5[[#This Row],[Holiday]]="Y",Table5[[#This Row],[Demand]], NA())</f>
        <v>#N/A</v>
      </c>
      <c r="H777" s="32">
        <f>IF(Table5[[#This Row],[Holiday]]="Y",NA(),Table5[[#This Row],[Demand]])</f>
        <v>111613.05</v>
      </c>
    </row>
    <row r="778" spans="1:8" x14ac:dyDescent="0.3">
      <c r="A778" s="31">
        <v>42781</v>
      </c>
      <c r="B778" s="32" t="str">
        <f>VLOOKUP(Table_EnergyDemand_raw_data[[#This Row],[Date]],Table_Sheet1[], 2, FALSE)</f>
        <v>Y</v>
      </c>
      <c r="C778" s="32" t="str">
        <f>VLOOKUP(Table_EnergyDemand_raw_data[[#This Row],[Date]],Table_Sheet1[], 3, FALSE)</f>
        <v>N</v>
      </c>
      <c r="D778" s="32">
        <v>116299.39</v>
      </c>
      <c r="E778" s="32">
        <f>IF(Table5[[#This Row],[School day]]="Y",Table5[[#This Row],[Demand]],NA())</f>
        <v>116299.39</v>
      </c>
      <c r="F778" s="32" t="e">
        <f>IF(Table5[[#This Row],[School day]]="N",Table5[[#This Row],[Demand]],NA())</f>
        <v>#N/A</v>
      </c>
      <c r="G778" s="32" t="e">
        <f>IF(Table5[[#This Row],[Holiday]]="Y",Table5[[#This Row],[Demand]], NA())</f>
        <v>#N/A</v>
      </c>
      <c r="H778" s="32">
        <f>IF(Table5[[#This Row],[Holiday]]="Y",NA(),Table5[[#This Row],[Demand]])</f>
        <v>116299.39</v>
      </c>
    </row>
    <row r="779" spans="1:8" x14ac:dyDescent="0.3">
      <c r="A779" s="31">
        <v>42782</v>
      </c>
      <c r="B779" s="32" t="str">
        <f>VLOOKUP(Table_EnergyDemand_raw_data[[#This Row],[Date]],Table_Sheet1[], 2, FALSE)</f>
        <v>Y</v>
      </c>
      <c r="C779" s="32" t="str">
        <f>VLOOKUP(Table_EnergyDemand_raw_data[[#This Row],[Date]],Table_Sheet1[], 3, FALSE)</f>
        <v>N</v>
      </c>
      <c r="D779" s="32">
        <v>119947.59</v>
      </c>
      <c r="E779" s="32">
        <f>IF(Table5[[#This Row],[School day]]="Y",Table5[[#This Row],[Demand]],NA())</f>
        <v>119947.59</v>
      </c>
      <c r="F779" s="32" t="e">
        <f>IF(Table5[[#This Row],[School day]]="N",Table5[[#This Row],[Demand]],NA())</f>
        <v>#N/A</v>
      </c>
      <c r="G779" s="32" t="e">
        <f>IF(Table5[[#This Row],[Holiday]]="Y",Table5[[#This Row],[Demand]], NA())</f>
        <v>#N/A</v>
      </c>
      <c r="H779" s="32">
        <f>IF(Table5[[#This Row],[Holiday]]="Y",NA(),Table5[[#This Row],[Demand]])</f>
        <v>119947.59</v>
      </c>
    </row>
    <row r="780" spans="1:8" x14ac:dyDescent="0.3">
      <c r="A780" s="31">
        <v>42783</v>
      </c>
      <c r="B780" s="32" t="str">
        <f>VLOOKUP(Table_EnergyDemand_raw_data[[#This Row],[Date]],Table_Sheet1[], 2, FALSE)</f>
        <v>Y</v>
      </c>
      <c r="C780" s="32" t="str">
        <f>VLOOKUP(Table_EnergyDemand_raw_data[[#This Row],[Date]],Table_Sheet1[], 3, FALSE)</f>
        <v>N</v>
      </c>
      <c r="D780" s="32">
        <v>111885.97</v>
      </c>
      <c r="E780" s="32">
        <f>IF(Table5[[#This Row],[School day]]="Y",Table5[[#This Row],[Demand]],NA())</f>
        <v>111885.97</v>
      </c>
      <c r="F780" s="32" t="e">
        <f>IF(Table5[[#This Row],[School day]]="N",Table5[[#This Row],[Demand]],NA())</f>
        <v>#N/A</v>
      </c>
      <c r="G780" s="32" t="e">
        <f>IF(Table5[[#This Row],[Holiday]]="Y",Table5[[#This Row],[Demand]], NA())</f>
        <v>#N/A</v>
      </c>
      <c r="H780" s="32">
        <f>IF(Table5[[#This Row],[Holiday]]="Y",NA(),Table5[[#This Row],[Demand]])</f>
        <v>111885.97</v>
      </c>
    </row>
    <row r="781" spans="1:8" x14ac:dyDescent="0.3">
      <c r="A781" s="31">
        <v>42784</v>
      </c>
      <c r="B781" s="32" t="str">
        <f>VLOOKUP(Table_EnergyDemand_raw_data[[#This Row],[Date]],Table_Sheet1[], 2, FALSE)</f>
        <v>Y</v>
      </c>
      <c r="C781" s="32" t="str">
        <f>VLOOKUP(Table_EnergyDemand_raw_data[[#This Row],[Date]],Table_Sheet1[], 3, FALSE)</f>
        <v>N</v>
      </c>
      <c r="D781" s="32">
        <v>95623.35</v>
      </c>
      <c r="E781" s="32">
        <f>IF(Table5[[#This Row],[School day]]="Y",Table5[[#This Row],[Demand]],NA())</f>
        <v>95623.35</v>
      </c>
      <c r="F781" s="32" t="e">
        <f>IF(Table5[[#This Row],[School day]]="N",Table5[[#This Row],[Demand]],NA())</f>
        <v>#N/A</v>
      </c>
      <c r="G781" s="32" t="e">
        <f>IF(Table5[[#This Row],[Holiday]]="Y",Table5[[#This Row],[Demand]], NA())</f>
        <v>#N/A</v>
      </c>
      <c r="H781" s="32">
        <f>IF(Table5[[#This Row],[Holiday]]="Y",NA(),Table5[[#This Row],[Demand]])</f>
        <v>95623.35</v>
      </c>
    </row>
    <row r="782" spans="1:8" x14ac:dyDescent="0.3">
      <c r="A782" s="31">
        <v>42785</v>
      </c>
      <c r="B782" s="32" t="str">
        <f>VLOOKUP(Table_EnergyDemand_raw_data[[#This Row],[Date]],Table_Sheet1[], 2, FALSE)</f>
        <v>Y</v>
      </c>
      <c r="C782" s="32" t="str">
        <f>VLOOKUP(Table_EnergyDemand_raw_data[[#This Row],[Date]],Table_Sheet1[], 3, FALSE)</f>
        <v>N</v>
      </c>
      <c r="D782" s="32">
        <v>91280.024999999994</v>
      </c>
      <c r="E782" s="32">
        <f>IF(Table5[[#This Row],[School day]]="Y",Table5[[#This Row],[Demand]],NA())</f>
        <v>91280.024999999994</v>
      </c>
      <c r="F782" s="32" t="e">
        <f>IF(Table5[[#This Row],[School day]]="N",Table5[[#This Row],[Demand]],NA())</f>
        <v>#N/A</v>
      </c>
      <c r="G782" s="32" t="e">
        <f>IF(Table5[[#This Row],[Holiday]]="Y",Table5[[#This Row],[Demand]], NA())</f>
        <v>#N/A</v>
      </c>
      <c r="H782" s="32">
        <f>IF(Table5[[#This Row],[Holiday]]="Y",NA(),Table5[[#This Row],[Demand]])</f>
        <v>91280.024999999994</v>
      </c>
    </row>
    <row r="783" spans="1:8" x14ac:dyDescent="0.3">
      <c r="A783" s="31">
        <v>42786</v>
      </c>
      <c r="B783" s="32" t="str">
        <f>VLOOKUP(Table_EnergyDemand_raw_data[[#This Row],[Date]],Table_Sheet1[], 2, FALSE)</f>
        <v>Y</v>
      </c>
      <c r="C783" s="32" t="str">
        <f>VLOOKUP(Table_EnergyDemand_raw_data[[#This Row],[Date]],Table_Sheet1[], 3, FALSE)</f>
        <v>N</v>
      </c>
      <c r="D783" s="32">
        <v>105341.86500000001</v>
      </c>
      <c r="E783" s="32">
        <f>IF(Table5[[#This Row],[School day]]="Y",Table5[[#This Row],[Demand]],NA())</f>
        <v>105341.86500000001</v>
      </c>
      <c r="F783" s="32" t="e">
        <f>IF(Table5[[#This Row],[School day]]="N",Table5[[#This Row],[Demand]],NA())</f>
        <v>#N/A</v>
      </c>
      <c r="G783" s="32" t="e">
        <f>IF(Table5[[#This Row],[Holiday]]="Y",Table5[[#This Row],[Demand]], NA())</f>
        <v>#N/A</v>
      </c>
      <c r="H783" s="32">
        <f>IF(Table5[[#This Row],[Holiday]]="Y",NA(),Table5[[#This Row],[Demand]])</f>
        <v>105341.86500000001</v>
      </c>
    </row>
    <row r="784" spans="1:8" x14ac:dyDescent="0.3">
      <c r="A784" s="31">
        <v>42787</v>
      </c>
      <c r="B784" s="32" t="str">
        <f>VLOOKUP(Table_EnergyDemand_raw_data[[#This Row],[Date]],Table_Sheet1[], 2, FALSE)</f>
        <v>Y</v>
      </c>
      <c r="C784" s="32" t="str">
        <f>VLOOKUP(Table_EnergyDemand_raw_data[[#This Row],[Date]],Table_Sheet1[], 3, FALSE)</f>
        <v>N</v>
      </c>
      <c r="D784" s="32">
        <v>112351.47</v>
      </c>
      <c r="E784" s="32">
        <f>IF(Table5[[#This Row],[School day]]="Y",Table5[[#This Row],[Demand]],NA())</f>
        <v>112351.47</v>
      </c>
      <c r="F784" s="32" t="e">
        <f>IF(Table5[[#This Row],[School day]]="N",Table5[[#This Row],[Demand]],NA())</f>
        <v>#N/A</v>
      </c>
      <c r="G784" s="32" t="e">
        <f>IF(Table5[[#This Row],[Holiday]]="Y",Table5[[#This Row],[Demand]], NA())</f>
        <v>#N/A</v>
      </c>
      <c r="H784" s="32">
        <f>IF(Table5[[#This Row],[Holiday]]="Y",NA(),Table5[[#This Row],[Demand]])</f>
        <v>112351.47</v>
      </c>
    </row>
    <row r="785" spans="1:8" x14ac:dyDescent="0.3">
      <c r="A785" s="31">
        <v>42788</v>
      </c>
      <c r="B785" s="32" t="str">
        <f>VLOOKUP(Table_EnergyDemand_raw_data[[#This Row],[Date]],Table_Sheet1[], 2, FALSE)</f>
        <v>Y</v>
      </c>
      <c r="C785" s="32" t="str">
        <f>VLOOKUP(Table_EnergyDemand_raw_data[[#This Row],[Date]],Table_Sheet1[], 3, FALSE)</f>
        <v>N</v>
      </c>
      <c r="D785" s="32">
        <v>116690.17</v>
      </c>
      <c r="E785" s="32">
        <f>IF(Table5[[#This Row],[School day]]="Y",Table5[[#This Row],[Demand]],NA())</f>
        <v>116690.17</v>
      </c>
      <c r="F785" s="32" t="e">
        <f>IF(Table5[[#This Row],[School day]]="N",Table5[[#This Row],[Demand]],NA())</f>
        <v>#N/A</v>
      </c>
      <c r="G785" s="32" t="e">
        <f>IF(Table5[[#This Row],[Holiday]]="Y",Table5[[#This Row],[Demand]], NA())</f>
        <v>#N/A</v>
      </c>
      <c r="H785" s="32">
        <f>IF(Table5[[#This Row],[Holiday]]="Y",NA(),Table5[[#This Row],[Demand]])</f>
        <v>116690.17</v>
      </c>
    </row>
    <row r="786" spans="1:8" x14ac:dyDescent="0.3">
      <c r="A786" s="31">
        <v>42789</v>
      </c>
      <c r="B786" s="32" t="str">
        <f>VLOOKUP(Table_EnergyDemand_raw_data[[#This Row],[Date]],Table_Sheet1[], 2, FALSE)</f>
        <v>Y</v>
      </c>
      <c r="C786" s="32" t="str">
        <f>VLOOKUP(Table_EnergyDemand_raw_data[[#This Row],[Date]],Table_Sheet1[], 3, FALSE)</f>
        <v>N</v>
      </c>
      <c r="D786" s="32">
        <v>117948.685</v>
      </c>
      <c r="E786" s="32">
        <f>IF(Table5[[#This Row],[School day]]="Y",Table5[[#This Row],[Demand]],NA())</f>
        <v>117948.685</v>
      </c>
      <c r="F786" s="32" t="e">
        <f>IF(Table5[[#This Row],[School day]]="N",Table5[[#This Row],[Demand]],NA())</f>
        <v>#N/A</v>
      </c>
      <c r="G786" s="32" t="e">
        <f>IF(Table5[[#This Row],[Holiday]]="Y",Table5[[#This Row],[Demand]], NA())</f>
        <v>#N/A</v>
      </c>
      <c r="H786" s="32">
        <f>IF(Table5[[#This Row],[Holiday]]="Y",NA(),Table5[[#This Row],[Demand]])</f>
        <v>117948.685</v>
      </c>
    </row>
    <row r="787" spans="1:8" x14ac:dyDescent="0.3">
      <c r="A787" s="31">
        <v>42790</v>
      </c>
      <c r="B787" s="32" t="str">
        <f>VLOOKUP(Table_EnergyDemand_raw_data[[#This Row],[Date]],Table_Sheet1[], 2, FALSE)</f>
        <v>Y</v>
      </c>
      <c r="C787" s="32" t="str">
        <f>VLOOKUP(Table_EnergyDemand_raw_data[[#This Row],[Date]],Table_Sheet1[], 3, FALSE)</f>
        <v>N</v>
      </c>
      <c r="D787" s="32">
        <v>111229.52</v>
      </c>
      <c r="E787" s="32">
        <f>IF(Table5[[#This Row],[School day]]="Y",Table5[[#This Row],[Demand]],NA())</f>
        <v>111229.52</v>
      </c>
      <c r="F787" s="32" t="e">
        <f>IF(Table5[[#This Row],[School day]]="N",Table5[[#This Row],[Demand]],NA())</f>
        <v>#N/A</v>
      </c>
      <c r="G787" s="32" t="e">
        <f>IF(Table5[[#This Row],[Holiday]]="Y",Table5[[#This Row],[Demand]], NA())</f>
        <v>#N/A</v>
      </c>
      <c r="H787" s="32">
        <f>IF(Table5[[#This Row],[Holiday]]="Y",NA(),Table5[[#This Row],[Demand]])</f>
        <v>111229.52</v>
      </c>
    </row>
    <row r="788" spans="1:8" x14ac:dyDescent="0.3">
      <c r="A788" s="31">
        <v>42791</v>
      </c>
      <c r="B788" s="32" t="str">
        <f>VLOOKUP(Table_EnergyDemand_raw_data[[#This Row],[Date]],Table_Sheet1[], 2, FALSE)</f>
        <v>Y</v>
      </c>
      <c r="C788" s="32" t="str">
        <f>VLOOKUP(Table_EnergyDemand_raw_data[[#This Row],[Date]],Table_Sheet1[], 3, FALSE)</f>
        <v>N</v>
      </c>
      <c r="D788" s="32">
        <v>95046.904999999999</v>
      </c>
      <c r="E788" s="32">
        <f>IF(Table5[[#This Row],[School day]]="Y",Table5[[#This Row],[Demand]],NA())</f>
        <v>95046.904999999999</v>
      </c>
      <c r="F788" s="32" t="e">
        <f>IF(Table5[[#This Row],[School day]]="N",Table5[[#This Row],[Demand]],NA())</f>
        <v>#N/A</v>
      </c>
      <c r="G788" s="32" t="e">
        <f>IF(Table5[[#This Row],[Holiday]]="Y",Table5[[#This Row],[Demand]], NA())</f>
        <v>#N/A</v>
      </c>
      <c r="H788" s="32">
        <f>IF(Table5[[#This Row],[Holiday]]="Y",NA(),Table5[[#This Row],[Demand]])</f>
        <v>95046.904999999999</v>
      </c>
    </row>
    <row r="789" spans="1:8" x14ac:dyDescent="0.3">
      <c r="A789" s="31">
        <v>42792</v>
      </c>
      <c r="B789" s="32" t="str">
        <f>VLOOKUP(Table_EnergyDemand_raw_data[[#This Row],[Date]],Table_Sheet1[], 2, FALSE)</f>
        <v>Y</v>
      </c>
      <c r="C789" s="32" t="str">
        <f>VLOOKUP(Table_EnergyDemand_raw_data[[#This Row],[Date]],Table_Sheet1[], 3, FALSE)</f>
        <v>N</v>
      </c>
      <c r="D789" s="32">
        <v>100495.61500000001</v>
      </c>
      <c r="E789" s="32">
        <f>IF(Table5[[#This Row],[School day]]="Y",Table5[[#This Row],[Demand]],NA())</f>
        <v>100495.61500000001</v>
      </c>
      <c r="F789" s="32" t="e">
        <f>IF(Table5[[#This Row],[School day]]="N",Table5[[#This Row],[Demand]],NA())</f>
        <v>#N/A</v>
      </c>
      <c r="G789" s="32" t="e">
        <f>IF(Table5[[#This Row],[Holiday]]="Y",Table5[[#This Row],[Demand]], NA())</f>
        <v>#N/A</v>
      </c>
      <c r="H789" s="32">
        <f>IF(Table5[[#This Row],[Holiday]]="Y",NA(),Table5[[#This Row],[Demand]])</f>
        <v>100495.61500000001</v>
      </c>
    </row>
    <row r="790" spans="1:8" x14ac:dyDescent="0.3">
      <c r="A790" s="31">
        <v>42793</v>
      </c>
      <c r="B790" s="32" t="str">
        <f>VLOOKUP(Table_EnergyDemand_raw_data[[#This Row],[Date]],Table_Sheet1[], 2, FALSE)</f>
        <v>Y</v>
      </c>
      <c r="C790" s="32" t="str">
        <f>VLOOKUP(Table_EnergyDemand_raw_data[[#This Row],[Date]],Table_Sheet1[], 3, FALSE)</f>
        <v>N</v>
      </c>
      <c r="D790" s="32">
        <v>131090.77499999999</v>
      </c>
      <c r="E790" s="32">
        <f>IF(Table5[[#This Row],[School day]]="Y",Table5[[#This Row],[Demand]],NA())</f>
        <v>131090.77499999999</v>
      </c>
      <c r="F790" s="32" t="e">
        <f>IF(Table5[[#This Row],[School day]]="N",Table5[[#This Row],[Demand]],NA())</f>
        <v>#N/A</v>
      </c>
      <c r="G790" s="32" t="e">
        <f>IF(Table5[[#This Row],[Holiday]]="Y",Table5[[#This Row],[Demand]], NA())</f>
        <v>#N/A</v>
      </c>
      <c r="H790" s="32">
        <f>IF(Table5[[#This Row],[Holiday]]="Y",NA(),Table5[[#This Row],[Demand]])</f>
        <v>131090.77499999999</v>
      </c>
    </row>
    <row r="791" spans="1:8" x14ac:dyDescent="0.3">
      <c r="A791" s="31">
        <v>42794</v>
      </c>
      <c r="B791" s="32" t="str">
        <f>VLOOKUP(Table_EnergyDemand_raw_data[[#This Row],[Date]],Table_Sheet1[], 2, FALSE)</f>
        <v>Y</v>
      </c>
      <c r="C791" s="32" t="str">
        <f>VLOOKUP(Table_EnergyDemand_raw_data[[#This Row],[Date]],Table_Sheet1[], 3, FALSE)</f>
        <v>N</v>
      </c>
      <c r="D791" s="32">
        <v>140167.5</v>
      </c>
      <c r="E791" s="32">
        <f>IF(Table5[[#This Row],[School day]]="Y",Table5[[#This Row],[Demand]],NA())</f>
        <v>140167.5</v>
      </c>
      <c r="F791" s="32" t="e">
        <f>IF(Table5[[#This Row],[School day]]="N",Table5[[#This Row],[Demand]],NA())</f>
        <v>#N/A</v>
      </c>
      <c r="G791" s="32" t="e">
        <f>IF(Table5[[#This Row],[Holiday]]="Y",Table5[[#This Row],[Demand]], NA())</f>
        <v>#N/A</v>
      </c>
      <c r="H791" s="32">
        <f>IF(Table5[[#This Row],[Holiday]]="Y",NA(),Table5[[#This Row],[Demand]])</f>
        <v>140167.5</v>
      </c>
    </row>
    <row r="792" spans="1:8" x14ac:dyDescent="0.3">
      <c r="A792" s="31">
        <v>42795</v>
      </c>
      <c r="B792" s="32" t="str">
        <f>VLOOKUP(Table_EnergyDemand_raw_data[[#This Row],[Date]],Table_Sheet1[], 2, FALSE)</f>
        <v>Y</v>
      </c>
      <c r="C792" s="32" t="str">
        <f>VLOOKUP(Table_EnergyDemand_raw_data[[#This Row],[Date]],Table_Sheet1[], 3, FALSE)</f>
        <v>N</v>
      </c>
      <c r="D792" s="32">
        <v>137291.97</v>
      </c>
      <c r="E792" s="32">
        <f>IF(Table5[[#This Row],[School day]]="Y",Table5[[#This Row],[Demand]],NA())</f>
        <v>137291.97</v>
      </c>
      <c r="F792" s="32" t="e">
        <f>IF(Table5[[#This Row],[School day]]="N",Table5[[#This Row],[Demand]],NA())</f>
        <v>#N/A</v>
      </c>
      <c r="G792" s="32" t="e">
        <f>IF(Table5[[#This Row],[Holiday]]="Y",Table5[[#This Row],[Demand]], NA())</f>
        <v>#N/A</v>
      </c>
      <c r="H792" s="32">
        <f>IF(Table5[[#This Row],[Holiday]]="Y",NA(),Table5[[#This Row],[Demand]])</f>
        <v>137291.97</v>
      </c>
    </row>
    <row r="793" spans="1:8" x14ac:dyDescent="0.3">
      <c r="A793" s="31">
        <v>42796</v>
      </c>
      <c r="B793" s="32" t="str">
        <f>VLOOKUP(Table_EnergyDemand_raw_data[[#This Row],[Date]],Table_Sheet1[], 2, FALSE)</f>
        <v>Y</v>
      </c>
      <c r="C793" s="32" t="str">
        <f>VLOOKUP(Table_EnergyDemand_raw_data[[#This Row],[Date]],Table_Sheet1[], 3, FALSE)</f>
        <v>N</v>
      </c>
      <c r="D793" s="32">
        <v>127633.27499999999</v>
      </c>
      <c r="E793" s="32">
        <f>IF(Table5[[#This Row],[School day]]="Y",Table5[[#This Row],[Demand]],NA())</f>
        <v>127633.27499999999</v>
      </c>
      <c r="F793" s="32" t="e">
        <f>IF(Table5[[#This Row],[School day]]="N",Table5[[#This Row],[Demand]],NA())</f>
        <v>#N/A</v>
      </c>
      <c r="G793" s="32" t="e">
        <f>IF(Table5[[#This Row],[Holiday]]="Y",Table5[[#This Row],[Demand]], NA())</f>
        <v>#N/A</v>
      </c>
      <c r="H793" s="32">
        <f>IF(Table5[[#This Row],[Holiday]]="Y",NA(),Table5[[#This Row],[Demand]])</f>
        <v>127633.27499999999</v>
      </c>
    </row>
    <row r="794" spans="1:8" x14ac:dyDescent="0.3">
      <c r="A794" s="31">
        <v>42797</v>
      </c>
      <c r="B794" s="32" t="str">
        <f>VLOOKUP(Table_EnergyDemand_raw_data[[#This Row],[Date]],Table_Sheet1[], 2, FALSE)</f>
        <v>Y</v>
      </c>
      <c r="C794" s="32" t="str">
        <f>VLOOKUP(Table_EnergyDemand_raw_data[[#This Row],[Date]],Table_Sheet1[], 3, FALSE)</f>
        <v>N</v>
      </c>
      <c r="D794" s="32">
        <v>124311.33</v>
      </c>
      <c r="E794" s="32">
        <f>IF(Table5[[#This Row],[School day]]="Y",Table5[[#This Row],[Demand]],NA())</f>
        <v>124311.33</v>
      </c>
      <c r="F794" s="32" t="e">
        <f>IF(Table5[[#This Row],[School day]]="N",Table5[[#This Row],[Demand]],NA())</f>
        <v>#N/A</v>
      </c>
      <c r="G794" s="32" t="e">
        <f>IF(Table5[[#This Row],[Holiday]]="Y",Table5[[#This Row],[Demand]], NA())</f>
        <v>#N/A</v>
      </c>
      <c r="H794" s="32">
        <f>IF(Table5[[#This Row],[Holiday]]="Y",NA(),Table5[[#This Row],[Demand]])</f>
        <v>124311.33</v>
      </c>
    </row>
    <row r="795" spans="1:8" x14ac:dyDescent="0.3">
      <c r="A795" s="31">
        <v>42798</v>
      </c>
      <c r="B795" s="32" t="str">
        <f>VLOOKUP(Table_EnergyDemand_raw_data[[#This Row],[Date]],Table_Sheet1[], 2, FALSE)</f>
        <v>Y</v>
      </c>
      <c r="C795" s="32" t="str">
        <f>VLOOKUP(Table_EnergyDemand_raw_data[[#This Row],[Date]],Table_Sheet1[], 3, FALSE)</f>
        <v>N</v>
      </c>
      <c r="D795" s="32">
        <v>116083.295</v>
      </c>
      <c r="E795" s="32">
        <f>IF(Table5[[#This Row],[School day]]="Y",Table5[[#This Row],[Demand]],NA())</f>
        <v>116083.295</v>
      </c>
      <c r="F795" s="32" t="e">
        <f>IF(Table5[[#This Row],[School day]]="N",Table5[[#This Row],[Demand]],NA())</f>
        <v>#N/A</v>
      </c>
      <c r="G795" s="32" t="e">
        <f>IF(Table5[[#This Row],[Holiday]]="Y",Table5[[#This Row],[Demand]], NA())</f>
        <v>#N/A</v>
      </c>
      <c r="H795" s="32">
        <f>IF(Table5[[#This Row],[Holiday]]="Y",NA(),Table5[[#This Row],[Demand]])</f>
        <v>116083.295</v>
      </c>
    </row>
    <row r="796" spans="1:8" x14ac:dyDescent="0.3">
      <c r="A796" s="31">
        <v>42799</v>
      </c>
      <c r="B796" s="32" t="str">
        <f>VLOOKUP(Table_EnergyDemand_raw_data[[#This Row],[Date]],Table_Sheet1[], 2, FALSE)</f>
        <v>Y</v>
      </c>
      <c r="C796" s="32" t="str">
        <f>VLOOKUP(Table_EnergyDemand_raw_data[[#This Row],[Date]],Table_Sheet1[], 3, FALSE)</f>
        <v>N</v>
      </c>
      <c r="D796" s="32">
        <v>103539.02</v>
      </c>
      <c r="E796" s="32">
        <f>IF(Table5[[#This Row],[School day]]="Y",Table5[[#This Row],[Demand]],NA())</f>
        <v>103539.02</v>
      </c>
      <c r="F796" s="32" t="e">
        <f>IF(Table5[[#This Row],[School day]]="N",Table5[[#This Row],[Demand]],NA())</f>
        <v>#N/A</v>
      </c>
      <c r="G796" s="32" t="e">
        <f>IF(Table5[[#This Row],[Holiday]]="Y",Table5[[#This Row],[Demand]], NA())</f>
        <v>#N/A</v>
      </c>
      <c r="H796" s="32">
        <f>IF(Table5[[#This Row],[Holiday]]="Y",NA(),Table5[[#This Row],[Demand]])</f>
        <v>103539.02</v>
      </c>
    </row>
    <row r="797" spans="1:8" x14ac:dyDescent="0.3">
      <c r="A797" s="31">
        <v>42800</v>
      </c>
      <c r="B797" s="32" t="str">
        <f>VLOOKUP(Table_EnergyDemand_raw_data[[#This Row],[Date]],Table_Sheet1[], 2, FALSE)</f>
        <v>Y</v>
      </c>
      <c r="C797" s="32" t="str">
        <f>VLOOKUP(Table_EnergyDemand_raw_data[[#This Row],[Date]],Table_Sheet1[], 3, FALSE)</f>
        <v>N</v>
      </c>
      <c r="D797" s="32">
        <v>116447.855</v>
      </c>
      <c r="E797" s="32">
        <f>IF(Table5[[#This Row],[School day]]="Y",Table5[[#This Row],[Demand]],NA())</f>
        <v>116447.855</v>
      </c>
      <c r="F797" s="32" t="e">
        <f>IF(Table5[[#This Row],[School day]]="N",Table5[[#This Row],[Demand]],NA())</f>
        <v>#N/A</v>
      </c>
      <c r="G797" s="32" t="e">
        <f>IF(Table5[[#This Row],[Holiday]]="Y",Table5[[#This Row],[Demand]], NA())</f>
        <v>#N/A</v>
      </c>
      <c r="H797" s="32">
        <f>IF(Table5[[#This Row],[Holiday]]="Y",NA(),Table5[[#This Row],[Demand]])</f>
        <v>116447.855</v>
      </c>
    </row>
    <row r="798" spans="1:8" x14ac:dyDescent="0.3">
      <c r="A798" s="31">
        <v>42801</v>
      </c>
      <c r="B798" s="32" t="str">
        <f>VLOOKUP(Table_EnergyDemand_raw_data[[#This Row],[Date]],Table_Sheet1[], 2, FALSE)</f>
        <v>Y</v>
      </c>
      <c r="C798" s="32" t="str">
        <f>VLOOKUP(Table_EnergyDemand_raw_data[[#This Row],[Date]],Table_Sheet1[], 3, FALSE)</f>
        <v>N</v>
      </c>
      <c r="D798" s="32">
        <v>117931.46</v>
      </c>
      <c r="E798" s="32">
        <f>IF(Table5[[#This Row],[School day]]="Y",Table5[[#This Row],[Demand]],NA())</f>
        <v>117931.46</v>
      </c>
      <c r="F798" s="32" t="e">
        <f>IF(Table5[[#This Row],[School day]]="N",Table5[[#This Row],[Demand]],NA())</f>
        <v>#N/A</v>
      </c>
      <c r="G798" s="32" t="e">
        <f>IF(Table5[[#This Row],[Holiday]]="Y",Table5[[#This Row],[Demand]], NA())</f>
        <v>#N/A</v>
      </c>
      <c r="H798" s="32">
        <f>IF(Table5[[#This Row],[Holiday]]="Y",NA(),Table5[[#This Row],[Demand]])</f>
        <v>117931.46</v>
      </c>
    </row>
    <row r="799" spans="1:8" x14ac:dyDescent="0.3">
      <c r="A799" s="31">
        <v>42802</v>
      </c>
      <c r="B799" s="32" t="str">
        <f>VLOOKUP(Table_EnergyDemand_raw_data[[#This Row],[Date]],Table_Sheet1[], 2, FALSE)</f>
        <v>Y</v>
      </c>
      <c r="C799" s="32" t="str">
        <f>VLOOKUP(Table_EnergyDemand_raw_data[[#This Row],[Date]],Table_Sheet1[], 3, FALSE)</f>
        <v>N</v>
      </c>
      <c r="D799" s="32">
        <v>124370.765</v>
      </c>
      <c r="E799" s="32">
        <f>IF(Table5[[#This Row],[School day]]="Y",Table5[[#This Row],[Demand]],NA())</f>
        <v>124370.765</v>
      </c>
      <c r="F799" s="32" t="e">
        <f>IF(Table5[[#This Row],[School day]]="N",Table5[[#This Row],[Demand]],NA())</f>
        <v>#N/A</v>
      </c>
      <c r="G799" s="32" t="e">
        <f>IF(Table5[[#This Row],[Holiday]]="Y",Table5[[#This Row],[Demand]], NA())</f>
        <v>#N/A</v>
      </c>
      <c r="H799" s="32">
        <f>IF(Table5[[#This Row],[Holiday]]="Y",NA(),Table5[[#This Row],[Demand]])</f>
        <v>124370.765</v>
      </c>
    </row>
    <row r="800" spans="1:8" x14ac:dyDescent="0.3">
      <c r="A800" s="31">
        <v>42803</v>
      </c>
      <c r="B800" s="32" t="str">
        <f>VLOOKUP(Table_EnergyDemand_raw_data[[#This Row],[Date]],Table_Sheet1[], 2, FALSE)</f>
        <v>Y</v>
      </c>
      <c r="C800" s="32" t="str">
        <f>VLOOKUP(Table_EnergyDemand_raw_data[[#This Row],[Date]],Table_Sheet1[], 3, FALSE)</f>
        <v>N</v>
      </c>
      <c r="D800" s="32">
        <v>129649.25</v>
      </c>
      <c r="E800" s="32">
        <f>IF(Table5[[#This Row],[School day]]="Y",Table5[[#This Row],[Demand]],NA())</f>
        <v>129649.25</v>
      </c>
      <c r="F800" s="32" t="e">
        <f>IF(Table5[[#This Row],[School day]]="N",Table5[[#This Row],[Demand]],NA())</f>
        <v>#N/A</v>
      </c>
      <c r="G800" s="32" t="e">
        <f>IF(Table5[[#This Row],[Holiday]]="Y",Table5[[#This Row],[Demand]], NA())</f>
        <v>#N/A</v>
      </c>
      <c r="H800" s="32">
        <f>IF(Table5[[#This Row],[Holiday]]="Y",NA(),Table5[[#This Row],[Demand]])</f>
        <v>129649.25</v>
      </c>
    </row>
    <row r="801" spans="1:8" x14ac:dyDescent="0.3">
      <c r="A801" s="31">
        <v>42804</v>
      </c>
      <c r="B801" s="32" t="str">
        <f>VLOOKUP(Table_EnergyDemand_raw_data[[#This Row],[Date]],Table_Sheet1[], 2, FALSE)</f>
        <v>Y</v>
      </c>
      <c r="C801" s="32" t="str">
        <f>VLOOKUP(Table_EnergyDemand_raw_data[[#This Row],[Date]],Table_Sheet1[], 3, FALSE)</f>
        <v>N</v>
      </c>
      <c r="D801" s="32">
        <v>125346.075</v>
      </c>
      <c r="E801" s="32">
        <f>IF(Table5[[#This Row],[School day]]="Y",Table5[[#This Row],[Demand]],NA())</f>
        <v>125346.075</v>
      </c>
      <c r="F801" s="32" t="e">
        <f>IF(Table5[[#This Row],[School day]]="N",Table5[[#This Row],[Demand]],NA())</f>
        <v>#N/A</v>
      </c>
      <c r="G801" s="32" t="e">
        <f>IF(Table5[[#This Row],[Holiday]]="Y",Table5[[#This Row],[Demand]], NA())</f>
        <v>#N/A</v>
      </c>
      <c r="H801" s="32">
        <f>IF(Table5[[#This Row],[Holiday]]="Y",NA(),Table5[[#This Row],[Demand]])</f>
        <v>125346.075</v>
      </c>
    </row>
    <row r="802" spans="1:8" x14ac:dyDescent="0.3">
      <c r="A802" s="31">
        <v>42805</v>
      </c>
      <c r="B802" s="32" t="str">
        <f>VLOOKUP(Table_EnergyDemand_raw_data[[#This Row],[Date]],Table_Sheet1[], 2, FALSE)</f>
        <v>Y</v>
      </c>
      <c r="C802" s="32" t="str">
        <f>VLOOKUP(Table_EnergyDemand_raw_data[[#This Row],[Date]],Table_Sheet1[], 3, FALSE)</f>
        <v>N</v>
      </c>
      <c r="D802" s="32">
        <v>108816.81</v>
      </c>
      <c r="E802" s="32">
        <f>IF(Table5[[#This Row],[School day]]="Y",Table5[[#This Row],[Demand]],NA())</f>
        <v>108816.81</v>
      </c>
      <c r="F802" s="32" t="e">
        <f>IF(Table5[[#This Row],[School day]]="N",Table5[[#This Row],[Demand]],NA())</f>
        <v>#N/A</v>
      </c>
      <c r="G802" s="32" t="e">
        <f>IF(Table5[[#This Row],[Holiday]]="Y",Table5[[#This Row],[Demand]], NA())</f>
        <v>#N/A</v>
      </c>
      <c r="H802" s="32">
        <f>IF(Table5[[#This Row],[Holiday]]="Y",NA(),Table5[[#This Row],[Demand]])</f>
        <v>108816.81</v>
      </c>
    </row>
    <row r="803" spans="1:8" x14ac:dyDescent="0.3">
      <c r="A803" s="31">
        <v>42806</v>
      </c>
      <c r="B803" s="32" t="str">
        <f>VLOOKUP(Table_EnergyDemand_raw_data[[#This Row],[Date]],Table_Sheet1[], 2, FALSE)</f>
        <v>Y</v>
      </c>
      <c r="C803" s="32" t="str">
        <f>VLOOKUP(Table_EnergyDemand_raw_data[[#This Row],[Date]],Table_Sheet1[], 3, FALSE)</f>
        <v>N</v>
      </c>
      <c r="D803" s="32">
        <v>102617.51</v>
      </c>
      <c r="E803" s="32">
        <f>IF(Table5[[#This Row],[School day]]="Y",Table5[[#This Row],[Demand]],NA())</f>
        <v>102617.51</v>
      </c>
      <c r="F803" s="32" t="e">
        <f>IF(Table5[[#This Row],[School day]]="N",Table5[[#This Row],[Demand]],NA())</f>
        <v>#N/A</v>
      </c>
      <c r="G803" s="32" t="e">
        <f>IF(Table5[[#This Row],[Holiday]]="Y",Table5[[#This Row],[Demand]], NA())</f>
        <v>#N/A</v>
      </c>
      <c r="H803" s="32">
        <f>IF(Table5[[#This Row],[Holiday]]="Y",NA(),Table5[[#This Row],[Demand]])</f>
        <v>102617.51</v>
      </c>
    </row>
    <row r="804" spans="1:8" x14ac:dyDescent="0.3">
      <c r="A804" s="31">
        <v>42807</v>
      </c>
      <c r="B804" s="32" t="str">
        <f>VLOOKUP(Table_EnergyDemand_raw_data[[#This Row],[Date]],Table_Sheet1[], 2, FALSE)</f>
        <v>Y</v>
      </c>
      <c r="C804" s="32" t="str">
        <f>VLOOKUP(Table_EnergyDemand_raw_data[[#This Row],[Date]],Table_Sheet1[], 3, FALSE)</f>
        <v>Y</v>
      </c>
      <c r="D804" s="32">
        <v>104468.9</v>
      </c>
      <c r="E804" s="32">
        <f>IF(Table5[[#This Row],[School day]]="Y",Table5[[#This Row],[Demand]],NA())</f>
        <v>104468.9</v>
      </c>
      <c r="F804" s="32" t="e">
        <f>IF(Table5[[#This Row],[School day]]="N",Table5[[#This Row],[Demand]],NA())</f>
        <v>#N/A</v>
      </c>
      <c r="G804" s="32">
        <f>IF(Table5[[#This Row],[Holiday]]="Y",Table5[[#This Row],[Demand]], NA())</f>
        <v>104468.9</v>
      </c>
      <c r="H804" s="32" t="e">
        <f>IF(Table5[[#This Row],[Holiday]]="Y",NA(),Table5[[#This Row],[Demand]])</f>
        <v>#N/A</v>
      </c>
    </row>
    <row r="805" spans="1:8" x14ac:dyDescent="0.3">
      <c r="A805" s="31">
        <v>42808</v>
      </c>
      <c r="B805" s="32" t="str">
        <f>VLOOKUP(Table_EnergyDemand_raw_data[[#This Row],[Date]],Table_Sheet1[], 2, FALSE)</f>
        <v>Y</v>
      </c>
      <c r="C805" s="32" t="str">
        <f>VLOOKUP(Table_EnergyDemand_raw_data[[#This Row],[Date]],Table_Sheet1[], 3, FALSE)</f>
        <v>N</v>
      </c>
      <c r="D805" s="32">
        <v>133227.785</v>
      </c>
      <c r="E805" s="32">
        <f>IF(Table5[[#This Row],[School day]]="Y",Table5[[#This Row],[Demand]],NA())</f>
        <v>133227.785</v>
      </c>
      <c r="F805" s="32" t="e">
        <f>IF(Table5[[#This Row],[School day]]="N",Table5[[#This Row],[Demand]],NA())</f>
        <v>#N/A</v>
      </c>
      <c r="G805" s="32" t="e">
        <f>IF(Table5[[#This Row],[Holiday]]="Y",Table5[[#This Row],[Demand]], NA())</f>
        <v>#N/A</v>
      </c>
      <c r="H805" s="32">
        <f>IF(Table5[[#This Row],[Holiday]]="Y",NA(),Table5[[#This Row],[Demand]])</f>
        <v>133227.785</v>
      </c>
    </row>
    <row r="806" spans="1:8" x14ac:dyDescent="0.3">
      <c r="A806" s="31">
        <v>42809</v>
      </c>
      <c r="B806" s="32" t="str">
        <f>VLOOKUP(Table_EnergyDemand_raw_data[[#This Row],[Date]],Table_Sheet1[], 2, FALSE)</f>
        <v>Y</v>
      </c>
      <c r="C806" s="32" t="str">
        <f>VLOOKUP(Table_EnergyDemand_raw_data[[#This Row],[Date]],Table_Sheet1[], 3, FALSE)</f>
        <v>N</v>
      </c>
      <c r="D806" s="32">
        <v>139672.83499999999</v>
      </c>
      <c r="E806" s="32">
        <f>IF(Table5[[#This Row],[School day]]="Y",Table5[[#This Row],[Demand]],NA())</f>
        <v>139672.83499999999</v>
      </c>
      <c r="F806" s="32" t="e">
        <f>IF(Table5[[#This Row],[School day]]="N",Table5[[#This Row],[Demand]],NA())</f>
        <v>#N/A</v>
      </c>
      <c r="G806" s="32" t="e">
        <f>IF(Table5[[#This Row],[Holiday]]="Y",Table5[[#This Row],[Demand]], NA())</f>
        <v>#N/A</v>
      </c>
      <c r="H806" s="32">
        <f>IF(Table5[[#This Row],[Holiday]]="Y",NA(),Table5[[#This Row],[Demand]])</f>
        <v>139672.83499999999</v>
      </c>
    </row>
    <row r="807" spans="1:8" x14ac:dyDescent="0.3">
      <c r="A807" s="31">
        <v>42810</v>
      </c>
      <c r="B807" s="32" t="str">
        <f>VLOOKUP(Table_EnergyDemand_raw_data[[#This Row],[Date]],Table_Sheet1[], 2, FALSE)</f>
        <v>Y</v>
      </c>
      <c r="C807" s="32" t="str">
        <f>VLOOKUP(Table_EnergyDemand_raw_data[[#This Row],[Date]],Table_Sheet1[], 3, FALSE)</f>
        <v>N</v>
      </c>
      <c r="D807" s="32">
        <v>124255.97500000001</v>
      </c>
      <c r="E807" s="32">
        <f>IF(Table5[[#This Row],[School day]]="Y",Table5[[#This Row],[Demand]],NA())</f>
        <v>124255.97500000001</v>
      </c>
      <c r="F807" s="32" t="e">
        <f>IF(Table5[[#This Row],[School day]]="N",Table5[[#This Row],[Demand]],NA())</f>
        <v>#N/A</v>
      </c>
      <c r="G807" s="32" t="e">
        <f>IF(Table5[[#This Row],[Holiday]]="Y",Table5[[#This Row],[Demand]], NA())</f>
        <v>#N/A</v>
      </c>
      <c r="H807" s="32">
        <f>IF(Table5[[#This Row],[Holiday]]="Y",NA(),Table5[[#This Row],[Demand]])</f>
        <v>124255.97500000001</v>
      </c>
    </row>
    <row r="808" spans="1:8" x14ac:dyDescent="0.3">
      <c r="A808" s="31">
        <v>42811</v>
      </c>
      <c r="B808" s="32" t="str">
        <f>VLOOKUP(Table_EnergyDemand_raw_data[[#This Row],[Date]],Table_Sheet1[], 2, FALSE)</f>
        <v>Y</v>
      </c>
      <c r="C808" s="32" t="str">
        <f>VLOOKUP(Table_EnergyDemand_raw_data[[#This Row],[Date]],Table_Sheet1[], 3, FALSE)</f>
        <v>N</v>
      </c>
      <c r="D808" s="32">
        <v>111612.075</v>
      </c>
      <c r="E808" s="32">
        <f>IF(Table5[[#This Row],[School day]]="Y",Table5[[#This Row],[Demand]],NA())</f>
        <v>111612.075</v>
      </c>
      <c r="F808" s="32" t="e">
        <f>IF(Table5[[#This Row],[School day]]="N",Table5[[#This Row],[Demand]],NA())</f>
        <v>#N/A</v>
      </c>
      <c r="G808" s="32" t="e">
        <f>IF(Table5[[#This Row],[Holiday]]="Y",Table5[[#This Row],[Demand]], NA())</f>
        <v>#N/A</v>
      </c>
      <c r="H808" s="32">
        <f>IF(Table5[[#This Row],[Holiday]]="Y",NA(),Table5[[#This Row],[Demand]])</f>
        <v>111612.075</v>
      </c>
    </row>
    <row r="809" spans="1:8" x14ac:dyDescent="0.3">
      <c r="A809" s="31">
        <v>42812</v>
      </c>
      <c r="B809" s="32" t="str">
        <f>VLOOKUP(Table_EnergyDemand_raw_data[[#This Row],[Date]],Table_Sheet1[], 2, FALSE)</f>
        <v>Y</v>
      </c>
      <c r="C809" s="32" t="str">
        <f>VLOOKUP(Table_EnergyDemand_raw_data[[#This Row],[Date]],Table_Sheet1[], 3, FALSE)</f>
        <v>N</v>
      </c>
      <c r="D809" s="32">
        <v>107731.78</v>
      </c>
      <c r="E809" s="32">
        <f>IF(Table5[[#This Row],[School day]]="Y",Table5[[#This Row],[Demand]],NA())</f>
        <v>107731.78</v>
      </c>
      <c r="F809" s="32" t="e">
        <f>IF(Table5[[#This Row],[School day]]="N",Table5[[#This Row],[Demand]],NA())</f>
        <v>#N/A</v>
      </c>
      <c r="G809" s="32" t="e">
        <f>IF(Table5[[#This Row],[Holiday]]="Y",Table5[[#This Row],[Demand]], NA())</f>
        <v>#N/A</v>
      </c>
      <c r="H809" s="32">
        <f>IF(Table5[[#This Row],[Holiday]]="Y",NA(),Table5[[#This Row],[Demand]])</f>
        <v>107731.78</v>
      </c>
    </row>
    <row r="810" spans="1:8" x14ac:dyDescent="0.3">
      <c r="A810" s="31">
        <v>42813</v>
      </c>
      <c r="B810" s="32" t="str">
        <f>VLOOKUP(Table_EnergyDemand_raw_data[[#This Row],[Date]],Table_Sheet1[], 2, FALSE)</f>
        <v>Y</v>
      </c>
      <c r="C810" s="32" t="str">
        <f>VLOOKUP(Table_EnergyDemand_raw_data[[#This Row],[Date]],Table_Sheet1[], 3, FALSE)</f>
        <v>N</v>
      </c>
      <c r="D810" s="32">
        <v>113593.82</v>
      </c>
      <c r="E810" s="32">
        <f>IF(Table5[[#This Row],[School day]]="Y",Table5[[#This Row],[Demand]],NA())</f>
        <v>113593.82</v>
      </c>
      <c r="F810" s="32" t="e">
        <f>IF(Table5[[#This Row],[School day]]="N",Table5[[#This Row],[Demand]],NA())</f>
        <v>#N/A</v>
      </c>
      <c r="G810" s="32" t="e">
        <f>IF(Table5[[#This Row],[Holiday]]="Y",Table5[[#This Row],[Demand]], NA())</f>
        <v>#N/A</v>
      </c>
      <c r="H810" s="32">
        <f>IF(Table5[[#This Row],[Holiday]]="Y",NA(),Table5[[#This Row],[Demand]])</f>
        <v>113593.82</v>
      </c>
    </row>
    <row r="811" spans="1:8" x14ac:dyDescent="0.3">
      <c r="A811" s="31">
        <v>42814</v>
      </c>
      <c r="B811" s="32" t="str">
        <f>VLOOKUP(Table_EnergyDemand_raw_data[[#This Row],[Date]],Table_Sheet1[], 2, FALSE)</f>
        <v>Y</v>
      </c>
      <c r="C811" s="32" t="str">
        <f>VLOOKUP(Table_EnergyDemand_raw_data[[#This Row],[Date]],Table_Sheet1[], 3, FALSE)</f>
        <v>N</v>
      </c>
      <c r="D811" s="32">
        <v>131980.98499999999</v>
      </c>
      <c r="E811" s="32">
        <f>IF(Table5[[#This Row],[School day]]="Y",Table5[[#This Row],[Demand]],NA())</f>
        <v>131980.98499999999</v>
      </c>
      <c r="F811" s="32" t="e">
        <f>IF(Table5[[#This Row],[School day]]="N",Table5[[#This Row],[Demand]],NA())</f>
        <v>#N/A</v>
      </c>
      <c r="G811" s="32" t="e">
        <f>IF(Table5[[#This Row],[Holiday]]="Y",Table5[[#This Row],[Demand]], NA())</f>
        <v>#N/A</v>
      </c>
      <c r="H811" s="32">
        <f>IF(Table5[[#This Row],[Holiday]]="Y",NA(),Table5[[#This Row],[Demand]])</f>
        <v>131980.98499999999</v>
      </c>
    </row>
    <row r="812" spans="1:8" x14ac:dyDescent="0.3">
      <c r="A812" s="31">
        <v>42815</v>
      </c>
      <c r="B812" s="32" t="str">
        <f>VLOOKUP(Table_EnergyDemand_raw_data[[#This Row],[Date]],Table_Sheet1[], 2, FALSE)</f>
        <v>Y</v>
      </c>
      <c r="C812" s="32" t="str">
        <f>VLOOKUP(Table_EnergyDemand_raw_data[[#This Row],[Date]],Table_Sheet1[], 3, FALSE)</f>
        <v>N</v>
      </c>
      <c r="D812" s="32">
        <v>127625.36500000001</v>
      </c>
      <c r="E812" s="32">
        <f>IF(Table5[[#This Row],[School day]]="Y",Table5[[#This Row],[Demand]],NA())</f>
        <v>127625.36500000001</v>
      </c>
      <c r="F812" s="32" t="e">
        <f>IF(Table5[[#This Row],[School day]]="N",Table5[[#This Row],[Demand]],NA())</f>
        <v>#N/A</v>
      </c>
      <c r="G812" s="32" t="e">
        <f>IF(Table5[[#This Row],[Holiday]]="Y",Table5[[#This Row],[Demand]], NA())</f>
        <v>#N/A</v>
      </c>
      <c r="H812" s="32">
        <f>IF(Table5[[#This Row],[Holiday]]="Y",NA(),Table5[[#This Row],[Demand]])</f>
        <v>127625.36500000001</v>
      </c>
    </row>
    <row r="813" spans="1:8" x14ac:dyDescent="0.3">
      <c r="A813" s="31">
        <v>42816</v>
      </c>
      <c r="B813" s="32" t="str">
        <f>VLOOKUP(Table_EnergyDemand_raw_data[[#This Row],[Date]],Table_Sheet1[], 2, FALSE)</f>
        <v>Y</v>
      </c>
      <c r="C813" s="32" t="str">
        <f>VLOOKUP(Table_EnergyDemand_raw_data[[#This Row],[Date]],Table_Sheet1[], 3, FALSE)</f>
        <v>N</v>
      </c>
      <c r="D813" s="32">
        <v>114696.37</v>
      </c>
      <c r="E813" s="32">
        <f>IF(Table5[[#This Row],[School day]]="Y",Table5[[#This Row],[Demand]],NA())</f>
        <v>114696.37</v>
      </c>
      <c r="F813" s="32" t="e">
        <f>IF(Table5[[#This Row],[School day]]="N",Table5[[#This Row],[Demand]],NA())</f>
        <v>#N/A</v>
      </c>
      <c r="G813" s="32" t="e">
        <f>IF(Table5[[#This Row],[Holiday]]="Y",Table5[[#This Row],[Demand]], NA())</f>
        <v>#N/A</v>
      </c>
      <c r="H813" s="32">
        <f>IF(Table5[[#This Row],[Holiday]]="Y",NA(),Table5[[#This Row],[Demand]])</f>
        <v>114696.37</v>
      </c>
    </row>
    <row r="814" spans="1:8" x14ac:dyDescent="0.3">
      <c r="A814" s="31">
        <v>42817</v>
      </c>
      <c r="B814" s="32" t="str">
        <f>VLOOKUP(Table_EnergyDemand_raw_data[[#This Row],[Date]],Table_Sheet1[], 2, FALSE)</f>
        <v>Y</v>
      </c>
      <c r="C814" s="32" t="str">
        <f>VLOOKUP(Table_EnergyDemand_raw_data[[#This Row],[Date]],Table_Sheet1[], 3, FALSE)</f>
        <v>N</v>
      </c>
      <c r="D814" s="32">
        <v>111632.83500000001</v>
      </c>
      <c r="E814" s="32">
        <f>IF(Table5[[#This Row],[School day]]="Y",Table5[[#This Row],[Demand]],NA())</f>
        <v>111632.83500000001</v>
      </c>
      <c r="F814" s="32" t="e">
        <f>IF(Table5[[#This Row],[School day]]="N",Table5[[#This Row],[Demand]],NA())</f>
        <v>#N/A</v>
      </c>
      <c r="G814" s="32" t="e">
        <f>IF(Table5[[#This Row],[Holiday]]="Y",Table5[[#This Row],[Demand]], NA())</f>
        <v>#N/A</v>
      </c>
      <c r="H814" s="32">
        <f>IF(Table5[[#This Row],[Holiday]]="Y",NA(),Table5[[#This Row],[Demand]])</f>
        <v>111632.83500000001</v>
      </c>
    </row>
    <row r="815" spans="1:8" x14ac:dyDescent="0.3">
      <c r="A815" s="31">
        <v>42818</v>
      </c>
      <c r="B815" s="32" t="str">
        <f>VLOOKUP(Table_EnergyDemand_raw_data[[#This Row],[Date]],Table_Sheet1[], 2, FALSE)</f>
        <v>Y</v>
      </c>
      <c r="C815" s="32" t="str">
        <f>VLOOKUP(Table_EnergyDemand_raw_data[[#This Row],[Date]],Table_Sheet1[], 3, FALSE)</f>
        <v>N</v>
      </c>
      <c r="D815" s="32">
        <v>115411.41</v>
      </c>
      <c r="E815" s="32">
        <f>IF(Table5[[#This Row],[School day]]="Y",Table5[[#This Row],[Demand]],NA())</f>
        <v>115411.41</v>
      </c>
      <c r="F815" s="32" t="e">
        <f>IF(Table5[[#This Row],[School day]]="N",Table5[[#This Row],[Demand]],NA())</f>
        <v>#N/A</v>
      </c>
      <c r="G815" s="32" t="e">
        <f>IF(Table5[[#This Row],[Holiday]]="Y",Table5[[#This Row],[Demand]], NA())</f>
        <v>#N/A</v>
      </c>
      <c r="H815" s="32">
        <f>IF(Table5[[#This Row],[Holiday]]="Y",NA(),Table5[[#This Row],[Demand]])</f>
        <v>115411.41</v>
      </c>
    </row>
    <row r="816" spans="1:8" x14ac:dyDescent="0.3">
      <c r="A816" s="31">
        <v>42819</v>
      </c>
      <c r="B816" s="32" t="str">
        <f>VLOOKUP(Table_EnergyDemand_raw_data[[#This Row],[Date]],Table_Sheet1[], 2, FALSE)</f>
        <v>Y</v>
      </c>
      <c r="C816" s="32" t="str">
        <f>VLOOKUP(Table_EnergyDemand_raw_data[[#This Row],[Date]],Table_Sheet1[], 3, FALSE)</f>
        <v>N</v>
      </c>
      <c r="D816" s="32">
        <v>107465.98</v>
      </c>
      <c r="E816" s="32">
        <f>IF(Table5[[#This Row],[School day]]="Y",Table5[[#This Row],[Demand]],NA())</f>
        <v>107465.98</v>
      </c>
      <c r="F816" s="32" t="e">
        <f>IF(Table5[[#This Row],[School day]]="N",Table5[[#This Row],[Demand]],NA())</f>
        <v>#N/A</v>
      </c>
      <c r="G816" s="32" t="e">
        <f>IF(Table5[[#This Row],[Holiday]]="Y",Table5[[#This Row],[Demand]], NA())</f>
        <v>#N/A</v>
      </c>
      <c r="H816" s="32">
        <f>IF(Table5[[#This Row],[Holiday]]="Y",NA(),Table5[[#This Row],[Demand]])</f>
        <v>107465.98</v>
      </c>
    </row>
    <row r="817" spans="1:8" x14ac:dyDescent="0.3">
      <c r="A817" s="31">
        <v>42820</v>
      </c>
      <c r="B817" s="32" t="str">
        <f>VLOOKUP(Table_EnergyDemand_raw_data[[#This Row],[Date]],Table_Sheet1[], 2, FALSE)</f>
        <v>Y</v>
      </c>
      <c r="C817" s="32" t="str">
        <f>VLOOKUP(Table_EnergyDemand_raw_data[[#This Row],[Date]],Table_Sheet1[], 3, FALSE)</f>
        <v>N</v>
      </c>
      <c r="D817" s="32">
        <v>104189.1</v>
      </c>
      <c r="E817" s="32">
        <f>IF(Table5[[#This Row],[School day]]="Y",Table5[[#This Row],[Demand]],NA())</f>
        <v>104189.1</v>
      </c>
      <c r="F817" s="32" t="e">
        <f>IF(Table5[[#This Row],[School day]]="N",Table5[[#This Row],[Demand]],NA())</f>
        <v>#N/A</v>
      </c>
      <c r="G817" s="32" t="e">
        <f>IF(Table5[[#This Row],[Holiday]]="Y",Table5[[#This Row],[Demand]], NA())</f>
        <v>#N/A</v>
      </c>
      <c r="H817" s="32">
        <f>IF(Table5[[#This Row],[Holiday]]="Y",NA(),Table5[[#This Row],[Demand]])</f>
        <v>104189.1</v>
      </c>
    </row>
    <row r="818" spans="1:8" x14ac:dyDescent="0.3">
      <c r="A818" s="31">
        <v>42821</v>
      </c>
      <c r="B818" s="32" t="str">
        <f>VLOOKUP(Table_EnergyDemand_raw_data[[#This Row],[Date]],Table_Sheet1[], 2, FALSE)</f>
        <v>Y</v>
      </c>
      <c r="C818" s="32" t="str">
        <f>VLOOKUP(Table_EnergyDemand_raw_data[[#This Row],[Date]],Table_Sheet1[], 3, FALSE)</f>
        <v>N</v>
      </c>
      <c r="D818" s="32">
        <v>116237.22</v>
      </c>
      <c r="E818" s="32">
        <f>IF(Table5[[#This Row],[School day]]="Y",Table5[[#This Row],[Demand]],NA())</f>
        <v>116237.22</v>
      </c>
      <c r="F818" s="32" t="e">
        <f>IF(Table5[[#This Row],[School day]]="N",Table5[[#This Row],[Demand]],NA())</f>
        <v>#N/A</v>
      </c>
      <c r="G818" s="32" t="e">
        <f>IF(Table5[[#This Row],[Holiday]]="Y",Table5[[#This Row],[Demand]], NA())</f>
        <v>#N/A</v>
      </c>
      <c r="H818" s="32">
        <f>IF(Table5[[#This Row],[Holiday]]="Y",NA(),Table5[[#This Row],[Demand]])</f>
        <v>116237.22</v>
      </c>
    </row>
    <row r="819" spans="1:8" x14ac:dyDescent="0.3">
      <c r="A819" s="31">
        <v>42822</v>
      </c>
      <c r="B819" s="32" t="str">
        <f>VLOOKUP(Table_EnergyDemand_raw_data[[#This Row],[Date]],Table_Sheet1[], 2, FALSE)</f>
        <v>Y</v>
      </c>
      <c r="C819" s="32" t="str">
        <f>VLOOKUP(Table_EnergyDemand_raw_data[[#This Row],[Date]],Table_Sheet1[], 3, FALSE)</f>
        <v>N</v>
      </c>
      <c r="D819" s="32">
        <v>111032.97500000001</v>
      </c>
      <c r="E819" s="32">
        <f>IF(Table5[[#This Row],[School day]]="Y",Table5[[#This Row],[Demand]],NA())</f>
        <v>111032.97500000001</v>
      </c>
      <c r="F819" s="32" t="e">
        <f>IF(Table5[[#This Row],[School day]]="N",Table5[[#This Row],[Demand]],NA())</f>
        <v>#N/A</v>
      </c>
      <c r="G819" s="32" t="e">
        <f>IF(Table5[[#This Row],[Holiday]]="Y",Table5[[#This Row],[Demand]], NA())</f>
        <v>#N/A</v>
      </c>
      <c r="H819" s="32">
        <f>IF(Table5[[#This Row],[Holiday]]="Y",NA(),Table5[[#This Row],[Demand]])</f>
        <v>111032.97500000001</v>
      </c>
    </row>
    <row r="820" spans="1:8" x14ac:dyDescent="0.3">
      <c r="A820" s="31">
        <v>42823</v>
      </c>
      <c r="B820" s="32" t="str">
        <f>VLOOKUP(Table_EnergyDemand_raw_data[[#This Row],[Date]],Table_Sheet1[], 2, FALSE)</f>
        <v>Y</v>
      </c>
      <c r="C820" s="32" t="str">
        <f>VLOOKUP(Table_EnergyDemand_raw_data[[#This Row],[Date]],Table_Sheet1[], 3, FALSE)</f>
        <v>N</v>
      </c>
      <c r="D820" s="32">
        <v>109640.33</v>
      </c>
      <c r="E820" s="32">
        <f>IF(Table5[[#This Row],[School day]]="Y",Table5[[#This Row],[Demand]],NA())</f>
        <v>109640.33</v>
      </c>
      <c r="F820" s="32" t="e">
        <f>IF(Table5[[#This Row],[School day]]="N",Table5[[#This Row],[Demand]],NA())</f>
        <v>#N/A</v>
      </c>
      <c r="G820" s="32" t="e">
        <f>IF(Table5[[#This Row],[Holiday]]="Y",Table5[[#This Row],[Demand]], NA())</f>
        <v>#N/A</v>
      </c>
      <c r="H820" s="32">
        <f>IF(Table5[[#This Row],[Holiday]]="Y",NA(),Table5[[#This Row],[Demand]])</f>
        <v>109640.33</v>
      </c>
    </row>
    <row r="821" spans="1:8" x14ac:dyDescent="0.3">
      <c r="A821" s="31">
        <v>42824</v>
      </c>
      <c r="B821" s="32" t="str">
        <f>VLOOKUP(Table_EnergyDemand_raw_data[[#This Row],[Date]],Table_Sheet1[], 2, FALSE)</f>
        <v>Y</v>
      </c>
      <c r="C821" s="32" t="str">
        <f>VLOOKUP(Table_EnergyDemand_raw_data[[#This Row],[Date]],Table_Sheet1[], 3, FALSE)</f>
        <v>N</v>
      </c>
      <c r="D821" s="32">
        <v>107491.87</v>
      </c>
      <c r="E821" s="32">
        <f>IF(Table5[[#This Row],[School day]]="Y",Table5[[#This Row],[Demand]],NA())</f>
        <v>107491.87</v>
      </c>
      <c r="F821" s="32" t="e">
        <f>IF(Table5[[#This Row],[School day]]="N",Table5[[#This Row],[Demand]],NA())</f>
        <v>#N/A</v>
      </c>
      <c r="G821" s="32" t="e">
        <f>IF(Table5[[#This Row],[Holiday]]="Y",Table5[[#This Row],[Demand]], NA())</f>
        <v>#N/A</v>
      </c>
      <c r="H821" s="32">
        <f>IF(Table5[[#This Row],[Holiday]]="Y",NA(),Table5[[#This Row],[Demand]])</f>
        <v>107491.87</v>
      </c>
    </row>
    <row r="822" spans="1:8" x14ac:dyDescent="0.3">
      <c r="A822" s="31">
        <v>42825</v>
      </c>
      <c r="B822" s="32" t="str">
        <f>VLOOKUP(Table_EnergyDemand_raw_data[[#This Row],[Date]],Table_Sheet1[], 2, FALSE)</f>
        <v>N</v>
      </c>
      <c r="C822" s="32" t="str">
        <f>VLOOKUP(Table_EnergyDemand_raw_data[[#This Row],[Date]],Table_Sheet1[], 3, FALSE)</f>
        <v>N</v>
      </c>
      <c r="D822" s="32">
        <v>110662.245</v>
      </c>
      <c r="E822" s="32" t="e">
        <f>IF(Table5[[#This Row],[School day]]="Y",Table5[[#This Row],[Demand]],NA())</f>
        <v>#N/A</v>
      </c>
      <c r="F822" s="32">
        <f>IF(Table5[[#This Row],[School day]]="N",Table5[[#This Row],[Demand]],NA())</f>
        <v>110662.245</v>
      </c>
      <c r="G822" s="32" t="e">
        <f>IF(Table5[[#This Row],[Holiday]]="Y",Table5[[#This Row],[Demand]], NA())</f>
        <v>#N/A</v>
      </c>
      <c r="H822" s="32">
        <f>IF(Table5[[#This Row],[Holiday]]="Y",NA(),Table5[[#This Row],[Demand]])</f>
        <v>110662.245</v>
      </c>
    </row>
    <row r="823" spans="1:8" x14ac:dyDescent="0.3">
      <c r="A823" s="31">
        <v>42826</v>
      </c>
      <c r="B823" s="32" t="str">
        <f>VLOOKUP(Table_EnergyDemand_raw_data[[#This Row],[Date]],Table_Sheet1[], 2, FALSE)</f>
        <v>N</v>
      </c>
      <c r="C823" s="32" t="str">
        <f>VLOOKUP(Table_EnergyDemand_raw_data[[#This Row],[Date]],Table_Sheet1[], 3, FALSE)</f>
        <v>N</v>
      </c>
      <c r="D823" s="32">
        <v>97402.264999999999</v>
      </c>
      <c r="E823" s="32" t="e">
        <f>IF(Table5[[#This Row],[School day]]="Y",Table5[[#This Row],[Demand]],NA())</f>
        <v>#N/A</v>
      </c>
      <c r="F823" s="32">
        <f>IF(Table5[[#This Row],[School day]]="N",Table5[[#This Row],[Demand]],NA())</f>
        <v>97402.264999999999</v>
      </c>
      <c r="G823" s="32" t="e">
        <f>IF(Table5[[#This Row],[Holiday]]="Y",Table5[[#This Row],[Demand]], NA())</f>
        <v>#N/A</v>
      </c>
      <c r="H823" s="32">
        <f>IF(Table5[[#This Row],[Holiday]]="Y",NA(),Table5[[#This Row],[Demand]])</f>
        <v>97402.264999999999</v>
      </c>
    </row>
    <row r="824" spans="1:8" x14ac:dyDescent="0.3">
      <c r="A824" s="31">
        <v>42827</v>
      </c>
      <c r="B824" s="32" t="str">
        <f>VLOOKUP(Table_EnergyDemand_raw_data[[#This Row],[Date]],Table_Sheet1[], 2, FALSE)</f>
        <v>N</v>
      </c>
      <c r="C824" s="32" t="str">
        <f>VLOOKUP(Table_EnergyDemand_raw_data[[#This Row],[Date]],Table_Sheet1[], 3, FALSE)</f>
        <v>N</v>
      </c>
      <c r="D824" s="32">
        <v>94477.095000000001</v>
      </c>
      <c r="E824" s="32" t="e">
        <f>IF(Table5[[#This Row],[School day]]="Y",Table5[[#This Row],[Demand]],NA())</f>
        <v>#N/A</v>
      </c>
      <c r="F824" s="32">
        <f>IF(Table5[[#This Row],[School day]]="N",Table5[[#This Row],[Demand]],NA())</f>
        <v>94477.095000000001</v>
      </c>
      <c r="G824" s="32" t="e">
        <f>IF(Table5[[#This Row],[Holiday]]="Y",Table5[[#This Row],[Demand]], NA())</f>
        <v>#N/A</v>
      </c>
      <c r="H824" s="32">
        <f>IF(Table5[[#This Row],[Holiday]]="Y",NA(),Table5[[#This Row],[Demand]])</f>
        <v>94477.095000000001</v>
      </c>
    </row>
    <row r="825" spans="1:8" x14ac:dyDescent="0.3">
      <c r="A825" s="31">
        <v>42828</v>
      </c>
      <c r="B825" s="32" t="str">
        <f>VLOOKUP(Table_EnergyDemand_raw_data[[#This Row],[Date]],Table_Sheet1[], 2, FALSE)</f>
        <v>N</v>
      </c>
      <c r="C825" s="32" t="str">
        <f>VLOOKUP(Table_EnergyDemand_raw_data[[#This Row],[Date]],Table_Sheet1[], 3, FALSE)</f>
        <v>N</v>
      </c>
      <c r="D825" s="32">
        <v>107895.52499999999</v>
      </c>
      <c r="E825" s="32" t="e">
        <f>IF(Table5[[#This Row],[School day]]="Y",Table5[[#This Row],[Demand]],NA())</f>
        <v>#N/A</v>
      </c>
      <c r="F825" s="32">
        <f>IF(Table5[[#This Row],[School day]]="N",Table5[[#This Row],[Demand]],NA())</f>
        <v>107895.52499999999</v>
      </c>
      <c r="G825" s="32" t="e">
        <f>IF(Table5[[#This Row],[Holiday]]="Y",Table5[[#This Row],[Demand]], NA())</f>
        <v>#N/A</v>
      </c>
      <c r="H825" s="32">
        <f>IF(Table5[[#This Row],[Holiday]]="Y",NA(),Table5[[#This Row],[Demand]])</f>
        <v>107895.52499999999</v>
      </c>
    </row>
    <row r="826" spans="1:8" x14ac:dyDescent="0.3">
      <c r="A826" s="31">
        <v>42829</v>
      </c>
      <c r="B826" s="32" t="str">
        <f>VLOOKUP(Table_EnergyDemand_raw_data[[#This Row],[Date]],Table_Sheet1[], 2, FALSE)</f>
        <v>N</v>
      </c>
      <c r="C826" s="32" t="str">
        <f>VLOOKUP(Table_EnergyDemand_raw_data[[#This Row],[Date]],Table_Sheet1[], 3, FALSE)</f>
        <v>N</v>
      </c>
      <c r="D826" s="32">
        <v>113138.67</v>
      </c>
      <c r="E826" s="32" t="e">
        <f>IF(Table5[[#This Row],[School day]]="Y",Table5[[#This Row],[Demand]],NA())</f>
        <v>#N/A</v>
      </c>
      <c r="F826" s="32">
        <f>IF(Table5[[#This Row],[School day]]="N",Table5[[#This Row],[Demand]],NA())</f>
        <v>113138.67</v>
      </c>
      <c r="G826" s="32" t="e">
        <f>IF(Table5[[#This Row],[Holiday]]="Y",Table5[[#This Row],[Demand]], NA())</f>
        <v>#N/A</v>
      </c>
      <c r="H826" s="32">
        <f>IF(Table5[[#This Row],[Holiday]]="Y",NA(),Table5[[#This Row],[Demand]])</f>
        <v>113138.67</v>
      </c>
    </row>
    <row r="827" spans="1:8" x14ac:dyDescent="0.3">
      <c r="A827" s="31">
        <v>42830</v>
      </c>
      <c r="B827" s="32" t="str">
        <f>VLOOKUP(Table_EnergyDemand_raw_data[[#This Row],[Date]],Table_Sheet1[], 2, FALSE)</f>
        <v>N</v>
      </c>
      <c r="C827" s="32" t="str">
        <f>VLOOKUP(Table_EnergyDemand_raw_data[[#This Row],[Date]],Table_Sheet1[], 3, FALSE)</f>
        <v>N</v>
      </c>
      <c r="D827" s="32">
        <v>114191.35</v>
      </c>
      <c r="E827" s="32" t="e">
        <f>IF(Table5[[#This Row],[School day]]="Y",Table5[[#This Row],[Demand]],NA())</f>
        <v>#N/A</v>
      </c>
      <c r="F827" s="32">
        <f>IF(Table5[[#This Row],[School day]]="N",Table5[[#This Row],[Demand]],NA())</f>
        <v>114191.35</v>
      </c>
      <c r="G827" s="32" t="e">
        <f>IF(Table5[[#This Row],[Holiday]]="Y",Table5[[#This Row],[Demand]], NA())</f>
        <v>#N/A</v>
      </c>
      <c r="H827" s="32">
        <f>IF(Table5[[#This Row],[Holiday]]="Y",NA(),Table5[[#This Row],[Demand]])</f>
        <v>114191.35</v>
      </c>
    </row>
    <row r="828" spans="1:8" x14ac:dyDescent="0.3">
      <c r="A828" s="31">
        <v>42831</v>
      </c>
      <c r="B828" s="32" t="str">
        <f>VLOOKUP(Table_EnergyDemand_raw_data[[#This Row],[Date]],Table_Sheet1[], 2, FALSE)</f>
        <v>N</v>
      </c>
      <c r="C828" s="32" t="str">
        <f>VLOOKUP(Table_EnergyDemand_raw_data[[#This Row],[Date]],Table_Sheet1[], 3, FALSE)</f>
        <v>N</v>
      </c>
      <c r="D828" s="32">
        <v>114817.30499999999</v>
      </c>
      <c r="E828" s="32" t="e">
        <f>IF(Table5[[#This Row],[School day]]="Y",Table5[[#This Row],[Demand]],NA())</f>
        <v>#N/A</v>
      </c>
      <c r="F828" s="32">
        <f>IF(Table5[[#This Row],[School day]]="N",Table5[[#This Row],[Demand]],NA())</f>
        <v>114817.30499999999</v>
      </c>
      <c r="G828" s="32" t="e">
        <f>IF(Table5[[#This Row],[Holiday]]="Y",Table5[[#This Row],[Demand]], NA())</f>
        <v>#N/A</v>
      </c>
      <c r="H828" s="32">
        <f>IF(Table5[[#This Row],[Holiday]]="Y",NA(),Table5[[#This Row],[Demand]])</f>
        <v>114817.30499999999</v>
      </c>
    </row>
    <row r="829" spans="1:8" x14ac:dyDescent="0.3">
      <c r="A829" s="31">
        <v>42832</v>
      </c>
      <c r="B829" s="32" t="str">
        <f>VLOOKUP(Table_EnergyDemand_raw_data[[#This Row],[Date]],Table_Sheet1[], 2, FALSE)</f>
        <v>N</v>
      </c>
      <c r="C829" s="32" t="str">
        <f>VLOOKUP(Table_EnergyDemand_raw_data[[#This Row],[Date]],Table_Sheet1[], 3, FALSE)</f>
        <v>N</v>
      </c>
      <c r="D829" s="32">
        <v>110160.02499999999</v>
      </c>
      <c r="E829" s="32" t="e">
        <f>IF(Table5[[#This Row],[School day]]="Y",Table5[[#This Row],[Demand]],NA())</f>
        <v>#N/A</v>
      </c>
      <c r="F829" s="32">
        <f>IF(Table5[[#This Row],[School day]]="N",Table5[[#This Row],[Demand]],NA())</f>
        <v>110160.02499999999</v>
      </c>
      <c r="G829" s="32" t="e">
        <f>IF(Table5[[#This Row],[Holiday]]="Y",Table5[[#This Row],[Demand]], NA())</f>
        <v>#N/A</v>
      </c>
      <c r="H829" s="32">
        <f>IF(Table5[[#This Row],[Holiday]]="Y",NA(),Table5[[#This Row],[Demand]])</f>
        <v>110160.02499999999</v>
      </c>
    </row>
    <row r="830" spans="1:8" x14ac:dyDescent="0.3">
      <c r="A830" s="31">
        <v>42833</v>
      </c>
      <c r="B830" s="32" t="str">
        <f>VLOOKUP(Table_EnergyDemand_raw_data[[#This Row],[Date]],Table_Sheet1[], 2, FALSE)</f>
        <v>N</v>
      </c>
      <c r="C830" s="32" t="str">
        <f>VLOOKUP(Table_EnergyDemand_raw_data[[#This Row],[Date]],Table_Sheet1[], 3, FALSE)</f>
        <v>N</v>
      </c>
      <c r="D830" s="32">
        <v>99084.74</v>
      </c>
      <c r="E830" s="32" t="e">
        <f>IF(Table5[[#This Row],[School day]]="Y",Table5[[#This Row],[Demand]],NA())</f>
        <v>#N/A</v>
      </c>
      <c r="F830" s="32">
        <f>IF(Table5[[#This Row],[School day]]="N",Table5[[#This Row],[Demand]],NA())</f>
        <v>99084.74</v>
      </c>
      <c r="G830" s="32" t="e">
        <f>IF(Table5[[#This Row],[Holiday]]="Y",Table5[[#This Row],[Demand]], NA())</f>
        <v>#N/A</v>
      </c>
      <c r="H830" s="32">
        <f>IF(Table5[[#This Row],[Holiday]]="Y",NA(),Table5[[#This Row],[Demand]])</f>
        <v>99084.74</v>
      </c>
    </row>
    <row r="831" spans="1:8" x14ac:dyDescent="0.3">
      <c r="A831" s="31">
        <v>42834</v>
      </c>
      <c r="B831" s="32" t="str">
        <f>VLOOKUP(Table_EnergyDemand_raw_data[[#This Row],[Date]],Table_Sheet1[], 2, FALSE)</f>
        <v>N</v>
      </c>
      <c r="C831" s="32" t="str">
        <f>VLOOKUP(Table_EnergyDemand_raw_data[[#This Row],[Date]],Table_Sheet1[], 3, FALSE)</f>
        <v>N</v>
      </c>
      <c r="D831" s="32">
        <v>96041.895000000004</v>
      </c>
      <c r="E831" s="32" t="e">
        <f>IF(Table5[[#This Row],[School day]]="Y",Table5[[#This Row],[Demand]],NA())</f>
        <v>#N/A</v>
      </c>
      <c r="F831" s="32">
        <f>IF(Table5[[#This Row],[School day]]="N",Table5[[#This Row],[Demand]],NA())</f>
        <v>96041.895000000004</v>
      </c>
      <c r="G831" s="32" t="e">
        <f>IF(Table5[[#This Row],[Holiday]]="Y",Table5[[#This Row],[Demand]], NA())</f>
        <v>#N/A</v>
      </c>
      <c r="H831" s="32">
        <f>IF(Table5[[#This Row],[Holiday]]="Y",NA(),Table5[[#This Row],[Demand]])</f>
        <v>96041.895000000004</v>
      </c>
    </row>
    <row r="832" spans="1:8" x14ac:dyDescent="0.3">
      <c r="A832" s="31">
        <v>42835</v>
      </c>
      <c r="B832" s="32" t="str">
        <f>VLOOKUP(Table_EnergyDemand_raw_data[[#This Row],[Date]],Table_Sheet1[], 2, FALSE)</f>
        <v>N</v>
      </c>
      <c r="C832" s="32" t="str">
        <f>VLOOKUP(Table_EnergyDemand_raw_data[[#This Row],[Date]],Table_Sheet1[], 3, FALSE)</f>
        <v>N</v>
      </c>
      <c r="D832" s="32">
        <v>113287.05499999999</v>
      </c>
      <c r="E832" s="32" t="e">
        <f>IF(Table5[[#This Row],[School day]]="Y",Table5[[#This Row],[Demand]],NA())</f>
        <v>#N/A</v>
      </c>
      <c r="F832" s="32">
        <f>IF(Table5[[#This Row],[School day]]="N",Table5[[#This Row],[Demand]],NA())</f>
        <v>113287.05499999999</v>
      </c>
      <c r="G832" s="32" t="e">
        <f>IF(Table5[[#This Row],[Holiday]]="Y",Table5[[#This Row],[Demand]], NA())</f>
        <v>#N/A</v>
      </c>
      <c r="H832" s="32">
        <f>IF(Table5[[#This Row],[Holiday]]="Y",NA(),Table5[[#This Row],[Demand]])</f>
        <v>113287.05499999999</v>
      </c>
    </row>
    <row r="833" spans="1:8" x14ac:dyDescent="0.3">
      <c r="A833" s="31">
        <v>42836</v>
      </c>
      <c r="B833" s="32" t="str">
        <f>VLOOKUP(Table_EnergyDemand_raw_data[[#This Row],[Date]],Table_Sheet1[], 2, FALSE)</f>
        <v>N</v>
      </c>
      <c r="C833" s="32" t="str">
        <f>VLOOKUP(Table_EnergyDemand_raw_data[[#This Row],[Date]],Table_Sheet1[], 3, FALSE)</f>
        <v>N</v>
      </c>
      <c r="D833" s="32">
        <v>114159.965</v>
      </c>
      <c r="E833" s="32" t="e">
        <f>IF(Table5[[#This Row],[School day]]="Y",Table5[[#This Row],[Demand]],NA())</f>
        <v>#N/A</v>
      </c>
      <c r="F833" s="32">
        <f>IF(Table5[[#This Row],[School day]]="N",Table5[[#This Row],[Demand]],NA())</f>
        <v>114159.965</v>
      </c>
      <c r="G833" s="32" t="e">
        <f>IF(Table5[[#This Row],[Holiday]]="Y",Table5[[#This Row],[Demand]], NA())</f>
        <v>#N/A</v>
      </c>
      <c r="H833" s="32">
        <f>IF(Table5[[#This Row],[Holiday]]="Y",NA(),Table5[[#This Row],[Demand]])</f>
        <v>114159.965</v>
      </c>
    </row>
    <row r="834" spans="1:8" x14ac:dyDescent="0.3">
      <c r="A834" s="31">
        <v>42837</v>
      </c>
      <c r="B834" s="32" t="str">
        <f>VLOOKUP(Table_EnergyDemand_raw_data[[#This Row],[Date]],Table_Sheet1[], 2, FALSE)</f>
        <v>N</v>
      </c>
      <c r="C834" s="32" t="str">
        <f>VLOOKUP(Table_EnergyDemand_raw_data[[#This Row],[Date]],Table_Sheet1[], 3, FALSE)</f>
        <v>N</v>
      </c>
      <c r="D834" s="32">
        <v>114335.995</v>
      </c>
      <c r="E834" s="32" t="e">
        <f>IF(Table5[[#This Row],[School day]]="Y",Table5[[#This Row],[Demand]],NA())</f>
        <v>#N/A</v>
      </c>
      <c r="F834" s="32">
        <f>IF(Table5[[#This Row],[School day]]="N",Table5[[#This Row],[Demand]],NA())</f>
        <v>114335.995</v>
      </c>
      <c r="G834" s="32" t="e">
        <f>IF(Table5[[#This Row],[Holiday]]="Y",Table5[[#This Row],[Demand]], NA())</f>
        <v>#N/A</v>
      </c>
      <c r="H834" s="32">
        <f>IF(Table5[[#This Row],[Holiday]]="Y",NA(),Table5[[#This Row],[Demand]])</f>
        <v>114335.995</v>
      </c>
    </row>
    <row r="835" spans="1:8" x14ac:dyDescent="0.3">
      <c r="A835" s="31">
        <v>42838</v>
      </c>
      <c r="B835" s="32" t="str">
        <f>VLOOKUP(Table_EnergyDemand_raw_data[[#This Row],[Date]],Table_Sheet1[], 2, FALSE)</f>
        <v>N</v>
      </c>
      <c r="C835" s="32" t="str">
        <f>VLOOKUP(Table_EnergyDemand_raw_data[[#This Row],[Date]],Table_Sheet1[], 3, FALSE)</f>
        <v>N</v>
      </c>
      <c r="D835" s="32">
        <v>112704.045</v>
      </c>
      <c r="E835" s="32" t="e">
        <f>IF(Table5[[#This Row],[School day]]="Y",Table5[[#This Row],[Demand]],NA())</f>
        <v>#N/A</v>
      </c>
      <c r="F835" s="32">
        <f>IF(Table5[[#This Row],[School day]]="N",Table5[[#This Row],[Demand]],NA())</f>
        <v>112704.045</v>
      </c>
      <c r="G835" s="32" t="e">
        <f>IF(Table5[[#This Row],[Holiday]]="Y",Table5[[#This Row],[Demand]], NA())</f>
        <v>#N/A</v>
      </c>
      <c r="H835" s="32">
        <f>IF(Table5[[#This Row],[Holiday]]="Y",NA(),Table5[[#This Row],[Demand]])</f>
        <v>112704.045</v>
      </c>
    </row>
    <row r="836" spans="1:8" x14ac:dyDescent="0.3">
      <c r="A836" s="31">
        <v>42839</v>
      </c>
      <c r="B836" s="32" t="str">
        <f>VLOOKUP(Table_EnergyDemand_raw_data[[#This Row],[Date]],Table_Sheet1[], 2, FALSE)</f>
        <v>N</v>
      </c>
      <c r="C836" s="32" t="str">
        <f>VLOOKUP(Table_EnergyDemand_raw_data[[#This Row],[Date]],Table_Sheet1[], 3, FALSE)</f>
        <v>Y</v>
      </c>
      <c r="D836" s="32">
        <v>97436.41</v>
      </c>
      <c r="E836" s="32" t="e">
        <f>IF(Table5[[#This Row],[School day]]="Y",Table5[[#This Row],[Demand]],NA())</f>
        <v>#N/A</v>
      </c>
      <c r="F836" s="32">
        <f>IF(Table5[[#This Row],[School day]]="N",Table5[[#This Row],[Demand]],NA())</f>
        <v>97436.41</v>
      </c>
      <c r="G836" s="32">
        <f>IF(Table5[[#This Row],[Holiday]]="Y",Table5[[#This Row],[Demand]], NA())</f>
        <v>97436.41</v>
      </c>
      <c r="H836" s="32" t="e">
        <f>IF(Table5[[#This Row],[Holiday]]="Y",NA(),Table5[[#This Row],[Demand]])</f>
        <v>#N/A</v>
      </c>
    </row>
    <row r="837" spans="1:8" x14ac:dyDescent="0.3">
      <c r="A837" s="31">
        <v>42840</v>
      </c>
      <c r="B837" s="32" t="str">
        <f>VLOOKUP(Table_EnergyDemand_raw_data[[#This Row],[Date]],Table_Sheet1[], 2, FALSE)</f>
        <v>N</v>
      </c>
      <c r="C837" s="32" t="str">
        <f>VLOOKUP(Table_EnergyDemand_raw_data[[#This Row],[Date]],Table_Sheet1[], 3, FALSE)</f>
        <v>Y</v>
      </c>
      <c r="D837" s="32">
        <v>99608.57</v>
      </c>
      <c r="E837" s="32" t="e">
        <f>IF(Table5[[#This Row],[School day]]="Y",Table5[[#This Row],[Demand]],NA())</f>
        <v>#N/A</v>
      </c>
      <c r="F837" s="32">
        <f>IF(Table5[[#This Row],[School day]]="N",Table5[[#This Row],[Demand]],NA())</f>
        <v>99608.57</v>
      </c>
      <c r="G837" s="32">
        <f>IF(Table5[[#This Row],[Holiday]]="Y",Table5[[#This Row],[Demand]], NA())</f>
        <v>99608.57</v>
      </c>
      <c r="H837" s="32" t="e">
        <f>IF(Table5[[#This Row],[Holiday]]="Y",NA(),Table5[[#This Row],[Demand]])</f>
        <v>#N/A</v>
      </c>
    </row>
    <row r="838" spans="1:8" x14ac:dyDescent="0.3">
      <c r="A838" s="31">
        <v>42841</v>
      </c>
      <c r="B838" s="32" t="str">
        <f>VLOOKUP(Table_EnergyDemand_raw_data[[#This Row],[Date]],Table_Sheet1[], 2, FALSE)</f>
        <v>N</v>
      </c>
      <c r="C838" s="32" t="str">
        <f>VLOOKUP(Table_EnergyDemand_raw_data[[#This Row],[Date]],Table_Sheet1[], 3, FALSE)</f>
        <v>Y</v>
      </c>
      <c r="D838" s="32">
        <v>96594.744999999995</v>
      </c>
      <c r="E838" s="32" t="e">
        <f>IF(Table5[[#This Row],[School day]]="Y",Table5[[#This Row],[Demand]],NA())</f>
        <v>#N/A</v>
      </c>
      <c r="F838" s="32">
        <f>IF(Table5[[#This Row],[School day]]="N",Table5[[#This Row],[Demand]],NA())</f>
        <v>96594.744999999995</v>
      </c>
      <c r="G838" s="32">
        <f>IF(Table5[[#This Row],[Holiday]]="Y",Table5[[#This Row],[Demand]], NA())</f>
        <v>96594.744999999995</v>
      </c>
      <c r="H838" s="32" t="e">
        <f>IF(Table5[[#This Row],[Holiday]]="Y",NA(),Table5[[#This Row],[Demand]])</f>
        <v>#N/A</v>
      </c>
    </row>
    <row r="839" spans="1:8" x14ac:dyDescent="0.3">
      <c r="A839" s="31">
        <v>42842</v>
      </c>
      <c r="B839" s="32" t="str">
        <f>VLOOKUP(Table_EnergyDemand_raw_data[[#This Row],[Date]],Table_Sheet1[], 2, FALSE)</f>
        <v>N</v>
      </c>
      <c r="C839" s="32" t="str">
        <f>VLOOKUP(Table_EnergyDemand_raw_data[[#This Row],[Date]],Table_Sheet1[], 3, FALSE)</f>
        <v>Y</v>
      </c>
      <c r="D839" s="32">
        <v>99945.494999999995</v>
      </c>
      <c r="E839" s="32" t="e">
        <f>IF(Table5[[#This Row],[School day]]="Y",Table5[[#This Row],[Demand]],NA())</f>
        <v>#N/A</v>
      </c>
      <c r="F839" s="32">
        <f>IF(Table5[[#This Row],[School day]]="N",Table5[[#This Row],[Demand]],NA())</f>
        <v>99945.494999999995</v>
      </c>
      <c r="G839" s="32">
        <f>IF(Table5[[#This Row],[Holiday]]="Y",Table5[[#This Row],[Demand]], NA())</f>
        <v>99945.494999999995</v>
      </c>
      <c r="H839" s="32" t="e">
        <f>IF(Table5[[#This Row],[Holiday]]="Y",NA(),Table5[[#This Row],[Demand]])</f>
        <v>#N/A</v>
      </c>
    </row>
    <row r="840" spans="1:8" x14ac:dyDescent="0.3">
      <c r="A840" s="31">
        <v>42843</v>
      </c>
      <c r="B840" s="32" t="str">
        <f>VLOOKUP(Table_EnergyDemand_raw_data[[#This Row],[Date]],Table_Sheet1[], 2, FALSE)</f>
        <v>N</v>
      </c>
      <c r="C840" s="32" t="str">
        <f>VLOOKUP(Table_EnergyDemand_raw_data[[#This Row],[Date]],Table_Sheet1[], 3, FALSE)</f>
        <v>N</v>
      </c>
      <c r="D840" s="32">
        <v>111955.175</v>
      </c>
      <c r="E840" s="32" t="e">
        <f>IF(Table5[[#This Row],[School day]]="Y",Table5[[#This Row],[Demand]],NA())</f>
        <v>#N/A</v>
      </c>
      <c r="F840" s="32">
        <f>IF(Table5[[#This Row],[School day]]="N",Table5[[#This Row],[Demand]],NA())</f>
        <v>111955.175</v>
      </c>
      <c r="G840" s="32" t="e">
        <f>IF(Table5[[#This Row],[Holiday]]="Y",Table5[[#This Row],[Demand]], NA())</f>
        <v>#N/A</v>
      </c>
      <c r="H840" s="32">
        <f>IF(Table5[[#This Row],[Holiday]]="Y",NA(),Table5[[#This Row],[Demand]])</f>
        <v>111955.175</v>
      </c>
    </row>
    <row r="841" spans="1:8" x14ac:dyDescent="0.3">
      <c r="A841" s="31">
        <v>42844</v>
      </c>
      <c r="B841" s="32" t="str">
        <f>VLOOKUP(Table_EnergyDemand_raw_data[[#This Row],[Date]],Table_Sheet1[], 2, FALSE)</f>
        <v>Y</v>
      </c>
      <c r="C841" s="32" t="str">
        <f>VLOOKUP(Table_EnergyDemand_raw_data[[#This Row],[Date]],Table_Sheet1[], 3, FALSE)</f>
        <v>N</v>
      </c>
      <c r="D841" s="32">
        <v>114436.97</v>
      </c>
      <c r="E841" s="32">
        <f>IF(Table5[[#This Row],[School day]]="Y",Table5[[#This Row],[Demand]],NA())</f>
        <v>114436.97</v>
      </c>
      <c r="F841" s="32" t="e">
        <f>IF(Table5[[#This Row],[School day]]="N",Table5[[#This Row],[Demand]],NA())</f>
        <v>#N/A</v>
      </c>
      <c r="G841" s="32" t="e">
        <f>IF(Table5[[#This Row],[Holiday]]="Y",Table5[[#This Row],[Demand]], NA())</f>
        <v>#N/A</v>
      </c>
      <c r="H841" s="32">
        <f>IF(Table5[[#This Row],[Holiday]]="Y",NA(),Table5[[#This Row],[Demand]])</f>
        <v>114436.97</v>
      </c>
    </row>
    <row r="842" spans="1:8" x14ac:dyDescent="0.3">
      <c r="A842" s="31">
        <v>42845</v>
      </c>
      <c r="B842" s="32" t="str">
        <f>VLOOKUP(Table_EnergyDemand_raw_data[[#This Row],[Date]],Table_Sheet1[], 2, FALSE)</f>
        <v>Y</v>
      </c>
      <c r="C842" s="32" t="str">
        <f>VLOOKUP(Table_EnergyDemand_raw_data[[#This Row],[Date]],Table_Sheet1[], 3, FALSE)</f>
        <v>N</v>
      </c>
      <c r="D842" s="32">
        <v>112816.68</v>
      </c>
      <c r="E842" s="32">
        <f>IF(Table5[[#This Row],[School day]]="Y",Table5[[#This Row],[Demand]],NA())</f>
        <v>112816.68</v>
      </c>
      <c r="F842" s="32" t="e">
        <f>IF(Table5[[#This Row],[School day]]="N",Table5[[#This Row],[Demand]],NA())</f>
        <v>#N/A</v>
      </c>
      <c r="G842" s="32" t="e">
        <f>IF(Table5[[#This Row],[Holiday]]="Y",Table5[[#This Row],[Demand]], NA())</f>
        <v>#N/A</v>
      </c>
      <c r="H842" s="32">
        <f>IF(Table5[[#This Row],[Holiday]]="Y",NA(),Table5[[#This Row],[Demand]])</f>
        <v>112816.68</v>
      </c>
    </row>
    <row r="843" spans="1:8" x14ac:dyDescent="0.3">
      <c r="A843" s="31">
        <v>42846</v>
      </c>
      <c r="B843" s="32" t="str">
        <f>VLOOKUP(Table_EnergyDemand_raw_data[[#This Row],[Date]],Table_Sheet1[], 2, FALSE)</f>
        <v>Y</v>
      </c>
      <c r="C843" s="32" t="str">
        <f>VLOOKUP(Table_EnergyDemand_raw_data[[#This Row],[Date]],Table_Sheet1[], 3, FALSE)</f>
        <v>N</v>
      </c>
      <c r="D843" s="32">
        <v>114522.44</v>
      </c>
      <c r="E843" s="32">
        <f>IF(Table5[[#This Row],[School day]]="Y",Table5[[#This Row],[Demand]],NA())</f>
        <v>114522.44</v>
      </c>
      <c r="F843" s="32" t="e">
        <f>IF(Table5[[#This Row],[School day]]="N",Table5[[#This Row],[Demand]],NA())</f>
        <v>#N/A</v>
      </c>
      <c r="G843" s="32" t="e">
        <f>IF(Table5[[#This Row],[Holiday]]="Y",Table5[[#This Row],[Demand]], NA())</f>
        <v>#N/A</v>
      </c>
      <c r="H843" s="32">
        <f>IF(Table5[[#This Row],[Holiday]]="Y",NA(),Table5[[#This Row],[Demand]])</f>
        <v>114522.44</v>
      </c>
    </row>
    <row r="844" spans="1:8" x14ac:dyDescent="0.3">
      <c r="A844" s="31">
        <v>42847</v>
      </c>
      <c r="B844" s="32" t="str">
        <f>VLOOKUP(Table_EnergyDemand_raw_data[[#This Row],[Date]],Table_Sheet1[], 2, FALSE)</f>
        <v>Y</v>
      </c>
      <c r="C844" s="32" t="str">
        <f>VLOOKUP(Table_EnergyDemand_raw_data[[#This Row],[Date]],Table_Sheet1[], 3, FALSE)</f>
        <v>N</v>
      </c>
      <c r="D844" s="32">
        <v>102528.4</v>
      </c>
      <c r="E844" s="32">
        <f>IF(Table5[[#This Row],[School day]]="Y",Table5[[#This Row],[Demand]],NA())</f>
        <v>102528.4</v>
      </c>
      <c r="F844" s="32" t="e">
        <f>IF(Table5[[#This Row],[School day]]="N",Table5[[#This Row],[Demand]],NA())</f>
        <v>#N/A</v>
      </c>
      <c r="G844" s="32" t="e">
        <f>IF(Table5[[#This Row],[Holiday]]="Y",Table5[[#This Row],[Demand]], NA())</f>
        <v>#N/A</v>
      </c>
      <c r="H844" s="32">
        <f>IF(Table5[[#This Row],[Holiday]]="Y",NA(),Table5[[#This Row],[Demand]])</f>
        <v>102528.4</v>
      </c>
    </row>
    <row r="845" spans="1:8" x14ac:dyDescent="0.3">
      <c r="A845" s="31">
        <v>42848</v>
      </c>
      <c r="B845" s="32" t="str">
        <f>VLOOKUP(Table_EnergyDemand_raw_data[[#This Row],[Date]],Table_Sheet1[], 2, FALSE)</f>
        <v>Y</v>
      </c>
      <c r="C845" s="32" t="str">
        <f>VLOOKUP(Table_EnergyDemand_raw_data[[#This Row],[Date]],Table_Sheet1[], 3, FALSE)</f>
        <v>N</v>
      </c>
      <c r="D845" s="32">
        <v>97356.565000000002</v>
      </c>
      <c r="E845" s="32">
        <f>IF(Table5[[#This Row],[School day]]="Y",Table5[[#This Row],[Demand]],NA())</f>
        <v>97356.565000000002</v>
      </c>
      <c r="F845" s="32" t="e">
        <f>IF(Table5[[#This Row],[School day]]="N",Table5[[#This Row],[Demand]],NA())</f>
        <v>#N/A</v>
      </c>
      <c r="G845" s="32" t="e">
        <f>IF(Table5[[#This Row],[Holiday]]="Y",Table5[[#This Row],[Demand]], NA())</f>
        <v>#N/A</v>
      </c>
      <c r="H845" s="32">
        <f>IF(Table5[[#This Row],[Holiday]]="Y",NA(),Table5[[#This Row],[Demand]])</f>
        <v>97356.565000000002</v>
      </c>
    </row>
    <row r="846" spans="1:8" x14ac:dyDescent="0.3">
      <c r="A846" s="31">
        <v>42849</v>
      </c>
      <c r="B846" s="32" t="str">
        <f>VLOOKUP(Table_EnergyDemand_raw_data[[#This Row],[Date]],Table_Sheet1[], 2, FALSE)</f>
        <v>Y</v>
      </c>
      <c r="C846" s="32" t="str">
        <f>VLOOKUP(Table_EnergyDemand_raw_data[[#This Row],[Date]],Table_Sheet1[], 3, FALSE)</f>
        <v>N</v>
      </c>
      <c r="D846" s="32">
        <v>109421.815</v>
      </c>
      <c r="E846" s="32">
        <f>IF(Table5[[#This Row],[School day]]="Y",Table5[[#This Row],[Demand]],NA())</f>
        <v>109421.815</v>
      </c>
      <c r="F846" s="32" t="e">
        <f>IF(Table5[[#This Row],[School day]]="N",Table5[[#This Row],[Demand]],NA())</f>
        <v>#N/A</v>
      </c>
      <c r="G846" s="32" t="e">
        <f>IF(Table5[[#This Row],[Holiday]]="Y",Table5[[#This Row],[Demand]], NA())</f>
        <v>#N/A</v>
      </c>
      <c r="H846" s="32">
        <f>IF(Table5[[#This Row],[Holiday]]="Y",NA(),Table5[[#This Row],[Demand]])</f>
        <v>109421.815</v>
      </c>
    </row>
    <row r="847" spans="1:8" x14ac:dyDescent="0.3">
      <c r="A847" s="31">
        <v>42850</v>
      </c>
      <c r="B847" s="32" t="str">
        <f>VLOOKUP(Table_EnergyDemand_raw_data[[#This Row],[Date]],Table_Sheet1[], 2, FALSE)</f>
        <v>Y</v>
      </c>
      <c r="C847" s="32" t="str">
        <f>VLOOKUP(Table_EnergyDemand_raw_data[[#This Row],[Date]],Table_Sheet1[], 3, FALSE)</f>
        <v>Y</v>
      </c>
      <c r="D847" s="32">
        <v>101548.735</v>
      </c>
      <c r="E847" s="32">
        <f>IF(Table5[[#This Row],[School day]]="Y",Table5[[#This Row],[Demand]],NA())</f>
        <v>101548.735</v>
      </c>
      <c r="F847" s="32" t="e">
        <f>IF(Table5[[#This Row],[School day]]="N",Table5[[#This Row],[Demand]],NA())</f>
        <v>#N/A</v>
      </c>
      <c r="G847" s="32">
        <f>IF(Table5[[#This Row],[Holiday]]="Y",Table5[[#This Row],[Demand]], NA())</f>
        <v>101548.735</v>
      </c>
      <c r="H847" s="32" t="e">
        <f>IF(Table5[[#This Row],[Holiday]]="Y",NA(),Table5[[#This Row],[Demand]])</f>
        <v>#N/A</v>
      </c>
    </row>
    <row r="848" spans="1:8" x14ac:dyDescent="0.3">
      <c r="A848" s="31">
        <v>42851</v>
      </c>
      <c r="B848" s="32" t="str">
        <f>VLOOKUP(Table_EnergyDemand_raw_data[[#This Row],[Date]],Table_Sheet1[], 2, FALSE)</f>
        <v>Y</v>
      </c>
      <c r="C848" s="32" t="str">
        <f>VLOOKUP(Table_EnergyDemand_raw_data[[#This Row],[Date]],Table_Sheet1[], 3, FALSE)</f>
        <v>N</v>
      </c>
      <c r="D848" s="32">
        <v>116795.245</v>
      </c>
      <c r="E848" s="32">
        <f>IF(Table5[[#This Row],[School day]]="Y",Table5[[#This Row],[Demand]],NA())</f>
        <v>116795.245</v>
      </c>
      <c r="F848" s="32" t="e">
        <f>IF(Table5[[#This Row],[School day]]="N",Table5[[#This Row],[Demand]],NA())</f>
        <v>#N/A</v>
      </c>
      <c r="G848" s="32" t="e">
        <f>IF(Table5[[#This Row],[Holiday]]="Y",Table5[[#This Row],[Demand]], NA())</f>
        <v>#N/A</v>
      </c>
      <c r="H848" s="32">
        <f>IF(Table5[[#This Row],[Holiday]]="Y",NA(),Table5[[#This Row],[Demand]])</f>
        <v>116795.245</v>
      </c>
    </row>
    <row r="849" spans="1:8" x14ac:dyDescent="0.3">
      <c r="A849" s="31">
        <v>42852</v>
      </c>
      <c r="B849" s="32" t="str">
        <f>VLOOKUP(Table_EnergyDemand_raw_data[[#This Row],[Date]],Table_Sheet1[], 2, FALSE)</f>
        <v>Y</v>
      </c>
      <c r="C849" s="32" t="str">
        <f>VLOOKUP(Table_EnergyDemand_raw_data[[#This Row],[Date]],Table_Sheet1[], 3, FALSE)</f>
        <v>N</v>
      </c>
      <c r="D849" s="32">
        <v>126329.53</v>
      </c>
      <c r="E849" s="32">
        <f>IF(Table5[[#This Row],[School day]]="Y",Table5[[#This Row],[Demand]],NA())</f>
        <v>126329.53</v>
      </c>
      <c r="F849" s="32" t="e">
        <f>IF(Table5[[#This Row],[School day]]="N",Table5[[#This Row],[Demand]],NA())</f>
        <v>#N/A</v>
      </c>
      <c r="G849" s="32" t="e">
        <f>IF(Table5[[#This Row],[Holiday]]="Y",Table5[[#This Row],[Demand]], NA())</f>
        <v>#N/A</v>
      </c>
      <c r="H849" s="32">
        <f>IF(Table5[[#This Row],[Holiday]]="Y",NA(),Table5[[#This Row],[Demand]])</f>
        <v>126329.53</v>
      </c>
    </row>
    <row r="850" spans="1:8" x14ac:dyDescent="0.3">
      <c r="A850" s="31">
        <v>42853</v>
      </c>
      <c r="B850" s="32" t="str">
        <f>VLOOKUP(Table_EnergyDemand_raw_data[[#This Row],[Date]],Table_Sheet1[], 2, FALSE)</f>
        <v>Y</v>
      </c>
      <c r="C850" s="32" t="str">
        <f>VLOOKUP(Table_EnergyDemand_raw_data[[#This Row],[Date]],Table_Sheet1[], 3, FALSE)</f>
        <v>N</v>
      </c>
      <c r="D850" s="32">
        <v>120144.19</v>
      </c>
      <c r="E850" s="32">
        <f>IF(Table5[[#This Row],[School day]]="Y",Table5[[#This Row],[Demand]],NA())</f>
        <v>120144.19</v>
      </c>
      <c r="F850" s="32" t="e">
        <f>IF(Table5[[#This Row],[School day]]="N",Table5[[#This Row],[Demand]],NA())</f>
        <v>#N/A</v>
      </c>
      <c r="G850" s="32" t="e">
        <f>IF(Table5[[#This Row],[Holiday]]="Y",Table5[[#This Row],[Demand]], NA())</f>
        <v>#N/A</v>
      </c>
      <c r="H850" s="32">
        <f>IF(Table5[[#This Row],[Holiday]]="Y",NA(),Table5[[#This Row],[Demand]])</f>
        <v>120144.19</v>
      </c>
    </row>
    <row r="851" spans="1:8" x14ac:dyDescent="0.3">
      <c r="A851" s="31">
        <v>42854</v>
      </c>
      <c r="B851" s="32" t="str">
        <f>VLOOKUP(Table_EnergyDemand_raw_data[[#This Row],[Date]],Table_Sheet1[], 2, FALSE)</f>
        <v>Y</v>
      </c>
      <c r="C851" s="32" t="str">
        <f>VLOOKUP(Table_EnergyDemand_raw_data[[#This Row],[Date]],Table_Sheet1[], 3, FALSE)</f>
        <v>N</v>
      </c>
      <c r="D851" s="32">
        <v>104864.05</v>
      </c>
      <c r="E851" s="32">
        <f>IF(Table5[[#This Row],[School day]]="Y",Table5[[#This Row],[Demand]],NA())</f>
        <v>104864.05</v>
      </c>
      <c r="F851" s="32" t="e">
        <f>IF(Table5[[#This Row],[School day]]="N",Table5[[#This Row],[Demand]],NA())</f>
        <v>#N/A</v>
      </c>
      <c r="G851" s="32" t="e">
        <f>IF(Table5[[#This Row],[Holiday]]="Y",Table5[[#This Row],[Demand]], NA())</f>
        <v>#N/A</v>
      </c>
      <c r="H851" s="32">
        <f>IF(Table5[[#This Row],[Holiday]]="Y",NA(),Table5[[#This Row],[Demand]])</f>
        <v>104864.05</v>
      </c>
    </row>
    <row r="852" spans="1:8" x14ac:dyDescent="0.3">
      <c r="A852" s="31">
        <v>42855</v>
      </c>
      <c r="B852" s="32" t="str">
        <f>VLOOKUP(Table_EnergyDemand_raw_data[[#This Row],[Date]],Table_Sheet1[], 2, FALSE)</f>
        <v>Y</v>
      </c>
      <c r="C852" s="32" t="str">
        <f>VLOOKUP(Table_EnergyDemand_raw_data[[#This Row],[Date]],Table_Sheet1[], 3, FALSE)</f>
        <v>N</v>
      </c>
      <c r="D852" s="32">
        <v>103756.535</v>
      </c>
      <c r="E852" s="32">
        <f>IF(Table5[[#This Row],[School day]]="Y",Table5[[#This Row],[Demand]],NA())</f>
        <v>103756.535</v>
      </c>
      <c r="F852" s="32" t="e">
        <f>IF(Table5[[#This Row],[School day]]="N",Table5[[#This Row],[Demand]],NA())</f>
        <v>#N/A</v>
      </c>
      <c r="G852" s="32" t="e">
        <f>IF(Table5[[#This Row],[Holiday]]="Y",Table5[[#This Row],[Demand]], NA())</f>
        <v>#N/A</v>
      </c>
      <c r="H852" s="32">
        <f>IF(Table5[[#This Row],[Holiday]]="Y",NA(),Table5[[#This Row],[Demand]])</f>
        <v>103756.535</v>
      </c>
    </row>
    <row r="853" spans="1:8" x14ac:dyDescent="0.3">
      <c r="A853" s="31">
        <v>42856</v>
      </c>
      <c r="B853" s="32" t="str">
        <f>VLOOKUP(Table_EnergyDemand_raw_data[[#This Row],[Date]],Table_Sheet1[], 2, FALSE)</f>
        <v>Y</v>
      </c>
      <c r="C853" s="32" t="str">
        <f>VLOOKUP(Table_EnergyDemand_raw_data[[#This Row],[Date]],Table_Sheet1[], 3, FALSE)</f>
        <v>N</v>
      </c>
      <c r="D853" s="32">
        <v>115103.77499999999</v>
      </c>
      <c r="E853" s="32">
        <f>IF(Table5[[#This Row],[School day]]="Y",Table5[[#This Row],[Demand]],NA())</f>
        <v>115103.77499999999</v>
      </c>
      <c r="F853" s="32" t="e">
        <f>IF(Table5[[#This Row],[School day]]="N",Table5[[#This Row],[Demand]],NA())</f>
        <v>#N/A</v>
      </c>
      <c r="G853" s="32" t="e">
        <f>IF(Table5[[#This Row],[Holiday]]="Y",Table5[[#This Row],[Demand]], NA())</f>
        <v>#N/A</v>
      </c>
      <c r="H853" s="32">
        <f>IF(Table5[[#This Row],[Holiday]]="Y",NA(),Table5[[#This Row],[Demand]])</f>
        <v>115103.77499999999</v>
      </c>
    </row>
    <row r="854" spans="1:8" x14ac:dyDescent="0.3">
      <c r="A854" s="31">
        <v>42857</v>
      </c>
      <c r="B854" s="32" t="str">
        <f>VLOOKUP(Table_EnergyDemand_raw_data[[#This Row],[Date]],Table_Sheet1[], 2, FALSE)</f>
        <v>Y</v>
      </c>
      <c r="C854" s="32" t="str">
        <f>VLOOKUP(Table_EnergyDemand_raw_data[[#This Row],[Date]],Table_Sheet1[], 3, FALSE)</f>
        <v>N</v>
      </c>
      <c r="D854" s="32">
        <v>120718.64</v>
      </c>
      <c r="E854" s="32">
        <f>IF(Table5[[#This Row],[School day]]="Y",Table5[[#This Row],[Demand]],NA())</f>
        <v>120718.64</v>
      </c>
      <c r="F854" s="32" t="e">
        <f>IF(Table5[[#This Row],[School day]]="N",Table5[[#This Row],[Demand]],NA())</f>
        <v>#N/A</v>
      </c>
      <c r="G854" s="32" t="e">
        <f>IF(Table5[[#This Row],[Holiday]]="Y",Table5[[#This Row],[Demand]], NA())</f>
        <v>#N/A</v>
      </c>
      <c r="H854" s="32">
        <f>IF(Table5[[#This Row],[Holiday]]="Y",NA(),Table5[[#This Row],[Demand]])</f>
        <v>120718.64</v>
      </c>
    </row>
    <row r="855" spans="1:8" x14ac:dyDescent="0.3">
      <c r="A855" s="31">
        <v>42858</v>
      </c>
      <c r="B855" s="32" t="str">
        <f>VLOOKUP(Table_EnergyDemand_raw_data[[#This Row],[Date]],Table_Sheet1[], 2, FALSE)</f>
        <v>Y</v>
      </c>
      <c r="C855" s="32" t="str">
        <f>VLOOKUP(Table_EnergyDemand_raw_data[[#This Row],[Date]],Table_Sheet1[], 3, FALSE)</f>
        <v>N</v>
      </c>
      <c r="D855" s="32">
        <v>129196.44500000001</v>
      </c>
      <c r="E855" s="32">
        <f>IF(Table5[[#This Row],[School day]]="Y",Table5[[#This Row],[Demand]],NA())</f>
        <v>129196.44500000001</v>
      </c>
      <c r="F855" s="32" t="e">
        <f>IF(Table5[[#This Row],[School day]]="N",Table5[[#This Row],[Demand]],NA())</f>
        <v>#N/A</v>
      </c>
      <c r="G855" s="32" t="e">
        <f>IF(Table5[[#This Row],[Holiday]]="Y",Table5[[#This Row],[Demand]], NA())</f>
        <v>#N/A</v>
      </c>
      <c r="H855" s="32">
        <f>IF(Table5[[#This Row],[Holiday]]="Y",NA(),Table5[[#This Row],[Demand]])</f>
        <v>129196.44500000001</v>
      </c>
    </row>
    <row r="856" spans="1:8" x14ac:dyDescent="0.3">
      <c r="A856" s="31">
        <v>42859</v>
      </c>
      <c r="B856" s="32" t="str">
        <f>VLOOKUP(Table_EnergyDemand_raw_data[[#This Row],[Date]],Table_Sheet1[], 2, FALSE)</f>
        <v>Y</v>
      </c>
      <c r="C856" s="32" t="str">
        <f>VLOOKUP(Table_EnergyDemand_raw_data[[#This Row],[Date]],Table_Sheet1[], 3, FALSE)</f>
        <v>N</v>
      </c>
      <c r="D856" s="32">
        <v>127260.05</v>
      </c>
      <c r="E856" s="32">
        <f>IF(Table5[[#This Row],[School day]]="Y",Table5[[#This Row],[Demand]],NA())</f>
        <v>127260.05</v>
      </c>
      <c r="F856" s="32" t="e">
        <f>IF(Table5[[#This Row],[School day]]="N",Table5[[#This Row],[Demand]],NA())</f>
        <v>#N/A</v>
      </c>
      <c r="G856" s="32" t="e">
        <f>IF(Table5[[#This Row],[Holiday]]="Y",Table5[[#This Row],[Demand]], NA())</f>
        <v>#N/A</v>
      </c>
      <c r="H856" s="32">
        <f>IF(Table5[[#This Row],[Holiday]]="Y",NA(),Table5[[#This Row],[Demand]])</f>
        <v>127260.05</v>
      </c>
    </row>
    <row r="857" spans="1:8" x14ac:dyDescent="0.3">
      <c r="A857" s="31">
        <v>42860</v>
      </c>
      <c r="B857" s="32" t="str">
        <f>VLOOKUP(Table_EnergyDemand_raw_data[[#This Row],[Date]],Table_Sheet1[], 2, FALSE)</f>
        <v>Y</v>
      </c>
      <c r="C857" s="32" t="str">
        <f>VLOOKUP(Table_EnergyDemand_raw_data[[#This Row],[Date]],Table_Sheet1[], 3, FALSE)</f>
        <v>N</v>
      </c>
      <c r="D857" s="32">
        <v>123150.38499999999</v>
      </c>
      <c r="E857" s="32">
        <f>IF(Table5[[#This Row],[School day]]="Y",Table5[[#This Row],[Demand]],NA())</f>
        <v>123150.38499999999</v>
      </c>
      <c r="F857" s="32" t="e">
        <f>IF(Table5[[#This Row],[School day]]="N",Table5[[#This Row],[Demand]],NA())</f>
        <v>#N/A</v>
      </c>
      <c r="G857" s="32" t="e">
        <f>IF(Table5[[#This Row],[Holiday]]="Y",Table5[[#This Row],[Demand]], NA())</f>
        <v>#N/A</v>
      </c>
      <c r="H857" s="32">
        <f>IF(Table5[[#This Row],[Holiday]]="Y",NA(),Table5[[#This Row],[Demand]])</f>
        <v>123150.38499999999</v>
      </c>
    </row>
    <row r="858" spans="1:8" x14ac:dyDescent="0.3">
      <c r="A858" s="31">
        <v>42861</v>
      </c>
      <c r="B858" s="32" t="str">
        <f>VLOOKUP(Table_EnergyDemand_raw_data[[#This Row],[Date]],Table_Sheet1[], 2, FALSE)</f>
        <v>Y</v>
      </c>
      <c r="C858" s="32" t="str">
        <f>VLOOKUP(Table_EnergyDemand_raw_data[[#This Row],[Date]],Table_Sheet1[], 3, FALSE)</f>
        <v>N</v>
      </c>
      <c r="D858" s="32">
        <v>105013.07</v>
      </c>
      <c r="E858" s="32">
        <f>IF(Table5[[#This Row],[School day]]="Y",Table5[[#This Row],[Demand]],NA())</f>
        <v>105013.07</v>
      </c>
      <c r="F858" s="32" t="e">
        <f>IF(Table5[[#This Row],[School day]]="N",Table5[[#This Row],[Demand]],NA())</f>
        <v>#N/A</v>
      </c>
      <c r="G858" s="32" t="e">
        <f>IF(Table5[[#This Row],[Holiday]]="Y",Table5[[#This Row],[Demand]], NA())</f>
        <v>#N/A</v>
      </c>
      <c r="H858" s="32">
        <f>IF(Table5[[#This Row],[Holiday]]="Y",NA(),Table5[[#This Row],[Demand]])</f>
        <v>105013.07</v>
      </c>
    </row>
    <row r="859" spans="1:8" x14ac:dyDescent="0.3">
      <c r="A859" s="31">
        <v>42862</v>
      </c>
      <c r="B859" s="32" t="str">
        <f>VLOOKUP(Table_EnergyDemand_raw_data[[#This Row],[Date]],Table_Sheet1[], 2, FALSE)</f>
        <v>Y</v>
      </c>
      <c r="C859" s="32" t="str">
        <f>VLOOKUP(Table_EnergyDemand_raw_data[[#This Row],[Date]],Table_Sheet1[], 3, FALSE)</f>
        <v>N</v>
      </c>
      <c r="D859" s="32">
        <v>107424.07</v>
      </c>
      <c r="E859" s="32">
        <f>IF(Table5[[#This Row],[School day]]="Y",Table5[[#This Row],[Demand]],NA())</f>
        <v>107424.07</v>
      </c>
      <c r="F859" s="32" t="e">
        <f>IF(Table5[[#This Row],[School day]]="N",Table5[[#This Row],[Demand]],NA())</f>
        <v>#N/A</v>
      </c>
      <c r="G859" s="32" t="e">
        <f>IF(Table5[[#This Row],[Holiday]]="Y",Table5[[#This Row],[Demand]], NA())</f>
        <v>#N/A</v>
      </c>
      <c r="H859" s="32">
        <f>IF(Table5[[#This Row],[Holiday]]="Y",NA(),Table5[[#This Row],[Demand]])</f>
        <v>107424.07</v>
      </c>
    </row>
    <row r="860" spans="1:8" x14ac:dyDescent="0.3">
      <c r="A860" s="31">
        <v>42863</v>
      </c>
      <c r="B860" s="32" t="str">
        <f>VLOOKUP(Table_EnergyDemand_raw_data[[#This Row],[Date]],Table_Sheet1[], 2, FALSE)</f>
        <v>Y</v>
      </c>
      <c r="C860" s="32" t="str">
        <f>VLOOKUP(Table_EnergyDemand_raw_data[[#This Row],[Date]],Table_Sheet1[], 3, FALSE)</f>
        <v>N</v>
      </c>
      <c r="D860" s="32">
        <v>125858.27</v>
      </c>
      <c r="E860" s="32">
        <f>IF(Table5[[#This Row],[School day]]="Y",Table5[[#This Row],[Demand]],NA())</f>
        <v>125858.27</v>
      </c>
      <c r="F860" s="32" t="e">
        <f>IF(Table5[[#This Row],[School day]]="N",Table5[[#This Row],[Demand]],NA())</f>
        <v>#N/A</v>
      </c>
      <c r="G860" s="32" t="e">
        <f>IF(Table5[[#This Row],[Holiday]]="Y",Table5[[#This Row],[Demand]], NA())</f>
        <v>#N/A</v>
      </c>
      <c r="H860" s="32">
        <f>IF(Table5[[#This Row],[Holiday]]="Y",NA(),Table5[[#This Row],[Demand]])</f>
        <v>125858.27</v>
      </c>
    </row>
    <row r="861" spans="1:8" x14ac:dyDescent="0.3">
      <c r="A861" s="31">
        <v>42864</v>
      </c>
      <c r="B861" s="32" t="str">
        <f>VLOOKUP(Table_EnergyDemand_raw_data[[#This Row],[Date]],Table_Sheet1[], 2, FALSE)</f>
        <v>Y</v>
      </c>
      <c r="C861" s="32" t="str">
        <f>VLOOKUP(Table_EnergyDemand_raw_data[[#This Row],[Date]],Table_Sheet1[], 3, FALSE)</f>
        <v>N</v>
      </c>
      <c r="D861" s="32">
        <v>126760.71</v>
      </c>
      <c r="E861" s="32">
        <f>IF(Table5[[#This Row],[School day]]="Y",Table5[[#This Row],[Demand]],NA())</f>
        <v>126760.71</v>
      </c>
      <c r="F861" s="32" t="e">
        <f>IF(Table5[[#This Row],[School day]]="N",Table5[[#This Row],[Demand]],NA())</f>
        <v>#N/A</v>
      </c>
      <c r="G861" s="32" t="e">
        <f>IF(Table5[[#This Row],[Holiday]]="Y",Table5[[#This Row],[Demand]], NA())</f>
        <v>#N/A</v>
      </c>
      <c r="H861" s="32">
        <f>IF(Table5[[#This Row],[Holiday]]="Y",NA(),Table5[[#This Row],[Demand]])</f>
        <v>126760.71</v>
      </c>
    </row>
    <row r="862" spans="1:8" x14ac:dyDescent="0.3">
      <c r="A862" s="31">
        <v>42865</v>
      </c>
      <c r="B862" s="32" t="str">
        <f>VLOOKUP(Table_EnergyDemand_raw_data[[#This Row],[Date]],Table_Sheet1[], 2, FALSE)</f>
        <v>Y</v>
      </c>
      <c r="C862" s="32" t="str">
        <f>VLOOKUP(Table_EnergyDemand_raw_data[[#This Row],[Date]],Table_Sheet1[], 3, FALSE)</f>
        <v>N</v>
      </c>
      <c r="D862" s="32">
        <v>125747.735</v>
      </c>
      <c r="E862" s="32">
        <f>IF(Table5[[#This Row],[School day]]="Y",Table5[[#This Row],[Demand]],NA())</f>
        <v>125747.735</v>
      </c>
      <c r="F862" s="32" t="e">
        <f>IF(Table5[[#This Row],[School day]]="N",Table5[[#This Row],[Demand]],NA())</f>
        <v>#N/A</v>
      </c>
      <c r="G862" s="32" t="e">
        <f>IF(Table5[[#This Row],[Holiday]]="Y",Table5[[#This Row],[Demand]], NA())</f>
        <v>#N/A</v>
      </c>
      <c r="H862" s="32">
        <f>IF(Table5[[#This Row],[Holiday]]="Y",NA(),Table5[[#This Row],[Demand]])</f>
        <v>125747.735</v>
      </c>
    </row>
    <row r="863" spans="1:8" x14ac:dyDescent="0.3">
      <c r="A863" s="31">
        <v>42866</v>
      </c>
      <c r="B863" s="32" t="str">
        <f>VLOOKUP(Table_EnergyDemand_raw_data[[#This Row],[Date]],Table_Sheet1[], 2, FALSE)</f>
        <v>Y</v>
      </c>
      <c r="C863" s="32" t="str">
        <f>VLOOKUP(Table_EnergyDemand_raw_data[[#This Row],[Date]],Table_Sheet1[], 3, FALSE)</f>
        <v>N</v>
      </c>
      <c r="D863" s="32">
        <v>128753.13</v>
      </c>
      <c r="E863" s="32">
        <f>IF(Table5[[#This Row],[School day]]="Y",Table5[[#This Row],[Demand]],NA())</f>
        <v>128753.13</v>
      </c>
      <c r="F863" s="32" t="e">
        <f>IF(Table5[[#This Row],[School day]]="N",Table5[[#This Row],[Demand]],NA())</f>
        <v>#N/A</v>
      </c>
      <c r="G863" s="32" t="e">
        <f>IF(Table5[[#This Row],[Holiday]]="Y",Table5[[#This Row],[Demand]], NA())</f>
        <v>#N/A</v>
      </c>
      <c r="H863" s="32">
        <f>IF(Table5[[#This Row],[Holiday]]="Y",NA(),Table5[[#This Row],[Demand]])</f>
        <v>128753.13</v>
      </c>
    </row>
    <row r="864" spans="1:8" x14ac:dyDescent="0.3">
      <c r="A864" s="31">
        <v>42867</v>
      </c>
      <c r="B864" s="32" t="str">
        <f>VLOOKUP(Table_EnergyDemand_raw_data[[#This Row],[Date]],Table_Sheet1[], 2, FALSE)</f>
        <v>Y</v>
      </c>
      <c r="C864" s="32" t="str">
        <f>VLOOKUP(Table_EnergyDemand_raw_data[[#This Row],[Date]],Table_Sheet1[], 3, FALSE)</f>
        <v>N</v>
      </c>
      <c r="D864" s="32">
        <v>123523</v>
      </c>
      <c r="E864" s="32">
        <f>IF(Table5[[#This Row],[School day]]="Y",Table5[[#This Row],[Demand]],NA())</f>
        <v>123523</v>
      </c>
      <c r="F864" s="32" t="e">
        <f>IF(Table5[[#This Row],[School day]]="N",Table5[[#This Row],[Demand]],NA())</f>
        <v>#N/A</v>
      </c>
      <c r="G864" s="32" t="e">
        <f>IF(Table5[[#This Row],[Holiday]]="Y",Table5[[#This Row],[Demand]], NA())</f>
        <v>#N/A</v>
      </c>
      <c r="H864" s="32">
        <f>IF(Table5[[#This Row],[Holiday]]="Y",NA(),Table5[[#This Row],[Demand]])</f>
        <v>123523</v>
      </c>
    </row>
    <row r="865" spans="1:8" x14ac:dyDescent="0.3">
      <c r="A865" s="31">
        <v>42868</v>
      </c>
      <c r="B865" s="32" t="str">
        <f>VLOOKUP(Table_EnergyDemand_raw_data[[#This Row],[Date]],Table_Sheet1[], 2, FALSE)</f>
        <v>Y</v>
      </c>
      <c r="C865" s="32" t="str">
        <f>VLOOKUP(Table_EnergyDemand_raw_data[[#This Row],[Date]],Table_Sheet1[], 3, FALSE)</f>
        <v>N</v>
      </c>
      <c r="D865" s="32">
        <v>109477.42</v>
      </c>
      <c r="E865" s="32">
        <f>IF(Table5[[#This Row],[School day]]="Y",Table5[[#This Row],[Demand]],NA())</f>
        <v>109477.42</v>
      </c>
      <c r="F865" s="32" t="e">
        <f>IF(Table5[[#This Row],[School day]]="N",Table5[[#This Row],[Demand]],NA())</f>
        <v>#N/A</v>
      </c>
      <c r="G865" s="32" t="e">
        <f>IF(Table5[[#This Row],[Holiday]]="Y",Table5[[#This Row],[Demand]], NA())</f>
        <v>#N/A</v>
      </c>
      <c r="H865" s="32">
        <f>IF(Table5[[#This Row],[Holiday]]="Y",NA(),Table5[[#This Row],[Demand]])</f>
        <v>109477.42</v>
      </c>
    </row>
    <row r="866" spans="1:8" x14ac:dyDescent="0.3">
      <c r="A866" s="31">
        <v>42869</v>
      </c>
      <c r="B866" s="32" t="str">
        <f>VLOOKUP(Table_EnergyDemand_raw_data[[#This Row],[Date]],Table_Sheet1[], 2, FALSE)</f>
        <v>Y</v>
      </c>
      <c r="C866" s="32" t="str">
        <f>VLOOKUP(Table_EnergyDemand_raw_data[[#This Row],[Date]],Table_Sheet1[], 3, FALSE)</f>
        <v>N</v>
      </c>
      <c r="D866" s="32">
        <v>107497.03</v>
      </c>
      <c r="E866" s="32">
        <f>IF(Table5[[#This Row],[School day]]="Y",Table5[[#This Row],[Demand]],NA())</f>
        <v>107497.03</v>
      </c>
      <c r="F866" s="32" t="e">
        <f>IF(Table5[[#This Row],[School day]]="N",Table5[[#This Row],[Demand]],NA())</f>
        <v>#N/A</v>
      </c>
      <c r="G866" s="32" t="e">
        <f>IF(Table5[[#This Row],[Holiday]]="Y",Table5[[#This Row],[Demand]], NA())</f>
        <v>#N/A</v>
      </c>
      <c r="H866" s="32">
        <f>IF(Table5[[#This Row],[Holiday]]="Y",NA(),Table5[[#This Row],[Demand]])</f>
        <v>107497.03</v>
      </c>
    </row>
    <row r="867" spans="1:8" x14ac:dyDescent="0.3">
      <c r="A867" s="31">
        <v>42870</v>
      </c>
      <c r="B867" s="32" t="str">
        <f>VLOOKUP(Table_EnergyDemand_raw_data[[#This Row],[Date]],Table_Sheet1[], 2, FALSE)</f>
        <v>Y</v>
      </c>
      <c r="C867" s="32" t="str">
        <f>VLOOKUP(Table_EnergyDemand_raw_data[[#This Row],[Date]],Table_Sheet1[], 3, FALSE)</f>
        <v>N</v>
      </c>
      <c r="D867" s="32">
        <v>125871.91499999999</v>
      </c>
      <c r="E867" s="32">
        <f>IF(Table5[[#This Row],[School day]]="Y",Table5[[#This Row],[Demand]],NA())</f>
        <v>125871.91499999999</v>
      </c>
      <c r="F867" s="32" t="e">
        <f>IF(Table5[[#This Row],[School day]]="N",Table5[[#This Row],[Demand]],NA())</f>
        <v>#N/A</v>
      </c>
      <c r="G867" s="32" t="e">
        <f>IF(Table5[[#This Row],[Holiday]]="Y",Table5[[#This Row],[Demand]], NA())</f>
        <v>#N/A</v>
      </c>
      <c r="H867" s="32">
        <f>IF(Table5[[#This Row],[Holiday]]="Y",NA(),Table5[[#This Row],[Demand]])</f>
        <v>125871.91499999999</v>
      </c>
    </row>
    <row r="868" spans="1:8" x14ac:dyDescent="0.3">
      <c r="A868" s="31">
        <v>42871</v>
      </c>
      <c r="B868" s="32" t="str">
        <f>VLOOKUP(Table_EnergyDemand_raw_data[[#This Row],[Date]],Table_Sheet1[], 2, FALSE)</f>
        <v>Y</v>
      </c>
      <c r="C868" s="32" t="str">
        <f>VLOOKUP(Table_EnergyDemand_raw_data[[#This Row],[Date]],Table_Sheet1[], 3, FALSE)</f>
        <v>N</v>
      </c>
      <c r="D868" s="32">
        <v>127820.715</v>
      </c>
      <c r="E868" s="32">
        <f>IF(Table5[[#This Row],[School day]]="Y",Table5[[#This Row],[Demand]],NA())</f>
        <v>127820.715</v>
      </c>
      <c r="F868" s="32" t="e">
        <f>IF(Table5[[#This Row],[School day]]="N",Table5[[#This Row],[Demand]],NA())</f>
        <v>#N/A</v>
      </c>
      <c r="G868" s="32" t="e">
        <f>IF(Table5[[#This Row],[Holiday]]="Y",Table5[[#This Row],[Demand]], NA())</f>
        <v>#N/A</v>
      </c>
      <c r="H868" s="32">
        <f>IF(Table5[[#This Row],[Holiday]]="Y",NA(),Table5[[#This Row],[Demand]])</f>
        <v>127820.715</v>
      </c>
    </row>
    <row r="869" spans="1:8" x14ac:dyDescent="0.3">
      <c r="A869" s="31">
        <v>42872</v>
      </c>
      <c r="B869" s="32" t="str">
        <f>VLOOKUP(Table_EnergyDemand_raw_data[[#This Row],[Date]],Table_Sheet1[], 2, FALSE)</f>
        <v>Y</v>
      </c>
      <c r="C869" s="32" t="str">
        <f>VLOOKUP(Table_EnergyDemand_raw_data[[#This Row],[Date]],Table_Sheet1[], 3, FALSE)</f>
        <v>N</v>
      </c>
      <c r="D869" s="32">
        <v>125072.675</v>
      </c>
      <c r="E869" s="32">
        <f>IF(Table5[[#This Row],[School day]]="Y",Table5[[#This Row],[Demand]],NA())</f>
        <v>125072.675</v>
      </c>
      <c r="F869" s="32" t="e">
        <f>IF(Table5[[#This Row],[School day]]="N",Table5[[#This Row],[Demand]],NA())</f>
        <v>#N/A</v>
      </c>
      <c r="G869" s="32" t="e">
        <f>IF(Table5[[#This Row],[Holiday]]="Y",Table5[[#This Row],[Demand]], NA())</f>
        <v>#N/A</v>
      </c>
      <c r="H869" s="32">
        <f>IF(Table5[[#This Row],[Holiday]]="Y",NA(),Table5[[#This Row],[Demand]])</f>
        <v>125072.675</v>
      </c>
    </row>
    <row r="870" spans="1:8" x14ac:dyDescent="0.3">
      <c r="A870" s="31">
        <v>42873</v>
      </c>
      <c r="B870" s="32" t="str">
        <f>VLOOKUP(Table_EnergyDemand_raw_data[[#This Row],[Date]],Table_Sheet1[], 2, FALSE)</f>
        <v>Y</v>
      </c>
      <c r="C870" s="32" t="str">
        <f>VLOOKUP(Table_EnergyDemand_raw_data[[#This Row],[Date]],Table_Sheet1[], 3, FALSE)</f>
        <v>N</v>
      </c>
      <c r="D870" s="32">
        <v>122910.48</v>
      </c>
      <c r="E870" s="32">
        <f>IF(Table5[[#This Row],[School day]]="Y",Table5[[#This Row],[Demand]],NA())</f>
        <v>122910.48</v>
      </c>
      <c r="F870" s="32" t="e">
        <f>IF(Table5[[#This Row],[School day]]="N",Table5[[#This Row],[Demand]],NA())</f>
        <v>#N/A</v>
      </c>
      <c r="G870" s="32" t="e">
        <f>IF(Table5[[#This Row],[Holiday]]="Y",Table5[[#This Row],[Demand]], NA())</f>
        <v>#N/A</v>
      </c>
      <c r="H870" s="32">
        <f>IF(Table5[[#This Row],[Holiday]]="Y",NA(),Table5[[#This Row],[Demand]])</f>
        <v>122910.48</v>
      </c>
    </row>
    <row r="871" spans="1:8" x14ac:dyDescent="0.3">
      <c r="A871" s="31">
        <v>42874</v>
      </c>
      <c r="B871" s="32" t="str">
        <f>VLOOKUP(Table_EnergyDemand_raw_data[[#This Row],[Date]],Table_Sheet1[], 2, FALSE)</f>
        <v>Y</v>
      </c>
      <c r="C871" s="32" t="str">
        <f>VLOOKUP(Table_EnergyDemand_raw_data[[#This Row],[Date]],Table_Sheet1[], 3, FALSE)</f>
        <v>N</v>
      </c>
      <c r="D871" s="32">
        <v>123351.45</v>
      </c>
      <c r="E871" s="32">
        <f>IF(Table5[[#This Row],[School day]]="Y",Table5[[#This Row],[Demand]],NA())</f>
        <v>123351.45</v>
      </c>
      <c r="F871" s="32" t="e">
        <f>IF(Table5[[#This Row],[School day]]="N",Table5[[#This Row],[Demand]],NA())</f>
        <v>#N/A</v>
      </c>
      <c r="G871" s="32" t="e">
        <f>IF(Table5[[#This Row],[Holiday]]="Y",Table5[[#This Row],[Demand]], NA())</f>
        <v>#N/A</v>
      </c>
      <c r="H871" s="32">
        <f>IF(Table5[[#This Row],[Holiday]]="Y",NA(),Table5[[#This Row],[Demand]])</f>
        <v>123351.45</v>
      </c>
    </row>
    <row r="872" spans="1:8" x14ac:dyDescent="0.3">
      <c r="A872" s="31">
        <v>42875</v>
      </c>
      <c r="B872" s="32" t="str">
        <f>VLOOKUP(Table_EnergyDemand_raw_data[[#This Row],[Date]],Table_Sheet1[], 2, FALSE)</f>
        <v>Y</v>
      </c>
      <c r="C872" s="32" t="str">
        <f>VLOOKUP(Table_EnergyDemand_raw_data[[#This Row],[Date]],Table_Sheet1[], 3, FALSE)</f>
        <v>N</v>
      </c>
      <c r="D872" s="32">
        <v>109111.61500000001</v>
      </c>
      <c r="E872" s="32">
        <f>IF(Table5[[#This Row],[School day]]="Y",Table5[[#This Row],[Demand]],NA())</f>
        <v>109111.61500000001</v>
      </c>
      <c r="F872" s="32" t="e">
        <f>IF(Table5[[#This Row],[School day]]="N",Table5[[#This Row],[Demand]],NA())</f>
        <v>#N/A</v>
      </c>
      <c r="G872" s="32" t="e">
        <f>IF(Table5[[#This Row],[Holiday]]="Y",Table5[[#This Row],[Demand]], NA())</f>
        <v>#N/A</v>
      </c>
      <c r="H872" s="32">
        <f>IF(Table5[[#This Row],[Holiday]]="Y",NA(),Table5[[#This Row],[Demand]])</f>
        <v>109111.61500000001</v>
      </c>
    </row>
    <row r="873" spans="1:8" x14ac:dyDescent="0.3">
      <c r="A873" s="31">
        <v>42876</v>
      </c>
      <c r="B873" s="32" t="str">
        <f>VLOOKUP(Table_EnergyDemand_raw_data[[#This Row],[Date]],Table_Sheet1[], 2, FALSE)</f>
        <v>Y</v>
      </c>
      <c r="C873" s="32" t="str">
        <f>VLOOKUP(Table_EnergyDemand_raw_data[[#This Row],[Date]],Table_Sheet1[], 3, FALSE)</f>
        <v>N</v>
      </c>
      <c r="D873" s="32">
        <v>105912.16</v>
      </c>
      <c r="E873" s="32">
        <f>IF(Table5[[#This Row],[School day]]="Y",Table5[[#This Row],[Demand]],NA())</f>
        <v>105912.16</v>
      </c>
      <c r="F873" s="32" t="e">
        <f>IF(Table5[[#This Row],[School day]]="N",Table5[[#This Row],[Demand]],NA())</f>
        <v>#N/A</v>
      </c>
      <c r="G873" s="32" t="e">
        <f>IF(Table5[[#This Row],[Holiday]]="Y",Table5[[#This Row],[Demand]], NA())</f>
        <v>#N/A</v>
      </c>
      <c r="H873" s="32">
        <f>IF(Table5[[#This Row],[Holiday]]="Y",NA(),Table5[[#This Row],[Demand]])</f>
        <v>105912.16</v>
      </c>
    </row>
    <row r="874" spans="1:8" x14ac:dyDescent="0.3">
      <c r="A874" s="31">
        <v>42877</v>
      </c>
      <c r="B874" s="32" t="str">
        <f>VLOOKUP(Table_EnergyDemand_raw_data[[#This Row],[Date]],Table_Sheet1[], 2, FALSE)</f>
        <v>Y</v>
      </c>
      <c r="C874" s="32" t="str">
        <f>VLOOKUP(Table_EnergyDemand_raw_data[[#This Row],[Date]],Table_Sheet1[], 3, FALSE)</f>
        <v>N</v>
      </c>
      <c r="D874" s="32">
        <v>113551.03999999999</v>
      </c>
      <c r="E874" s="32">
        <f>IF(Table5[[#This Row],[School day]]="Y",Table5[[#This Row],[Demand]],NA())</f>
        <v>113551.03999999999</v>
      </c>
      <c r="F874" s="32" t="e">
        <f>IF(Table5[[#This Row],[School day]]="N",Table5[[#This Row],[Demand]],NA())</f>
        <v>#N/A</v>
      </c>
      <c r="G874" s="32" t="e">
        <f>IF(Table5[[#This Row],[Holiday]]="Y",Table5[[#This Row],[Demand]], NA())</f>
        <v>#N/A</v>
      </c>
      <c r="H874" s="32">
        <f>IF(Table5[[#This Row],[Holiday]]="Y",NA(),Table5[[#This Row],[Demand]])</f>
        <v>113551.03999999999</v>
      </c>
    </row>
    <row r="875" spans="1:8" x14ac:dyDescent="0.3">
      <c r="A875" s="31">
        <v>42878</v>
      </c>
      <c r="B875" s="32" t="str">
        <f>VLOOKUP(Table_EnergyDemand_raw_data[[#This Row],[Date]],Table_Sheet1[], 2, FALSE)</f>
        <v>Y</v>
      </c>
      <c r="C875" s="32" t="str">
        <f>VLOOKUP(Table_EnergyDemand_raw_data[[#This Row],[Date]],Table_Sheet1[], 3, FALSE)</f>
        <v>N</v>
      </c>
      <c r="D875" s="32">
        <v>119127.205</v>
      </c>
      <c r="E875" s="32">
        <f>IF(Table5[[#This Row],[School day]]="Y",Table5[[#This Row],[Demand]],NA())</f>
        <v>119127.205</v>
      </c>
      <c r="F875" s="32" t="e">
        <f>IF(Table5[[#This Row],[School day]]="N",Table5[[#This Row],[Demand]],NA())</f>
        <v>#N/A</v>
      </c>
      <c r="G875" s="32" t="e">
        <f>IF(Table5[[#This Row],[Holiday]]="Y",Table5[[#This Row],[Demand]], NA())</f>
        <v>#N/A</v>
      </c>
      <c r="H875" s="32">
        <f>IF(Table5[[#This Row],[Holiday]]="Y",NA(),Table5[[#This Row],[Demand]])</f>
        <v>119127.205</v>
      </c>
    </row>
    <row r="876" spans="1:8" x14ac:dyDescent="0.3">
      <c r="A876" s="31">
        <v>42879</v>
      </c>
      <c r="B876" s="32" t="str">
        <f>VLOOKUP(Table_EnergyDemand_raw_data[[#This Row],[Date]],Table_Sheet1[], 2, FALSE)</f>
        <v>Y</v>
      </c>
      <c r="C876" s="32" t="str">
        <f>VLOOKUP(Table_EnergyDemand_raw_data[[#This Row],[Date]],Table_Sheet1[], 3, FALSE)</f>
        <v>N</v>
      </c>
      <c r="D876" s="32">
        <v>121571.97</v>
      </c>
      <c r="E876" s="32">
        <f>IF(Table5[[#This Row],[School day]]="Y",Table5[[#This Row],[Demand]],NA())</f>
        <v>121571.97</v>
      </c>
      <c r="F876" s="32" t="e">
        <f>IF(Table5[[#This Row],[School day]]="N",Table5[[#This Row],[Demand]],NA())</f>
        <v>#N/A</v>
      </c>
      <c r="G876" s="32" t="e">
        <f>IF(Table5[[#This Row],[Holiday]]="Y",Table5[[#This Row],[Demand]], NA())</f>
        <v>#N/A</v>
      </c>
      <c r="H876" s="32">
        <f>IF(Table5[[#This Row],[Holiday]]="Y",NA(),Table5[[#This Row],[Demand]])</f>
        <v>121571.97</v>
      </c>
    </row>
    <row r="877" spans="1:8" x14ac:dyDescent="0.3">
      <c r="A877" s="31">
        <v>42880</v>
      </c>
      <c r="B877" s="32" t="str">
        <f>VLOOKUP(Table_EnergyDemand_raw_data[[#This Row],[Date]],Table_Sheet1[], 2, FALSE)</f>
        <v>Y</v>
      </c>
      <c r="C877" s="32" t="str">
        <f>VLOOKUP(Table_EnergyDemand_raw_data[[#This Row],[Date]],Table_Sheet1[], 3, FALSE)</f>
        <v>N</v>
      </c>
      <c r="D877" s="32">
        <v>124010.03</v>
      </c>
      <c r="E877" s="32">
        <f>IF(Table5[[#This Row],[School day]]="Y",Table5[[#This Row],[Demand]],NA())</f>
        <v>124010.03</v>
      </c>
      <c r="F877" s="32" t="e">
        <f>IF(Table5[[#This Row],[School day]]="N",Table5[[#This Row],[Demand]],NA())</f>
        <v>#N/A</v>
      </c>
      <c r="G877" s="32" t="e">
        <f>IF(Table5[[#This Row],[Holiday]]="Y",Table5[[#This Row],[Demand]], NA())</f>
        <v>#N/A</v>
      </c>
      <c r="H877" s="32">
        <f>IF(Table5[[#This Row],[Holiday]]="Y",NA(),Table5[[#This Row],[Demand]])</f>
        <v>124010.03</v>
      </c>
    </row>
    <row r="878" spans="1:8" x14ac:dyDescent="0.3">
      <c r="A878" s="31">
        <v>42881</v>
      </c>
      <c r="B878" s="32" t="str">
        <f>VLOOKUP(Table_EnergyDemand_raw_data[[#This Row],[Date]],Table_Sheet1[], 2, FALSE)</f>
        <v>Y</v>
      </c>
      <c r="C878" s="32" t="str">
        <f>VLOOKUP(Table_EnergyDemand_raw_data[[#This Row],[Date]],Table_Sheet1[], 3, FALSE)</f>
        <v>N</v>
      </c>
      <c r="D878" s="32">
        <v>123130.6</v>
      </c>
      <c r="E878" s="32">
        <f>IF(Table5[[#This Row],[School day]]="Y",Table5[[#This Row],[Demand]],NA())</f>
        <v>123130.6</v>
      </c>
      <c r="F878" s="32" t="e">
        <f>IF(Table5[[#This Row],[School day]]="N",Table5[[#This Row],[Demand]],NA())</f>
        <v>#N/A</v>
      </c>
      <c r="G878" s="32" t="e">
        <f>IF(Table5[[#This Row],[Holiday]]="Y",Table5[[#This Row],[Demand]], NA())</f>
        <v>#N/A</v>
      </c>
      <c r="H878" s="32">
        <f>IF(Table5[[#This Row],[Holiday]]="Y",NA(),Table5[[#This Row],[Demand]])</f>
        <v>123130.6</v>
      </c>
    </row>
    <row r="879" spans="1:8" x14ac:dyDescent="0.3">
      <c r="A879" s="31">
        <v>42882</v>
      </c>
      <c r="B879" s="32" t="str">
        <f>VLOOKUP(Table_EnergyDemand_raw_data[[#This Row],[Date]],Table_Sheet1[], 2, FALSE)</f>
        <v>Y</v>
      </c>
      <c r="C879" s="32" t="str">
        <f>VLOOKUP(Table_EnergyDemand_raw_data[[#This Row],[Date]],Table_Sheet1[], 3, FALSE)</f>
        <v>N</v>
      </c>
      <c r="D879" s="32">
        <v>104643.675</v>
      </c>
      <c r="E879" s="32">
        <f>IF(Table5[[#This Row],[School day]]="Y",Table5[[#This Row],[Demand]],NA())</f>
        <v>104643.675</v>
      </c>
      <c r="F879" s="32" t="e">
        <f>IF(Table5[[#This Row],[School day]]="N",Table5[[#This Row],[Demand]],NA())</f>
        <v>#N/A</v>
      </c>
      <c r="G879" s="32" t="e">
        <f>IF(Table5[[#This Row],[Holiday]]="Y",Table5[[#This Row],[Demand]], NA())</f>
        <v>#N/A</v>
      </c>
      <c r="H879" s="32">
        <f>IF(Table5[[#This Row],[Holiday]]="Y",NA(),Table5[[#This Row],[Demand]])</f>
        <v>104643.675</v>
      </c>
    </row>
    <row r="880" spans="1:8" x14ac:dyDescent="0.3">
      <c r="A880" s="31">
        <v>42883</v>
      </c>
      <c r="B880" s="32" t="str">
        <f>VLOOKUP(Table_EnergyDemand_raw_data[[#This Row],[Date]],Table_Sheet1[], 2, FALSE)</f>
        <v>Y</v>
      </c>
      <c r="C880" s="32" t="str">
        <f>VLOOKUP(Table_EnergyDemand_raw_data[[#This Row],[Date]],Table_Sheet1[], 3, FALSE)</f>
        <v>N</v>
      </c>
      <c r="D880" s="32">
        <v>110029.55</v>
      </c>
      <c r="E880" s="32">
        <f>IF(Table5[[#This Row],[School day]]="Y",Table5[[#This Row],[Demand]],NA())</f>
        <v>110029.55</v>
      </c>
      <c r="F880" s="32" t="e">
        <f>IF(Table5[[#This Row],[School day]]="N",Table5[[#This Row],[Demand]],NA())</f>
        <v>#N/A</v>
      </c>
      <c r="G880" s="32" t="e">
        <f>IF(Table5[[#This Row],[Holiday]]="Y",Table5[[#This Row],[Demand]], NA())</f>
        <v>#N/A</v>
      </c>
      <c r="H880" s="32">
        <f>IF(Table5[[#This Row],[Holiday]]="Y",NA(),Table5[[#This Row],[Demand]])</f>
        <v>110029.55</v>
      </c>
    </row>
    <row r="881" spans="1:8" x14ac:dyDescent="0.3">
      <c r="A881" s="31">
        <v>42884</v>
      </c>
      <c r="B881" s="32" t="str">
        <f>VLOOKUP(Table_EnergyDemand_raw_data[[#This Row],[Date]],Table_Sheet1[], 2, FALSE)</f>
        <v>Y</v>
      </c>
      <c r="C881" s="32" t="str">
        <f>VLOOKUP(Table_EnergyDemand_raw_data[[#This Row],[Date]],Table_Sheet1[], 3, FALSE)</f>
        <v>N</v>
      </c>
      <c r="D881" s="32">
        <v>130516.1</v>
      </c>
      <c r="E881" s="32">
        <f>IF(Table5[[#This Row],[School day]]="Y",Table5[[#This Row],[Demand]],NA())</f>
        <v>130516.1</v>
      </c>
      <c r="F881" s="32" t="e">
        <f>IF(Table5[[#This Row],[School day]]="N",Table5[[#This Row],[Demand]],NA())</f>
        <v>#N/A</v>
      </c>
      <c r="G881" s="32" t="e">
        <f>IF(Table5[[#This Row],[Holiday]]="Y",Table5[[#This Row],[Demand]], NA())</f>
        <v>#N/A</v>
      </c>
      <c r="H881" s="32">
        <f>IF(Table5[[#This Row],[Holiday]]="Y",NA(),Table5[[#This Row],[Demand]])</f>
        <v>130516.1</v>
      </c>
    </row>
    <row r="882" spans="1:8" x14ac:dyDescent="0.3">
      <c r="A882" s="31">
        <v>42885</v>
      </c>
      <c r="B882" s="32" t="str">
        <f>VLOOKUP(Table_EnergyDemand_raw_data[[#This Row],[Date]],Table_Sheet1[], 2, FALSE)</f>
        <v>Y</v>
      </c>
      <c r="C882" s="32" t="str">
        <f>VLOOKUP(Table_EnergyDemand_raw_data[[#This Row],[Date]],Table_Sheet1[], 3, FALSE)</f>
        <v>N</v>
      </c>
      <c r="D882" s="32">
        <v>132762.38</v>
      </c>
      <c r="E882" s="32">
        <f>IF(Table5[[#This Row],[School day]]="Y",Table5[[#This Row],[Demand]],NA())</f>
        <v>132762.38</v>
      </c>
      <c r="F882" s="32" t="e">
        <f>IF(Table5[[#This Row],[School day]]="N",Table5[[#This Row],[Demand]],NA())</f>
        <v>#N/A</v>
      </c>
      <c r="G882" s="32" t="e">
        <f>IF(Table5[[#This Row],[Holiday]]="Y",Table5[[#This Row],[Demand]], NA())</f>
        <v>#N/A</v>
      </c>
      <c r="H882" s="32">
        <f>IF(Table5[[#This Row],[Holiday]]="Y",NA(),Table5[[#This Row],[Demand]])</f>
        <v>132762.38</v>
      </c>
    </row>
    <row r="883" spans="1:8" x14ac:dyDescent="0.3">
      <c r="A883" s="31">
        <v>42886</v>
      </c>
      <c r="B883" s="32" t="str">
        <f>VLOOKUP(Table_EnergyDemand_raw_data[[#This Row],[Date]],Table_Sheet1[], 2, FALSE)</f>
        <v>Y</v>
      </c>
      <c r="C883" s="32" t="str">
        <f>VLOOKUP(Table_EnergyDemand_raw_data[[#This Row],[Date]],Table_Sheet1[], 3, FALSE)</f>
        <v>N</v>
      </c>
      <c r="D883" s="32">
        <v>139030.79500000001</v>
      </c>
      <c r="E883" s="32">
        <f>IF(Table5[[#This Row],[School day]]="Y",Table5[[#This Row],[Demand]],NA())</f>
        <v>139030.79500000001</v>
      </c>
      <c r="F883" s="32" t="e">
        <f>IF(Table5[[#This Row],[School day]]="N",Table5[[#This Row],[Demand]],NA())</f>
        <v>#N/A</v>
      </c>
      <c r="G883" s="32" t="e">
        <f>IF(Table5[[#This Row],[Holiday]]="Y",Table5[[#This Row],[Demand]], NA())</f>
        <v>#N/A</v>
      </c>
      <c r="H883" s="32">
        <f>IF(Table5[[#This Row],[Holiday]]="Y",NA(),Table5[[#This Row],[Demand]])</f>
        <v>139030.79500000001</v>
      </c>
    </row>
    <row r="884" spans="1:8" x14ac:dyDescent="0.3">
      <c r="A884" s="31">
        <v>42887</v>
      </c>
      <c r="B884" s="32" t="str">
        <f>VLOOKUP(Table_EnergyDemand_raw_data[[#This Row],[Date]],Table_Sheet1[], 2, FALSE)</f>
        <v>Y</v>
      </c>
      <c r="C884" s="32" t="str">
        <f>VLOOKUP(Table_EnergyDemand_raw_data[[#This Row],[Date]],Table_Sheet1[], 3, FALSE)</f>
        <v>N</v>
      </c>
      <c r="D884" s="32">
        <v>140202.73499999999</v>
      </c>
      <c r="E884" s="32">
        <f>IF(Table5[[#This Row],[School day]]="Y",Table5[[#This Row],[Demand]],NA())</f>
        <v>140202.73499999999</v>
      </c>
      <c r="F884" s="32" t="e">
        <f>IF(Table5[[#This Row],[School day]]="N",Table5[[#This Row],[Demand]],NA())</f>
        <v>#N/A</v>
      </c>
      <c r="G884" s="32" t="e">
        <f>IF(Table5[[#This Row],[Holiday]]="Y",Table5[[#This Row],[Demand]], NA())</f>
        <v>#N/A</v>
      </c>
      <c r="H884" s="32">
        <f>IF(Table5[[#This Row],[Holiday]]="Y",NA(),Table5[[#This Row],[Demand]])</f>
        <v>140202.73499999999</v>
      </c>
    </row>
    <row r="885" spans="1:8" x14ac:dyDescent="0.3">
      <c r="A885" s="31">
        <v>42888</v>
      </c>
      <c r="B885" s="32" t="str">
        <f>VLOOKUP(Table_EnergyDemand_raw_data[[#This Row],[Date]],Table_Sheet1[], 2, FALSE)</f>
        <v>Y</v>
      </c>
      <c r="C885" s="32" t="str">
        <f>VLOOKUP(Table_EnergyDemand_raw_data[[#This Row],[Date]],Table_Sheet1[], 3, FALSE)</f>
        <v>N</v>
      </c>
      <c r="D885" s="32">
        <v>136856.79999999999</v>
      </c>
      <c r="E885" s="32">
        <f>IF(Table5[[#This Row],[School day]]="Y",Table5[[#This Row],[Demand]],NA())</f>
        <v>136856.79999999999</v>
      </c>
      <c r="F885" s="32" t="e">
        <f>IF(Table5[[#This Row],[School day]]="N",Table5[[#This Row],[Demand]],NA())</f>
        <v>#N/A</v>
      </c>
      <c r="G885" s="32" t="e">
        <f>IF(Table5[[#This Row],[Holiday]]="Y",Table5[[#This Row],[Demand]], NA())</f>
        <v>#N/A</v>
      </c>
      <c r="H885" s="32">
        <f>IF(Table5[[#This Row],[Holiday]]="Y",NA(),Table5[[#This Row],[Demand]])</f>
        <v>136856.79999999999</v>
      </c>
    </row>
    <row r="886" spans="1:8" x14ac:dyDescent="0.3">
      <c r="A886" s="31">
        <v>42889</v>
      </c>
      <c r="B886" s="32" t="str">
        <f>VLOOKUP(Table_EnergyDemand_raw_data[[#This Row],[Date]],Table_Sheet1[], 2, FALSE)</f>
        <v>Y</v>
      </c>
      <c r="C886" s="32" t="str">
        <f>VLOOKUP(Table_EnergyDemand_raw_data[[#This Row],[Date]],Table_Sheet1[], 3, FALSE)</f>
        <v>N</v>
      </c>
      <c r="D886" s="32">
        <v>122161.405</v>
      </c>
      <c r="E886" s="32">
        <f>IF(Table5[[#This Row],[School day]]="Y",Table5[[#This Row],[Demand]],NA())</f>
        <v>122161.405</v>
      </c>
      <c r="F886" s="32" t="e">
        <f>IF(Table5[[#This Row],[School day]]="N",Table5[[#This Row],[Demand]],NA())</f>
        <v>#N/A</v>
      </c>
      <c r="G886" s="32" t="e">
        <f>IF(Table5[[#This Row],[Holiday]]="Y",Table5[[#This Row],[Demand]], NA())</f>
        <v>#N/A</v>
      </c>
      <c r="H886" s="32">
        <f>IF(Table5[[#This Row],[Holiday]]="Y",NA(),Table5[[#This Row],[Demand]])</f>
        <v>122161.405</v>
      </c>
    </row>
    <row r="887" spans="1:8" x14ac:dyDescent="0.3">
      <c r="A887" s="31">
        <v>42890</v>
      </c>
      <c r="B887" s="32" t="str">
        <f>VLOOKUP(Table_EnergyDemand_raw_data[[#This Row],[Date]],Table_Sheet1[], 2, FALSE)</f>
        <v>Y</v>
      </c>
      <c r="C887" s="32" t="str">
        <f>VLOOKUP(Table_EnergyDemand_raw_data[[#This Row],[Date]],Table_Sheet1[], 3, FALSE)</f>
        <v>N</v>
      </c>
      <c r="D887" s="32">
        <v>118953.95</v>
      </c>
      <c r="E887" s="32">
        <f>IF(Table5[[#This Row],[School day]]="Y",Table5[[#This Row],[Demand]],NA())</f>
        <v>118953.95</v>
      </c>
      <c r="F887" s="32" t="e">
        <f>IF(Table5[[#This Row],[School day]]="N",Table5[[#This Row],[Demand]],NA())</f>
        <v>#N/A</v>
      </c>
      <c r="G887" s="32" t="e">
        <f>IF(Table5[[#This Row],[Holiday]]="Y",Table5[[#This Row],[Demand]], NA())</f>
        <v>#N/A</v>
      </c>
      <c r="H887" s="32">
        <f>IF(Table5[[#This Row],[Holiday]]="Y",NA(),Table5[[#This Row],[Demand]])</f>
        <v>118953.95</v>
      </c>
    </row>
    <row r="888" spans="1:8" x14ac:dyDescent="0.3">
      <c r="A888" s="31">
        <v>42891</v>
      </c>
      <c r="B888" s="32" t="str">
        <f>VLOOKUP(Table_EnergyDemand_raw_data[[#This Row],[Date]],Table_Sheet1[], 2, FALSE)</f>
        <v>Y</v>
      </c>
      <c r="C888" s="32" t="str">
        <f>VLOOKUP(Table_EnergyDemand_raw_data[[#This Row],[Date]],Table_Sheet1[], 3, FALSE)</f>
        <v>N</v>
      </c>
      <c r="D888" s="32">
        <v>132877.45000000001</v>
      </c>
      <c r="E888" s="32">
        <f>IF(Table5[[#This Row],[School day]]="Y",Table5[[#This Row],[Demand]],NA())</f>
        <v>132877.45000000001</v>
      </c>
      <c r="F888" s="32" t="e">
        <f>IF(Table5[[#This Row],[School day]]="N",Table5[[#This Row],[Demand]],NA())</f>
        <v>#N/A</v>
      </c>
      <c r="G888" s="32" t="e">
        <f>IF(Table5[[#This Row],[Holiday]]="Y",Table5[[#This Row],[Demand]], NA())</f>
        <v>#N/A</v>
      </c>
      <c r="H888" s="32">
        <f>IF(Table5[[#This Row],[Holiday]]="Y",NA(),Table5[[#This Row],[Demand]])</f>
        <v>132877.45000000001</v>
      </c>
    </row>
    <row r="889" spans="1:8" x14ac:dyDescent="0.3">
      <c r="A889" s="31">
        <v>42892</v>
      </c>
      <c r="B889" s="32" t="str">
        <f>VLOOKUP(Table_EnergyDemand_raw_data[[#This Row],[Date]],Table_Sheet1[], 2, FALSE)</f>
        <v>Y</v>
      </c>
      <c r="C889" s="32" t="str">
        <f>VLOOKUP(Table_EnergyDemand_raw_data[[#This Row],[Date]],Table_Sheet1[], 3, FALSE)</f>
        <v>N</v>
      </c>
      <c r="D889" s="32">
        <v>133274.53</v>
      </c>
      <c r="E889" s="32">
        <f>IF(Table5[[#This Row],[School day]]="Y",Table5[[#This Row],[Demand]],NA())</f>
        <v>133274.53</v>
      </c>
      <c r="F889" s="32" t="e">
        <f>IF(Table5[[#This Row],[School day]]="N",Table5[[#This Row],[Demand]],NA())</f>
        <v>#N/A</v>
      </c>
      <c r="G889" s="32" t="e">
        <f>IF(Table5[[#This Row],[Holiday]]="Y",Table5[[#This Row],[Demand]], NA())</f>
        <v>#N/A</v>
      </c>
      <c r="H889" s="32">
        <f>IF(Table5[[#This Row],[Holiday]]="Y",NA(),Table5[[#This Row],[Demand]])</f>
        <v>133274.53</v>
      </c>
    </row>
    <row r="890" spans="1:8" x14ac:dyDescent="0.3">
      <c r="A890" s="31">
        <v>42893</v>
      </c>
      <c r="B890" s="32" t="str">
        <f>VLOOKUP(Table_EnergyDemand_raw_data[[#This Row],[Date]],Table_Sheet1[], 2, FALSE)</f>
        <v>Y</v>
      </c>
      <c r="C890" s="32" t="str">
        <f>VLOOKUP(Table_EnergyDemand_raw_data[[#This Row],[Date]],Table_Sheet1[], 3, FALSE)</f>
        <v>N</v>
      </c>
      <c r="D890" s="32">
        <v>136116.12</v>
      </c>
      <c r="E890" s="32">
        <f>IF(Table5[[#This Row],[School day]]="Y",Table5[[#This Row],[Demand]],NA())</f>
        <v>136116.12</v>
      </c>
      <c r="F890" s="32" t="e">
        <f>IF(Table5[[#This Row],[School day]]="N",Table5[[#This Row],[Demand]],NA())</f>
        <v>#N/A</v>
      </c>
      <c r="G890" s="32" t="e">
        <f>IF(Table5[[#This Row],[Holiday]]="Y",Table5[[#This Row],[Demand]], NA())</f>
        <v>#N/A</v>
      </c>
      <c r="H890" s="32">
        <f>IF(Table5[[#This Row],[Holiday]]="Y",NA(),Table5[[#This Row],[Demand]])</f>
        <v>136116.12</v>
      </c>
    </row>
    <row r="891" spans="1:8" x14ac:dyDescent="0.3">
      <c r="A891" s="31">
        <v>42894</v>
      </c>
      <c r="B891" s="32" t="str">
        <f>VLOOKUP(Table_EnergyDemand_raw_data[[#This Row],[Date]],Table_Sheet1[], 2, FALSE)</f>
        <v>Y</v>
      </c>
      <c r="C891" s="32" t="str">
        <f>VLOOKUP(Table_EnergyDemand_raw_data[[#This Row],[Date]],Table_Sheet1[], 3, FALSE)</f>
        <v>N</v>
      </c>
      <c r="D891" s="32">
        <v>139511.78</v>
      </c>
      <c r="E891" s="32">
        <f>IF(Table5[[#This Row],[School day]]="Y",Table5[[#This Row],[Demand]],NA())</f>
        <v>139511.78</v>
      </c>
      <c r="F891" s="32" t="e">
        <f>IF(Table5[[#This Row],[School day]]="N",Table5[[#This Row],[Demand]],NA())</f>
        <v>#N/A</v>
      </c>
      <c r="G891" s="32" t="e">
        <f>IF(Table5[[#This Row],[Holiday]]="Y",Table5[[#This Row],[Demand]], NA())</f>
        <v>#N/A</v>
      </c>
      <c r="H891" s="32">
        <f>IF(Table5[[#This Row],[Holiday]]="Y",NA(),Table5[[#This Row],[Demand]])</f>
        <v>139511.78</v>
      </c>
    </row>
    <row r="892" spans="1:8" x14ac:dyDescent="0.3">
      <c r="A892" s="31">
        <v>42895</v>
      </c>
      <c r="B892" s="32" t="str">
        <f>VLOOKUP(Table_EnergyDemand_raw_data[[#This Row],[Date]],Table_Sheet1[], 2, FALSE)</f>
        <v>Y</v>
      </c>
      <c r="C892" s="32" t="str">
        <f>VLOOKUP(Table_EnergyDemand_raw_data[[#This Row],[Date]],Table_Sheet1[], 3, FALSE)</f>
        <v>N</v>
      </c>
      <c r="D892" s="32">
        <v>130994.54</v>
      </c>
      <c r="E892" s="32">
        <f>IF(Table5[[#This Row],[School day]]="Y",Table5[[#This Row],[Demand]],NA())</f>
        <v>130994.54</v>
      </c>
      <c r="F892" s="32" t="e">
        <f>IF(Table5[[#This Row],[School day]]="N",Table5[[#This Row],[Demand]],NA())</f>
        <v>#N/A</v>
      </c>
      <c r="G892" s="32" t="e">
        <f>IF(Table5[[#This Row],[Holiday]]="Y",Table5[[#This Row],[Demand]], NA())</f>
        <v>#N/A</v>
      </c>
      <c r="H892" s="32">
        <f>IF(Table5[[#This Row],[Holiday]]="Y",NA(),Table5[[#This Row],[Demand]])</f>
        <v>130994.54</v>
      </c>
    </row>
    <row r="893" spans="1:8" x14ac:dyDescent="0.3">
      <c r="A893" s="31">
        <v>42896</v>
      </c>
      <c r="B893" s="32" t="str">
        <f>VLOOKUP(Table_EnergyDemand_raw_data[[#This Row],[Date]],Table_Sheet1[], 2, FALSE)</f>
        <v>Y</v>
      </c>
      <c r="C893" s="32" t="str">
        <f>VLOOKUP(Table_EnergyDemand_raw_data[[#This Row],[Date]],Table_Sheet1[], 3, FALSE)</f>
        <v>N</v>
      </c>
      <c r="D893" s="32">
        <v>120698.91499999999</v>
      </c>
      <c r="E893" s="32">
        <f>IF(Table5[[#This Row],[School day]]="Y",Table5[[#This Row],[Demand]],NA())</f>
        <v>120698.91499999999</v>
      </c>
      <c r="F893" s="32" t="e">
        <f>IF(Table5[[#This Row],[School day]]="N",Table5[[#This Row],[Demand]],NA())</f>
        <v>#N/A</v>
      </c>
      <c r="G893" s="32" t="e">
        <f>IF(Table5[[#This Row],[Holiday]]="Y",Table5[[#This Row],[Demand]], NA())</f>
        <v>#N/A</v>
      </c>
      <c r="H893" s="32">
        <f>IF(Table5[[#This Row],[Holiday]]="Y",NA(),Table5[[#This Row],[Demand]])</f>
        <v>120698.91499999999</v>
      </c>
    </row>
    <row r="894" spans="1:8" x14ac:dyDescent="0.3">
      <c r="A894" s="31">
        <v>42897</v>
      </c>
      <c r="B894" s="32" t="str">
        <f>VLOOKUP(Table_EnergyDemand_raw_data[[#This Row],[Date]],Table_Sheet1[], 2, FALSE)</f>
        <v>Y</v>
      </c>
      <c r="C894" s="32" t="str">
        <f>VLOOKUP(Table_EnergyDemand_raw_data[[#This Row],[Date]],Table_Sheet1[], 3, FALSE)</f>
        <v>N</v>
      </c>
      <c r="D894" s="32">
        <v>113374.465</v>
      </c>
      <c r="E894" s="32">
        <f>IF(Table5[[#This Row],[School day]]="Y",Table5[[#This Row],[Demand]],NA())</f>
        <v>113374.465</v>
      </c>
      <c r="F894" s="32" t="e">
        <f>IF(Table5[[#This Row],[School day]]="N",Table5[[#This Row],[Demand]],NA())</f>
        <v>#N/A</v>
      </c>
      <c r="G894" s="32" t="e">
        <f>IF(Table5[[#This Row],[Holiday]]="Y",Table5[[#This Row],[Demand]], NA())</f>
        <v>#N/A</v>
      </c>
      <c r="H894" s="32">
        <f>IF(Table5[[#This Row],[Holiday]]="Y",NA(),Table5[[#This Row],[Demand]])</f>
        <v>113374.465</v>
      </c>
    </row>
    <row r="895" spans="1:8" x14ac:dyDescent="0.3">
      <c r="A895" s="31">
        <v>42898</v>
      </c>
      <c r="B895" s="32" t="str">
        <f>VLOOKUP(Table_EnergyDemand_raw_data[[#This Row],[Date]],Table_Sheet1[], 2, FALSE)</f>
        <v>Y</v>
      </c>
      <c r="C895" s="32" t="str">
        <f>VLOOKUP(Table_EnergyDemand_raw_data[[#This Row],[Date]],Table_Sheet1[], 3, FALSE)</f>
        <v>Y</v>
      </c>
      <c r="D895" s="32">
        <v>117691.685</v>
      </c>
      <c r="E895" s="32">
        <f>IF(Table5[[#This Row],[School day]]="Y",Table5[[#This Row],[Demand]],NA())</f>
        <v>117691.685</v>
      </c>
      <c r="F895" s="32" t="e">
        <f>IF(Table5[[#This Row],[School day]]="N",Table5[[#This Row],[Demand]],NA())</f>
        <v>#N/A</v>
      </c>
      <c r="G895" s="32">
        <f>IF(Table5[[#This Row],[Holiday]]="Y",Table5[[#This Row],[Demand]], NA())</f>
        <v>117691.685</v>
      </c>
      <c r="H895" s="32" t="e">
        <f>IF(Table5[[#This Row],[Holiday]]="Y",NA(),Table5[[#This Row],[Demand]])</f>
        <v>#N/A</v>
      </c>
    </row>
    <row r="896" spans="1:8" x14ac:dyDescent="0.3">
      <c r="A896" s="31">
        <v>42899</v>
      </c>
      <c r="B896" s="32" t="str">
        <f>VLOOKUP(Table_EnergyDemand_raw_data[[#This Row],[Date]],Table_Sheet1[], 2, FALSE)</f>
        <v>Y</v>
      </c>
      <c r="C896" s="32" t="str">
        <f>VLOOKUP(Table_EnergyDemand_raw_data[[#This Row],[Date]],Table_Sheet1[], 3, FALSE)</f>
        <v>N</v>
      </c>
      <c r="D896" s="32">
        <v>135184.95000000001</v>
      </c>
      <c r="E896" s="32">
        <f>IF(Table5[[#This Row],[School day]]="Y",Table5[[#This Row],[Demand]],NA())</f>
        <v>135184.95000000001</v>
      </c>
      <c r="F896" s="32" t="e">
        <f>IF(Table5[[#This Row],[School day]]="N",Table5[[#This Row],[Demand]],NA())</f>
        <v>#N/A</v>
      </c>
      <c r="G896" s="32" t="e">
        <f>IF(Table5[[#This Row],[Holiday]]="Y",Table5[[#This Row],[Demand]], NA())</f>
        <v>#N/A</v>
      </c>
      <c r="H896" s="32">
        <f>IF(Table5[[#This Row],[Holiday]]="Y",NA(),Table5[[#This Row],[Demand]])</f>
        <v>135184.95000000001</v>
      </c>
    </row>
    <row r="897" spans="1:8" x14ac:dyDescent="0.3">
      <c r="A897" s="31">
        <v>42900</v>
      </c>
      <c r="B897" s="32" t="str">
        <f>VLOOKUP(Table_EnergyDemand_raw_data[[#This Row],[Date]],Table_Sheet1[], 2, FALSE)</f>
        <v>Y</v>
      </c>
      <c r="C897" s="32" t="str">
        <f>VLOOKUP(Table_EnergyDemand_raw_data[[#This Row],[Date]],Table_Sheet1[], 3, FALSE)</f>
        <v>N</v>
      </c>
      <c r="D897" s="32">
        <v>136253.42000000001</v>
      </c>
      <c r="E897" s="32">
        <f>IF(Table5[[#This Row],[School day]]="Y",Table5[[#This Row],[Demand]],NA())</f>
        <v>136253.42000000001</v>
      </c>
      <c r="F897" s="32" t="e">
        <f>IF(Table5[[#This Row],[School day]]="N",Table5[[#This Row],[Demand]],NA())</f>
        <v>#N/A</v>
      </c>
      <c r="G897" s="32" t="e">
        <f>IF(Table5[[#This Row],[Holiday]]="Y",Table5[[#This Row],[Demand]], NA())</f>
        <v>#N/A</v>
      </c>
      <c r="H897" s="32">
        <f>IF(Table5[[#This Row],[Holiday]]="Y",NA(),Table5[[#This Row],[Demand]])</f>
        <v>136253.42000000001</v>
      </c>
    </row>
    <row r="898" spans="1:8" x14ac:dyDescent="0.3">
      <c r="A898" s="31">
        <v>42901</v>
      </c>
      <c r="B898" s="32" t="str">
        <f>VLOOKUP(Table_EnergyDemand_raw_data[[#This Row],[Date]],Table_Sheet1[], 2, FALSE)</f>
        <v>Y</v>
      </c>
      <c r="C898" s="32" t="str">
        <f>VLOOKUP(Table_EnergyDemand_raw_data[[#This Row],[Date]],Table_Sheet1[], 3, FALSE)</f>
        <v>N</v>
      </c>
      <c r="D898" s="32">
        <v>135303.255</v>
      </c>
      <c r="E898" s="32">
        <f>IF(Table5[[#This Row],[School day]]="Y",Table5[[#This Row],[Demand]],NA())</f>
        <v>135303.255</v>
      </c>
      <c r="F898" s="32" t="e">
        <f>IF(Table5[[#This Row],[School day]]="N",Table5[[#This Row],[Demand]],NA())</f>
        <v>#N/A</v>
      </c>
      <c r="G898" s="32" t="e">
        <f>IF(Table5[[#This Row],[Holiday]]="Y",Table5[[#This Row],[Demand]], NA())</f>
        <v>#N/A</v>
      </c>
      <c r="H898" s="32">
        <f>IF(Table5[[#This Row],[Holiday]]="Y",NA(),Table5[[#This Row],[Demand]])</f>
        <v>135303.255</v>
      </c>
    </row>
    <row r="899" spans="1:8" x14ac:dyDescent="0.3">
      <c r="A899" s="31">
        <v>42902</v>
      </c>
      <c r="B899" s="32" t="str">
        <f>VLOOKUP(Table_EnergyDemand_raw_data[[#This Row],[Date]],Table_Sheet1[], 2, FALSE)</f>
        <v>Y</v>
      </c>
      <c r="C899" s="32" t="str">
        <f>VLOOKUP(Table_EnergyDemand_raw_data[[#This Row],[Date]],Table_Sheet1[], 3, FALSE)</f>
        <v>N</v>
      </c>
      <c r="D899" s="32">
        <v>135269.63500000001</v>
      </c>
      <c r="E899" s="32">
        <f>IF(Table5[[#This Row],[School day]]="Y",Table5[[#This Row],[Demand]],NA())</f>
        <v>135269.63500000001</v>
      </c>
      <c r="F899" s="32" t="e">
        <f>IF(Table5[[#This Row],[School day]]="N",Table5[[#This Row],[Demand]],NA())</f>
        <v>#N/A</v>
      </c>
      <c r="G899" s="32" t="e">
        <f>IF(Table5[[#This Row],[Holiday]]="Y",Table5[[#This Row],[Demand]], NA())</f>
        <v>#N/A</v>
      </c>
      <c r="H899" s="32">
        <f>IF(Table5[[#This Row],[Holiday]]="Y",NA(),Table5[[#This Row],[Demand]])</f>
        <v>135269.63500000001</v>
      </c>
    </row>
    <row r="900" spans="1:8" x14ac:dyDescent="0.3">
      <c r="A900" s="31">
        <v>42903</v>
      </c>
      <c r="B900" s="32" t="str">
        <f>VLOOKUP(Table_EnergyDemand_raw_data[[#This Row],[Date]],Table_Sheet1[], 2, FALSE)</f>
        <v>Y</v>
      </c>
      <c r="C900" s="32" t="str">
        <f>VLOOKUP(Table_EnergyDemand_raw_data[[#This Row],[Date]],Table_Sheet1[], 3, FALSE)</f>
        <v>N</v>
      </c>
      <c r="D900" s="32">
        <v>121178.68</v>
      </c>
      <c r="E900" s="32">
        <f>IF(Table5[[#This Row],[School day]]="Y",Table5[[#This Row],[Demand]],NA())</f>
        <v>121178.68</v>
      </c>
      <c r="F900" s="32" t="e">
        <f>IF(Table5[[#This Row],[School day]]="N",Table5[[#This Row],[Demand]],NA())</f>
        <v>#N/A</v>
      </c>
      <c r="G900" s="32" t="e">
        <f>IF(Table5[[#This Row],[Holiday]]="Y",Table5[[#This Row],[Demand]], NA())</f>
        <v>#N/A</v>
      </c>
      <c r="H900" s="32">
        <f>IF(Table5[[#This Row],[Holiday]]="Y",NA(),Table5[[#This Row],[Demand]])</f>
        <v>121178.68</v>
      </c>
    </row>
    <row r="901" spans="1:8" x14ac:dyDescent="0.3">
      <c r="A901" s="31">
        <v>42904</v>
      </c>
      <c r="B901" s="32" t="str">
        <f>VLOOKUP(Table_EnergyDemand_raw_data[[#This Row],[Date]],Table_Sheet1[], 2, FALSE)</f>
        <v>Y</v>
      </c>
      <c r="C901" s="32" t="str">
        <f>VLOOKUP(Table_EnergyDemand_raw_data[[#This Row],[Date]],Table_Sheet1[], 3, FALSE)</f>
        <v>N</v>
      </c>
      <c r="D901" s="32">
        <v>116112.74</v>
      </c>
      <c r="E901" s="32">
        <f>IF(Table5[[#This Row],[School day]]="Y",Table5[[#This Row],[Demand]],NA())</f>
        <v>116112.74</v>
      </c>
      <c r="F901" s="32" t="e">
        <f>IF(Table5[[#This Row],[School day]]="N",Table5[[#This Row],[Demand]],NA())</f>
        <v>#N/A</v>
      </c>
      <c r="G901" s="32" t="e">
        <f>IF(Table5[[#This Row],[Holiday]]="Y",Table5[[#This Row],[Demand]], NA())</f>
        <v>#N/A</v>
      </c>
      <c r="H901" s="32">
        <f>IF(Table5[[#This Row],[Holiday]]="Y",NA(),Table5[[#This Row],[Demand]])</f>
        <v>116112.74</v>
      </c>
    </row>
    <row r="902" spans="1:8" x14ac:dyDescent="0.3">
      <c r="A902" s="31">
        <v>42905</v>
      </c>
      <c r="B902" s="32" t="str">
        <f>VLOOKUP(Table_EnergyDemand_raw_data[[#This Row],[Date]],Table_Sheet1[], 2, FALSE)</f>
        <v>Y</v>
      </c>
      <c r="C902" s="32" t="str">
        <f>VLOOKUP(Table_EnergyDemand_raw_data[[#This Row],[Date]],Table_Sheet1[], 3, FALSE)</f>
        <v>N</v>
      </c>
      <c r="D902" s="32">
        <v>134925.74</v>
      </c>
      <c r="E902" s="32">
        <f>IF(Table5[[#This Row],[School day]]="Y",Table5[[#This Row],[Demand]],NA())</f>
        <v>134925.74</v>
      </c>
      <c r="F902" s="32" t="e">
        <f>IF(Table5[[#This Row],[School day]]="N",Table5[[#This Row],[Demand]],NA())</f>
        <v>#N/A</v>
      </c>
      <c r="G902" s="32" t="e">
        <f>IF(Table5[[#This Row],[Holiday]]="Y",Table5[[#This Row],[Demand]], NA())</f>
        <v>#N/A</v>
      </c>
      <c r="H902" s="32">
        <f>IF(Table5[[#This Row],[Holiday]]="Y",NA(),Table5[[#This Row],[Demand]])</f>
        <v>134925.74</v>
      </c>
    </row>
    <row r="903" spans="1:8" x14ac:dyDescent="0.3">
      <c r="A903" s="31">
        <v>42906</v>
      </c>
      <c r="B903" s="32" t="str">
        <f>VLOOKUP(Table_EnergyDemand_raw_data[[#This Row],[Date]],Table_Sheet1[], 2, FALSE)</f>
        <v>Y</v>
      </c>
      <c r="C903" s="32" t="str">
        <f>VLOOKUP(Table_EnergyDemand_raw_data[[#This Row],[Date]],Table_Sheet1[], 3, FALSE)</f>
        <v>N</v>
      </c>
      <c r="D903" s="32">
        <v>131996.97</v>
      </c>
      <c r="E903" s="32">
        <f>IF(Table5[[#This Row],[School day]]="Y",Table5[[#This Row],[Demand]],NA())</f>
        <v>131996.97</v>
      </c>
      <c r="F903" s="32" t="e">
        <f>IF(Table5[[#This Row],[School day]]="N",Table5[[#This Row],[Demand]],NA())</f>
        <v>#N/A</v>
      </c>
      <c r="G903" s="32" t="e">
        <f>IF(Table5[[#This Row],[Holiday]]="Y",Table5[[#This Row],[Demand]], NA())</f>
        <v>#N/A</v>
      </c>
      <c r="H903" s="32">
        <f>IF(Table5[[#This Row],[Holiday]]="Y",NA(),Table5[[#This Row],[Demand]])</f>
        <v>131996.97</v>
      </c>
    </row>
    <row r="904" spans="1:8" x14ac:dyDescent="0.3">
      <c r="A904" s="31">
        <v>42907</v>
      </c>
      <c r="B904" s="32" t="str">
        <f>VLOOKUP(Table_EnergyDemand_raw_data[[#This Row],[Date]],Table_Sheet1[], 2, FALSE)</f>
        <v>Y</v>
      </c>
      <c r="C904" s="32" t="str">
        <f>VLOOKUP(Table_EnergyDemand_raw_data[[#This Row],[Date]],Table_Sheet1[], 3, FALSE)</f>
        <v>N</v>
      </c>
      <c r="D904" s="32">
        <v>139814.29999999999</v>
      </c>
      <c r="E904" s="32">
        <f>IF(Table5[[#This Row],[School day]]="Y",Table5[[#This Row],[Demand]],NA())</f>
        <v>139814.29999999999</v>
      </c>
      <c r="F904" s="32" t="e">
        <f>IF(Table5[[#This Row],[School day]]="N",Table5[[#This Row],[Demand]],NA())</f>
        <v>#N/A</v>
      </c>
      <c r="G904" s="32" t="e">
        <f>IF(Table5[[#This Row],[Holiday]]="Y",Table5[[#This Row],[Demand]], NA())</f>
        <v>#N/A</v>
      </c>
      <c r="H904" s="32">
        <f>IF(Table5[[#This Row],[Holiday]]="Y",NA(),Table5[[#This Row],[Demand]])</f>
        <v>139814.29999999999</v>
      </c>
    </row>
    <row r="905" spans="1:8" x14ac:dyDescent="0.3">
      <c r="A905" s="31">
        <v>42908</v>
      </c>
      <c r="B905" s="32" t="str">
        <f>VLOOKUP(Table_EnergyDemand_raw_data[[#This Row],[Date]],Table_Sheet1[], 2, FALSE)</f>
        <v>Y</v>
      </c>
      <c r="C905" s="32" t="str">
        <f>VLOOKUP(Table_EnergyDemand_raw_data[[#This Row],[Date]],Table_Sheet1[], 3, FALSE)</f>
        <v>N</v>
      </c>
      <c r="D905" s="32">
        <v>140348.57</v>
      </c>
      <c r="E905" s="32">
        <f>IF(Table5[[#This Row],[School day]]="Y",Table5[[#This Row],[Demand]],NA())</f>
        <v>140348.57</v>
      </c>
      <c r="F905" s="32" t="e">
        <f>IF(Table5[[#This Row],[School day]]="N",Table5[[#This Row],[Demand]],NA())</f>
        <v>#N/A</v>
      </c>
      <c r="G905" s="32" t="e">
        <f>IF(Table5[[#This Row],[Holiday]]="Y",Table5[[#This Row],[Demand]], NA())</f>
        <v>#N/A</v>
      </c>
      <c r="H905" s="32">
        <f>IF(Table5[[#This Row],[Holiday]]="Y",NA(),Table5[[#This Row],[Demand]])</f>
        <v>140348.57</v>
      </c>
    </row>
    <row r="906" spans="1:8" x14ac:dyDescent="0.3">
      <c r="A906" s="31">
        <v>42909</v>
      </c>
      <c r="B906" s="32" t="str">
        <f>VLOOKUP(Table_EnergyDemand_raw_data[[#This Row],[Date]],Table_Sheet1[], 2, FALSE)</f>
        <v>Y</v>
      </c>
      <c r="C906" s="32" t="str">
        <f>VLOOKUP(Table_EnergyDemand_raw_data[[#This Row],[Date]],Table_Sheet1[], 3, FALSE)</f>
        <v>N</v>
      </c>
      <c r="D906" s="32">
        <v>132029.57500000001</v>
      </c>
      <c r="E906" s="32">
        <f>IF(Table5[[#This Row],[School day]]="Y",Table5[[#This Row],[Demand]],NA())</f>
        <v>132029.57500000001</v>
      </c>
      <c r="F906" s="32" t="e">
        <f>IF(Table5[[#This Row],[School day]]="N",Table5[[#This Row],[Demand]],NA())</f>
        <v>#N/A</v>
      </c>
      <c r="G906" s="32" t="e">
        <f>IF(Table5[[#This Row],[Holiday]]="Y",Table5[[#This Row],[Demand]], NA())</f>
        <v>#N/A</v>
      </c>
      <c r="H906" s="32">
        <f>IF(Table5[[#This Row],[Holiday]]="Y",NA(),Table5[[#This Row],[Demand]])</f>
        <v>132029.57500000001</v>
      </c>
    </row>
    <row r="907" spans="1:8" x14ac:dyDescent="0.3">
      <c r="A907" s="31">
        <v>42910</v>
      </c>
      <c r="B907" s="32" t="str">
        <f>VLOOKUP(Table_EnergyDemand_raw_data[[#This Row],[Date]],Table_Sheet1[], 2, FALSE)</f>
        <v>Y</v>
      </c>
      <c r="C907" s="32" t="str">
        <f>VLOOKUP(Table_EnergyDemand_raw_data[[#This Row],[Date]],Table_Sheet1[], 3, FALSE)</f>
        <v>N</v>
      </c>
      <c r="D907" s="32">
        <v>122393.325</v>
      </c>
      <c r="E907" s="32">
        <f>IF(Table5[[#This Row],[School day]]="Y",Table5[[#This Row],[Demand]],NA())</f>
        <v>122393.325</v>
      </c>
      <c r="F907" s="32" t="e">
        <f>IF(Table5[[#This Row],[School day]]="N",Table5[[#This Row],[Demand]],NA())</f>
        <v>#N/A</v>
      </c>
      <c r="G907" s="32" t="e">
        <f>IF(Table5[[#This Row],[Holiday]]="Y",Table5[[#This Row],[Demand]], NA())</f>
        <v>#N/A</v>
      </c>
      <c r="H907" s="32">
        <f>IF(Table5[[#This Row],[Holiday]]="Y",NA(),Table5[[#This Row],[Demand]])</f>
        <v>122393.325</v>
      </c>
    </row>
    <row r="908" spans="1:8" x14ac:dyDescent="0.3">
      <c r="A908" s="31">
        <v>42911</v>
      </c>
      <c r="B908" s="32" t="str">
        <f>VLOOKUP(Table_EnergyDemand_raw_data[[#This Row],[Date]],Table_Sheet1[], 2, FALSE)</f>
        <v>Y</v>
      </c>
      <c r="C908" s="32" t="str">
        <f>VLOOKUP(Table_EnergyDemand_raw_data[[#This Row],[Date]],Table_Sheet1[], 3, FALSE)</f>
        <v>N</v>
      </c>
      <c r="D908" s="32">
        <v>118103.86500000001</v>
      </c>
      <c r="E908" s="32">
        <f>IF(Table5[[#This Row],[School day]]="Y",Table5[[#This Row],[Demand]],NA())</f>
        <v>118103.86500000001</v>
      </c>
      <c r="F908" s="32" t="e">
        <f>IF(Table5[[#This Row],[School day]]="N",Table5[[#This Row],[Demand]],NA())</f>
        <v>#N/A</v>
      </c>
      <c r="G908" s="32" t="e">
        <f>IF(Table5[[#This Row],[Holiday]]="Y",Table5[[#This Row],[Demand]], NA())</f>
        <v>#N/A</v>
      </c>
      <c r="H908" s="32">
        <f>IF(Table5[[#This Row],[Holiday]]="Y",NA(),Table5[[#This Row],[Demand]])</f>
        <v>118103.86500000001</v>
      </c>
    </row>
    <row r="909" spans="1:8" x14ac:dyDescent="0.3">
      <c r="A909" s="31">
        <v>42912</v>
      </c>
      <c r="B909" s="32" t="str">
        <f>VLOOKUP(Table_EnergyDemand_raw_data[[#This Row],[Date]],Table_Sheet1[], 2, FALSE)</f>
        <v>Y</v>
      </c>
      <c r="C909" s="32" t="str">
        <f>VLOOKUP(Table_EnergyDemand_raw_data[[#This Row],[Date]],Table_Sheet1[], 3, FALSE)</f>
        <v>N</v>
      </c>
      <c r="D909" s="32">
        <v>138040.38</v>
      </c>
      <c r="E909" s="32">
        <f>IF(Table5[[#This Row],[School day]]="Y",Table5[[#This Row],[Demand]],NA())</f>
        <v>138040.38</v>
      </c>
      <c r="F909" s="32" t="e">
        <f>IF(Table5[[#This Row],[School day]]="N",Table5[[#This Row],[Demand]],NA())</f>
        <v>#N/A</v>
      </c>
      <c r="G909" s="32" t="e">
        <f>IF(Table5[[#This Row],[Holiday]]="Y",Table5[[#This Row],[Demand]], NA())</f>
        <v>#N/A</v>
      </c>
      <c r="H909" s="32">
        <f>IF(Table5[[#This Row],[Holiday]]="Y",NA(),Table5[[#This Row],[Demand]])</f>
        <v>138040.38</v>
      </c>
    </row>
    <row r="910" spans="1:8" x14ac:dyDescent="0.3">
      <c r="A910" s="31">
        <v>42913</v>
      </c>
      <c r="B910" s="32" t="str">
        <f>VLOOKUP(Table_EnergyDemand_raw_data[[#This Row],[Date]],Table_Sheet1[], 2, FALSE)</f>
        <v>Y</v>
      </c>
      <c r="C910" s="32" t="str">
        <f>VLOOKUP(Table_EnergyDemand_raw_data[[#This Row],[Date]],Table_Sheet1[], 3, FALSE)</f>
        <v>N</v>
      </c>
      <c r="D910" s="32">
        <v>144526.63</v>
      </c>
      <c r="E910" s="32">
        <f>IF(Table5[[#This Row],[School day]]="Y",Table5[[#This Row],[Demand]],NA())</f>
        <v>144526.63</v>
      </c>
      <c r="F910" s="32" t="e">
        <f>IF(Table5[[#This Row],[School day]]="N",Table5[[#This Row],[Demand]],NA())</f>
        <v>#N/A</v>
      </c>
      <c r="G910" s="32" t="e">
        <f>IF(Table5[[#This Row],[Holiday]]="Y",Table5[[#This Row],[Demand]], NA())</f>
        <v>#N/A</v>
      </c>
      <c r="H910" s="32">
        <f>IF(Table5[[#This Row],[Holiday]]="Y",NA(),Table5[[#This Row],[Demand]])</f>
        <v>144526.63</v>
      </c>
    </row>
    <row r="911" spans="1:8" x14ac:dyDescent="0.3">
      <c r="A911" s="31">
        <v>42914</v>
      </c>
      <c r="B911" s="32" t="str">
        <f>VLOOKUP(Table_EnergyDemand_raw_data[[#This Row],[Date]],Table_Sheet1[], 2, FALSE)</f>
        <v>Y</v>
      </c>
      <c r="C911" s="32" t="str">
        <f>VLOOKUP(Table_EnergyDemand_raw_data[[#This Row],[Date]],Table_Sheet1[], 3, FALSE)</f>
        <v>N</v>
      </c>
      <c r="D911" s="32">
        <v>141351.89499999999</v>
      </c>
      <c r="E911" s="32">
        <f>IF(Table5[[#This Row],[School day]]="Y",Table5[[#This Row],[Demand]],NA())</f>
        <v>141351.89499999999</v>
      </c>
      <c r="F911" s="32" t="e">
        <f>IF(Table5[[#This Row],[School day]]="N",Table5[[#This Row],[Demand]],NA())</f>
        <v>#N/A</v>
      </c>
      <c r="G911" s="32" t="e">
        <f>IF(Table5[[#This Row],[Holiday]]="Y",Table5[[#This Row],[Demand]], NA())</f>
        <v>#N/A</v>
      </c>
      <c r="H911" s="32">
        <f>IF(Table5[[#This Row],[Holiday]]="Y",NA(),Table5[[#This Row],[Demand]])</f>
        <v>141351.89499999999</v>
      </c>
    </row>
    <row r="912" spans="1:8" x14ac:dyDescent="0.3">
      <c r="A912" s="31">
        <v>42915</v>
      </c>
      <c r="B912" s="32" t="str">
        <f>VLOOKUP(Table_EnergyDemand_raw_data[[#This Row],[Date]],Table_Sheet1[], 2, FALSE)</f>
        <v>Y</v>
      </c>
      <c r="C912" s="32" t="str">
        <f>VLOOKUP(Table_EnergyDemand_raw_data[[#This Row],[Date]],Table_Sheet1[], 3, FALSE)</f>
        <v>N</v>
      </c>
      <c r="D912" s="32">
        <v>138124.06</v>
      </c>
      <c r="E912" s="32">
        <f>IF(Table5[[#This Row],[School day]]="Y",Table5[[#This Row],[Demand]],NA())</f>
        <v>138124.06</v>
      </c>
      <c r="F912" s="32" t="e">
        <f>IF(Table5[[#This Row],[School day]]="N",Table5[[#This Row],[Demand]],NA())</f>
        <v>#N/A</v>
      </c>
      <c r="G912" s="32" t="e">
        <f>IF(Table5[[#This Row],[Holiday]]="Y",Table5[[#This Row],[Demand]], NA())</f>
        <v>#N/A</v>
      </c>
      <c r="H912" s="32">
        <f>IF(Table5[[#This Row],[Holiday]]="Y",NA(),Table5[[#This Row],[Demand]])</f>
        <v>138124.06</v>
      </c>
    </row>
    <row r="913" spans="1:8" x14ac:dyDescent="0.3">
      <c r="A913" s="31">
        <v>42916</v>
      </c>
      <c r="B913" s="32" t="str">
        <f>VLOOKUP(Table_EnergyDemand_raw_data[[#This Row],[Date]],Table_Sheet1[], 2, FALSE)</f>
        <v>N</v>
      </c>
      <c r="C913" s="32" t="str">
        <f>VLOOKUP(Table_EnergyDemand_raw_data[[#This Row],[Date]],Table_Sheet1[], 3, FALSE)</f>
        <v>N</v>
      </c>
      <c r="D913" s="32">
        <v>139275.77499999999</v>
      </c>
      <c r="E913" s="32" t="e">
        <f>IF(Table5[[#This Row],[School day]]="Y",Table5[[#This Row],[Demand]],NA())</f>
        <v>#N/A</v>
      </c>
      <c r="F913" s="32">
        <f>IF(Table5[[#This Row],[School day]]="N",Table5[[#This Row],[Demand]],NA())</f>
        <v>139275.77499999999</v>
      </c>
      <c r="G913" s="32" t="e">
        <f>IF(Table5[[#This Row],[Holiday]]="Y",Table5[[#This Row],[Demand]], NA())</f>
        <v>#N/A</v>
      </c>
      <c r="H913" s="32">
        <f>IF(Table5[[#This Row],[Holiday]]="Y",NA(),Table5[[#This Row],[Demand]])</f>
        <v>139275.77499999999</v>
      </c>
    </row>
    <row r="914" spans="1:8" x14ac:dyDescent="0.3">
      <c r="A914" s="31">
        <v>42917</v>
      </c>
      <c r="B914" s="32" t="str">
        <f>VLOOKUP(Table_EnergyDemand_raw_data[[#This Row],[Date]],Table_Sheet1[], 2, FALSE)</f>
        <v>N</v>
      </c>
      <c r="C914" s="32" t="str">
        <f>VLOOKUP(Table_EnergyDemand_raw_data[[#This Row],[Date]],Table_Sheet1[], 3, FALSE)</f>
        <v>N</v>
      </c>
      <c r="D914" s="32">
        <v>125949.5</v>
      </c>
      <c r="E914" s="32" t="e">
        <f>IF(Table5[[#This Row],[School day]]="Y",Table5[[#This Row],[Demand]],NA())</f>
        <v>#N/A</v>
      </c>
      <c r="F914" s="32">
        <f>IF(Table5[[#This Row],[School day]]="N",Table5[[#This Row],[Demand]],NA())</f>
        <v>125949.5</v>
      </c>
      <c r="G914" s="32" t="e">
        <f>IF(Table5[[#This Row],[Holiday]]="Y",Table5[[#This Row],[Demand]], NA())</f>
        <v>#N/A</v>
      </c>
      <c r="H914" s="32">
        <f>IF(Table5[[#This Row],[Holiday]]="Y",NA(),Table5[[#This Row],[Demand]])</f>
        <v>125949.5</v>
      </c>
    </row>
    <row r="915" spans="1:8" x14ac:dyDescent="0.3">
      <c r="A915" s="31">
        <v>42918</v>
      </c>
      <c r="B915" s="32" t="str">
        <f>VLOOKUP(Table_EnergyDemand_raw_data[[#This Row],[Date]],Table_Sheet1[], 2, FALSE)</f>
        <v>N</v>
      </c>
      <c r="C915" s="32" t="str">
        <f>VLOOKUP(Table_EnergyDemand_raw_data[[#This Row],[Date]],Table_Sheet1[], 3, FALSE)</f>
        <v>N</v>
      </c>
      <c r="D915" s="32">
        <v>120137.45</v>
      </c>
      <c r="E915" s="32" t="e">
        <f>IF(Table5[[#This Row],[School day]]="Y",Table5[[#This Row],[Demand]],NA())</f>
        <v>#N/A</v>
      </c>
      <c r="F915" s="32">
        <f>IF(Table5[[#This Row],[School day]]="N",Table5[[#This Row],[Demand]],NA())</f>
        <v>120137.45</v>
      </c>
      <c r="G915" s="32" t="e">
        <f>IF(Table5[[#This Row],[Holiday]]="Y",Table5[[#This Row],[Demand]], NA())</f>
        <v>#N/A</v>
      </c>
      <c r="H915" s="32">
        <f>IF(Table5[[#This Row],[Holiday]]="Y",NA(),Table5[[#This Row],[Demand]])</f>
        <v>120137.45</v>
      </c>
    </row>
    <row r="916" spans="1:8" x14ac:dyDescent="0.3">
      <c r="A916" s="31">
        <v>42919</v>
      </c>
      <c r="B916" s="32" t="str">
        <f>VLOOKUP(Table_EnergyDemand_raw_data[[#This Row],[Date]],Table_Sheet1[], 2, FALSE)</f>
        <v>N</v>
      </c>
      <c r="C916" s="32" t="str">
        <f>VLOOKUP(Table_EnergyDemand_raw_data[[#This Row],[Date]],Table_Sheet1[], 3, FALSE)</f>
        <v>N</v>
      </c>
      <c r="D916" s="32">
        <v>139765.32</v>
      </c>
      <c r="E916" s="32" t="e">
        <f>IF(Table5[[#This Row],[School day]]="Y",Table5[[#This Row],[Demand]],NA())</f>
        <v>#N/A</v>
      </c>
      <c r="F916" s="32">
        <f>IF(Table5[[#This Row],[School day]]="N",Table5[[#This Row],[Demand]],NA())</f>
        <v>139765.32</v>
      </c>
      <c r="G916" s="32" t="e">
        <f>IF(Table5[[#This Row],[Holiday]]="Y",Table5[[#This Row],[Demand]], NA())</f>
        <v>#N/A</v>
      </c>
      <c r="H916" s="32">
        <f>IF(Table5[[#This Row],[Holiday]]="Y",NA(),Table5[[#This Row],[Demand]])</f>
        <v>139765.32</v>
      </c>
    </row>
    <row r="917" spans="1:8" x14ac:dyDescent="0.3">
      <c r="A917" s="31">
        <v>42920</v>
      </c>
      <c r="B917" s="32" t="str">
        <f>VLOOKUP(Table_EnergyDemand_raw_data[[#This Row],[Date]],Table_Sheet1[], 2, FALSE)</f>
        <v>N</v>
      </c>
      <c r="C917" s="32" t="str">
        <f>VLOOKUP(Table_EnergyDemand_raw_data[[#This Row],[Date]],Table_Sheet1[], 3, FALSE)</f>
        <v>N</v>
      </c>
      <c r="D917" s="32">
        <v>134029.80499999999</v>
      </c>
      <c r="E917" s="32" t="e">
        <f>IF(Table5[[#This Row],[School day]]="Y",Table5[[#This Row],[Demand]],NA())</f>
        <v>#N/A</v>
      </c>
      <c r="F917" s="32">
        <f>IF(Table5[[#This Row],[School day]]="N",Table5[[#This Row],[Demand]],NA())</f>
        <v>134029.80499999999</v>
      </c>
      <c r="G917" s="32" t="e">
        <f>IF(Table5[[#This Row],[Holiday]]="Y",Table5[[#This Row],[Demand]], NA())</f>
        <v>#N/A</v>
      </c>
      <c r="H917" s="32">
        <f>IF(Table5[[#This Row],[Holiday]]="Y",NA(),Table5[[#This Row],[Demand]])</f>
        <v>134029.80499999999</v>
      </c>
    </row>
    <row r="918" spans="1:8" x14ac:dyDescent="0.3">
      <c r="A918" s="31">
        <v>42921</v>
      </c>
      <c r="B918" s="32" t="str">
        <f>VLOOKUP(Table_EnergyDemand_raw_data[[#This Row],[Date]],Table_Sheet1[], 2, FALSE)</f>
        <v>N</v>
      </c>
      <c r="C918" s="32" t="str">
        <f>VLOOKUP(Table_EnergyDemand_raw_data[[#This Row],[Date]],Table_Sheet1[], 3, FALSE)</f>
        <v>N</v>
      </c>
      <c r="D918" s="32">
        <v>134084.66500000001</v>
      </c>
      <c r="E918" s="32" t="e">
        <f>IF(Table5[[#This Row],[School day]]="Y",Table5[[#This Row],[Demand]],NA())</f>
        <v>#N/A</v>
      </c>
      <c r="F918" s="32">
        <f>IF(Table5[[#This Row],[School day]]="N",Table5[[#This Row],[Demand]],NA())</f>
        <v>134084.66500000001</v>
      </c>
      <c r="G918" s="32" t="e">
        <f>IF(Table5[[#This Row],[Holiday]]="Y",Table5[[#This Row],[Demand]], NA())</f>
        <v>#N/A</v>
      </c>
      <c r="H918" s="32">
        <f>IF(Table5[[#This Row],[Holiday]]="Y",NA(),Table5[[#This Row],[Demand]])</f>
        <v>134084.66500000001</v>
      </c>
    </row>
    <row r="919" spans="1:8" x14ac:dyDescent="0.3">
      <c r="A919" s="31">
        <v>42922</v>
      </c>
      <c r="B919" s="32" t="str">
        <f>VLOOKUP(Table_EnergyDemand_raw_data[[#This Row],[Date]],Table_Sheet1[], 2, FALSE)</f>
        <v>N</v>
      </c>
      <c r="C919" s="32" t="str">
        <f>VLOOKUP(Table_EnergyDemand_raw_data[[#This Row],[Date]],Table_Sheet1[], 3, FALSE)</f>
        <v>N</v>
      </c>
      <c r="D919" s="32">
        <v>137899.715</v>
      </c>
      <c r="E919" s="32" t="e">
        <f>IF(Table5[[#This Row],[School day]]="Y",Table5[[#This Row],[Demand]],NA())</f>
        <v>#N/A</v>
      </c>
      <c r="F919" s="32">
        <f>IF(Table5[[#This Row],[School day]]="N",Table5[[#This Row],[Demand]],NA())</f>
        <v>137899.715</v>
      </c>
      <c r="G919" s="32" t="e">
        <f>IF(Table5[[#This Row],[Holiday]]="Y",Table5[[#This Row],[Demand]], NA())</f>
        <v>#N/A</v>
      </c>
      <c r="H919" s="32">
        <f>IF(Table5[[#This Row],[Holiday]]="Y",NA(),Table5[[#This Row],[Demand]])</f>
        <v>137899.715</v>
      </c>
    </row>
    <row r="920" spans="1:8" x14ac:dyDescent="0.3">
      <c r="A920" s="31">
        <v>42923</v>
      </c>
      <c r="B920" s="32" t="str">
        <f>VLOOKUP(Table_EnergyDemand_raw_data[[#This Row],[Date]],Table_Sheet1[], 2, FALSE)</f>
        <v>N</v>
      </c>
      <c r="C920" s="32" t="str">
        <f>VLOOKUP(Table_EnergyDemand_raw_data[[#This Row],[Date]],Table_Sheet1[], 3, FALSE)</f>
        <v>N</v>
      </c>
      <c r="D920" s="32">
        <v>134078.07</v>
      </c>
      <c r="E920" s="32" t="e">
        <f>IF(Table5[[#This Row],[School day]]="Y",Table5[[#This Row],[Demand]],NA())</f>
        <v>#N/A</v>
      </c>
      <c r="F920" s="32">
        <f>IF(Table5[[#This Row],[School day]]="N",Table5[[#This Row],[Demand]],NA())</f>
        <v>134078.07</v>
      </c>
      <c r="G920" s="32" t="e">
        <f>IF(Table5[[#This Row],[Holiday]]="Y",Table5[[#This Row],[Demand]], NA())</f>
        <v>#N/A</v>
      </c>
      <c r="H920" s="32">
        <f>IF(Table5[[#This Row],[Holiday]]="Y",NA(),Table5[[#This Row],[Demand]])</f>
        <v>134078.07</v>
      </c>
    </row>
    <row r="921" spans="1:8" x14ac:dyDescent="0.3">
      <c r="A921" s="31">
        <v>42924</v>
      </c>
      <c r="B921" s="32" t="str">
        <f>VLOOKUP(Table_EnergyDemand_raw_data[[#This Row],[Date]],Table_Sheet1[], 2, FALSE)</f>
        <v>N</v>
      </c>
      <c r="C921" s="32" t="str">
        <f>VLOOKUP(Table_EnergyDemand_raw_data[[#This Row],[Date]],Table_Sheet1[], 3, FALSE)</f>
        <v>N</v>
      </c>
      <c r="D921" s="32">
        <v>123687.97</v>
      </c>
      <c r="E921" s="32" t="e">
        <f>IF(Table5[[#This Row],[School day]]="Y",Table5[[#This Row],[Demand]],NA())</f>
        <v>#N/A</v>
      </c>
      <c r="F921" s="32">
        <f>IF(Table5[[#This Row],[School day]]="N",Table5[[#This Row],[Demand]],NA())</f>
        <v>123687.97</v>
      </c>
      <c r="G921" s="32" t="e">
        <f>IF(Table5[[#This Row],[Holiday]]="Y",Table5[[#This Row],[Demand]], NA())</f>
        <v>#N/A</v>
      </c>
      <c r="H921" s="32">
        <f>IF(Table5[[#This Row],[Holiday]]="Y",NA(),Table5[[#This Row],[Demand]])</f>
        <v>123687.97</v>
      </c>
    </row>
    <row r="922" spans="1:8" x14ac:dyDescent="0.3">
      <c r="A922" s="31">
        <v>42925</v>
      </c>
      <c r="B922" s="32" t="str">
        <f>VLOOKUP(Table_EnergyDemand_raw_data[[#This Row],[Date]],Table_Sheet1[], 2, FALSE)</f>
        <v>N</v>
      </c>
      <c r="C922" s="32" t="str">
        <f>VLOOKUP(Table_EnergyDemand_raw_data[[#This Row],[Date]],Table_Sheet1[], 3, FALSE)</f>
        <v>N</v>
      </c>
      <c r="D922" s="32">
        <v>116064.03</v>
      </c>
      <c r="E922" s="32" t="e">
        <f>IF(Table5[[#This Row],[School day]]="Y",Table5[[#This Row],[Demand]],NA())</f>
        <v>#N/A</v>
      </c>
      <c r="F922" s="32">
        <f>IF(Table5[[#This Row],[School day]]="N",Table5[[#This Row],[Demand]],NA())</f>
        <v>116064.03</v>
      </c>
      <c r="G922" s="32" t="e">
        <f>IF(Table5[[#This Row],[Holiday]]="Y",Table5[[#This Row],[Demand]], NA())</f>
        <v>#N/A</v>
      </c>
      <c r="H922" s="32">
        <f>IF(Table5[[#This Row],[Holiday]]="Y",NA(),Table5[[#This Row],[Demand]])</f>
        <v>116064.03</v>
      </c>
    </row>
    <row r="923" spans="1:8" x14ac:dyDescent="0.3">
      <c r="A923" s="31">
        <v>42926</v>
      </c>
      <c r="B923" s="32" t="str">
        <f>VLOOKUP(Table_EnergyDemand_raw_data[[#This Row],[Date]],Table_Sheet1[], 2, FALSE)</f>
        <v>N</v>
      </c>
      <c r="C923" s="32" t="str">
        <f>VLOOKUP(Table_EnergyDemand_raw_data[[#This Row],[Date]],Table_Sheet1[], 3, FALSE)</f>
        <v>N</v>
      </c>
      <c r="D923" s="32">
        <v>133132.32500000001</v>
      </c>
      <c r="E923" s="32" t="e">
        <f>IF(Table5[[#This Row],[School day]]="Y",Table5[[#This Row],[Demand]],NA())</f>
        <v>#N/A</v>
      </c>
      <c r="F923" s="32">
        <f>IF(Table5[[#This Row],[School day]]="N",Table5[[#This Row],[Demand]],NA())</f>
        <v>133132.32500000001</v>
      </c>
      <c r="G923" s="32" t="e">
        <f>IF(Table5[[#This Row],[Holiday]]="Y",Table5[[#This Row],[Demand]], NA())</f>
        <v>#N/A</v>
      </c>
      <c r="H923" s="32">
        <f>IF(Table5[[#This Row],[Holiday]]="Y",NA(),Table5[[#This Row],[Demand]])</f>
        <v>133132.32500000001</v>
      </c>
    </row>
    <row r="924" spans="1:8" x14ac:dyDescent="0.3">
      <c r="A924" s="31">
        <v>42927</v>
      </c>
      <c r="B924" s="32" t="str">
        <f>VLOOKUP(Table_EnergyDemand_raw_data[[#This Row],[Date]],Table_Sheet1[], 2, FALSE)</f>
        <v>N</v>
      </c>
      <c r="C924" s="32" t="str">
        <f>VLOOKUP(Table_EnergyDemand_raw_data[[#This Row],[Date]],Table_Sheet1[], 3, FALSE)</f>
        <v>N</v>
      </c>
      <c r="D924" s="32">
        <v>137352.78</v>
      </c>
      <c r="E924" s="32" t="e">
        <f>IF(Table5[[#This Row],[School day]]="Y",Table5[[#This Row],[Demand]],NA())</f>
        <v>#N/A</v>
      </c>
      <c r="F924" s="32">
        <f>IF(Table5[[#This Row],[School day]]="N",Table5[[#This Row],[Demand]],NA())</f>
        <v>137352.78</v>
      </c>
      <c r="G924" s="32" t="e">
        <f>IF(Table5[[#This Row],[Holiday]]="Y",Table5[[#This Row],[Demand]], NA())</f>
        <v>#N/A</v>
      </c>
      <c r="H924" s="32">
        <f>IF(Table5[[#This Row],[Holiday]]="Y",NA(),Table5[[#This Row],[Demand]])</f>
        <v>137352.78</v>
      </c>
    </row>
    <row r="925" spans="1:8" x14ac:dyDescent="0.3">
      <c r="A925" s="31">
        <v>42928</v>
      </c>
      <c r="B925" s="32" t="str">
        <f>VLOOKUP(Table_EnergyDemand_raw_data[[#This Row],[Date]],Table_Sheet1[], 2, FALSE)</f>
        <v>N</v>
      </c>
      <c r="C925" s="32" t="str">
        <f>VLOOKUP(Table_EnergyDemand_raw_data[[#This Row],[Date]],Table_Sheet1[], 3, FALSE)</f>
        <v>N</v>
      </c>
      <c r="D925" s="32">
        <v>138152.10500000001</v>
      </c>
      <c r="E925" s="32" t="e">
        <f>IF(Table5[[#This Row],[School day]]="Y",Table5[[#This Row],[Demand]],NA())</f>
        <v>#N/A</v>
      </c>
      <c r="F925" s="32">
        <f>IF(Table5[[#This Row],[School day]]="N",Table5[[#This Row],[Demand]],NA())</f>
        <v>138152.10500000001</v>
      </c>
      <c r="G925" s="32" t="e">
        <f>IF(Table5[[#This Row],[Holiday]]="Y",Table5[[#This Row],[Demand]], NA())</f>
        <v>#N/A</v>
      </c>
      <c r="H925" s="32">
        <f>IF(Table5[[#This Row],[Holiday]]="Y",NA(),Table5[[#This Row],[Demand]])</f>
        <v>138152.10500000001</v>
      </c>
    </row>
    <row r="926" spans="1:8" x14ac:dyDescent="0.3">
      <c r="A926" s="31">
        <v>42929</v>
      </c>
      <c r="B926" s="32" t="str">
        <f>VLOOKUP(Table_EnergyDemand_raw_data[[#This Row],[Date]],Table_Sheet1[], 2, FALSE)</f>
        <v>N</v>
      </c>
      <c r="C926" s="32" t="str">
        <f>VLOOKUP(Table_EnergyDemand_raw_data[[#This Row],[Date]],Table_Sheet1[], 3, FALSE)</f>
        <v>N</v>
      </c>
      <c r="D926" s="32">
        <v>134622.39000000001</v>
      </c>
      <c r="E926" s="32" t="e">
        <f>IF(Table5[[#This Row],[School day]]="Y",Table5[[#This Row],[Demand]],NA())</f>
        <v>#N/A</v>
      </c>
      <c r="F926" s="32">
        <f>IF(Table5[[#This Row],[School day]]="N",Table5[[#This Row],[Demand]],NA())</f>
        <v>134622.39000000001</v>
      </c>
      <c r="G926" s="32" t="e">
        <f>IF(Table5[[#This Row],[Holiday]]="Y",Table5[[#This Row],[Demand]], NA())</f>
        <v>#N/A</v>
      </c>
      <c r="H926" s="32">
        <f>IF(Table5[[#This Row],[Holiday]]="Y",NA(),Table5[[#This Row],[Demand]])</f>
        <v>134622.39000000001</v>
      </c>
    </row>
    <row r="927" spans="1:8" x14ac:dyDescent="0.3">
      <c r="A927" s="31">
        <v>42930</v>
      </c>
      <c r="B927" s="32" t="str">
        <f>VLOOKUP(Table_EnergyDemand_raw_data[[#This Row],[Date]],Table_Sheet1[], 2, FALSE)</f>
        <v>N</v>
      </c>
      <c r="C927" s="32" t="str">
        <f>VLOOKUP(Table_EnergyDemand_raw_data[[#This Row],[Date]],Table_Sheet1[], 3, FALSE)</f>
        <v>N</v>
      </c>
      <c r="D927" s="32">
        <v>131387.745</v>
      </c>
      <c r="E927" s="32" t="e">
        <f>IF(Table5[[#This Row],[School day]]="Y",Table5[[#This Row],[Demand]],NA())</f>
        <v>#N/A</v>
      </c>
      <c r="F927" s="32">
        <f>IF(Table5[[#This Row],[School day]]="N",Table5[[#This Row],[Demand]],NA())</f>
        <v>131387.745</v>
      </c>
      <c r="G927" s="32" t="e">
        <f>IF(Table5[[#This Row],[Holiday]]="Y",Table5[[#This Row],[Demand]], NA())</f>
        <v>#N/A</v>
      </c>
      <c r="H927" s="32">
        <f>IF(Table5[[#This Row],[Holiday]]="Y",NA(),Table5[[#This Row],[Demand]])</f>
        <v>131387.745</v>
      </c>
    </row>
    <row r="928" spans="1:8" x14ac:dyDescent="0.3">
      <c r="A928" s="31">
        <v>42931</v>
      </c>
      <c r="B928" s="32" t="str">
        <f>VLOOKUP(Table_EnergyDemand_raw_data[[#This Row],[Date]],Table_Sheet1[], 2, FALSE)</f>
        <v>N</v>
      </c>
      <c r="C928" s="32" t="str">
        <f>VLOOKUP(Table_EnergyDemand_raw_data[[#This Row],[Date]],Table_Sheet1[], 3, FALSE)</f>
        <v>N</v>
      </c>
      <c r="D928" s="32">
        <v>124486.69500000001</v>
      </c>
      <c r="E928" s="32" t="e">
        <f>IF(Table5[[#This Row],[School day]]="Y",Table5[[#This Row],[Demand]],NA())</f>
        <v>#N/A</v>
      </c>
      <c r="F928" s="32">
        <f>IF(Table5[[#This Row],[School day]]="N",Table5[[#This Row],[Demand]],NA())</f>
        <v>124486.69500000001</v>
      </c>
      <c r="G928" s="32" t="e">
        <f>IF(Table5[[#This Row],[Holiday]]="Y",Table5[[#This Row],[Demand]], NA())</f>
        <v>#N/A</v>
      </c>
      <c r="H928" s="32">
        <f>IF(Table5[[#This Row],[Holiday]]="Y",NA(),Table5[[#This Row],[Demand]])</f>
        <v>124486.69500000001</v>
      </c>
    </row>
    <row r="929" spans="1:8" x14ac:dyDescent="0.3">
      <c r="A929" s="31">
        <v>42932</v>
      </c>
      <c r="B929" s="32" t="str">
        <f>VLOOKUP(Table_EnergyDemand_raw_data[[#This Row],[Date]],Table_Sheet1[], 2, FALSE)</f>
        <v>N</v>
      </c>
      <c r="C929" s="32" t="str">
        <f>VLOOKUP(Table_EnergyDemand_raw_data[[#This Row],[Date]],Table_Sheet1[], 3, FALSE)</f>
        <v>N</v>
      </c>
      <c r="D929" s="32">
        <v>119927.64</v>
      </c>
      <c r="E929" s="32" t="e">
        <f>IF(Table5[[#This Row],[School day]]="Y",Table5[[#This Row],[Demand]],NA())</f>
        <v>#N/A</v>
      </c>
      <c r="F929" s="32">
        <f>IF(Table5[[#This Row],[School day]]="N",Table5[[#This Row],[Demand]],NA())</f>
        <v>119927.64</v>
      </c>
      <c r="G929" s="32" t="e">
        <f>IF(Table5[[#This Row],[Holiday]]="Y",Table5[[#This Row],[Demand]], NA())</f>
        <v>#N/A</v>
      </c>
      <c r="H929" s="32">
        <f>IF(Table5[[#This Row],[Holiday]]="Y",NA(),Table5[[#This Row],[Demand]])</f>
        <v>119927.64</v>
      </c>
    </row>
    <row r="930" spans="1:8" x14ac:dyDescent="0.3">
      <c r="A930" s="31">
        <v>42933</v>
      </c>
      <c r="B930" s="32" t="str">
        <f>VLOOKUP(Table_EnergyDemand_raw_data[[#This Row],[Date]],Table_Sheet1[], 2, FALSE)</f>
        <v>N</v>
      </c>
      <c r="C930" s="32" t="str">
        <f>VLOOKUP(Table_EnergyDemand_raw_data[[#This Row],[Date]],Table_Sheet1[], 3, FALSE)</f>
        <v>N</v>
      </c>
      <c r="D930" s="32">
        <v>131868.24</v>
      </c>
      <c r="E930" s="32" t="e">
        <f>IF(Table5[[#This Row],[School day]]="Y",Table5[[#This Row],[Demand]],NA())</f>
        <v>#N/A</v>
      </c>
      <c r="F930" s="32">
        <f>IF(Table5[[#This Row],[School day]]="N",Table5[[#This Row],[Demand]],NA())</f>
        <v>131868.24</v>
      </c>
      <c r="G930" s="32" t="e">
        <f>IF(Table5[[#This Row],[Holiday]]="Y",Table5[[#This Row],[Demand]], NA())</f>
        <v>#N/A</v>
      </c>
      <c r="H930" s="32">
        <f>IF(Table5[[#This Row],[Holiday]]="Y",NA(),Table5[[#This Row],[Demand]])</f>
        <v>131868.24</v>
      </c>
    </row>
    <row r="931" spans="1:8" x14ac:dyDescent="0.3">
      <c r="A931" s="31">
        <v>42934</v>
      </c>
      <c r="B931" s="32" t="str">
        <f>VLOOKUP(Table_EnergyDemand_raw_data[[#This Row],[Date]],Table_Sheet1[], 2, FALSE)</f>
        <v>Y</v>
      </c>
      <c r="C931" s="32" t="str">
        <f>VLOOKUP(Table_EnergyDemand_raw_data[[#This Row],[Date]],Table_Sheet1[], 3, FALSE)</f>
        <v>N</v>
      </c>
      <c r="D931" s="32">
        <v>136121.83499999999</v>
      </c>
      <c r="E931" s="32">
        <f>IF(Table5[[#This Row],[School day]]="Y",Table5[[#This Row],[Demand]],NA())</f>
        <v>136121.83499999999</v>
      </c>
      <c r="F931" s="32" t="e">
        <f>IF(Table5[[#This Row],[School day]]="N",Table5[[#This Row],[Demand]],NA())</f>
        <v>#N/A</v>
      </c>
      <c r="G931" s="32" t="e">
        <f>IF(Table5[[#This Row],[Holiday]]="Y",Table5[[#This Row],[Demand]], NA())</f>
        <v>#N/A</v>
      </c>
      <c r="H931" s="32">
        <f>IF(Table5[[#This Row],[Holiday]]="Y",NA(),Table5[[#This Row],[Demand]])</f>
        <v>136121.83499999999</v>
      </c>
    </row>
    <row r="932" spans="1:8" x14ac:dyDescent="0.3">
      <c r="A932" s="31">
        <v>42935</v>
      </c>
      <c r="B932" s="32" t="str">
        <f>VLOOKUP(Table_EnergyDemand_raw_data[[#This Row],[Date]],Table_Sheet1[], 2, FALSE)</f>
        <v>Y</v>
      </c>
      <c r="C932" s="32" t="str">
        <f>VLOOKUP(Table_EnergyDemand_raw_data[[#This Row],[Date]],Table_Sheet1[], 3, FALSE)</f>
        <v>N</v>
      </c>
      <c r="D932" s="32">
        <v>133906.26</v>
      </c>
      <c r="E932" s="32">
        <f>IF(Table5[[#This Row],[School day]]="Y",Table5[[#This Row],[Demand]],NA())</f>
        <v>133906.26</v>
      </c>
      <c r="F932" s="32" t="e">
        <f>IF(Table5[[#This Row],[School day]]="N",Table5[[#This Row],[Demand]],NA())</f>
        <v>#N/A</v>
      </c>
      <c r="G932" s="32" t="e">
        <f>IF(Table5[[#This Row],[Holiday]]="Y",Table5[[#This Row],[Demand]], NA())</f>
        <v>#N/A</v>
      </c>
      <c r="H932" s="32">
        <f>IF(Table5[[#This Row],[Holiday]]="Y",NA(),Table5[[#This Row],[Demand]])</f>
        <v>133906.26</v>
      </c>
    </row>
    <row r="933" spans="1:8" x14ac:dyDescent="0.3">
      <c r="A933" s="31">
        <v>42936</v>
      </c>
      <c r="B933" s="32" t="str">
        <f>VLOOKUP(Table_EnergyDemand_raw_data[[#This Row],[Date]],Table_Sheet1[], 2, FALSE)</f>
        <v>Y</v>
      </c>
      <c r="C933" s="32" t="str">
        <f>VLOOKUP(Table_EnergyDemand_raw_data[[#This Row],[Date]],Table_Sheet1[], 3, FALSE)</f>
        <v>N</v>
      </c>
      <c r="D933" s="32">
        <v>139316.29</v>
      </c>
      <c r="E933" s="32">
        <f>IF(Table5[[#This Row],[School day]]="Y",Table5[[#This Row],[Demand]],NA())</f>
        <v>139316.29</v>
      </c>
      <c r="F933" s="32" t="e">
        <f>IF(Table5[[#This Row],[School day]]="N",Table5[[#This Row],[Demand]],NA())</f>
        <v>#N/A</v>
      </c>
      <c r="G933" s="32" t="e">
        <f>IF(Table5[[#This Row],[Holiday]]="Y",Table5[[#This Row],[Demand]], NA())</f>
        <v>#N/A</v>
      </c>
      <c r="H933" s="32">
        <f>IF(Table5[[#This Row],[Holiday]]="Y",NA(),Table5[[#This Row],[Demand]])</f>
        <v>139316.29</v>
      </c>
    </row>
    <row r="934" spans="1:8" x14ac:dyDescent="0.3">
      <c r="A934" s="31">
        <v>42937</v>
      </c>
      <c r="B934" s="32" t="str">
        <f>VLOOKUP(Table_EnergyDemand_raw_data[[#This Row],[Date]],Table_Sheet1[], 2, FALSE)</f>
        <v>Y</v>
      </c>
      <c r="C934" s="32" t="str">
        <f>VLOOKUP(Table_EnergyDemand_raw_data[[#This Row],[Date]],Table_Sheet1[], 3, FALSE)</f>
        <v>N</v>
      </c>
      <c r="D934" s="32">
        <v>140073.89499999999</v>
      </c>
      <c r="E934" s="32">
        <f>IF(Table5[[#This Row],[School day]]="Y",Table5[[#This Row],[Demand]],NA())</f>
        <v>140073.89499999999</v>
      </c>
      <c r="F934" s="32" t="e">
        <f>IF(Table5[[#This Row],[School day]]="N",Table5[[#This Row],[Demand]],NA())</f>
        <v>#N/A</v>
      </c>
      <c r="G934" s="32" t="e">
        <f>IF(Table5[[#This Row],[Holiday]]="Y",Table5[[#This Row],[Demand]], NA())</f>
        <v>#N/A</v>
      </c>
      <c r="H934" s="32">
        <f>IF(Table5[[#This Row],[Holiday]]="Y",NA(),Table5[[#This Row],[Demand]])</f>
        <v>140073.89499999999</v>
      </c>
    </row>
    <row r="935" spans="1:8" x14ac:dyDescent="0.3">
      <c r="A935" s="31">
        <v>42938</v>
      </c>
      <c r="B935" s="32" t="str">
        <f>VLOOKUP(Table_EnergyDemand_raw_data[[#This Row],[Date]],Table_Sheet1[], 2, FALSE)</f>
        <v>Y</v>
      </c>
      <c r="C935" s="32" t="str">
        <f>VLOOKUP(Table_EnergyDemand_raw_data[[#This Row],[Date]],Table_Sheet1[], 3, FALSE)</f>
        <v>N</v>
      </c>
      <c r="D935" s="32">
        <v>122397.13</v>
      </c>
      <c r="E935" s="32">
        <f>IF(Table5[[#This Row],[School day]]="Y",Table5[[#This Row],[Demand]],NA())</f>
        <v>122397.13</v>
      </c>
      <c r="F935" s="32" t="e">
        <f>IF(Table5[[#This Row],[School day]]="N",Table5[[#This Row],[Demand]],NA())</f>
        <v>#N/A</v>
      </c>
      <c r="G935" s="32" t="e">
        <f>IF(Table5[[#This Row],[Holiday]]="Y",Table5[[#This Row],[Demand]], NA())</f>
        <v>#N/A</v>
      </c>
      <c r="H935" s="32">
        <f>IF(Table5[[#This Row],[Holiday]]="Y",NA(),Table5[[#This Row],[Demand]])</f>
        <v>122397.13</v>
      </c>
    </row>
    <row r="936" spans="1:8" x14ac:dyDescent="0.3">
      <c r="A936" s="31">
        <v>42939</v>
      </c>
      <c r="B936" s="32" t="str">
        <f>VLOOKUP(Table_EnergyDemand_raw_data[[#This Row],[Date]],Table_Sheet1[], 2, FALSE)</f>
        <v>Y</v>
      </c>
      <c r="C936" s="32" t="str">
        <f>VLOOKUP(Table_EnergyDemand_raw_data[[#This Row],[Date]],Table_Sheet1[], 3, FALSE)</f>
        <v>N</v>
      </c>
      <c r="D936" s="32">
        <v>118007.66499999999</v>
      </c>
      <c r="E936" s="32">
        <f>IF(Table5[[#This Row],[School day]]="Y",Table5[[#This Row],[Demand]],NA())</f>
        <v>118007.66499999999</v>
      </c>
      <c r="F936" s="32" t="e">
        <f>IF(Table5[[#This Row],[School day]]="N",Table5[[#This Row],[Demand]],NA())</f>
        <v>#N/A</v>
      </c>
      <c r="G936" s="32" t="e">
        <f>IF(Table5[[#This Row],[Holiday]]="Y",Table5[[#This Row],[Demand]], NA())</f>
        <v>#N/A</v>
      </c>
      <c r="H936" s="32">
        <f>IF(Table5[[#This Row],[Holiday]]="Y",NA(),Table5[[#This Row],[Demand]])</f>
        <v>118007.66499999999</v>
      </c>
    </row>
    <row r="937" spans="1:8" x14ac:dyDescent="0.3">
      <c r="A937" s="31">
        <v>42940</v>
      </c>
      <c r="B937" s="32" t="str">
        <f>VLOOKUP(Table_EnergyDemand_raw_data[[#This Row],[Date]],Table_Sheet1[], 2, FALSE)</f>
        <v>Y</v>
      </c>
      <c r="C937" s="32" t="str">
        <f>VLOOKUP(Table_EnergyDemand_raw_data[[#This Row],[Date]],Table_Sheet1[], 3, FALSE)</f>
        <v>N</v>
      </c>
      <c r="D937" s="32">
        <v>136330.59</v>
      </c>
      <c r="E937" s="32">
        <f>IF(Table5[[#This Row],[School day]]="Y",Table5[[#This Row],[Demand]],NA())</f>
        <v>136330.59</v>
      </c>
      <c r="F937" s="32" t="e">
        <f>IF(Table5[[#This Row],[School day]]="N",Table5[[#This Row],[Demand]],NA())</f>
        <v>#N/A</v>
      </c>
      <c r="G937" s="32" t="e">
        <f>IF(Table5[[#This Row],[Holiday]]="Y",Table5[[#This Row],[Demand]], NA())</f>
        <v>#N/A</v>
      </c>
      <c r="H937" s="32">
        <f>IF(Table5[[#This Row],[Holiday]]="Y",NA(),Table5[[#This Row],[Demand]])</f>
        <v>136330.59</v>
      </c>
    </row>
    <row r="938" spans="1:8" x14ac:dyDescent="0.3">
      <c r="A938" s="31">
        <v>42941</v>
      </c>
      <c r="B938" s="32" t="str">
        <f>VLOOKUP(Table_EnergyDemand_raw_data[[#This Row],[Date]],Table_Sheet1[], 2, FALSE)</f>
        <v>Y</v>
      </c>
      <c r="C938" s="32" t="str">
        <f>VLOOKUP(Table_EnergyDemand_raw_data[[#This Row],[Date]],Table_Sheet1[], 3, FALSE)</f>
        <v>N</v>
      </c>
      <c r="D938" s="32">
        <v>129699.265</v>
      </c>
      <c r="E938" s="32">
        <f>IF(Table5[[#This Row],[School day]]="Y",Table5[[#This Row],[Demand]],NA())</f>
        <v>129699.265</v>
      </c>
      <c r="F938" s="32" t="e">
        <f>IF(Table5[[#This Row],[School day]]="N",Table5[[#This Row],[Demand]],NA())</f>
        <v>#N/A</v>
      </c>
      <c r="G938" s="32" t="e">
        <f>IF(Table5[[#This Row],[Holiday]]="Y",Table5[[#This Row],[Demand]], NA())</f>
        <v>#N/A</v>
      </c>
      <c r="H938" s="32">
        <f>IF(Table5[[#This Row],[Holiday]]="Y",NA(),Table5[[#This Row],[Demand]])</f>
        <v>129699.265</v>
      </c>
    </row>
    <row r="939" spans="1:8" x14ac:dyDescent="0.3">
      <c r="A939" s="31">
        <v>42942</v>
      </c>
      <c r="B939" s="32" t="str">
        <f>VLOOKUP(Table_EnergyDemand_raw_data[[#This Row],[Date]],Table_Sheet1[], 2, FALSE)</f>
        <v>Y</v>
      </c>
      <c r="C939" s="32" t="str">
        <f>VLOOKUP(Table_EnergyDemand_raw_data[[#This Row],[Date]],Table_Sheet1[], 3, FALSE)</f>
        <v>N</v>
      </c>
      <c r="D939" s="32">
        <v>133198.34</v>
      </c>
      <c r="E939" s="32">
        <f>IF(Table5[[#This Row],[School day]]="Y",Table5[[#This Row],[Demand]],NA())</f>
        <v>133198.34</v>
      </c>
      <c r="F939" s="32" t="e">
        <f>IF(Table5[[#This Row],[School day]]="N",Table5[[#This Row],[Demand]],NA())</f>
        <v>#N/A</v>
      </c>
      <c r="G939" s="32" t="e">
        <f>IF(Table5[[#This Row],[Holiday]]="Y",Table5[[#This Row],[Demand]], NA())</f>
        <v>#N/A</v>
      </c>
      <c r="H939" s="32">
        <f>IF(Table5[[#This Row],[Holiday]]="Y",NA(),Table5[[#This Row],[Demand]])</f>
        <v>133198.34</v>
      </c>
    </row>
    <row r="940" spans="1:8" x14ac:dyDescent="0.3">
      <c r="A940" s="31">
        <v>42943</v>
      </c>
      <c r="B940" s="32" t="str">
        <f>VLOOKUP(Table_EnergyDemand_raw_data[[#This Row],[Date]],Table_Sheet1[], 2, FALSE)</f>
        <v>Y</v>
      </c>
      <c r="C940" s="32" t="str">
        <f>VLOOKUP(Table_EnergyDemand_raw_data[[#This Row],[Date]],Table_Sheet1[], 3, FALSE)</f>
        <v>N</v>
      </c>
      <c r="D940" s="32">
        <v>136003.91500000001</v>
      </c>
      <c r="E940" s="32">
        <f>IF(Table5[[#This Row],[School day]]="Y",Table5[[#This Row],[Demand]],NA())</f>
        <v>136003.91500000001</v>
      </c>
      <c r="F940" s="32" t="e">
        <f>IF(Table5[[#This Row],[School day]]="N",Table5[[#This Row],[Demand]],NA())</f>
        <v>#N/A</v>
      </c>
      <c r="G940" s="32" t="e">
        <f>IF(Table5[[#This Row],[Holiday]]="Y",Table5[[#This Row],[Demand]], NA())</f>
        <v>#N/A</v>
      </c>
      <c r="H940" s="32">
        <f>IF(Table5[[#This Row],[Holiday]]="Y",NA(),Table5[[#This Row],[Demand]])</f>
        <v>136003.91500000001</v>
      </c>
    </row>
    <row r="941" spans="1:8" x14ac:dyDescent="0.3">
      <c r="A941" s="31">
        <v>42944</v>
      </c>
      <c r="B941" s="32" t="str">
        <f>VLOOKUP(Table_EnergyDemand_raw_data[[#This Row],[Date]],Table_Sheet1[], 2, FALSE)</f>
        <v>Y</v>
      </c>
      <c r="C941" s="32" t="str">
        <f>VLOOKUP(Table_EnergyDemand_raw_data[[#This Row],[Date]],Table_Sheet1[], 3, FALSE)</f>
        <v>N</v>
      </c>
      <c r="D941" s="32">
        <v>130432.05</v>
      </c>
      <c r="E941" s="32">
        <f>IF(Table5[[#This Row],[School day]]="Y",Table5[[#This Row],[Demand]],NA())</f>
        <v>130432.05</v>
      </c>
      <c r="F941" s="32" t="e">
        <f>IF(Table5[[#This Row],[School day]]="N",Table5[[#This Row],[Demand]],NA())</f>
        <v>#N/A</v>
      </c>
      <c r="G941" s="32" t="e">
        <f>IF(Table5[[#This Row],[Holiday]]="Y",Table5[[#This Row],[Demand]], NA())</f>
        <v>#N/A</v>
      </c>
      <c r="H941" s="32">
        <f>IF(Table5[[#This Row],[Holiday]]="Y",NA(),Table5[[#This Row],[Demand]])</f>
        <v>130432.05</v>
      </c>
    </row>
    <row r="942" spans="1:8" x14ac:dyDescent="0.3">
      <c r="A942" s="31">
        <v>42945</v>
      </c>
      <c r="B942" s="32" t="str">
        <f>VLOOKUP(Table_EnergyDemand_raw_data[[#This Row],[Date]],Table_Sheet1[], 2, FALSE)</f>
        <v>Y</v>
      </c>
      <c r="C942" s="32" t="str">
        <f>VLOOKUP(Table_EnergyDemand_raw_data[[#This Row],[Date]],Table_Sheet1[], 3, FALSE)</f>
        <v>N</v>
      </c>
      <c r="D942" s="32">
        <v>111331.235</v>
      </c>
      <c r="E942" s="32">
        <f>IF(Table5[[#This Row],[School day]]="Y",Table5[[#This Row],[Demand]],NA())</f>
        <v>111331.235</v>
      </c>
      <c r="F942" s="32" t="e">
        <f>IF(Table5[[#This Row],[School day]]="N",Table5[[#This Row],[Demand]],NA())</f>
        <v>#N/A</v>
      </c>
      <c r="G942" s="32" t="e">
        <f>IF(Table5[[#This Row],[Holiday]]="Y",Table5[[#This Row],[Demand]], NA())</f>
        <v>#N/A</v>
      </c>
      <c r="H942" s="32">
        <f>IF(Table5[[#This Row],[Holiday]]="Y",NA(),Table5[[#This Row],[Demand]])</f>
        <v>111331.235</v>
      </c>
    </row>
    <row r="943" spans="1:8" x14ac:dyDescent="0.3">
      <c r="A943" s="31">
        <v>42946</v>
      </c>
      <c r="B943" s="32" t="str">
        <f>VLOOKUP(Table_EnergyDemand_raw_data[[#This Row],[Date]],Table_Sheet1[], 2, FALSE)</f>
        <v>Y</v>
      </c>
      <c r="C943" s="32" t="str">
        <f>VLOOKUP(Table_EnergyDemand_raw_data[[#This Row],[Date]],Table_Sheet1[], 3, FALSE)</f>
        <v>N</v>
      </c>
      <c r="D943" s="32">
        <v>107580.495</v>
      </c>
      <c r="E943" s="32">
        <f>IF(Table5[[#This Row],[School day]]="Y",Table5[[#This Row],[Demand]],NA())</f>
        <v>107580.495</v>
      </c>
      <c r="F943" s="32" t="e">
        <f>IF(Table5[[#This Row],[School day]]="N",Table5[[#This Row],[Demand]],NA())</f>
        <v>#N/A</v>
      </c>
      <c r="G943" s="32" t="e">
        <f>IF(Table5[[#This Row],[Holiday]]="Y",Table5[[#This Row],[Demand]], NA())</f>
        <v>#N/A</v>
      </c>
      <c r="H943" s="32">
        <f>IF(Table5[[#This Row],[Holiday]]="Y",NA(),Table5[[#This Row],[Demand]])</f>
        <v>107580.495</v>
      </c>
    </row>
    <row r="944" spans="1:8" x14ac:dyDescent="0.3">
      <c r="A944" s="31">
        <v>42947</v>
      </c>
      <c r="B944" s="32" t="str">
        <f>VLOOKUP(Table_EnergyDemand_raw_data[[#This Row],[Date]],Table_Sheet1[], 2, FALSE)</f>
        <v>Y</v>
      </c>
      <c r="C944" s="32" t="str">
        <f>VLOOKUP(Table_EnergyDemand_raw_data[[#This Row],[Date]],Table_Sheet1[], 3, FALSE)</f>
        <v>N</v>
      </c>
      <c r="D944" s="32">
        <v>132276.88</v>
      </c>
      <c r="E944" s="32">
        <f>IF(Table5[[#This Row],[School day]]="Y",Table5[[#This Row],[Demand]],NA())</f>
        <v>132276.88</v>
      </c>
      <c r="F944" s="32" t="e">
        <f>IF(Table5[[#This Row],[School day]]="N",Table5[[#This Row],[Demand]],NA())</f>
        <v>#N/A</v>
      </c>
      <c r="G944" s="32" t="e">
        <f>IF(Table5[[#This Row],[Holiday]]="Y",Table5[[#This Row],[Demand]], NA())</f>
        <v>#N/A</v>
      </c>
      <c r="H944" s="32">
        <f>IF(Table5[[#This Row],[Holiday]]="Y",NA(),Table5[[#This Row],[Demand]])</f>
        <v>132276.88</v>
      </c>
    </row>
    <row r="945" spans="1:8" x14ac:dyDescent="0.3">
      <c r="A945" s="31">
        <v>42948</v>
      </c>
      <c r="B945" s="32" t="str">
        <f>VLOOKUP(Table_EnergyDemand_raw_data[[#This Row],[Date]],Table_Sheet1[], 2, FALSE)</f>
        <v>Y</v>
      </c>
      <c r="C945" s="32" t="str">
        <f>VLOOKUP(Table_EnergyDemand_raw_data[[#This Row],[Date]],Table_Sheet1[], 3, FALSE)</f>
        <v>N</v>
      </c>
      <c r="D945" s="32">
        <v>137617.88</v>
      </c>
      <c r="E945" s="32">
        <f>IF(Table5[[#This Row],[School day]]="Y",Table5[[#This Row],[Demand]],NA())</f>
        <v>137617.88</v>
      </c>
      <c r="F945" s="32" t="e">
        <f>IF(Table5[[#This Row],[School day]]="N",Table5[[#This Row],[Demand]],NA())</f>
        <v>#N/A</v>
      </c>
      <c r="G945" s="32" t="e">
        <f>IF(Table5[[#This Row],[Holiday]]="Y",Table5[[#This Row],[Demand]], NA())</f>
        <v>#N/A</v>
      </c>
      <c r="H945" s="32">
        <f>IF(Table5[[#This Row],[Holiday]]="Y",NA(),Table5[[#This Row],[Demand]])</f>
        <v>137617.88</v>
      </c>
    </row>
    <row r="946" spans="1:8" x14ac:dyDescent="0.3">
      <c r="A946" s="31">
        <v>42949</v>
      </c>
      <c r="B946" s="32" t="str">
        <f>VLOOKUP(Table_EnergyDemand_raw_data[[#This Row],[Date]],Table_Sheet1[], 2, FALSE)</f>
        <v>Y</v>
      </c>
      <c r="C946" s="32" t="str">
        <f>VLOOKUP(Table_EnergyDemand_raw_data[[#This Row],[Date]],Table_Sheet1[], 3, FALSE)</f>
        <v>N</v>
      </c>
      <c r="D946" s="32">
        <v>140729.185</v>
      </c>
      <c r="E946" s="32">
        <f>IF(Table5[[#This Row],[School day]]="Y",Table5[[#This Row],[Demand]],NA())</f>
        <v>140729.185</v>
      </c>
      <c r="F946" s="32" t="e">
        <f>IF(Table5[[#This Row],[School day]]="N",Table5[[#This Row],[Demand]],NA())</f>
        <v>#N/A</v>
      </c>
      <c r="G946" s="32" t="e">
        <f>IF(Table5[[#This Row],[Holiday]]="Y",Table5[[#This Row],[Demand]], NA())</f>
        <v>#N/A</v>
      </c>
      <c r="H946" s="32">
        <f>IF(Table5[[#This Row],[Holiday]]="Y",NA(),Table5[[#This Row],[Demand]])</f>
        <v>140729.185</v>
      </c>
    </row>
    <row r="947" spans="1:8" x14ac:dyDescent="0.3">
      <c r="A947" s="31">
        <v>42950</v>
      </c>
      <c r="B947" s="32" t="str">
        <f>VLOOKUP(Table_EnergyDemand_raw_data[[#This Row],[Date]],Table_Sheet1[], 2, FALSE)</f>
        <v>Y</v>
      </c>
      <c r="C947" s="32" t="str">
        <f>VLOOKUP(Table_EnergyDemand_raw_data[[#This Row],[Date]],Table_Sheet1[], 3, FALSE)</f>
        <v>N</v>
      </c>
      <c r="D947" s="32">
        <v>151355.43</v>
      </c>
      <c r="E947" s="32">
        <f>IF(Table5[[#This Row],[School day]]="Y",Table5[[#This Row],[Demand]],NA())</f>
        <v>151355.43</v>
      </c>
      <c r="F947" s="32" t="e">
        <f>IF(Table5[[#This Row],[School day]]="N",Table5[[#This Row],[Demand]],NA())</f>
        <v>#N/A</v>
      </c>
      <c r="G947" s="32" t="e">
        <f>IF(Table5[[#This Row],[Holiday]]="Y",Table5[[#This Row],[Demand]], NA())</f>
        <v>#N/A</v>
      </c>
      <c r="H947" s="32">
        <f>IF(Table5[[#This Row],[Holiday]]="Y",NA(),Table5[[#This Row],[Demand]])</f>
        <v>151355.43</v>
      </c>
    </row>
    <row r="948" spans="1:8" x14ac:dyDescent="0.3">
      <c r="A948" s="31">
        <v>42951</v>
      </c>
      <c r="B948" s="32" t="str">
        <f>VLOOKUP(Table_EnergyDemand_raw_data[[#This Row],[Date]],Table_Sheet1[], 2, FALSE)</f>
        <v>Y</v>
      </c>
      <c r="C948" s="32" t="str">
        <f>VLOOKUP(Table_EnergyDemand_raw_data[[#This Row],[Date]],Table_Sheet1[], 3, FALSE)</f>
        <v>N</v>
      </c>
      <c r="D948" s="32">
        <v>141647.89499999999</v>
      </c>
      <c r="E948" s="32">
        <f>IF(Table5[[#This Row],[School day]]="Y",Table5[[#This Row],[Demand]],NA())</f>
        <v>141647.89499999999</v>
      </c>
      <c r="F948" s="32" t="e">
        <f>IF(Table5[[#This Row],[School day]]="N",Table5[[#This Row],[Demand]],NA())</f>
        <v>#N/A</v>
      </c>
      <c r="G948" s="32" t="e">
        <f>IF(Table5[[#This Row],[Holiday]]="Y",Table5[[#This Row],[Demand]], NA())</f>
        <v>#N/A</v>
      </c>
      <c r="H948" s="32">
        <f>IF(Table5[[#This Row],[Holiday]]="Y",NA(),Table5[[#This Row],[Demand]])</f>
        <v>141647.89499999999</v>
      </c>
    </row>
    <row r="949" spans="1:8" x14ac:dyDescent="0.3">
      <c r="A949" s="31">
        <v>42952</v>
      </c>
      <c r="B949" s="32" t="str">
        <f>VLOOKUP(Table_EnergyDemand_raw_data[[#This Row],[Date]],Table_Sheet1[], 2, FALSE)</f>
        <v>Y</v>
      </c>
      <c r="C949" s="32" t="str">
        <f>VLOOKUP(Table_EnergyDemand_raw_data[[#This Row],[Date]],Table_Sheet1[], 3, FALSE)</f>
        <v>N</v>
      </c>
      <c r="D949" s="32">
        <v>116696.455</v>
      </c>
      <c r="E949" s="32">
        <f>IF(Table5[[#This Row],[School day]]="Y",Table5[[#This Row],[Demand]],NA())</f>
        <v>116696.455</v>
      </c>
      <c r="F949" s="32" t="e">
        <f>IF(Table5[[#This Row],[School day]]="N",Table5[[#This Row],[Demand]],NA())</f>
        <v>#N/A</v>
      </c>
      <c r="G949" s="32" t="e">
        <f>IF(Table5[[#This Row],[Holiday]]="Y",Table5[[#This Row],[Demand]], NA())</f>
        <v>#N/A</v>
      </c>
      <c r="H949" s="32">
        <f>IF(Table5[[#This Row],[Holiday]]="Y",NA(),Table5[[#This Row],[Demand]])</f>
        <v>116696.455</v>
      </c>
    </row>
    <row r="950" spans="1:8" x14ac:dyDescent="0.3">
      <c r="A950" s="31">
        <v>42953</v>
      </c>
      <c r="B950" s="32" t="str">
        <f>VLOOKUP(Table_EnergyDemand_raw_data[[#This Row],[Date]],Table_Sheet1[], 2, FALSE)</f>
        <v>Y</v>
      </c>
      <c r="C950" s="32" t="str">
        <f>VLOOKUP(Table_EnergyDemand_raw_data[[#This Row],[Date]],Table_Sheet1[], 3, FALSE)</f>
        <v>N</v>
      </c>
      <c r="D950" s="32">
        <v>117351.14</v>
      </c>
      <c r="E950" s="32">
        <f>IF(Table5[[#This Row],[School day]]="Y",Table5[[#This Row],[Demand]],NA())</f>
        <v>117351.14</v>
      </c>
      <c r="F950" s="32" t="e">
        <f>IF(Table5[[#This Row],[School day]]="N",Table5[[#This Row],[Demand]],NA())</f>
        <v>#N/A</v>
      </c>
      <c r="G950" s="32" t="e">
        <f>IF(Table5[[#This Row],[Holiday]]="Y",Table5[[#This Row],[Demand]], NA())</f>
        <v>#N/A</v>
      </c>
      <c r="H950" s="32">
        <f>IF(Table5[[#This Row],[Holiday]]="Y",NA(),Table5[[#This Row],[Demand]])</f>
        <v>117351.14</v>
      </c>
    </row>
    <row r="951" spans="1:8" x14ac:dyDescent="0.3">
      <c r="A951" s="31">
        <v>42954</v>
      </c>
      <c r="B951" s="32" t="str">
        <f>VLOOKUP(Table_EnergyDemand_raw_data[[#This Row],[Date]],Table_Sheet1[], 2, FALSE)</f>
        <v>Y</v>
      </c>
      <c r="C951" s="32" t="str">
        <f>VLOOKUP(Table_EnergyDemand_raw_data[[#This Row],[Date]],Table_Sheet1[], 3, FALSE)</f>
        <v>N</v>
      </c>
      <c r="D951" s="32">
        <v>138963.17499999999</v>
      </c>
      <c r="E951" s="32">
        <f>IF(Table5[[#This Row],[School day]]="Y",Table5[[#This Row],[Demand]],NA())</f>
        <v>138963.17499999999</v>
      </c>
      <c r="F951" s="32" t="e">
        <f>IF(Table5[[#This Row],[School day]]="N",Table5[[#This Row],[Demand]],NA())</f>
        <v>#N/A</v>
      </c>
      <c r="G951" s="32" t="e">
        <f>IF(Table5[[#This Row],[Holiday]]="Y",Table5[[#This Row],[Demand]], NA())</f>
        <v>#N/A</v>
      </c>
      <c r="H951" s="32">
        <f>IF(Table5[[#This Row],[Holiday]]="Y",NA(),Table5[[#This Row],[Demand]])</f>
        <v>138963.17499999999</v>
      </c>
    </row>
    <row r="952" spans="1:8" x14ac:dyDescent="0.3">
      <c r="A952" s="31">
        <v>42955</v>
      </c>
      <c r="B952" s="32" t="str">
        <f>VLOOKUP(Table_EnergyDemand_raw_data[[#This Row],[Date]],Table_Sheet1[], 2, FALSE)</f>
        <v>Y</v>
      </c>
      <c r="C952" s="32" t="str">
        <f>VLOOKUP(Table_EnergyDemand_raw_data[[#This Row],[Date]],Table_Sheet1[], 3, FALSE)</f>
        <v>N</v>
      </c>
      <c r="D952" s="32">
        <v>139108.435</v>
      </c>
      <c r="E952" s="32">
        <f>IF(Table5[[#This Row],[School day]]="Y",Table5[[#This Row],[Demand]],NA())</f>
        <v>139108.435</v>
      </c>
      <c r="F952" s="32" t="e">
        <f>IF(Table5[[#This Row],[School day]]="N",Table5[[#This Row],[Demand]],NA())</f>
        <v>#N/A</v>
      </c>
      <c r="G952" s="32" t="e">
        <f>IF(Table5[[#This Row],[Holiday]]="Y",Table5[[#This Row],[Demand]], NA())</f>
        <v>#N/A</v>
      </c>
      <c r="H952" s="32">
        <f>IF(Table5[[#This Row],[Holiday]]="Y",NA(),Table5[[#This Row],[Demand]])</f>
        <v>139108.435</v>
      </c>
    </row>
    <row r="953" spans="1:8" x14ac:dyDescent="0.3">
      <c r="A953" s="31">
        <v>42956</v>
      </c>
      <c r="B953" s="32" t="str">
        <f>VLOOKUP(Table_EnergyDemand_raw_data[[#This Row],[Date]],Table_Sheet1[], 2, FALSE)</f>
        <v>Y</v>
      </c>
      <c r="C953" s="32" t="str">
        <f>VLOOKUP(Table_EnergyDemand_raw_data[[#This Row],[Date]],Table_Sheet1[], 3, FALSE)</f>
        <v>N</v>
      </c>
      <c r="D953" s="32">
        <v>130044.375</v>
      </c>
      <c r="E953" s="32">
        <f>IF(Table5[[#This Row],[School day]]="Y",Table5[[#This Row],[Demand]],NA())</f>
        <v>130044.375</v>
      </c>
      <c r="F953" s="32" t="e">
        <f>IF(Table5[[#This Row],[School day]]="N",Table5[[#This Row],[Demand]],NA())</f>
        <v>#N/A</v>
      </c>
      <c r="G953" s="32" t="e">
        <f>IF(Table5[[#This Row],[Holiday]]="Y",Table5[[#This Row],[Demand]], NA())</f>
        <v>#N/A</v>
      </c>
      <c r="H953" s="32">
        <f>IF(Table5[[#This Row],[Holiday]]="Y",NA(),Table5[[#This Row],[Demand]])</f>
        <v>130044.375</v>
      </c>
    </row>
    <row r="954" spans="1:8" x14ac:dyDescent="0.3">
      <c r="A954" s="31">
        <v>42957</v>
      </c>
      <c r="B954" s="32" t="str">
        <f>VLOOKUP(Table_EnergyDemand_raw_data[[#This Row],[Date]],Table_Sheet1[], 2, FALSE)</f>
        <v>Y</v>
      </c>
      <c r="C954" s="32" t="str">
        <f>VLOOKUP(Table_EnergyDemand_raw_data[[#This Row],[Date]],Table_Sheet1[], 3, FALSE)</f>
        <v>N</v>
      </c>
      <c r="D954" s="32">
        <v>122361.925</v>
      </c>
      <c r="E954" s="32">
        <f>IF(Table5[[#This Row],[School day]]="Y",Table5[[#This Row],[Demand]],NA())</f>
        <v>122361.925</v>
      </c>
      <c r="F954" s="32" t="e">
        <f>IF(Table5[[#This Row],[School day]]="N",Table5[[#This Row],[Demand]],NA())</f>
        <v>#N/A</v>
      </c>
      <c r="G954" s="32" t="e">
        <f>IF(Table5[[#This Row],[Holiday]]="Y",Table5[[#This Row],[Demand]], NA())</f>
        <v>#N/A</v>
      </c>
      <c r="H954" s="32">
        <f>IF(Table5[[#This Row],[Holiday]]="Y",NA(),Table5[[#This Row],[Demand]])</f>
        <v>122361.925</v>
      </c>
    </row>
    <row r="955" spans="1:8" x14ac:dyDescent="0.3">
      <c r="A955" s="31">
        <v>42958</v>
      </c>
      <c r="B955" s="32" t="str">
        <f>VLOOKUP(Table_EnergyDemand_raw_data[[#This Row],[Date]],Table_Sheet1[], 2, FALSE)</f>
        <v>Y</v>
      </c>
      <c r="C955" s="32" t="str">
        <f>VLOOKUP(Table_EnergyDemand_raw_data[[#This Row],[Date]],Table_Sheet1[], 3, FALSE)</f>
        <v>N</v>
      </c>
      <c r="D955" s="32">
        <v>122862.345</v>
      </c>
      <c r="E955" s="32">
        <f>IF(Table5[[#This Row],[School day]]="Y",Table5[[#This Row],[Demand]],NA())</f>
        <v>122862.345</v>
      </c>
      <c r="F955" s="32" t="e">
        <f>IF(Table5[[#This Row],[School day]]="N",Table5[[#This Row],[Demand]],NA())</f>
        <v>#N/A</v>
      </c>
      <c r="G955" s="32" t="e">
        <f>IF(Table5[[#This Row],[Holiday]]="Y",Table5[[#This Row],[Demand]], NA())</f>
        <v>#N/A</v>
      </c>
      <c r="H955" s="32">
        <f>IF(Table5[[#This Row],[Holiday]]="Y",NA(),Table5[[#This Row],[Demand]])</f>
        <v>122862.345</v>
      </c>
    </row>
    <row r="956" spans="1:8" x14ac:dyDescent="0.3">
      <c r="A956" s="31">
        <v>42959</v>
      </c>
      <c r="B956" s="32" t="str">
        <f>VLOOKUP(Table_EnergyDemand_raw_data[[#This Row],[Date]],Table_Sheet1[], 2, FALSE)</f>
        <v>Y</v>
      </c>
      <c r="C956" s="32" t="str">
        <f>VLOOKUP(Table_EnergyDemand_raw_data[[#This Row],[Date]],Table_Sheet1[], 3, FALSE)</f>
        <v>N</v>
      </c>
      <c r="D956" s="32">
        <v>113669.45</v>
      </c>
      <c r="E956" s="32">
        <f>IF(Table5[[#This Row],[School day]]="Y",Table5[[#This Row],[Demand]],NA())</f>
        <v>113669.45</v>
      </c>
      <c r="F956" s="32" t="e">
        <f>IF(Table5[[#This Row],[School day]]="N",Table5[[#This Row],[Demand]],NA())</f>
        <v>#N/A</v>
      </c>
      <c r="G956" s="32" t="e">
        <f>IF(Table5[[#This Row],[Holiday]]="Y",Table5[[#This Row],[Demand]], NA())</f>
        <v>#N/A</v>
      </c>
      <c r="H956" s="32">
        <f>IF(Table5[[#This Row],[Holiday]]="Y",NA(),Table5[[#This Row],[Demand]])</f>
        <v>113669.45</v>
      </c>
    </row>
    <row r="957" spans="1:8" x14ac:dyDescent="0.3">
      <c r="A957" s="31">
        <v>42960</v>
      </c>
      <c r="B957" s="32" t="str">
        <f>VLOOKUP(Table_EnergyDemand_raw_data[[#This Row],[Date]],Table_Sheet1[], 2, FALSE)</f>
        <v>Y</v>
      </c>
      <c r="C957" s="32" t="str">
        <f>VLOOKUP(Table_EnergyDemand_raw_data[[#This Row],[Date]],Table_Sheet1[], 3, FALSE)</f>
        <v>N</v>
      </c>
      <c r="D957" s="32">
        <v>106274.56</v>
      </c>
      <c r="E957" s="32">
        <f>IF(Table5[[#This Row],[School day]]="Y",Table5[[#This Row],[Demand]],NA())</f>
        <v>106274.56</v>
      </c>
      <c r="F957" s="32" t="e">
        <f>IF(Table5[[#This Row],[School day]]="N",Table5[[#This Row],[Demand]],NA())</f>
        <v>#N/A</v>
      </c>
      <c r="G957" s="32" t="e">
        <f>IF(Table5[[#This Row],[Holiday]]="Y",Table5[[#This Row],[Demand]], NA())</f>
        <v>#N/A</v>
      </c>
      <c r="H957" s="32">
        <f>IF(Table5[[#This Row],[Holiday]]="Y",NA(),Table5[[#This Row],[Demand]])</f>
        <v>106274.56</v>
      </c>
    </row>
    <row r="958" spans="1:8" x14ac:dyDescent="0.3">
      <c r="A958" s="31">
        <v>42961</v>
      </c>
      <c r="B958" s="32" t="str">
        <f>VLOOKUP(Table_EnergyDemand_raw_data[[#This Row],[Date]],Table_Sheet1[], 2, FALSE)</f>
        <v>Y</v>
      </c>
      <c r="C958" s="32" t="str">
        <f>VLOOKUP(Table_EnergyDemand_raw_data[[#This Row],[Date]],Table_Sheet1[], 3, FALSE)</f>
        <v>N</v>
      </c>
      <c r="D958" s="32">
        <v>121533.955</v>
      </c>
      <c r="E958" s="32">
        <f>IF(Table5[[#This Row],[School day]]="Y",Table5[[#This Row],[Demand]],NA())</f>
        <v>121533.955</v>
      </c>
      <c r="F958" s="32" t="e">
        <f>IF(Table5[[#This Row],[School day]]="N",Table5[[#This Row],[Demand]],NA())</f>
        <v>#N/A</v>
      </c>
      <c r="G958" s="32" t="e">
        <f>IF(Table5[[#This Row],[Holiday]]="Y",Table5[[#This Row],[Demand]], NA())</f>
        <v>#N/A</v>
      </c>
      <c r="H958" s="32">
        <f>IF(Table5[[#This Row],[Holiday]]="Y",NA(),Table5[[#This Row],[Demand]])</f>
        <v>121533.955</v>
      </c>
    </row>
    <row r="959" spans="1:8" x14ac:dyDescent="0.3">
      <c r="A959" s="31">
        <v>42962</v>
      </c>
      <c r="B959" s="32" t="str">
        <f>VLOOKUP(Table_EnergyDemand_raw_data[[#This Row],[Date]],Table_Sheet1[], 2, FALSE)</f>
        <v>Y</v>
      </c>
      <c r="C959" s="32" t="str">
        <f>VLOOKUP(Table_EnergyDemand_raw_data[[#This Row],[Date]],Table_Sheet1[], 3, FALSE)</f>
        <v>N</v>
      </c>
      <c r="D959" s="32">
        <v>127193.3</v>
      </c>
      <c r="E959" s="32">
        <f>IF(Table5[[#This Row],[School day]]="Y",Table5[[#This Row],[Demand]],NA())</f>
        <v>127193.3</v>
      </c>
      <c r="F959" s="32" t="e">
        <f>IF(Table5[[#This Row],[School day]]="N",Table5[[#This Row],[Demand]],NA())</f>
        <v>#N/A</v>
      </c>
      <c r="G959" s="32" t="e">
        <f>IF(Table5[[#This Row],[Holiday]]="Y",Table5[[#This Row],[Demand]], NA())</f>
        <v>#N/A</v>
      </c>
      <c r="H959" s="32">
        <f>IF(Table5[[#This Row],[Holiday]]="Y",NA(),Table5[[#This Row],[Demand]])</f>
        <v>127193.3</v>
      </c>
    </row>
    <row r="960" spans="1:8" x14ac:dyDescent="0.3">
      <c r="A960" s="31">
        <v>42963</v>
      </c>
      <c r="B960" s="32" t="str">
        <f>VLOOKUP(Table_EnergyDemand_raw_data[[#This Row],[Date]],Table_Sheet1[], 2, FALSE)</f>
        <v>Y</v>
      </c>
      <c r="C960" s="32" t="str">
        <f>VLOOKUP(Table_EnergyDemand_raw_data[[#This Row],[Date]],Table_Sheet1[], 3, FALSE)</f>
        <v>N</v>
      </c>
      <c r="D960" s="32">
        <v>121445.38</v>
      </c>
      <c r="E960" s="32">
        <f>IF(Table5[[#This Row],[School day]]="Y",Table5[[#This Row],[Demand]],NA())</f>
        <v>121445.38</v>
      </c>
      <c r="F960" s="32" t="e">
        <f>IF(Table5[[#This Row],[School day]]="N",Table5[[#This Row],[Demand]],NA())</f>
        <v>#N/A</v>
      </c>
      <c r="G960" s="32" t="e">
        <f>IF(Table5[[#This Row],[Holiday]]="Y",Table5[[#This Row],[Demand]], NA())</f>
        <v>#N/A</v>
      </c>
      <c r="H960" s="32">
        <f>IF(Table5[[#This Row],[Holiday]]="Y",NA(),Table5[[#This Row],[Demand]])</f>
        <v>121445.38</v>
      </c>
    </row>
    <row r="961" spans="1:8" x14ac:dyDescent="0.3">
      <c r="A961" s="31">
        <v>42964</v>
      </c>
      <c r="B961" s="32" t="str">
        <f>VLOOKUP(Table_EnergyDemand_raw_data[[#This Row],[Date]],Table_Sheet1[], 2, FALSE)</f>
        <v>Y</v>
      </c>
      <c r="C961" s="32" t="str">
        <f>VLOOKUP(Table_EnergyDemand_raw_data[[#This Row],[Date]],Table_Sheet1[], 3, FALSE)</f>
        <v>N</v>
      </c>
      <c r="D961" s="32">
        <v>129223.80499999999</v>
      </c>
      <c r="E961" s="32">
        <f>IF(Table5[[#This Row],[School day]]="Y",Table5[[#This Row],[Demand]],NA())</f>
        <v>129223.80499999999</v>
      </c>
      <c r="F961" s="32" t="e">
        <f>IF(Table5[[#This Row],[School day]]="N",Table5[[#This Row],[Demand]],NA())</f>
        <v>#N/A</v>
      </c>
      <c r="G961" s="32" t="e">
        <f>IF(Table5[[#This Row],[Holiday]]="Y",Table5[[#This Row],[Demand]], NA())</f>
        <v>#N/A</v>
      </c>
      <c r="H961" s="32">
        <f>IF(Table5[[#This Row],[Holiday]]="Y",NA(),Table5[[#This Row],[Demand]])</f>
        <v>129223.80499999999</v>
      </c>
    </row>
    <row r="962" spans="1:8" x14ac:dyDescent="0.3">
      <c r="A962" s="31">
        <v>42965</v>
      </c>
      <c r="B962" s="32" t="str">
        <f>VLOOKUP(Table_EnergyDemand_raw_data[[#This Row],[Date]],Table_Sheet1[], 2, FALSE)</f>
        <v>Y</v>
      </c>
      <c r="C962" s="32" t="str">
        <f>VLOOKUP(Table_EnergyDemand_raw_data[[#This Row],[Date]],Table_Sheet1[], 3, FALSE)</f>
        <v>N</v>
      </c>
      <c r="D962" s="32">
        <v>133562.98499999999</v>
      </c>
      <c r="E962" s="32">
        <f>IF(Table5[[#This Row],[School day]]="Y",Table5[[#This Row],[Demand]],NA())</f>
        <v>133562.98499999999</v>
      </c>
      <c r="F962" s="32" t="e">
        <f>IF(Table5[[#This Row],[School day]]="N",Table5[[#This Row],[Demand]],NA())</f>
        <v>#N/A</v>
      </c>
      <c r="G962" s="32" t="e">
        <f>IF(Table5[[#This Row],[Holiday]]="Y",Table5[[#This Row],[Demand]], NA())</f>
        <v>#N/A</v>
      </c>
      <c r="H962" s="32">
        <f>IF(Table5[[#This Row],[Holiday]]="Y",NA(),Table5[[#This Row],[Demand]])</f>
        <v>133562.98499999999</v>
      </c>
    </row>
    <row r="963" spans="1:8" x14ac:dyDescent="0.3">
      <c r="A963" s="31">
        <v>42966</v>
      </c>
      <c r="B963" s="32" t="str">
        <f>VLOOKUP(Table_EnergyDemand_raw_data[[#This Row],[Date]],Table_Sheet1[], 2, FALSE)</f>
        <v>Y</v>
      </c>
      <c r="C963" s="32" t="str">
        <f>VLOOKUP(Table_EnergyDemand_raw_data[[#This Row],[Date]],Table_Sheet1[], 3, FALSE)</f>
        <v>N</v>
      </c>
      <c r="D963" s="32">
        <v>124852.67</v>
      </c>
      <c r="E963" s="32">
        <f>IF(Table5[[#This Row],[School day]]="Y",Table5[[#This Row],[Demand]],NA())</f>
        <v>124852.67</v>
      </c>
      <c r="F963" s="32" t="e">
        <f>IF(Table5[[#This Row],[School day]]="N",Table5[[#This Row],[Demand]],NA())</f>
        <v>#N/A</v>
      </c>
      <c r="G963" s="32" t="e">
        <f>IF(Table5[[#This Row],[Holiday]]="Y",Table5[[#This Row],[Demand]], NA())</f>
        <v>#N/A</v>
      </c>
      <c r="H963" s="32">
        <f>IF(Table5[[#This Row],[Holiday]]="Y",NA(),Table5[[#This Row],[Demand]])</f>
        <v>124852.67</v>
      </c>
    </row>
    <row r="964" spans="1:8" x14ac:dyDescent="0.3">
      <c r="A964" s="31">
        <v>42967</v>
      </c>
      <c r="B964" s="32" t="str">
        <f>VLOOKUP(Table_EnergyDemand_raw_data[[#This Row],[Date]],Table_Sheet1[], 2, FALSE)</f>
        <v>Y</v>
      </c>
      <c r="C964" s="32" t="str">
        <f>VLOOKUP(Table_EnergyDemand_raw_data[[#This Row],[Date]],Table_Sheet1[], 3, FALSE)</f>
        <v>N</v>
      </c>
      <c r="D964" s="32">
        <v>119798.995</v>
      </c>
      <c r="E964" s="32">
        <f>IF(Table5[[#This Row],[School day]]="Y",Table5[[#This Row],[Demand]],NA())</f>
        <v>119798.995</v>
      </c>
      <c r="F964" s="32" t="e">
        <f>IF(Table5[[#This Row],[School day]]="N",Table5[[#This Row],[Demand]],NA())</f>
        <v>#N/A</v>
      </c>
      <c r="G964" s="32" t="e">
        <f>IF(Table5[[#This Row],[Holiday]]="Y",Table5[[#This Row],[Demand]], NA())</f>
        <v>#N/A</v>
      </c>
      <c r="H964" s="32">
        <f>IF(Table5[[#This Row],[Holiday]]="Y",NA(),Table5[[#This Row],[Demand]])</f>
        <v>119798.995</v>
      </c>
    </row>
    <row r="965" spans="1:8" x14ac:dyDescent="0.3">
      <c r="A965" s="31">
        <v>42968</v>
      </c>
      <c r="B965" s="32" t="str">
        <f>VLOOKUP(Table_EnergyDemand_raw_data[[#This Row],[Date]],Table_Sheet1[], 2, FALSE)</f>
        <v>Y</v>
      </c>
      <c r="C965" s="32" t="str">
        <f>VLOOKUP(Table_EnergyDemand_raw_data[[#This Row],[Date]],Table_Sheet1[], 3, FALSE)</f>
        <v>N</v>
      </c>
      <c r="D965" s="32">
        <v>140410.29500000001</v>
      </c>
      <c r="E965" s="32">
        <f>IF(Table5[[#This Row],[School day]]="Y",Table5[[#This Row],[Demand]],NA())</f>
        <v>140410.29500000001</v>
      </c>
      <c r="F965" s="32" t="e">
        <f>IF(Table5[[#This Row],[School day]]="N",Table5[[#This Row],[Demand]],NA())</f>
        <v>#N/A</v>
      </c>
      <c r="G965" s="32" t="e">
        <f>IF(Table5[[#This Row],[Holiday]]="Y",Table5[[#This Row],[Demand]], NA())</f>
        <v>#N/A</v>
      </c>
      <c r="H965" s="32">
        <f>IF(Table5[[#This Row],[Holiday]]="Y",NA(),Table5[[#This Row],[Demand]])</f>
        <v>140410.29500000001</v>
      </c>
    </row>
    <row r="966" spans="1:8" x14ac:dyDescent="0.3">
      <c r="A966" s="31">
        <v>42969</v>
      </c>
      <c r="B966" s="32" t="str">
        <f>VLOOKUP(Table_EnergyDemand_raw_data[[#This Row],[Date]],Table_Sheet1[], 2, FALSE)</f>
        <v>Y</v>
      </c>
      <c r="C966" s="32" t="str">
        <f>VLOOKUP(Table_EnergyDemand_raw_data[[#This Row],[Date]],Table_Sheet1[], 3, FALSE)</f>
        <v>N</v>
      </c>
      <c r="D966" s="32">
        <v>133809.45499999999</v>
      </c>
      <c r="E966" s="32">
        <f>IF(Table5[[#This Row],[School day]]="Y",Table5[[#This Row],[Demand]],NA())</f>
        <v>133809.45499999999</v>
      </c>
      <c r="F966" s="32" t="e">
        <f>IF(Table5[[#This Row],[School day]]="N",Table5[[#This Row],[Demand]],NA())</f>
        <v>#N/A</v>
      </c>
      <c r="G966" s="32" t="e">
        <f>IF(Table5[[#This Row],[Holiday]]="Y",Table5[[#This Row],[Demand]], NA())</f>
        <v>#N/A</v>
      </c>
      <c r="H966" s="32">
        <f>IF(Table5[[#This Row],[Holiday]]="Y",NA(),Table5[[#This Row],[Demand]])</f>
        <v>133809.45499999999</v>
      </c>
    </row>
    <row r="967" spans="1:8" x14ac:dyDescent="0.3">
      <c r="A967" s="31">
        <v>42970</v>
      </c>
      <c r="B967" s="32" t="str">
        <f>VLOOKUP(Table_EnergyDemand_raw_data[[#This Row],[Date]],Table_Sheet1[], 2, FALSE)</f>
        <v>Y</v>
      </c>
      <c r="C967" s="32" t="str">
        <f>VLOOKUP(Table_EnergyDemand_raw_data[[#This Row],[Date]],Table_Sheet1[], 3, FALSE)</f>
        <v>N</v>
      </c>
      <c r="D967" s="32">
        <v>133056.82</v>
      </c>
      <c r="E967" s="32">
        <f>IF(Table5[[#This Row],[School day]]="Y",Table5[[#This Row],[Demand]],NA())</f>
        <v>133056.82</v>
      </c>
      <c r="F967" s="32" t="e">
        <f>IF(Table5[[#This Row],[School day]]="N",Table5[[#This Row],[Demand]],NA())</f>
        <v>#N/A</v>
      </c>
      <c r="G967" s="32" t="e">
        <f>IF(Table5[[#This Row],[Holiday]]="Y",Table5[[#This Row],[Demand]], NA())</f>
        <v>#N/A</v>
      </c>
      <c r="H967" s="32">
        <f>IF(Table5[[#This Row],[Holiday]]="Y",NA(),Table5[[#This Row],[Demand]])</f>
        <v>133056.82</v>
      </c>
    </row>
    <row r="968" spans="1:8" x14ac:dyDescent="0.3">
      <c r="A968" s="31">
        <v>42971</v>
      </c>
      <c r="B968" s="32" t="str">
        <f>VLOOKUP(Table_EnergyDemand_raw_data[[#This Row],[Date]],Table_Sheet1[], 2, FALSE)</f>
        <v>Y</v>
      </c>
      <c r="C968" s="32" t="str">
        <f>VLOOKUP(Table_EnergyDemand_raw_data[[#This Row],[Date]],Table_Sheet1[], 3, FALSE)</f>
        <v>N</v>
      </c>
      <c r="D968" s="32">
        <v>135619.94</v>
      </c>
      <c r="E968" s="32">
        <f>IF(Table5[[#This Row],[School day]]="Y",Table5[[#This Row],[Demand]],NA())</f>
        <v>135619.94</v>
      </c>
      <c r="F968" s="32" t="e">
        <f>IF(Table5[[#This Row],[School day]]="N",Table5[[#This Row],[Demand]],NA())</f>
        <v>#N/A</v>
      </c>
      <c r="G968" s="32" t="e">
        <f>IF(Table5[[#This Row],[Holiday]]="Y",Table5[[#This Row],[Demand]], NA())</f>
        <v>#N/A</v>
      </c>
      <c r="H968" s="32">
        <f>IF(Table5[[#This Row],[Holiday]]="Y",NA(),Table5[[#This Row],[Demand]])</f>
        <v>135619.94</v>
      </c>
    </row>
    <row r="969" spans="1:8" x14ac:dyDescent="0.3">
      <c r="A969" s="31">
        <v>42972</v>
      </c>
      <c r="B969" s="32" t="str">
        <f>VLOOKUP(Table_EnergyDemand_raw_data[[#This Row],[Date]],Table_Sheet1[], 2, FALSE)</f>
        <v>Y</v>
      </c>
      <c r="C969" s="32" t="str">
        <f>VLOOKUP(Table_EnergyDemand_raw_data[[#This Row],[Date]],Table_Sheet1[], 3, FALSE)</f>
        <v>N</v>
      </c>
      <c r="D969" s="32">
        <v>133666.57500000001</v>
      </c>
      <c r="E969" s="32">
        <f>IF(Table5[[#This Row],[School day]]="Y",Table5[[#This Row],[Demand]],NA())</f>
        <v>133666.57500000001</v>
      </c>
      <c r="F969" s="32" t="e">
        <f>IF(Table5[[#This Row],[School day]]="N",Table5[[#This Row],[Demand]],NA())</f>
        <v>#N/A</v>
      </c>
      <c r="G969" s="32" t="e">
        <f>IF(Table5[[#This Row],[Holiday]]="Y",Table5[[#This Row],[Demand]], NA())</f>
        <v>#N/A</v>
      </c>
      <c r="H969" s="32">
        <f>IF(Table5[[#This Row],[Holiday]]="Y",NA(),Table5[[#This Row],[Demand]])</f>
        <v>133666.57500000001</v>
      </c>
    </row>
    <row r="970" spans="1:8" x14ac:dyDescent="0.3">
      <c r="A970" s="31">
        <v>42973</v>
      </c>
      <c r="B970" s="32" t="str">
        <f>VLOOKUP(Table_EnergyDemand_raw_data[[#This Row],[Date]],Table_Sheet1[], 2, FALSE)</f>
        <v>Y</v>
      </c>
      <c r="C970" s="32" t="str">
        <f>VLOOKUP(Table_EnergyDemand_raw_data[[#This Row],[Date]],Table_Sheet1[], 3, FALSE)</f>
        <v>N</v>
      </c>
      <c r="D970" s="32">
        <v>117444.1</v>
      </c>
      <c r="E970" s="32">
        <f>IF(Table5[[#This Row],[School day]]="Y",Table5[[#This Row],[Demand]],NA())</f>
        <v>117444.1</v>
      </c>
      <c r="F970" s="32" t="e">
        <f>IF(Table5[[#This Row],[School day]]="N",Table5[[#This Row],[Demand]],NA())</f>
        <v>#N/A</v>
      </c>
      <c r="G970" s="32" t="e">
        <f>IF(Table5[[#This Row],[Holiday]]="Y",Table5[[#This Row],[Demand]], NA())</f>
        <v>#N/A</v>
      </c>
      <c r="H970" s="32">
        <f>IF(Table5[[#This Row],[Holiday]]="Y",NA(),Table5[[#This Row],[Demand]])</f>
        <v>117444.1</v>
      </c>
    </row>
    <row r="971" spans="1:8" x14ac:dyDescent="0.3">
      <c r="A971" s="31">
        <v>42974</v>
      </c>
      <c r="B971" s="32" t="str">
        <f>VLOOKUP(Table_EnergyDemand_raw_data[[#This Row],[Date]],Table_Sheet1[], 2, FALSE)</f>
        <v>Y</v>
      </c>
      <c r="C971" s="32" t="str">
        <f>VLOOKUP(Table_EnergyDemand_raw_data[[#This Row],[Date]],Table_Sheet1[], 3, FALSE)</f>
        <v>N</v>
      </c>
      <c r="D971" s="32">
        <v>115177.935</v>
      </c>
      <c r="E971" s="32">
        <f>IF(Table5[[#This Row],[School day]]="Y",Table5[[#This Row],[Demand]],NA())</f>
        <v>115177.935</v>
      </c>
      <c r="F971" s="32" t="e">
        <f>IF(Table5[[#This Row],[School day]]="N",Table5[[#This Row],[Demand]],NA())</f>
        <v>#N/A</v>
      </c>
      <c r="G971" s="32" t="e">
        <f>IF(Table5[[#This Row],[Holiday]]="Y",Table5[[#This Row],[Demand]], NA())</f>
        <v>#N/A</v>
      </c>
      <c r="H971" s="32">
        <f>IF(Table5[[#This Row],[Holiday]]="Y",NA(),Table5[[#This Row],[Demand]])</f>
        <v>115177.935</v>
      </c>
    </row>
    <row r="972" spans="1:8" x14ac:dyDescent="0.3">
      <c r="A972" s="31">
        <v>42975</v>
      </c>
      <c r="B972" s="32" t="str">
        <f>VLOOKUP(Table_EnergyDemand_raw_data[[#This Row],[Date]],Table_Sheet1[], 2, FALSE)</f>
        <v>Y</v>
      </c>
      <c r="C972" s="32" t="str">
        <f>VLOOKUP(Table_EnergyDemand_raw_data[[#This Row],[Date]],Table_Sheet1[], 3, FALSE)</f>
        <v>N</v>
      </c>
      <c r="D972" s="32">
        <v>139414.495</v>
      </c>
      <c r="E972" s="32">
        <f>IF(Table5[[#This Row],[School day]]="Y",Table5[[#This Row],[Demand]],NA())</f>
        <v>139414.495</v>
      </c>
      <c r="F972" s="32" t="e">
        <f>IF(Table5[[#This Row],[School day]]="N",Table5[[#This Row],[Demand]],NA())</f>
        <v>#N/A</v>
      </c>
      <c r="G972" s="32" t="e">
        <f>IF(Table5[[#This Row],[Holiday]]="Y",Table5[[#This Row],[Demand]], NA())</f>
        <v>#N/A</v>
      </c>
      <c r="H972" s="32">
        <f>IF(Table5[[#This Row],[Holiday]]="Y",NA(),Table5[[#This Row],[Demand]])</f>
        <v>139414.495</v>
      </c>
    </row>
    <row r="973" spans="1:8" x14ac:dyDescent="0.3">
      <c r="A973" s="31">
        <v>42976</v>
      </c>
      <c r="B973" s="32" t="str">
        <f>VLOOKUP(Table_EnergyDemand_raw_data[[#This Row],[Date]],Table_Sheet1[], 2, FALSE)</f>
        <v>Y</v>
      </c>
      <c r="C973" s="32" t="str">
        <f>VLOOKUP(Table_EnergyDemand_raw_data[[#This Row],[Date]],Table_Sheet1[], 3, FALSE)</f>
        <v>N</v>
      </c>
      <c r="D973" s="32">
        <v>139814.04</v>
      </c>
      <c r="E973" s="32">
        <f>IF(Table5[[#This Row],[School day]]="Y",Table5[[#This Row],[Demand]],NA())</f>
        <v>139814.04</v>
      </c>
      <c r="F973" s="32" t="e">
        <f>IF(Table5[[#This Row],[School day]]="N",Table5[[#This Row],[Demand]],NA())</f>
        <v>#N/A</v>
      </c>
      <c r="G973" s="32" t="e">
        <f>IF(Table5[[#This Row],[Holiday]]="Y",Table5[[#This Row],[Demand]], NA())</f>
        <v>#N/A</v>
      </c>
      <c r="H973" s="32">
        <f>IF(Table5[[#This Row],[Holiday]]="Y",NA(),Table5[[#This Row],[Demand]])</f>
        <v>139814.04</v>
      </c>
    </row>
    <row r="974" spans="1:8" x14ac:dyDescent="0.3">
      <c r="A974" s="31">
        <v>42977</v>
      </c>
      <c r="B974" s="32" t="str">
        <f>VLOOKUP(Table_EnergyDemand_raw_data[[#This Row],[Date]],Table_Sheet1[], 2, FALSE)</f>
        <v>Y</v>
      </c>
      <c r="C974" s="32" t="str">
        <f>VLOOKUP(Table_EnergyDemand_raw_data[[#This Row],[Date]],Table_Sheet1[], 3, FALSE)</f>
        <v>N</v>
      </c>
      <c r="D974" s="32">
        <v>137513.465</v>
      </c>
      <c r="E974" s="32">
        <f>IF(Table5[[#This Row],[School day]]="Y",Table5[[#This Row],[Demand]],NA())</f>
        <v>137513.465</v>
      </c>
      <c r="F974" s="32" t="e">
        <f>IF(Table5[[#This Row],[School day]]="N",Table5[[#This Row],[Demand]],NA())</f>
        <v>#N/A</v>
      </c>
      <c r="G974" s="32" t="e">
        <f>IF(Table5[[#This Row],[Holiday]]="Y",Table5[[#This Row],[Demand]], NA())</f>
        <v>#N/A</v>
      </c>
      <c r="H974" s="32">
        <f>IF(Table5[[#This Row],[Holiday]]="Y",NA(),Table5[[#This Row],[Demand]])</f>
        <v>137513.465</v>
      </c>
    </row>
    <row r="975" spans="1:8" x14ac:dyDescent="0.3">
      <c r="A975" s="31">
        <v>42978</v>
      </c>
      <c r="B975" s="32" t="str">
        <f>VLOOKUP(Table_EnergyDemand_raw_data[[#This Row],[Date]],Table_Sheet1[], 2, FALSE)</f>
        <v>Y</v>
      </c>
      <c r="C975" s="32" t="str">
        <f>VLOOKUP(Table_EnergyDemand_raw_data[[#This Row],[Date]],Table_Sheet1[], 3, FALSE)</f>
        <v>N</v>
      </c>
      <c r="D975" s="32">
        <v>133982.255</v>
      </c>
      <c r="E975" s="32">
        <f>IF(Table5[[#This Row],[School day]]="Y",Table5[[#This Row],[Demand]],NA())</f>
        <v>133982.255</v>
      </c>
      <c r="F975" s="32" t="e">
        <f>IF(Table5[[#This Row],[School day]]="N",Table5[[#This Row],[Demand]],NA())</f>
        <v>#N/A</v>
      </c>
      <c r="G975" s="32" t="e">
        <f>IF(Table5[[#This Row],[Holiday]]="Y",Table5[[#This Row],[Demand]], NA())</f>
        <v>#N/A</v>
      </c>
      <c r="H975" s="32">
        <f>IF(Table5[[#This Row],[Holiday]]="Y",NA(),Table5[[#This Row],[Demand]])</f>
        <v>133982.255</v>
      </c>
    </row>
    <row r="976" spans="1:8" x14ac:dyDescent="0.3">
      <c r="A976" s="31">
        <v>42979</v>
      </c>
      <c r="B976" s="32" t="str">
        <f>VLOOKUP(Table_EnergyDemand_raw_data[[#This Row],[Date]],Table_Sheet1[], 2, FALSE)</f>
        <v>Y</v>
      </c>
      <c r="C976" s="32" t="str">
        <f>VLOOKUP(Table_EnergyDemand_raw_data[[#This Row],[Date]],Table_Sheet1[], 3, FALSE)</f>
        <v>N</v>
      </c>
      <c r="D976" s="32">
        <v>128707.425</v>
      </c>
      <c r="E976" s="32">
        <f>IF(Table5[[#This Row],[School day]]="Y",Table5[[#This Row],[Demand]],NA())</f>
        <v>128707.425</v>
      </c>
      <c r="F976" s="32" t="e">
        <f>IF(Table5[[#This Row],[School day]]="N",Table5[[#This Row],[Demand]],NA())</f>
        <v>#N/A</v>
      </c>
      <c r="G976" s="32" t="e">
        <f>IF(Table5[[#This Row],[Holiday]]="Y",Table5[[#This Row],[Demand]], NA())</f>
        <v>#N/A</v>
      </c>
      <c r="H976" s="32">
        <f>IF(Table5[[#This Row],[Holiday]]="Y",NA(),Table5[[#This Row],[Demand]])</f>
        <v>128707.425</v>
      </c>
    </row>
    <row r="977" spans="1:8" x14ac:dyDescent="0.3">
      <c r="A977" s="31">
        <v>42980</v>
      </c>
      <c r="B977" s="32" t="str">
        <f>VLOOKUP(Table_EnergyDemand_raw_data[[#This Row],[Date]],Table_Sheet1[], 2, FALSE)</f>
        <v>Y</v>
      </c>
      <c r="C977" s="32" t="str">
        <f>VLOOKUP(Table_EnergyDemand_raw_data[[#This Row],[Date]],Table_Sheet1[], 3, FALSE)</f>
        <v>N</v>
      </c>
      <c r="D977" s="32">
        <v>114098.11500000001</v>
      </c>
      <c r="E977" s="32">
        <f>IF(Table5[[#This Row],[School day]]="Y",Table5[[#This Row],[Demand]],NA())</f>
        <v>114098.11500000001</v>
      </c>
      <c r="F977" s="32" t="e">
        <f>IF(Table5[[#This Row],[School day]]="N",Table5[[#This Row],[Demand]],NA())</f>
        <v>#N/A</v>
      </c>
      <c r="G977" s="32" t="e">
        <f>IF(Table5[[#This Row],[Holiday]]="Y",Table5[[#This Row],[Demand]], NA())</f>
        <v>#N/A</v>
      </c>
      <c r="H977" s="32">
        <f>IF(Table5[[#This Row],[Holiday]]="Y",NA(),Table5[[#This Row],[Demand]])</f>
        <v>114098.11500000001</v>
      </c>
    </row>
    <row r="978" spans="1:8" x14ac:dyDescent="0.3">
      <c r="A978" s="31">
        <v>42981</v>
      </c>
      <c r="B978" s="32" t="str">
        <f>VLOOKUP(Table_EnergyDemand_raw_data[[#This Row],[Date]],Table_Sheet1[], 2, FALSE)</f>
        <v>Y</v>
      </c>
      <c r="C978" s="32" t="str">
        <f>VLOOKUP(Table_EnergyDemand_raw_data[[#This Row],[Date]],Table_Sheet1[], 3, FALSE)</f>
        <v>N</v>
      </c>
      <c r="D978" s="32">
        <v>103964.33</v>
      </c>
      <c r="E978" s="32">
        <f>IF(Table5[[#This Row],[School day]]="Y",Table5[[#This Row],[Demand]],NA())</f>
        <v>103964.33</v>
      </c>
      <c r="F978" s="32" t="e">
        <f>IF(Table5[[#This Row],[School day]]="N",Table5[[#This Row],[Demand]],NA())</f>
        <v>#N/A</v>
      </c>
      <c r="G978" s="32" t="e">
        <f>IF(Table5[[#This Row],[Holiday]]="Y",Table5[[#This Row],[Demand]], NA())</f>
        <v>#N/A</v>
      </c>
      <c r="H978" s="32">
        <f>IF(Table5[[#This Row],[Holiday]]="Y",NA(),Table5[[#This Row],[Demand]])</f>
        <v>103964.33</v>
      </c>
    </row>
    <row r="979" spans="1:8" x14ac:dyDescent="0.3">
      <c r="A979" s="31">
        <v>42982</v>
      </c>
      <c r="B979" s="32" t="str">
        <f>VLOOKUP(Table_EnergyDemand_raw_data[[#This Row],[Date]],Table_Sheet1[], 2, FALSE)</f>
        <v>Y</v>
      </c>
      <c r="C979" s="32" t="str">
        <f>VLOOKUP(Table_EnergyDemand_raw_data[[#This Row],[Date]],Table_Sheet1[], 3, FALSE)</f>
        <v>N</v>
      </c>
      <c r="D979" s="32">
        <v>128001.05499999999</v>
      </c>
      <c r="E979" s="32">
        <f>IF(Table5[[#This Row],[School day]]="Y",Table5[[#This Row],[Demand]],NA())</f>
        <v>128001.05499999999</v>
      </c>
      <c r="F979" s="32" t="e">
        <f>IF(Table5[[#This Row],[School day]]="N",Table5[[#This Row],[Demand]],NA())</f>
        <v>#N/A</v>
      </c>
      <c r="G979" s="32" t="e">
        <f>IF(Table5[[#This Row],[Holiday]]="Y",Table5[[#This Row],[Demand]], NA())</f>
        <v>#N/A</v>
      </c>
      <c r="H979" s="32">
        <f>IF(Table5[[#This Row],[Holiday]]="Y",NA(),Table5[[#This Row],[Demand]])</f>
        <v>128001.05499999999</v>
      </c>
    </row>
    <row r="980" spans="1:8" x14ac:dyDescent="0.3">
      <c r="A980" s="31">
        <v>42983</v>
      </c>
      <c r="B980" s="32" t="str">
        <f>VLOOKUP(Table_EnergyDemand_raw_data[[#This Row],[Date]],Table_Sheet1[], 2, FALSE)</f>
        <v>Y</v>
      </c>
      <c r="C980" s="32" t="str">
        <f>VLOOKUP(Table_EnergyDemand_raw_data[[#This Row],[Date]],Table_Sheet1[], 3, FALSE)</f>
        <v>N</v>
      </c>
      <c r="D980" s="32">
        <v>137696.67000000001</v>
      </c>
      <c r="E980" s="32">
        <f>IF(Table5[[#This Row],[School day]]="Y",Table5[[#This Row],[Demand]],NA())</f>
        <v>137696.67000000001</v>
      </c>
      <c r="F980" s="32" t="e">
        <f>IF(Table5[[#This Row],[School day]]="N",Table5[[#This Row],[Demand]],NA())</f>
        <v>#N/A</v>
      </c>
      <c r="G980" s="32" t="e">
        <f>IF(Table5[[#This Row],[Holiday]]="Y",Table5[[#This Row],[Demand]], NA())</f>
        <v>#N/A</v>
      </c>
      <c r="H980" s="32">
        <f>IF(Table5[[#This Row],[Holiday]]="Y",NA(),Table5[[#This Row],[Demand]])</f>
        <v>137696.67000000001</v>
      </c>
    </row>
    <row r="981" spans="1:8" x14ac:dyDescent="0.3">
      <c r="A981" s="31">
        <v>42984</v>
      </c>
      <c r="B981" s="32" t="str">
        <f>VLOOKUP(Table_EnergyDemand_raw_data[[#This Row],[Date]],Table_Sheet1[], 2, FALSE)</f>
        <v>Y</v>
      </c>
      <c r="C981" s="32" t="str">
        <f>VLOOKUP(Table_EnergyDemand_raw_data[[#This Row],[Date]],Table_Sheet1[], 3, FALSE)</f>
        <v>N</v>
      </c>
      <c r="D981" s="32">
        <v>134819.94500000001</v>
      </c>
      <c r="E981" s="32">
        <f>IF(Table5[[#This Row],[School day]]="Y",Table5[[#This Row],[Demand]],NA())</f>
        <v>134819.94500000001</v>
      </c>
      <c r="F981" s="32" t="e">
        <f>IF(Table5[[#This Row],[School day]]="N",Table5[[#This Row],[Demand]],NA())</f>
        <v>#N/A</v>
      </c>
      <c r="G981" s="32" t="e">
        <f>IF(Table5[[#This Row],[Holiday]]="Y",Table5[[#This Row],[Demand]], NA())</f>
        <v>#N/A</v>
      </c>
      <c r="H981" s="32">
        <f>IF(Table5[[#This Row],[Holiday]]="Y",NA(),Table5[[#This Row],[Demand]])</f>
        <v>134819.94500000001</v>
      </c>
    </row>
    <row r="982" spans="1:8" x14ac:dyDescent="0.3">
      <c r="A982" s="31">
        <v>42985</v>
      </c>
      <c r="B982" s="32" t="str">
        <f>VLOOKUP(Table_EnergyDemand_raw_data[[#This Row],[Date]],Table_Sheet1[], 2, FALSE)</f>
        <v>Y</v>
      </c>
      <c r="C982" s="32" t="str">
        <f>VLOOKUP(Table_EnergyDemand_raw_data[[#This Row],[Date]],Table_Sheet1[], 3, FALSE)</f>
        <v>N</v>
      </c>
      <c r="D982" s="32">
        <v>133405.72</v>
      </c>
      <c r="E982" s="32">
        <f>IF(Table5[[#This Row],[School day]]="Y",Table5[[#This Row],[Demand]],NA())</f>
        <v>133405.72</v>
      </c>
      <c r="F982" s="32" t="e">
        <f>IF(Table5[[#This Row],[School day]]="N",Table5[[#This Row],[Demand]],NA())</f>
        <v>#N/A</v>
      </c>
      <c r="G982" s="32" t="e">
        <f>IF(Table5[[#This Row],[Holiday]]="Y",Table5[[#This Row],[Demand]], NA())</f>
        <v>#N/A</v>
      </c>
      <c r="H982" s="32">
        <f>IF(Table5[[#This Row],[Holiday]]="Y",NA(),Table5[[#This Row],[Demand]])</f>
        <v>133405.72</v>
      </c>
    </row>
    <row r="983" spans="1:8" x14ac:dyDescent="0.3">
      <c r="A983" s="31">
        <v>42986</v>
      </c>
      <c r="B983" s="32" t="str">
        <f>VLOOKUP(Table_EnergyDemand_raw_data[[#This Row],[Date]],Table_Sheet1[], 2, FALSE)</f>
        <v>Y</v>
      </c>
      <c r="C983" s="32" t="str">
        <f>VLOOKUP(Table_EnergyDemand_raw_data[[#This Row],[Date]],Table_Sheet1[], 3, FALSE)</f>
        <v>N</v>
      </c>
      <c r="D983" s="32">
        <v>132543.1</v>
      </c>
      <c r="E983" s="32">
        <f>IF(Table5[[#This Row],[School day]]="Y",Table5[[#This Row],[Demand]],NA())</f>
        <v>132543.1</v>
      </c>
      <c r="F983" s="32" t="e">
        <f>IF(Table5[[#This Row],[School day]]="N",Table5[[#This Row],[Demand]],NA())</f>
        <v>#N/A</v>
      </c>
      <c r="G983" s="32" t="e">
        <f>IF(Table5[[#This Row],[Holiday]]="Y",Table5[[#This Row],[Demand]], NA())</f>
        <v>#N/A</v>
      </c>
      <c r="H983" s="32">
        <f>IF(Table5[[#This Row],[Holiday]]="Y",NA(),Table5[[#This Row],[Demand]])</f>
        <v>132543.1</v>
      </c>
    </row>
    <row r="984" spans="1:8" x14ac:dyDescent="0.3">
      <c r="A984" s="31">
        <v>42987</v>
      </c>
      <c r="B984" s="32" t="str">
        <f>VLOOKUP(Table_EnergyDemand_raw_data[[#This Row],[Date]],Table_Sheet1[], 2, FALSE)</f>
        <v>Y</v>
      </c>
      <c r="C984" s="32" t="str">
        <f>VLOOKUP(Table_EnergyDemand_raw_data[[#This Row],[Date]],Table_Sheet1[], 3, FALSE)</f>
        <v>N</v>
      </c>
      <c r="D984" s="32">
        <v>120454.01</v>
      </c>
      <c r="E984" s="32">
        <f>IF(Table5[[#This Row],[School day]]="Y",Table5[[#This Row],[Demand]],NA())</f>
        <v>120454.01</v>
      </c>
      <c r="F984" s="32" t="e">
        <f>IF(Table5[[#This Row],[School day]]="N",Table5[[#This Row],[Demand]],NA())</f>
        <v>#N/A</v>
      </c>
      <c r="G984" s="32" t="e">
        <f>IF(Table5[[#This Row],[Holiday]]="Y",Table5[[#This Row],[Demand]], NA())</f>
        <v>#N/A</v>
      </c>
      <c r="H984" s="32">
        <f>IF(Table5[[#This Row],[Holiday]]="Y",NA(),Table5[[#This Row],[Demand]])</f>
        <v>120454.01</v>
      </c>
    </row>
    <row r="985" spans="1:8" x14ac:dyDescent="0.3">
      <c r="A985" s="31">
        <v>42988</v>
      </c>
      <c r="B985" s="32" t="str">
        <f>VLOOKUP(Table_EnergyDemand_raw_data[[#This Row],[Date]],Table_Sheet1[], 2, FALSE)</f>
        <v>Y</v>
      </c>
      <c r="C985" s="32" t="str">
        <f>VLOOKUP(Table_EnergyDemand_raw_data[[#This Row],[Date]],Table_Sheet1[], 3, FALSE)</f>
        <v>N</v>
      </c>
      <c r="D985" s="32">
        <v>114584.065</v>
      </c>
      <c r="E985" s="32">
        <f>IF(Table5[[#This Row],[School day]]="Y",Table5[[#This Row],[Demand]],NA())</f>
        <v>114584.065</v>
      </c>
      <c r="F985" s="32" t="e">
        <f>IF(Table5[[#This Row],[School day]]="N",Table5[[#This Row],[Demand]],NA())</f>
        <v>#N/A</v>
      </c>
      <c r="G985" s="32" t="e">
        <f>IF(Table5[[#This Row],[Holiday]]="Y",Table5[[#This Row],[Demand]], NA())</f>
        <v>#N/A</v>
      </c>
      <c r="H985" s="32">
        <f>IF(Table5[[#This Row],[Holiday]]="Y",NA(),Table5[[#This Row],[Demand]])</f>
        <v>114584.065</v>
      </c>
    </row>
    <row r="986" spans="1:8" x14ac:dyDescent="0.3">
      <c r="A986" s="31">
        <v>42989</v>
      </c>
      <c r="B986" s="32" t="str">
        <f>VLOOKUP(Table_EnergyDemand_raw_data[[#This Row],[Date]],Table_Sheet1[], 2, FALSE)</f>
        <v>Y</v>
      </c>
      <c r="C986" s="32" t="str">
        <f>VLOOKUP(Table_EnergyDemand_raw_data[[#This Row],[Date]],Table_Sheet1[], 3, FALSE)</f>
        <v>N</v>
      </c>
      <c r="D986" s="32">
        <v>127169.03</v>
      </c>
      <c r="E986" s="32">
        <f>IF(Table5[[#This Row],[School day]]="Y",Table5[[#This Row],[Demand]],NA())</f>
        <v>127169.03</v>
      </c>
      <c r="F986" s="32" t="e">
        <f>IF(Table5[[#This Row],[School day]]="N",Table5[[#This Row],[Demand]],NA())</f>
        <v>#N/A</v>
      </c>
      <c r="G986" s="32" t="e">
        <f>IF(Table5[[#This Row],[Holiday]]="Y",Table5[[#This Row],[Demand]], NA())</f>
        <v>#N/A</v>
      </c>
      <c r="H986" s="32">
        <f>IF(Table5[[#This Row],[Holiday]]="Y",NA(),Table5[[#This Row],[Demand]])</f>
        <v>127169.03</v>
      </c>
    </row>
    <row r="987" spans="1:8" x14ac:dyDescent="0.3">
      <c r="A987" s="31">
        <v>42990</v>
      </c>
      <c r="B987" s="32" t="str">
        <f>VLOOKUP(Table_EnergyDemand_raw_data[[#This Row],[Date]],Table_Sheet1[], 2, FALSE)</f>
        <v>Y</v>
      </c>
      <c r="C987" s="32" t="str">
        <f>VLOOKUP(Table_EnergyDemand_raw_data[[#This Row],[Date]],Table_Sheet1[], 3, FALSE)</f>
        <v>N</v>
      </c>
      <c r="D987" s="32">
        <v>130906.89</v>
      </c>
      <c r="E987" s="32">
        <f>IF(Table5[[#This Row],[School day]]="Y",Table5[[#This Row],[Demand]],NA())</f>
        <v>130906.89</v>
      </c>
      <c r="F987" s="32" t="e">
        <f>IF(Table5[[#This Row],[School day]]="N",Table5[[#This Row],[Demand]],NA())</f>
        <v>#N/A</v>
      </c>
      <c r="G987" s="32" t="e">
        <f>IF(Table5[[#This Row],[Holiday]]="Y",Table5[[#This Row],[Demand]], NA())</f>
        <v>#N/A</v>
      </c>
      <c r="H987" s="32">
        <f>IF(Table5[[#This Row],[Holiday]]="Y",NA(),Table5[[#This Row],[Demand]])</f>
        <v>130906.89</v>
      </c>
    </row>
    <row r="988" spans="1:8" x14ac:dyDescent="0.3">
      <c r="A988" s="31">
        <v>42991</v>
      </c>
      <c r="B988" s="32" t="str">
        <f>VLOOKUP(Table_EnergyDemand_raw_data[[#This Row],[Date]],Table_Sheet1[], 2, FALSE)</f>
        <v>Y</v>
      </c>
      <c r="C988" s="32" t="str">
        <f>VLOOKUP(Table_EnergyDemand_raw_data[[#This Row],[Date]],Table_Sheet1[], 3, FALSE)</f>
        <v>N</v>
      </c>
      <c r="D988" s="32">
        <v>127192.315</v>
      </c>
      <c r="E988" s="32">
        <f>IF(Table5[[#This Row],[School day]]="Y",Table5[[#This Row],[Demand]],NA())</f>
        <v>127192.315</v>
      </c>
      <c r="F988" s="32" t="e">
        <f>IF(Table5[[#This Row],[School day]]="N",Table5[[#This Row],[Demand]],NA())</f>
        <v>#N/A</v>
      </c>
      <c r="G988" s="32" t="e">
        <f>IF(Table5[[#This Row],[Holiday]]="Y",Table5[[#This Row],[Demand]], NA())</f>
        <v>#N/A</v>
      </c>
      <c r="H988" s="32">
        <f>IF(Table5[[#This Row],[Holiday]]="Y",NA(),Table5[[#This Row],[Demand]])</f>
        <v>127192.315</v>
      </c>
    </row>
    <row r="989" spans="1:8" x14ac:dyDescent="0.3">
      <c r="A989" s="31">
        <v>42992</v>
      </c>
      <c r="B989" s="32" t="str">
        <f>VLOOKUP(Table_EnergyDemand_raw_data[[#This Row],[Date]],Table_Sheet1[], 2, FALSE)</f>
        <v>Y</v>
      </c>
      <c r="C989" s="32" t="str">
        <f>VLOOKUP(Table_EnergyDemand_raw_data[[#This Row],[Date]],Table_Sheet1[], 3, FALSE)</f>
        <v>N</v>
      </c>
      <c r="D989" s="32">
        <v>131986.80499999999</v>
      </c>
      <c r="E989" s="32">
        <f>IF(Table5[[#This Row],[School day]]="Y",Table5[[#This Row],[Demand]],NA())</f>
        <v>131986.80499999999</v>
      </c>
      <c r="F989" s="32" t="e">
        <f>IF(Table5[[#This Row],[School day]]="N",Table5[[#This Row],[Demand]],NA())</f>
        <v>#N/A</v>
      </c>
      <c r="G989" s="32" t="e">
        <f>IF(Table5[[#This Row],[Holiday]]="Y",Table5[[#This Row],[Demand]], NA())</f>
        <v>#N/A</v>
      </c>
      <c r="H989" s="32">
        <f>IF(Table5[[#This Row],[Holiday]]="Y",NA(),Table5[[#This Row],[Demand]])</f>
        <v>131986.80499999999</v>
      </c>
    </row>
    <row r="990" spans="1:8" x14ac:dyDescent="0.3">
      <c r="A990" s="31">
        <v>42993</v>
      </c>
      <c r="B990" s="32" t="str">
        <f>VLOOKUP(Table_EnergyDemand_raw_data[[#This Row],[Date]],Table_Sheet1[], 2, FALSE)</f>
        <v>Y</v>
      </c>
      <c r="C990" s="32" t="str">
        <f>VLOOKUP(Table_EnergyDemand_raw_data[[#This Row],[Date]],Table_Sheet1[], 3, FALSE)</f>
        <v>N</v>
      </c>
      <c r="D990" s="32">
        <v>128761.605</v>
      </c>
      <c r="E990" s="32">
        <f>IF(Table5[[#This Row],[School day]]="Y",Table5[[#This Row],[Demand]],NA())</f>
        <v>128761.605</v>
      </c>
      <c r="F990" s="32" t="e">
        <f>IF(Table5[[#This Row],[School day]]="N",Table5[[#This Row],[Demand]],NA())</f>
        <v>#N/A</v>
      </c>
      <c r="G990" s="32" t="e">
        <f>IF(Table5[[#This Row],[Holiday]]="Y",Table5[[#This Row],[Demand]], NA())</f>
        <v>#N/A</v>
      </c>
      <c r="H990" s="32">
        <f>IF(Table5[[#This Row],[Holiday]]="Y",NA(),Table5[[#This Row],[Demand]])</f>
        <v>128761.605</v>
      </c>
    </row>
    <row r="991" spans="1:8" x14ac:dyDescent="0.3">
      <c r="A991" s="31">
        <v>42994</v>
      </c>
      <c r="B991" s="32" t="str">
        <f>VLOOKUP(Table_EnergyDemand_raw_data[[#This Row],[Date]],Table_Sheet1[], 2, FALSE)</f>
        <v>Y</v>
      </c>
      <c r="C991" s="32" t="str">
        <f>VLOOKUP(Table_EnergyDemand_raw_data[[#This Row],[Date]],Table_Sheet1[], 3, FALSE)</f>
        <v>N</v>
      </c>
      <c r="D991" s="32">
        <v>111301.56</v>
      </c>
      <c r="E991" s="32">
        <f>IF(Table5[[#This Row],[School day]]="Y",Table5[[#This Row],[Demand]],NA())</f>
        <v>111301.56</v>
      </c>
      <c r="F991" s="32" t="e">
        <f>IF(Table5[[#This Row],[School day]]="N",Table5[[#This Row],[Demand]],NA())</f>
        <v>#N/A</v>
      </c>
      <c r="G991" s="32" t="e">
        <f>IF(Table5[[#This Row],[Holiday]]="Y",Table5[[#This Row],[Demand]], NA())</f>
        <v>#N/A</v>
      </c>
      <c r="H991" s="32">
        <f>IF(Table5[[#This Row],[Holiday]]="Y",NA(),Table5[[#This Row],[Demand]])</f>
        <v>111301.56</v>
      </c>
    </row>
    <row r="992" spans="1:8" x14ac:dyDescent="0.3">
      <c r="A992" s="31">
        <v>42995</v>
      </c>
      <c r="B992" s="32" t="str">
        <f>VLOOKUP(Table_EnergyDemand_raw_data[[#This Row],[Date]],Table_Sheet1[], 2, FALSE)</f>
        <v>Y</v>
      </c>
      <c r="C992" s="32" t="str">
        <f>VLOOKUP(Table_EnergyDemand_raw_data[[#This Row],[Date]],Table_Sheet1[], 3, FALSE)</f>
        <v>N</v>
      </c>
      <c r="D992" s="32">
        <v>104766</v>
      </c>
      <c r="E992" s="32">
        <f>IF(Table5[[#This Row],[School day]]="Y",Table5[[#This Row],[Demand]],NA())</f>
        <v>104766</v>
      </c>
      <c r="F992" s="32" t="e">
        <f>IF(Table5[[#This Row],[School day]]="N",Table5[[#This Row],[Demand]],NA())</f>
        <v>#N/A</v>
      </c>
      <c r="G992" s="32" t="e">
        <f>IF(Table5[[#This Row],[Holiday]]="Y",Table5[[#This Row],[Demand]], NA())</f>
        <v>#N/A</v>
      </c>
      <c r="H992" s="32">
        <f>IF(Table5[[#This Row],[Holiday]]="Y",NA(),Table5[[#This Row],[Demand]])</f>
        <v>104766</v>
      </c>
    </row>
    <row r="993" spans="1:8" x14ac:dyDescent="0.3">
      <c r="A993" s="31">
        <v>42996</v>
      </c>
      <c r="B993" s="32" t="str">
        <f>VLOOKUP(Table_EnergyDemand_raw_data[[#This Row],[Date]],Table_Sheet1[], 2, FALSE)</f>
        <v>Y</v>
      </c>
      <c r="C993" s="32" t="str">
        <f>VLOOKUP(Table_EnergyDemand_raw_data[[#This Row],[Date]],Table_Sheet1[], 3, FALSE)</f>
        <v>N</v>
      </c>
      <c r="D993" s="32">
        <v>115123.54</v>
      </c>
      <c r="E993" s="32">
        <f>IF(Table5[[#This Row],[School day]]="Y",Table5[[#This Row],[Demand]],NA())</f>
        <v>115123.54</v>
      </c>
      <c r="F993" s="32" t="e">
        <f>IF(Table5[[#This Row],[School day]]="N",Table5[[#This Row],[Demand]],NA())</f>
        <v>#N/A</v>
      </c>
      <c r="G993" s="32" t="e">
        <f>IF(Table5[[#This Row],[Holiday]]="Y",Table5[[#This Row],[Demand]], NA())</f>
        <v>#N/A</v>
      </c>
      <c r="H993" s="32">
        <f>IF(Table5[[#This Row],[Holiday]]="Y",NA(),Table5[[#This Row],[Demand]])</f>
        <v>115123.54</v>
      </c>
    </row>
    <row r="994" spans="1:8" x14ac:dyDescent="0.3">
      <c r="A994" s="31">
        <v>42997</v>
      </c>
      <c r="B994" s="32" t="str">
        <f>VLOOKUP(Table_EnergyDemand_raw_data[[#This Row],[Date]],Table_Sheet1[], 2, FALSE)</f>
        <v>Y</v>
      </c>
      <c r="C994" s="32" t="str">
        <f>VLOOKUP(Table_EnergyDemand_raw_data[[#This Row],[Date]],Table_Sheet1[], 3, FALSE)</f>
        <v>N</v>
      </c>
      <c r="D994" s="32">
        <v>124033.955</v>
      </c>
      <c r="E994" s="32">
        <f>IF(Table5[[#This Row],[School day]]="Y",Table5[[#This Row],[Demand]],NA())</f>
        <v>124033.955</v>
      </c>
      <c r="F994" s="32" t="e">
        <f>IF(Table5[[#This Row],[School day]]="N",Table5[[#This Row],[Demand]],NA())</f>
        <v>#N/A</v>
      </c>
      <c r="G994" s="32" t="e">
        <f>IF(Table5[[#This Row],[Holiday]]="Y",Table5[[#This Row],[Demand]], NA())</f>
        <v>#N/A</v>
      </c>
      <c r="H994" s="32">
        <f>IF(Table5[[#This Row],[Holiday]]="Y",NA(),Table5[[#This Row],[Demand]])</f>
        <v>124033.955</v>
      </c>
    </row>
    <row r="995" spans="1:8" x14ac:dyDescent="0.3">
      <c r="A995" s="31">
        <v>42998</v>
      </c>
      <c r="B995" s="32" t="str">
        <f>VLOOKUP(Table_EnergyDemand_raw_data[[#This Row],[Date]],Table_Sheet1[], 2, FALSE)</f>
        <v>Y</v>
      </c>
      <c r="C995" s="32" t="str">
        <f>VLOOKUP(Table_EnergyDemand_raw_data[[#This Row],[Date]],Table_Sheet1[], 3, FALSE)</f>
        <v>N</v>
      </c>
      <c r="D995" s="32">
        <v>123461.38</v>
      </c>
      <c r="E995" s="32">
        <f>IF(Table5[[#This Row],[School day]]="Y",Table5[[#This Row],[Demand]],NA())</f>
        <v>123461.38</v>
      </c>
      <c r="F995" s="32" t="e">
        <f>IF(Table5[[#This Row],[School day]]="N",Table5[[#This Row],[Demand]],NA())</f>
        <v>#N/A</v>
      </c>
      <c r="G995" s="32" t="e">
        <f>IF(Table5[[#This Row],[Holiday]]="Y",Table5[[#This Row],[Demand]], NA())</f>
        <v>#N/A</v>
      </c>
      <c r="H995" s="32">
        <f>IF(Table5[[#This Row],[Holiday]]="Y",NA(),Table5[[#This Row],[Demand]])</f>
        <v>123461.38</v>
      </c>
    </row>
    <row r="996" spans="1:8" x14ac:dyDescent="0.3">
      <c r="A996" s="31">
        <v>42999</v>
      </c>
      <c r="B996" s="32" t="str">
        <f>VLOOKUP(Table_EnergyDemand_raw_data[[#This Row],[Date]],Table_Sheet1[], 2, FALSE)</f>
        <v>Y</v>
      </c>
      <c r="C996" s="32" t="str">
        <f>VLOOKUP(Table_EnergyDemand_raw_data[[#This Row],[Date]],Table_Sheet1[], 3, FALSE)</f>
        <v>N</v>
      </c>
      <c r="D996" s="32">
        <v>119309.93</v>
      </c>
      <c r="E996" s="32">
        <f>IF(Table5[[#This Row],[School day]]="Y",Table5[[#This Row],[Demand]],NA())</f>
        <v>119309.93</v>
      </c>
      <c r="F996" s="32" t="e">
        <f>IF(Table5[[#This Row],[School day]]="N",Table5[[#This Row],[Demand]],NA())</f>
        <v>#N/A</v>
      </c>
      <c r="G996" s="32" t="e">
        <f>IF(Table5[[#This Row],[Holiday]]="Y",Table5[[#This Row],[Demand]], NA())</f>
        <v>#N/A</v>
      </c>
      <c r="H996" s="32">
        <f>IF(Table5[[#This Row],[Holiday]]="Y",NA(),Table5[[#This Row],[Demand]])</f>
        <v>119309.93</v>
      </c>
    </row>
    <row r="997" spans="1:8" x14ac:dyDescent="0.3">
      <c r="A997" s="31">
        <v>43000</v>
      </c>
      <c r="B997" s="32" t="str">
        <f>VLOOKUP(Table_EnergyDemand_raw_data[[#This Row],[Date]],Table_Sheet1[], 2, FALSE)</f>
        <v>N</v>
      </c>
      <c r="C997" s="32" t="str">
        <f>VLOOKUP(Table_EnergyDemand_raw_data[[#This Row],[Date]],Table_Sheet1[], 3, FALSE)</f>
        <v>N</v>
      </c>
      <c r="D997" s="32">
        <v>116611.25</v>
      </c>
      <c r="E997" s="32" t="e">
        <f>IF(Table5[[#This Row],[School day]]="Y",Table5[[#This Row],[Demand]],NA())</f>
        <v>#N/A</v>
      </c>
      <c r="F997" s="32">
        <f>IF(Table5[[#This Row],[School day]]="N",Table5[[#This Row],[Demand]],NA())</f>
        <v>116611.25</v>
      </c>
      <c r="G997" s="32" t="e">
        <f>IF(Table5[[#This Row],[Holiday]]="Y",Table5[[#This Row],[Demand]], NA())</f>
        <v>#N/A</v>
      </c>
      <c r="H997" s="32">
        <f>IF(Table5[[#This Row],[Holiday]]="Y",NA(),Table5[[#This Row],[Demand]])</f>
        <v>116611.25</v>
      </c>
    </row>
    <row r="998" spans="1:8" x14ac:dyDescent="0.3">
      <c r="A998" s="31">
        <v>43001</v>
      </c>
      <c r="B998" s="32" t="str">
        <f>VLOOKUP(Table_EnergyDemand_raw_data[[#This Row],[Date]],Table_Sheet1[], 2, FALSE)</f>
        <v>N</v>
      </c>
      <c r="C998" s="32" t="str">
        <f>VLOOKUP(Table_EnergyDemand_raw_data[[#This Row],[Date]],Table_Sheet1[], 3, FALSE)</f>
        <v>N</v>
      </c>
      <c r="D998" s="32">
        <v>101012.29</v>
      </c>
      <c r="E998" s="32" t="e">
        <f>IF(Table5[[#This Row],[School day]]="Y",Table5[[#This Row],[Demand]],NA())</f>
        <v>#N/A</v>
      </c>
      <c r="F998" s="32">
        <f>IF(Table5[[#This Row],[School day]]="N",Table5[[#This Row],[Demand]],NA())</f>
        <v>101012.29</v>
      </c>
      <c r="G998" s="32" t="e">
        <f>IF(Table5[[#This Row],[Holiday]]="Y",Table5[[#This Row],[Demand]], NA())</f>
        <v>#N/A</v>
      </c>
      <c r="H998" s="32">
        <f>IF(Table5[[#This Row],[Holiday]]="Y",NA(),Table5[[#This Row],[Demand]])</f>
        <v>101012.29</v>
      </c>
    </row>
    <row r="999" spans="1:8" x14ac:dyDescent="0.3">
      <c r="A999" s="31">
        <v>43002</v>
      </c>
      <c r="B999" s="32" t="str">
        <f>VLOOKUP(Table_EnergyDemand_raw_data[[#This Row],[Date]],Table_Sheet1[], 2, FALSE)</f>
        <v>N</v>
      </c>
      <c r="C999" s="32" t="str">
        <f>VLOOKUP(Table_EnergyDemand_raw_data[[#This Row],[Date]],Table_Sheet1[], 3, FALSE)</f>
        <v>N</v>
      </c>
      <c r="D999" s="32">
        <v>92608.24</v>
      </c>
      <c r="E999" s="32" t="e">
        <f>IF(Table5[[#This Row],[School day]]="Y",Table5[[#This Row],[Demand]],NA())</f>
        <v>#N/A</v>
      </c>
      <c r="F999" s="32">
        <f>IF(Table5[[#This Row],[School day]]="N",Table5[[#This Row],[Demand]],NA())</f>
        <v>92608.24</v>
      </c>
      <c r="G999" s="32" t="e">
        <f>IF(Table5[[#This Row],[Holiday]]="Y",Table5[[#This Row],[Demand]], NA())</f>
        <v>#N/A</v>
      </c>
      <c r="H999" s="32">
        <f>IF(Table5[[#This Row],[Holiday]]="Y",NA(),Table5[[#This Row],[Demand]])</f>
        <v>92608.24</v>
      </c>
    </row>
    <row r="1000" spans="1:8" x14ac:dyDescent="0.3">
      <c r="A1000" s="31">
        <v>43003</v>
      </c>
      <c r="B1000" s="32" t="str">
        <f>VLOOKUP(Table_EnergyDemand_raw_data[[#This Row],[Date]],Table_Sheet1[], 2, FALSE)</f>
        <v>N</v>
      </c>
      <c r="C1000" s="32" t="str">
        <f>VLOOKUP(Table_EnergyDemand_raw_data[[#This Row],[Date]],Table_Sheet1[], 3, FALSE)</f>
        <v>N</v>
      </c>
      <c r="D1000" s="32">
        <v>119126.485</v>
      </c>
      <c r="E1000" s="32" t="e">
        <f>IF(Table5[[#This Row],[School day]]="Y",Table5[[#This Row],[Demand]],NA())</f>
        <v>#N/A</v>
      </c>
      <c r="F1000" s="32">
        <f>IF(Table5[[#This Row],[School day]]="N",Table5[[#This Row],[Demand]],NA())</f>
        <v>119126.485</v>
      </c>
      <c r="G1000" s="32" t="e">
        <f>IF(Table5[[#This Row],[Holiday]]="Y",Table5[[#This Row],[Demand]], NA())</f>
        <v>#N/A</v>
      </c>
      <c r="H1000" s="32">
        <f>IF(Table5[[#This Row],[Holiday]]="Y",NA(),Table5[[#This Row],[Demand]])</f>
        <v>119126.485</v>
      </c>
    </row>
    <row r="1001" spans="1:8" x14ac:dyDescent="0.3">
      <c r="A1001" s="31">
        <v>43004</v>
      </c>
      <c r="B1001" s="32" t="str">
        <f>VLOOKUP(Table_EnergyDemand_raw_data[[#This Row],[Date]],Table_Sheet1[], 2, FALSE)</f>
        <v>N</v>
      </c>
      <c r="C1001" s="32" t="str">
        <f>VLOOKUP(Table_EnergyDemand_raw_data[[#This Row],[Date]],Table_Sheet1[], 3, FALSE)</f>
        <v>N</v>
      </c>
      <c r="D1001" s="32">
        <v>124452.94</v>
      </c>
      <c r="E1001" s="32" t="e">
        <f>IF(Table5[[#This Row],[School day]]="Y",Table5[[#This Row],[Demand]],NA())</f>
        <v>#N/A</v>
      </c>
      <c r="F1001" s="32">
        <f>IF(Table5[[#This Row],[School day]]="N",Table5[[#This Row],[Demand]],NA())</f>
        <v>124452.94</v>
      </c>
      <c r="G1001" s="32" t="e">
        <f>IF(Table5[[#This Row],[Holiday]]="Y",Table5[[#This Row],[Demand]], NA())</f>
        <v>#N/A</v>
      </c>
      <c r="H1001" s="32">
        <f>IF(Table5[[#This Row],[Holiday]]="Y",NA(),Table5[[#This Row],[Demand]])</f>
        <v>124452.94</v>
      </c>
    </row>
    <row r="1002" spans="1:8" x14ac:dyDescent="0.3">
      <c r="A1002" s="31">
        <v>43005</v>
      </c>
      <c r="B1002" s="32" t="str">
        <f>VLOOKUP(Table_EnergyDemand_raw_data[[#This Row],[Date]],Table_Sheet1[], 2, FALSE)</f>
        <v>N</v>
      </c>
      <c r="C1002" s="32" t="str">
        <f>VLOOKUP(Table_EnergyDemand_raw_data[[#This Row],[Date]],Table_Sheet1[], 3, FALSE)</f>
        <v>N</v>
      </c>
      <c r="D1002" s="32">
        <v>119028.07</v>
      </c>
      <c r="E1002" s="32" t="e">
        <f>IF(Table5[[#This Row],[School day]]="Y",Table5[[#This Row],[Demand]],NA())</f>
        <v>#N/A</v>
      </c>
      <c r="F1002" s="32">
        <f>IF(Table5[[#This Row],[School day]]="N",Table5[[#This Row],[Demand]],NA())</f>
        <v>119028.07</v>
      </c>
      <c r="G1002" s="32" t="e">
        <f>IF(Table5[[#This Row],[Holiday]]="Y",Table5[[#This Row],[Demand]], NA())</f>
        <v>#N/A</v>
      </c>
      <c r="H1002" s="32">
        <f>IF(Table5[[#This Row],[Holiday]]="Y",NA(),Table5[[#This Row],[Demand]])</f>
        <v>119028.07</v>
      </c>
    </row>
    <row r="1003" spans="1:8" x14ac:dyDescent="0.3">
      <c r="A1003" s="31">
        <v>43006</v>
      </c>
      <c r="B1003" s="32" t="str">
        <f>VLOOKUP(Table_EnergyDemand_raw_data[[#This Row],[Date]],Table_Sheet1[], 2, FALSE)</f>
        <v>N</v>
      </c>
      <c r="C1003" s="32" t="str">
        <f>VLOOKUP(Table_EnergyDemand_raw_data[[#This Row],[Date]],Table_Sheet1[], 3, FALSE)</f>
        <v>N</v>
      </c>
      <c r="D1003" s="32">
        <v>116655.855</v>
      </c>
      <c r="E1003" s="32" t="e">
        <f>IF(Table5[[#This Row],[School day]]="Y",Table5[[#This Row],[Demand]],NA())</f>
        <v>#N/A</v>
      </c>
      <c r="F1003" s="32">
        <f>IF(Table5[[#This Row],[School day]]="N",Table5[[#This Row],[Demand]],NA())</f>
        <v>116655.855</v>
      </c>
      <c r="G1003" s="32" t="e">
        <f>IF(Table5[[#This Row],[Holiday]]="Y",Table5[[#This Row],[Demand]], NA())</f>
        <v>#N/A</v>
      </c>
      <c r="H1003" s="32">
        <f>IF(Table5[[#This Row],[Holiday]]="Y",NA(),Table5[[#This Row],[Demand]])</f>
        <v>116655.855</v>
      </c>
    </row>
    <row r="1004" spans="1:8" x14ac:dyDescent="0.3">
      <c r="A1004" s="31">
        <v>43007</v>
      </c>
      <c r="B1004" s="32" t="str">
        <f>VLOOKUP(Table_EnergyDemand_raw_data[[#This Row],[Date]],Table_Sheet1[], 2, FALSE)</f>
        <v>N</v>
      </c>
      <c r="C1004" s="32" t="str">
        <f>VLOOKUP(Table_EnergyDemand_raw_data[[#This Row],[Date]],Table_Sheet1[], 3, FALSE)</f>
        <v>Y</v>
      </c>
      <c r="D1004" s="32">
        <v>102847.255</v>
      </c>
      <c r="E1004" s="32" t="e">
        <f>IF(Table5[[#This Row],[School day]]="Y",Table5[[#This Row],[Demand]],NA())</f>
        <v>#N/A</v>
      </c>
      <c r="F1004" s="32">
        <f>IF(Table5[[#This Row],[School day]]="N",Table5[[#This Row],[Demand]],NA())</f>
        <v>102847.255</v>
      </c>
      <c r="G1004" s="32">
        <f>IF(Table5[[#This Row],[Holiday]]="Y",Table5[[#This Row],[Demand]], NA())</f>
        <v>102847.255</v>
      </c>
      <c r="H1004" s="32" t="e">
        <f>IF(Table5[[#This Row],[Holiday]]="Y",NA(),Table5[[#This Row],[Demand]])</f>
        <v>#N/A</v>
      </c>
    </row>
    <row r="1005" spans="1:8" x14ac:dyDescent="0.3">
      <c r="A1005" s="31">
        <v>43008</v>
      </c>
      <c r="B1005" s="32" t="str">
        <f>VLOOKUP(Table_EnergyDemand_raw_data[[#This Row],[Date]],Table_Sheet1[], 2, FALSE)</f>
        <v>N</v>
      </c>
      <c r="C1005" s="32" t="str">
        <f>VLOOKUP(Table_EnergyDemand_raw_data[[#This Row],[Date]],Table_Sheet1[], 3, FALSE)</f>
        <v>N</v>
      </c>
      <c r="D1005" s="32">
        <v>100701.82</v>
      </c>
      <c r="E1005" s="32" t="e">
        <f>IF(Table5[[#This Row],[School day]]="Y",Table5[[#This Row],[Demand]],NA())</f>
        <v>#N/A</v>
      </c>
      <c r="F1005" s="32">
        <f>IF(Table5[[#This Row],[School day]]="N",Table5[[#This Row],[Demand]],NA())</f>
        <v>100701.82</v>
      </c>
      <c r="G1005" s="32" t="e">
        <f>IF(Table5[[#This Row],[Holiday]]="Y",Table5[[#This Row],[Demand]], NA())</f>
        <v>#N/A</v>
      </c>
      <c r="H1005" s="32">
        <f>IF(Table5[[#This Row],[Holiday]]="Y",NA(),Table5[[#This Row],[Demand]])</f>
        <v>100701.82</v>
      </c>
    </row>
    <row r="1006" spans="1:8" x14ac:dyDescent="0.3">
      <c r="A1006" s="31">
        <v>43009</v>
      </c>
      <c r="B1006" s="32" t="str">
        <f>VLOOKUP(Table_EnergyDemand_raw_data[[#This Row],[Date]],Table_Sheet1[], 2, FALSE)</f>
        <v>N</v>
      </c>
      <c r="C1006" s="32" t="str">
        <f>VLOOKUP(Table_EnergyDemand_raw_data[[#This Row],[Date]],Table_Sheet1[], 3, FALSE)</f>
        <v>N</v>
      </c>
      <c r="D1006" s="32">
        <v>103556.74</v>
      </c>
      <c r="E1006" s="32" t="e">
        <f>IF(Table5[[#This Row],[School day]]="Y",Table5[[#This Row],[Demand]],NA())</f>
        <v>#N/A</v>
      </c>
      <c r="F1006" s="32">
        <f>IF(Table5[[#This Row],[School day]]="N",Table5[[#This Row],[Demand]],NA())</f>
        <v>103556.74</v>
      </c>
      <c r="G1006" s="32" t="e">
        <f>IF(Table5[[#This Row],[Holiday]]="Y",Table5[[#This Row],[Demand]], NA())</f>
        <v>#N/A</v>
      </c>
      <c r="H1006" s="32">
        <f>IF(Table5[[#This Row],[Holiday]]="Y",NA(),Table5[[#This Row],[Demand]])</f>
        <v>103556.74</v>
      </c>
    </row>
    <row r="1007" spans="1:8" x14ac:dyDescent="0.3">
      <c r="A1007" s="31">
        <v>43010</v>
      </c>
      <c r="B1007" s="32" t="str">
        <f>VLOOKUP(Table_EnergyDemand_raw_data[[#This Row],[Date]],Table_Sheet1[], 2, FALSE)</f>
        <v>N</v>
      </c>
      <c r="C1007" s="32" t="str">
        <f>VLOOKUP(Table_EnergyDemand_raw_data[[#This Row],[Date]],Table_Sheet1[], 3, FALSE)</f>
        <v>N</v>
      </c>
      <c r="D1007" s="32">
        <v>119226.42</v>
      </c>
      <c r="E1007" s="32" t="e">
        <f>IF(Table5[[#This Row],[School day]]="Y",Table5[[#This Row],[Demand]],NA())</f>
        <v>#N/A</v>
      </c>
      <c r="F1007" s="32">
        <f>IF(Table5[[#This Row],[School day]]="N",Table5[[#This Row],[Demand]],NA())</f>
        <v>119226.42</v>
      </c>
      <c r="G1007" s="32" t="e">
        <f>IF(Table5[[#This Row],[Holiday]]="Y",Table5[[#This Row],[Demand]], NA())</f>
        <v>#N/A</v>
      </c>
      <c r="H1007" s="32">
        <f>IF(Table5[[#This Row],[Holiday]]="Y",NA(),Table5[[#This Row],[Demand]])</f>
        <v>119226.42</v>
      </c>
    </row>
    <row r="1008" spans="1:8" x14ac:dyDescent="0.3">
      <c r="A1008" s="31">
        <v>43011</v>
      </c>
      <c r="B1008" s="32" t="str">
        <f>VLOOKUP(Table_EnergyDemand_raw_data[[#This Row],[Date]],Table_Sheet1[], 2, FALSE)</f>
        <v>N</v>
      </c>
      <c r="C1008" s="32" t="str">
        <f>VLOOKUP(Table_EnergyDemand_raw_data[[#This Row],[Date]],Table_Sheet1[], 3, FALSE)</f>
        <v>N</v>
      </c>
      <c r="D1008" s="32">
        <v>118856.41499999999</v>
      </c>
      <c r="E1008" s="32" t="e">
        <f>IF(Table5[[#This Row],[School day]]="Y",Table5[[#This Row],[Demand]],NA())</f>
        <v>#N/A</v>
      </c>
      <c r="F1008" s="32">
        <f>IF(Table5[[#This Row],[School day]]="N",Table5[[#This Row],[Demand]],NA())</f>
        <v>118856.41499999999</v>
      </c>
      <c r="G1008" s="32" t="e">
        <f>IF(Table5[[#This Row],[Holiday]]="Y",Table5[[#This Row],[Demand]], NA())</f>
        <v>#N/A</v>
      </c>
      <c r="H1008" s="32">
        <f>IF(Table5[[#This Row],[Holiday]]="Y",NA(),Table5[[#This Row],[Demand]])</f>
        <v>118856.41499999999</v>
      </c>
    </row>
    <row r="1009" spans="1:8" x14ac:dyDescent="0.3">
      <c r="A1009" s="31">
        <v>43012</v>
      </c>
      <c r="B1009" s="32" t="str">
        <f>VLOOKUP(Table_EnergyDemand_raw_data[[#This Row],[Date]],Table_Sheet1[], 2, FALSE)</f>
        <v>N</v>
      </c>
      <c r="C1009" s="32" t="str">
        <f>VLOOKUP(Table_EnergyDemand_raw_data[[#This Row],[Date]],Table_Sheet1[], 3, FALSE)</f>
        <v>N</v>
      </c>
      <c r="D1009" s="32">
        <v>114604.62</v>
      </c>
      <c r="E1009" s="32" t="e">
        <f>IF(Table5[[#This Row],[School day]]="Y",Table5[[#This Row],[Demand]],NA())</f>
        <v>#N/A</v>
      </c>
      <c r="F1009" s="32">
        <f>IF(Table5[[#This Row],[School day]]="N",Table5[[#This Row],[Demand]],NA())</f>
        <v>114604.62</v>
      </c>
      <c r="G1009" s="32" t="e">
        <f>IF(Table5[[#This Row],[Holiday]]="Y",Table5[[#This Row],[Demand]], NA())</f>
        <v>#N/A</v>
      </c>
      <c r="H1009" s="32">
        <f>IF(Table5[[#This Row],[Holiday]]="Y",NA(),Table5[[#This Row],[Demand]])</f>
        <v>114604.62</v>
      </c>
    </row>
    <row r="1010" spans="1:8" x14ac:dyDescent="0.3">
      <c r="A1010" s="31">
        <v>43013</v>
      </c>
      <c r="B1010" s="32" t="str">
        <f>VLOOKUP(Table_EnergyDemand_raw_data[[#This Row],[Date]],Table_Sheet1[], 2, FALSE)</f>
        <v>N</v>
      </c>
      <c r="C1010" s="32" t="str">
        <f>VLOOKUP(Table_EnergyDemand_raw_data[[#This Row],[Date]],Table_Sheet1[], 3, FALSE)</f>
        <v>N</v>
      </c>
      <c r="D1010" s="32">
        <v>113134.58</v>
      </c>
      <c r="E1010" s="32" t="e">
        <f>IF(Table5[[#This Row],[School day]]="Y",Table5[[#This Row],[Demand]],NA())</f>
        <v>#N/A</v>
      </c>
      <c r="F1010" s="32">
        <f>IF(Table5[[#This Row],[School day]]="N",Table5[[#This Row],[Demand]],NA())</f>
        <v>113134.58</v>
      </c>
      <c r="G1010" s="32" t="e">
        <f>IF(Table5[[#This Row],[Holiday]]="Y",Table5[[#This Row],[Demand]], NA())</f>
        <v>#N/A</v>
      </c>
      <c r="H1010" s="32">
        <f>IF(Table5[[#This Row],[Holiday]]="Y",NA(),Table5[[#This Row],[Demand]])</f>
        <v>113134.58</v>
      </c>
    </row>
    <row r="1011" spans="1:8" x14ac:dyDescent="0.3">
      <c r="A1011" s="31">
        <v>43014</v>
      </c>
      <c r="B1011" s="32" t="str">
        <f>VLOOKUP(Table_EnergyDemand_raw_data[[#This Row],[Date]],Table_Sheet1[], 2, FALSE)</f>
        <v>N</v>
      </c>
      <c r="C1011" s="32" t="str">
        <f>VLOOKUP(Table_EnergyDemand_raw_data[[#This Row],[Date]],Table_Sheet1[], 3, FALSE)</f>
        <v>N</v>
      </c>
      <c r="D1011" s="32">
        <v>118359.28</v>
      </c>
      <c r="E1011" s="32" t="e">
        <f>IF(Table5[[#This Row],[School day]]="Y",Table5[[#This Row],[Demand]],NA())</f>
        <v>#N/A</v>
      </c>
      <c r="F1011" s="32">
        <f>IF(Table5[[#This Row],[School day]]="N",Table5[[#This Row],[Demand]],NA())</f>
        <v>118359.28</v>
      </c>
      <c r="G1011" s="32" t="e">
        <f>IF(Table5[[#This Row],[Holiday]]="Y",Table5[[#This Row],[Demand]], NA())</f>
        <v>#N/A</v>
      </c>
      <c r="H1011" s="32">
        <f>IF(Table5[[#This Row],[Holiday]]="Y",NA(),Table5[[#This Row],[Demand]])</f>
        <v>118359.28</v>
      </c>
    </row>
    <row r="1012" spans="1:8" x14ac:dyDescent="0.3">
      <c r="A1012" s="31">
        <v>43015</v>
      </c>
      <c r="B1012" s="32" t="str">
        <f>VLOOKUP(Table_EnergyDemand_raw_data[[#This Row],[Date]],Table_Sheet1[], 2, FALSE)</f>
        <v>N</v>
      </c>
      <c r="C1012" s="32" t="str">
        <f>VLOOKUP(Table_EnergyDemand_raw_data[[#This Row],[Date]],Table_Sheet1[], 3, FALSE)</f>
        <v>N</v>
      </c>
      <c r="D1012" s="32">
        <v>101974.595</v>
      </c>
      <c r="E1012" s="32" t="e">
        <f>IF(Table5[[#This Row],[School day]]="Y",Table5[[#This Row],[Demand]],NA())</f>
        <v>#N/A</v>
      </c>
      <c r="F1012" s="32">
        <f>IF(Table5[[#This Row],[School day]]="N",Table5[[#This Row],[Demand]],NA())</f>
        <v>101974.595</v>
      </c>
      <c r="G1012" s="32" t="e">
        <f>IF(Table5[[#This Row],[Holiday]]="Y",Table5[[#This Row],[Demand]], NA())</f>
        <v>#N/A</v>
      </c>
      <c r="H1012" s="32">
        <f>IF(Table5[[#This Row],[Holiday]]="Y",NA(),Table5[[#This Row],[Demand]])</f>
        <v>101974.595</v>
      </c>
    </row>
    <row r="1013" spans="1:8" x14ac:dyDescent="0.3">
      <c r="A1013" s="31">
        <v>43016</v>
      </c>
      <c r="B1013" s="32" t="str">
        <f>VLOOKUP(Table_EnergyDemand_raw_data[[#This Row],[Date]],Table_Sheet1[], 2, FALSE)</f>
        <v>N</v>
      </c>
      <c r="C1013" s="32" t="str">
        <f>VLOOKUP(Table_EnergyDemand_raw_data[[#This Row],[Date]],Table_Sheet1[], 3, FALSE)</f>
        <v>N</v>
      </c>
      <c r="D1013" s="32">
        <v>97053.544999999998</v>
      </c>
      <c r="E1013" s="32" t="e">
        <f>IF(Table5[[#This Row],[School day]]="Y",Table5[[#This Row],[Demand]],NA())</f>
        <v>#N/A</v>
      </c>
      <c r="F1013" s="32">
        <f>IF(Table5[[#This Row],[School day]]="N",Table5[[#This Row],[Demand]],NA())</f>
        <v>97053.544999999998</v>
      </c>
      <c r="G1013" s="32" t="e">
        <f>IF(Table5[[#This Row],[Holiday]]="Y",Table5[[#This Row],[Demand]], NA())</f>
        <v>#N/A</v>
      </c>
      <c r="H1013" s="32">
        <f>IF(Table5[[#This Row],[Holiday]]="Y",NA(),Table5[[#This Row],[Demand]])</f>
        <v>97053.544999999998</v>
      </c>
    </row>
    <row r="1014" spans="1:8" x14ac:dyDescent="0.3">
      <c r="A1014" s="31">
        <v>43017</v>
      </c>
      <c r="B1014" s="32" t="str">
        <f>VLOOKUP(Table_EnergyDemand_raw_data[[#This Row],[Date]],Table_Sheet1[], 2, FALSE)</f>
        <v>N</v>
      </c>
      <c r="C1014" s="32" t="str">
        <f>VLOOKUP(Table_EnergyDemand_raw_data[[#This Row],[Date]],Table_Sheet1[], 3, FALSE)</f>
        <v>N</v>
      </c>
      <c r="D1014" s="32">
        <v>111432.36500000001</v>
      </c>
      <c r="E1014" s="32" t="e">
        <f>IF(Table5[[#This Row],[School day]]="Y",Table5[[#This Row],[Demand]],NA())</f>
        <v>#N/A</v>
      </c>
      <c r="F1014" s="32">
        <f>IF(Table5[[#This Row],[School day]]="N",Table5[[#This Row],[Demand]],NA())</f>
        <v>111432.36500000001</v>
      </c>
      <c r="G1014" s="32" t="e">
        <f>IF(Table5[[#This Row],[Holiday]]="Y",Table5[[#This Row],[Demand]], NA())</f>
        <v>#N/A</v>
      </c>
      <c r="H1014" s="32">
        <f>IF(Table5[[#This Row],[Holiday]]="Y",NA(),Table5[[#This Row],[Demand]])</f>
        <v>111432.36500000001</v>
      </c>
    </row>
    <row r="1015" spans="1:8" x14ac:dyDescent="0.3">
      <c r="A1015" s="31">
        <v>43018</v>
      </c>
      <c r="B1015" s="32" t="str">
        <f>VLOOKUP(Table_EnergyDemand_raw_data[[#This Row],[Date]],Table_Sheet1[], 2, FALSE)</f>
        <v>Y</v>
      </c>
      <c r="C1015" s="32" t="str">
        <f>VLOOKUP(Table_EnergyDemand_raw_data[[#This Row],[Date]],Table_Sheet1[], 3, FALSE)</f>
        <v>N</v>
      </c>
      <c r="D1015" s="32">
        <v>116556.425</v>
      </c>
      <c r="E1015" s="32">
        <f>IF(Table5[[#This Row],[School day]]="Y",Table5[[#This Row],[Demand]],NA())</f>
        <v>116556.425</v>
      </c>
      <c r="F1015" s="32" t="e">
        <f>IF(Table5[[#This Row],[School day]]="N",Table5[[#This Row],[Demand]],NA())</f>
        <v>#N/A</v>
      </c>
      <c r="G1015" s="32" t="e">
        <f>IF(Table5[[#This Row],[Holiday]]="Y",Table5[[#This Row],[Demand]], NA())</f>
        <v>#N/A</v>
      </c>
      <c r="H1015" s="32">
        <f>IF(Table5[[#This Row],[Holiday]]="Y",NA(),Table5[[#This Row],[Demand]])</f>
        <v>116556.425</v>
      </c>
    </row>
    <row r="1016" spans="1:8" x14ac:dyDescent="0.3">
      <c r="A1016" s="31">
        <v>43019</v>
      </c>
      <c r="B1016" s="32" t="str">
        <f>VLOOKUP(Table_EnergyDemand_raw_data[[#This Row],[Date]],Table_Sheet1[], 2, FALSE)</f>
        <v>Y</v>
      </c>
      <c r="C1016" s="32" t="str">
        <f>VLOOKUP(Table_EnergyDemand_raw_data[[#This Row],[Date]],Table_Sheet1[], 3, FALSE)</f>
        <v>N</v>
      </c>
      <c r="D1016" s="32">
        <v>114133.54</v>
      </c>
      <c r="E1016" s="32">
        <f>IF(Table5[[#This Row],[School day]]="Y",Table5[[#This Row],[Demand]],NA())</f>
        <v>114133.54</v>
      </c>
      <c r="F1016" s="32" t="e">
        <f>IF(Table5[[#This Row],[School day]]="N",Table5[[#This Row],[Demand]],NA())</f>
        <v>#N/A</v>
      </c>
      <c r="G1016" s="32" t="e">
        <f>IF(Table5[[#This Row],[Holiday]]="Y",Table5[[#This Row],[Demand]], NA())</f>
        <v>#N/A</v>
      </c>
      <c r="H1016" s="32">
        <f>IF(Table5[[#This Row],[Holiday]]="Y",NA(),Table5[[#This Row],[Demand]])</f>
        <v>114133.54</v>
      </c>
    </row>
    <row r="1017" spans="1:8" x14ac:dyDescent="0.3">
      <c r="A1017" s="31">
        <v>43020</v>
      </c>
      <c r="B1017" s="32" t="str">
        <f>VLOOKUP(Table_EnergyDemand_raw_data[[#This Row],[Date]],Table_Sheet1[], 2, FALSE)</f>
        <v>Y</v>
      </c>
      <c r="C1017" s="32" t="str">
        <f>VLOOKUP(Table_EnergyDemand_raw_data[[#This Row],[Date]],Table_Sheet1[], 3, FALSE)</f>
        <v>N</v>
      </c>
      <c r="D1017" s="32">
        <v>113957.735</v>
      </c>
      <c r="E1017" s="32">
        <f>IF(Table5[[#This Row],[School day]]="Y",Table5[[#This Row],[Demand]],NA())</f>
        <v>113957.735</v>
      </c>
      <c r="F1017" s="32" t="e">
        <f>IF(Table5[[#This Row],[School day]]="N",Table5[[#This Row],[Demand]],NA())</f>
        <v>#N/A</v>
      </c>
      <c r="G1017" s="32" t="e">
        <f>IF(Table5[[#This Row],[Holiday]]="Y",Table5[[#This Row],[Demand]], NA())</f>
        <v>#N/A</v>
      </c>
      <c r="H1017" s="32">
        <f>IF(Table5[[#This Row],[Holiday]]="Y",NA(),Table5[[#This Row],[Demand]])</f>
        <v>113957.735</v>
      </c>
    </row>
    <row r="1018" spans="1:8" x14ac:dyDescent="0.3">
      <c r="A1018" s="31">
        <v>43021</v>
      </c>
      <c r="B1018" s="32" t="str">
        <f>VLOOKUP(Table_EnergyDemand_raw_data[[#This Row],[Date]],Table_Sheet1[], 2, FALSE)</f>
        <v>Y</v>
      </c>
      <c r="C1018" s="32" t="str">
        <f>VLOOKUP(Table_EnergyDemand_raw_data[[#This Row],[Date]],Table_Sheet1[], 3, FALSE)</f>
        <v>N</v>
      </c>
      <c r="D1018" s="32">
        <v>117048.72500000001</v>
      </c>
      <c r="E1018" s="32">
        <f>IF(Table5[[#This Row],[School day]]="Y",Table5[[#This Row],[Demand]],NA())</f>
        <v>117048.72500000001</v>
      </c>
      <c r="F1018" s="32" t="e">
        <f>IF(Table5[[#This Row],[School day]]="N",Table5[[#This Row],[Demand]],NA())</f>
        <v>#N/A</v>
      </c>
      <c r="G1018" s="32" t="e">
        <f>IF(Table5[[#This Row],[Holiday]]="Y",Table5[[#This Row],[Demand]], NA())</f>
        <v>#N/A</v>
      </c>
      <c r="H1018" s="32">
        <f>IF(Table5[[#This Row],[Holiday]]="Y",NA(),Table5[[#This Row],[Demand]])</f>
        <v>117048.72500000001</v>
      </c>
    </row>
    <row r="1019" spans="1:8" x14ac:dyDescent="0.3">
      <c r="A1019" s="31">
        <v>43022</v>
      </c>
      <c r="B1019" s="32" t="str">
        <f>VLOOKUP(Table_EnergyDemand_raw_data[[#This Row],[Date]],Table_Sheet1[], 2, FALSE)</f>
        <v>Y</v>
      </c>
      <c r="C1019" s="32" t="str">
        <f>VLOOKUP(Table_EnergyDemand_raw_data[[#This Row],[Date]],Table_Sheet1[], 3, FALSE)</f>
        <v>N</v>
      </c>
      <c r="D1019" s="32">
        <v>102037.16499999999</v>
      </c>
      <c r="E1019" s="32">
        <f>IF(Table5[[#This Row],[School day]]="Y",Table5[[#This Row],[Demand]],NA())</f>
        <v>102037.16499999999</v>
      </c>
      <c r="F1019" s="32" t="e">
        <f>IF(Table5[[#This Row],[School day]]="N",Table5[[#This Row],[Demand]],NA())</f>
        <v>#N/A</v>
      </c>
      <c r="G1019" s="32" t="e">
        <f>IF(Table5[[#This Row],[Holiday]]="Y",Table5[[#This Row],[Demand]], NA())</f>
        <v>#N/A</v>
      </c>
      <c r="H1019" s="32">
        <f>IF(Table5[[#This Row],[Holiday]]="Y",NA(),Table5[[#This Row],[Demand]])</f>
        <v>102037.16499999999</v>
      </c>
    </row>
    <row r="1020" spans="1:8" x14ac:dyDescent="0.3">
      <c r="A1020" s="31">
        <v>43023</v>
      </c>
      <c r="B1020" s="32" t="str">
        <f>VLOOKUP(Table_EnergyDemand_raw_data[[#This Row],[Date]],Table_Sheet1[], 2, FALSE)</f>
        <v>Y</v>
      </c>
      <c r="C1020" s="32" t="str">
        <f>VLOOKUP(Table_EnergyDemand_raw_data[[#This Row],[Date]],Table_Sheet1[], 3, FALSE)</f>
        <v>N</v>
      </c>
      <c r="D1020" s="32">
        <v>98108.815000000002</v>
      </c>
      <c r="E1020" s="32">
        <f>IF(Table5[[#This Row],[School day]]="Y",Table5[[#This Row],[Demand]],NA())</f>
        <v>98108.815000000002</v>
      </c>
      <c r="F1020" s="32" t="e">
        <f>IF(Table5[[#This Row],[School day]]="N",Table5[[#This Row],[Demand]],NA())</f>
        <v>#N/A</v>
      </c>
      <c r="G1020" s="32" t="e">
        <f>IF(Table5[[#This Row],[Holiday]]="Y",Table5[[#This Row],[Demand]], NA())</f>
        <v>#N/A</v>
      </c>
      <c r="H1020" s="32">
        <f>IF(Table5[[#This Row],[Holiday]]="Y",NA(),Table5[[#This Row],[Demand]])</f>
        <v>98108.815000000002</v>
      </c>
    </row>
    <row r="1021" spans="1:8" x14ac:dyDescent="0.3">
      <c r="A1021" s="31">
        <v>43024</v>
      </c>
      <c r="B1021" s="32" t="str">
        <f>VLOOKUP(Table_EnergyDemand_raw_data[[#This Row],[Date]],Table_Sheet1[], 2, FALSE)</f>
        <v>Y</v>
      </c>
      <c r="C1021" s="32" t="str">
        <f>VLOOKUP(Table_EnergyDemand_raw_data[[#This Row],[Date]],Table_Sheet1[], 3, FALSE)</f>
        <v>N</v>
      </c>
      <c r="D1021" s="32">
        <v>115907.395</v>
      </c>
      <c r="E1021" s="32">
        <f>IF(Table5[[#This Row],[School day]]="Y",Table5[[#This Row],[Demand]],NA())</f>
        <v>115907.395</v>
      </c>
      <c r="F1021" s="32" t="e">
        <f>IF(Table5[[#This Row],[School day]]="N",Table5[[#This Row],[Demand]],NA())</f>
        <v>#N/A</v>
      </c>
      <c r="G1021" s="32" t="e">
        <f>IF(Table5[[#This Row],[Holiday]]="Y",Table5[[#This Row],[Demand]], NA())</f>
        <v>#N/A</v>
      </c>
      <c r="H1021" s="32">
        <f>IF(Table5[[#This Row],[Holiday]]="Y",NA(),Table5[[#This Row],[Demand]])</f>
        <v>115907.395</v>
      </c>
    </row>
    <row r="1022" spans="1:8" x14ac:dyDescent="0.3">
      <c r="A1022" s="31">
        <v>43025</v>
      </c>
      <c r="B1022" s="32" t="str">
        <f>VLOOKUP(Table_EnergyDemand_raw_data[[#This Row],[Date]],Table_Sheet1[], 2, FALSE)</f>
        <v>Y</v>
      </c>
      <c r="C1022" s="32" t="str">
        <f>VLOOKUP(Table_EnergyDemand_raw_data[[#This Row],[Date]],Table_Sheet1[], 3, FALSE)</f>
        <v>N</v>
      </c>
      <c r="D1022" s="32">
        <v>117470.22</v>
      </c>
      <c r="E1022" s="32">
        <f>IF(Table5[[#This Row],[School day]]="Y",Table5[[#This Row],[Demand]],NA())</f>
        <v>117470.22</v>
      </c>
      <c r="F1022" s="32" t="e">
        <f>IF(Table5[[#This Row],[School day]]="N",Table5[[#This Row],[Demand]],NA())</f>
        <v>#N/A</v>
      </c>
      <c r="G1022" s="32" t="e">
        <f>IF(Table5[[#This Row],[Holiday]]="Y",Table5[[#This Row],[Demand]], NA())</f>
        <v>#N/A</v>
      </c>
      <c r="H1022" s="32">
        <f>IF(Table5[[#This Row],[Holiday]]="Y",NA(),Table5[[#This Row],[Demand]])</f>
        <v>117470.22</v>
      </c>
    </row>
    <row r="1023" spans="1:8" x14ac:dyDescent="0.3">
      <c r="A1023" s="31">
        <v>43026</v>
      </c>
      <c r="B1023" s="32" t="str">
        <f>VLOOKUP(Table_EnergyDemand_raw_data[[#This Row],[Date]],Table_Sheet1[], 2, FALSE)</f>
        <v>Y</v>
      </c>
      <c r="C1023" s="32" t="str">
        <f>VLOOKUP(Table_EnergyDemand_raw_data[[#This Row],[Date]],Table_Sheet1[], 3, FALSE)</f>
        <v>N</v>
      </c>
      <c r="D1023" s="32">
        <v>121087.1</v>
      </c>
      <c r="E1023" s="32">
        <f>IF(Table5[[#This Row],[School day]]="Y",Table5[[#This Row],[Demand]],NA())</f>
        <v>121087.1</v>
      </c>
      <c r="F1023" s="32" t="e">
        <f>IF(Table5[[#This Row],[School day]]="N",Table5[[#This Row],[Demand]],NA())</f>
        <v>#N/A</v>
      </c>
      <c r="G1023" s="32" t="e">
        <f>IF(Table5[[#This Row],[Holiday]]="Y",Table5[[#This Row],[Demand]], NA())</f>
        <v>#N/A</v>
      </c>
      <c r="H1023" s="32">
        <f>IF(Table5[[#This Row],[Holiday]]="Y",NA(),Table5[[#This Row],[Demand]])</f>
        <v>121087.1</v>
      </c>
    </row>
    <row r="1024" spans="1:8" x14ac:dyDescent="0.3">
      <c r="A1024" s="31">
        <v>43027</v>
      </c>
      <c r="B1024" s="32" t="str">
        <f>VLOOKUP(Table_EnergyDemand_raw_data[[#This Row],[Date]],Table_Sheet1[], 2, FALSE)</f>
        <v>Y</v>
      </c>
      <c r="C1024" s="32" t="str">
        <f>VLOOKUP(Table_EnergyDemand_raw_data[[#This Row],[Date]],Table_Sheet1[], 3, FALSE)</f>
        <v>N</v>
      </c>
      <c r="D1024" s="32">
        <v>118201.175</v>
      </c>
      <c r="E1024" s="32">
        <f>IF(Table5[[#This Row],[School day]]="Y",Table5[[#This Row],[Demand]],NA())</f>
        <v>118201.175</v>
      </c>
      <c r="F1024" s="32" t="e">
        <f>IF(Table5[[#This Row],[School day]]="N",Table5[[#This Row],[Demand]],NA())</f>
        <v>#N/A</v>
      </c>
      <c r="G1024" s="32" t="e">
        <f>IF(Table5[[#This Row],[Holiday]]="Y",Table5[[#This Row],[Demand]], NA())</f>
        <v>#N/A</v>
      </c>
      <c r="H1024" s="32">
        <f>IF(Table5[[#This Row],[Holiday]]="Y",NA(),Table5[[#This Row],[Demand]])</f>
        <v>118201.175</v>
      </c>
    </row>
    <row r="1025" spans="1:8" x14ac:dyDescent="0.3">
      <c r="A1025" s="31">
        <v>43028</v>
      </c>
      <c r="B1025" s="32" t="str">
        <f>VLOOKUP(Table_EnergyDemand_raw_data[[#This Row],[Date]],Table_Sheet1[], 2, FALSE)</f>
        <v>Y</v>
      </c>
      <c r="C1025" s="32" t="str">
        <f>VLOOKUP(Table_EnergyDemand_raw_data[[#This Row],[Date]],Table_Sheet1[], 3, FALSE)</f>
        <v>N</v>
      </c>
      <c r="D1025" s="32">
        <v>108412.66499999999</v>
      </c>
      <c r="E1025" s="32">
        <f>IF(Table5[[#This Row],[School day]]="Y",Table5[[#This Row],[Demand]],NA())</f>
        <v>108412.66499999999</v>
      </c>
      <c r="F1025" s="32" t="e">
        <f>IF(Table5[[#This Row],[School day]]="N",Table5[[#This Row],[Demand]],NA())</f>
        <v>#N/A</v>
      </c>
      <c r="G1025" s="32" t="e">
        <f>IF(Table5[[#This Row],[Holiday]]="Y",Table5[[#This Row],[Demand]], NA())</f>
        <v>#N/A</v>
      </c>
      <c r="H1025" s="32">
        <f>IF(Table5[[#This Row],[Holiday]]="Y",NA(),Table5[[#This Row],[Demand]])</f>
        <v>108412.66499999999</v>
      </c>
    </row>
    <row r="1026" spans="1:8" x14ac:dyDescent="0.3">
      <c r="A1026" s="31">
        <v>43029</v>
      </c>
      <c r="B1026" s="32" t="str">
        <f>VLOOKUP(Table_EnergyDemand_raw_data[[#This Row],[Date]],Table_Sheet1[], 2, FALSE)</f>
        <v>Y</v>
      </c>
      <c r="C1026" s="32" t="str">
        <f>VLOOKUP(Table_EnergyDemand_raw_data[[#This Row],[Date]],Table_Sheet1[], 3, FALSE)</f>
        <v>N</v>
      </c>
      <c r="D1026" s="32">
        <v>102195.97500000001</v>
      </c>
      <c r="E1026" s="32">
        <f>IF(Table5[[#This Row],[School day]]="Y",Table5[[#This Row],[Demand]],NA())</f>
        <v>102195.97500000001</v>
      </c>
      <c r="F1026" s="32" t="e">
        <f>IF(Table5[[#This Row],[School day]]="N",Table5[[#This Row],[Demand]],NA())</f>
        <v>#N/A</v>
      </c>
      <c r="G1026" s="32" t="e">
        <f>IF(Table5[[#This Row],[Holiday]]="Y",Table5[[#This Row],[Demand]], NA())</f>
        <v>#N/A</v>
      </c>
      <c r="H1026" s="32">
        <f>IF(Table5[[#This Row],[Holiday]]="Y",NA(),Table5[[#This Row],[Demand]])</f>
        <v>102195.97500000001</v>
      </c>
    </row>
    <row r="1027" spans="1:8" x14ac:dyDescent="0.3">
      <c r="A1027" s="31">
        <v>43030</v>
      </c>
      <c r="B1027" s="32" t="str">
        <f>VLOOKUP(Table_EnergyDemand_raw_data[[#This Row],[Date]],Table_Sheet1[], 2, FALSE)</f>
        <v>Y</v>
      </c>
      <c r="C1027" s="32" t="str">
        <f>VLOOKUP(Table_EnergyDemand_raw_data[[#This Row],[Date]],Table_Sheet1[], 3, FALSE)</f>
        <v>N</v>
      </c>
      <c r="D1027" s="32">
        <v>100571.04</v>
      </c>
      <c r="E1027" s="32">
        <f>IF(Table5[[#This Row],[School day]]="Y",Table5[[#This Row],[Demand]],NA())</f>
        <v>100571.04</v>
      </c>
      <c r="F1027" s="32" t="e">
        <f>IF(Table5[[#This Row],[School day]]="N",Table5[[#This Row],[Demand]],NA())</f>
        <v>#N/A</v>
      </c>
      <c r="G1027" s="32" t="e">
        <f>IF(Table5[[#This Row],[Holiday]]="Y",Table5[[#This Row],[Demand]], NA())</f>
        <v>#N/A</v>
      </c>
      <c r="H1027" s="32">
        <f>IF(Table5[[#This Row],[Holiday]]="Y",NA(),Table5[[#This Row],[Demand]])</f>
        <v>100571.04</v>
      </c>
    </row>
    <row r="1028" spans="1:8" x14ac:dyDescent="0.3">
      <c r="A1028" s="31">
        <v>43031</v>
      </c>
      <c r="B1028" s="32" t="str">
        <f>VLOOKUP(Table_EnergyDemand_raw_data[[#This Row],[Date]],Table_Sheet1[], 2, FALSE)</f>
        <v>Y</v>
      </c>
      <c r="C1028" s="32" t="str">
        <f>VLOOKUP(Table_EnergyDemand_raw_data[[#This Row],[Date]],Table_Sheet1[], 3, FALSE)</f>
        <v>N</v>
      </c>
      <c r="D1028" s="32">
        <v>115549.435</v>
      </c>
      <c r="E1028" s="32">
        <f>IF(Table5[[#This Row],[School day]]="Y",Table5[[#This Row],[Demand]],NA())</f>
        <v>115549.435</v>
      </c>
      <c r="F1028" s="32" t="e">
        <f>IF(Table5[[#This Row],[School day]]="N",Table5[[#This Row],[Demand]],NA())</f>
        <v>#N/A</v>
      </c>
      <c r="G1028" s="32" t="e">
        <f>IF(Table5[[#This Row],[Holiday]]="Y",Table5[[#This Row],[Demand]], NA())</f>
        <v>#N/A</v>
      </c>
      <c r="H1028" s="32">
        <f>IF(Table5[[#This Row],[Holiday]]="Y",NA(),Table5[[#This Row],[Demand]])</f>
        <v>115549.435</v>
      </c>
    </row>
    <row r="1029" spans="1:8" x14ac:dyDescent="0.3">
      <c r="A1029" s="31">
        <v>43032</v>
      </c>
      <c r="B1029" s="32" t="str">
        <f>VLOOKUP(Table_EnergyDemand_raw_data[[#This Row],[Date]],Table_Sheet1[], 2, FALSE)</f>
        <v>Y</v>
      </c>
      <c r="C1029" s="32" t="str">
        <f>VLOOKUP(Table_EnergyDemand_raw_data[[#This Row],[Date]],Table_Sheet1[], 3, FALSE)</f>
        <v>N</v>
      </c>
      <c r="D1029" s="32">
        <v>118010.31</v>
      </c>
      <c r="E1029" s="32">
        <f>IF(Table5[[#This Row],[School day]]="Y",Table5[[#This Row],[Demand]],NA())</f>
        <v>118010.31</v>
      </c>
      <c r="F1029" s="32" t="e">
        <f>IF(Table5[[#This Row],[School day]]="N",Table5[[#This Row],[Demand]],NA())</f>
        <v>#N/A</v>
      </c>
      <c r="G1029" s="32" t="e">
        <f>IF(Table5[[#This Row],[Holiday]]="Y",Table5[[#This Row],[Demand]], NA())</f>
        <v>#N/A</v>
      </c>
      <c r="H1029" s="32">
        <f>IF(Table5[[#This Row],[Holiday]]="Y",NA(),Table5[[#This Row],[Demand]])</f>
        <v>118010.31</v>
      </c>
    </row>
    <row r="1030" spans="1:8" x14ac:dyDescent="0.3">
      <c r="A1030" s="31">
        <v>43033</v>
      </c>
      <c r="B1030" s="32" t="str">
        <f>VLOOKUP(Table_EnergyDemand_raw_data[[#This Row],[Date]],Table_Sheet1[], 2, FALSE)</f>
        <v>Y</v>
      </c>
      <c r="C1030" s="32" t="str">
        <f>VLOOKUP(Table_EnergyDemand_raw_data[[#This Row],[Date]],Table_Sheet1[], 3, FALSE)</f>
        <v>N</v>
      </c>
      <c r="D1030" s="32">
        <v>115813.03</v>
      </c>
      <c r="E1030" s="32">
        <f>IF(Table5[[#This Row],[School day]]="Y",Table5[[#This Row],[Demand]],NA())</f>
        <v>115813.03</v>
      </c>
      <c r="F1030" s="32" t="e">
        <f>IF(Table5[[#This Row],[School day]]="N",Table5[[#This Row],[Demand]],NA())</f>
        <v>#N/A</v>
      </c>
      <c r="G1030" s="32" t="e">
        <f>IF(Table5[[#This Row],[Holiday]]="Y",Table5[[#This Row],[Demand]], NA())</f>
        <v>#N/A</v>
      </c>
      <c r="H1030" s="32">
        <f>IF(Table5[[#This Row],[Holiday]]="Y",NA(),Table5[[#This Row],[Demand]])</f>
        <v>115813.03</v>
      </c>
    </row>
    <row r="1031" spans="1:8" x14ac:dyDescent="0.3">
      <c r="A1031" s="31">
        <v>43034</v>
      </c>
      <c r="B1031" s="32" t="str">
        <f>VLOOKUP(Table_EnergyDemand_raw_data[[#This Row],[Date]],Table_Sheet1[], 2, FALSE)</f>
        <v>Y</v>
      </c>
      <c r="C1031" s="32" t="str">
        <f>VLOOKUP(Table_EnergyDemand_raw_data[[#This Row],[Date]],Table_Sheet1[], 3, FALSE)</f>
        <v>N</v>
      </c>
      <c r="D1031" s="32">
        <v>117333.44500000001</v>
      </c>
      <c r="E1031" s="32">
        <f>IF(Table5[[#This Row],[School day]]="Y",Table5[[#This Row],[Demand]],NA())</f>
        <v>117333.44500000001</v>
      </c>
      <c r="F1031" s="32" t="e">
        <f>IF(Table5[[#This Row],[School day]]="N",Table5[[#This Row],[Demand]],NA())</f>
        <v>#N/A</v>
      </c>
      <c r="G1031" s="32" t="e">
        <f>IF(Table5[[#This Row],[Holiday]]="Y",Table5[[#This Row],[Demand]], NA())</f>
        <v>#N/A</v>
      </c>
      <c r="H1031" s="32">
        <f>IF(Table5[[#This Row],[Holiday]]="Y",NA(),Table5[[#This Row],[Demand]])</f>
        <v>117333.44500000001</v>
      </c>
    </row>
    <row r="1032" spans="1:8" x14ac:dyDescent="0.3">
      <c r="A1032" s="31">
        <v>43035</v>
      </c>
      <c r="B1032" s="32" t="str">
        <f>VLOOKUP(Table_EnergyDemand_raw_data[[#This Row],[Date]],Table_Sheet1[], 2, FALSE)</f>
        <v>Y</v>
      </c>
      <c r="C1032" s="32" t="str">
        <f>VLOOKUP(Table_EnergyDemand_raw_data[[#This Row],[Date]],Table_Sheet1[], 3, FALSE)</f>
        <v>N</v>
      </c>
      <c r="D1032" s="32">
        <v>112633.265</v>
      </c>
      <c r="E1032" s="32">
        <f>IF(Table5[[#This Row],[School day]]="Y",Table5[[#This Row],[Demand]],NA())</f>
        <v>112633.265</v>
      </c>
      <c r="F1032" s="32" t="e">
        <f>IF(Table5[[#This Row],[School day]]="N",Table5[[#This Row],[Demand]],NA())</f>
        <v>#N/A</v>
      </c>
      <c r="G1032" s="32" t="e">
        <f>IF(Table5[[#This Row],[Holiday]]="Y",Table5[[#This Row],[Demand]], NA())</f>
        <v>#N/A</v>
      </c>
      <c r="H1032" s="32">
        <f>IF(Table5[[#This Row],[Holiday]]="Y",NA(),Table5[[#This Row],[Demand]])</f>
        <v>112633.265</v>
      </c>
    </row>
    <row r="1033" spans="1:8" x14ac:dyDescent="0.3">
      <c r="A1033" s="31">
        <v>43036</v>
      </c>
      <c r="B1033" s="32" t="str">
        <f>VLOOKUP(Table_EnergyDemand_raw_data[[#This Row],[Date]],Table_Sheet1[], 2, FALSE)</f>
        <v>Y</v>
      </c>
      <c r="C1033" s="32" t="str">
        <f>VLOOKUP(Table_EnergyDemand_raw_data[[#This Row],[Date]],Table_Sheet1[], 3, FALSE)</f>
        <v>N</v>
      </c>
      <c r="D1033" s="32">
        <v>100746.42</v>
      </c>
      <c r="E1033" s="32">
        <f>IF(Table5[[#This Row],[School day]]="Y",Table5[[#This Row],[Demand]],NA())</f>
        <v>100746.42</v>
      </c>
      <c r="F1033" s="32" t="e">
        <f>IF(Table5[[#This Row],[School day]]="N",Table5[[#This Row],[Demand]],NA())</f>
        <v>#N/A</v>
      </c>
      <c r="G1033" s="32" t="e">
        <f>IF(Table5[[#This Row],[Holiday]]="Y",Table5[[#This Row],[Demand]], NA())</f>
        <v>#N/A</v>
      </c>
      <c r="H1033" s="32">
        <f>IF(Table5[[#This Row],[Holiday]]="Y",NA(),Table5[[#This Row],[Demand]])</f>
        <v>100746.42</v>
      </c>
    </row>
    <row r="1034" spans="1:8" x14ac:dyDescent="0.3">
      <c r="A1034" s="31">
        <v>43037</v>
      </c>
      <c r="B1034" s="32" t="str">
        <f>VLOOKUP(Table_EnergyDemand_raw_data[[#This Row],[Date]],Table_Sheet1[], 2, FALSE)</f>
        <v>Y</v>
      </c>
      <c r="C1034" s="32" t="str">
        <f>VLOOKUP(Table_EnergyDemand_raw_data[[#This Row],[Date]],Table_Sheet1[], 3, FALSE)</f>
        <v>N</v>
      </c>
      <c r="D1034" s="32">
        <v>92182.955000000002</v>
      </c>
      <c r="E1034" s="32">
        <f>IF(Table5[[#This Row],[School day]]="Y",Table5[[#This Row],[Demand]],NA())</f>
        <v>92182.955000000002</v>
      </c>
      <c r="F1034" s="32" t="e">
        <f>IF(Table5[[#This Row],[School day]]="N",Table5[[#This Row],[Demand]],NA())</f>
        <v>#N/A</v>
      </c>
      <c r="G1034" s="32" t="e">
        <f>IF(Table5[[#This Row],[Holiday]]="Y",Table5[[#This Row],[Demand]], NA())</f>
        <v>#N/A</v>
      </c>
      <c r="H1034" s="32">
        <f>IF(Table5[[#This Row],[Holiday]]="Y",NA(),Table5[[#This Row],[Demand]])</f>
        <v>92182.955000000002</v>
      </c>
    </row>
    <row r="1035" spans="1:8" x14ac:dyDescent="0.3">
      <c r="A1035" s="31">
        <v>43038</v>
      </c>
      <c r="B1035" s="32" t="str">
        <f>VLOOKUP(Table_EnergyDemand_raw_data[[#This Row],[Date]],Table_Sheet1[], 2, FALSE)</f>
        <v>Y</v>
      </c>
      <c r="C1035" s="32" t="str">
        <f>VLOOKUP(Table_EnergyDemand_raw_data[[#This Row],[Date]],Table_Sheet1[], 3, FALSE)</f>
        <v>N</v>
      </c>
      <c r="D1035" s="32">
        <v>112227.65</v>
      </c>
      <c r="E1035" s="32">
        <f>IF(Table5[[#This Row],[School day]]="Y",Table5[[#This Row],[Demand]],NA())</f>
        <v>112227.65</v>
      </c>
      <c r="F1035" s="32" t="e">
        <f>IF(Table5[[#This Row],[School day]]="N",Table5[[#This Row],[Demand]],NA())</f>
        <v>#N/A</v>
      </c>
      <c r="G1035" s="32" t="e">
        <f>IF(Table5[[#This Row],[Holiday]]="Y",Table5[[#This Row],[Demand]], NA())</f>
        <v>#N/A</v>
      </c>
      <c r="H1035" s="32">
        <f>IF(Table5[[#This Row],[Holiday]]="Y",NA(),Table5[[#This Row],[Demand]])</f>
        <v>112227.65</v>
      </c>
    </row>
    <row r="1036" spans="1:8" x14ac:dyDescent="0.3">
      <c r="A1036" s="31">
        <v>43039</v>
      </c>
      <c r="B1036" s="32" t="str">
        <f>VLOOKUP(Table_EnergyDemand_raw_data[[#This Row],[Date]],Table_Sheet1[], 2, FALSE)</f>
        <v>Y</v>
      </c>
      <c r="C1036" s="32" t="str">
        <f>VLOOKUP(Table_EnergyDemand_raw_data[[#This Row],[Date]],Table_Sheet1[], 3, FALSE)</f>
        <v>N</v>
      </c>
      <c r="D1036" s="32">
        <v>116179.47</v>
      </c>
      <c r="E1036" s="32">
        <f>IF(Table5[[#This Row],[School day]]="Y",Table5[[#This Row],[Demand]],NA())</f>
        <v>116179.47</v>
      </c>
      <c r="F1036" s="32" t="e">
        <f>IF(Table5[[#This Row],[School day]]="N",Table5[[#This Row],[Demand]],NA())</f>
        <v>#N/A</v>
      </c>
      <c r="G1036" s="32" t="e">
        <f>IF(Table5[[#This Row],[Holiday]]="Y",Table5[[#This Row],[Demand]], NA())</f>
        <v>#N/A</v>
      </c>
      <c r="H1036" s="32">
        <f>IF(Table5[[#This Row],[Holiday]]="Y",NA(),Table5[[#This Row],[Demand]])</f>
        <v>116179.47</v>
      </c>
    </row>
    <row r="1037" spans="1:8" x14ac:dyDescent="0.3">
      <c r="A1037" s="31">
        <v>43040</v>
      </c>
      <c r="B1037" s="32" t="str">
        <f>VLOOKUP(Table_EnergyDemand_raw_data[[#This Row],[Date]],Table_Sheet1[], 2, FALSE)</f>
        <v>Y</v>
      </c>
      <c r="C1037" s="32" t="str">
        <f>VLOOKUP(Table_EnergyDemand_raw_data[[#This Row],[Date]],Table_Sheet1[], 3, FALSE)</f>
        <v>N</v>
      </c>
      <c r="D1037" s="32">
        <v>116632.09</v>
      </c>
      <c r="E1037" s="32">
        <f>IF(Table5[[#This Row],[School day]]="Y",Table5[[#This Row],[Demand]],NA())</f>
        <v>116632.09</v>
      </c>
      <c r="F1037" s="32" t="e">
        <f>IF(Table5[[#This Row],[School day]]="N",Table5[[#This Row],[Demand]],NA())</f>
        <v>#N/A</v>
      </c>
      <c r="G1037" s="32" t="e">
        <f>IF(Table5[[#This Row],[Holiday]]="Y",Table5[[#This Row],[Demand]], NA())</f>
        <v>#N/A</v>
      </c>
      <c r="H1037" s="32">
        <f>IF(Table5[[#This Row],[Holiday]]="Y",NA(),Table5[[#This Row],[Demand]])</f>
        <v>116632.09</v>
      </c>
    </row>
    <row r="1038" spans="1:8" x14ac:dyDescent="0.3">
      <c r="A1038" s="31">
        <v>43041</v>
      </c>
      <c r="B1038" s="32" t="str">
        <f>VLOOKUP(Table_EnergyDemand_raw_data[[#This Row],[Date]],Table_Sheet1[], 2, FALSE)</f>
        <v>Y</v>
      </c>
      <c r="C1038" s="32" t="str">
        <f>VLOOKUP(Table_EnergyDemand_raw_data[[#This Row],[Date]],Table_Sheet1[], 3, FALSE)</f>
        <v>N</v>
      </c>
      <c r="D1038" s="32">
        <v>120470.785</v>
      </c>
      <c r="E1038" s="32">
        <f>IF(Table5[[#This Row],[School day]]="Y",Table5[[#This Row],[Demand]],NA())</f>
        <v>120470.785</v>
      </c>
      <c r="F1038" s="32" t="e">
        <f>IF(Table5[[#This Row],[School day]]="N",Table5[[#This Row],[Demand]],NA())</f>
        <v>#N/A</v>
      </c>
      <c r="G1038" s="32" t="e">
        <f>IF(Table5[[#This Row],[Holiday]]="Y",Table5[[#This Row],[Demand]], NA())</f>
        <v>#N/A</v>
      </c>
      <c r="H1038" s="32">
        <f>IF(Table5[[#This Row],[Holiday]]="Y",NA(),Table5[[#This Row],[Demand]])</f>
        <v>120470.785</v>
      </c>
    </row>
    <row r="1039" spans="1:8" x14ac:dyDescent="0.3">
      <c r="A1039" s="31">
        <v>43042</v>
      </c>
      <c r="B1039" s="32" t="str">
        <f>VLOOKUP(Table_EnergyDemand_raw_data[[#This Row],[Date]],Table_Sheet1[], 2, FALSE)</f>
        <v>Y</v>
      </c>
      <c r="C1039" s="32" t="str">
        <f>VLOOKUP(Table_EnergyDemand_raw_data[[#This Row],[Date]],Table_Sheet1[], 3, FALSE)</f>
        <v>N</v>
      </c>
      <c r="D1039" s="32">
        <v>113451.995</v>
      </c>
      <c r="E1039" s="32">
        <f>IF(Table5[[#This Row],[School day]]="Y",Table5[[#This Row],[Demand]],NA())</f>
        <v>113451.995</v>
      </c>
      <c r="F1039" s="32" t="e">
        <f>IF(Table5[[#This Row],[School day]]="N",Table5[[#This Row],[Demand]],NA())</f>
        <v>#N/A</v>
      </c>
      <c r="G1039" s="32" t="e">
        <f>IF(Table5[[#This Row],[Holiday]]="Y",Table5[[#This Row],[Demand]], NA())</f>
        <v>#N/A</v>
      </c>
      <c r="H1039" s="32">
        <f>IF(Table5[[#This Row],[Holiday]]="Y",NA(),Table5[[#This Row],[Demand]])</f>
        <v>113451.995</v>
      </c>
    </row>
    <row r="1040" spans="1:8" x14ac:dyDescent="0.3">
      <c r="A1040" s="31">
        <v>43043</v>
      </c>
      <c r="B1040" s="32" t="str">
        <f>VLOOKUP(Table_EnergyDemand_raw_data[[#This Row],[Date]],Table_Sheet1[], 2, FALSE)</f>
        <v>Y</v>
      </c>
      <c r="C1040" s="32" t="str">
        <f>VLOOKUP(Table_EnergyDemand_raw_data[[#This Row],[Date]],Table_Sheet1[], 3, FALSE)</f>
        <v>N</v>
      </c>
      <c r="D1040" s="32">
        <v>101610.815</v>
      </c>
      <c r="E1040" s="32">
        <f>IF(Table5[[#This Row],[School day]]="Y",Table5[[#This Row],[Demand]],NA())</f>
        <v>101610.815</v>
      </c>
      <c r="F1040" s="32" t="e">
        <f>IF(Table5[[#This Row],[School day]]="N",Table5[[#This Row],[Demand]],NA())</f>
        <v>#N/A</v>
      </c>
      <c r="G1040" s="32" t="e">
        <f>IF(Table5[[#This Row],[Holiday]]="Y",Table5[[#This Row],[Demand]], NA())</f>
        <v>#N/A</v>
      </c>
      <c r="H1040" s="32">
        <f>IF(Table5[[#This Row],[Holiday]]="Y",NA(),Table5[[#This Row],[Demand]])</f>
        <v>101610.815</v>
      </c>
    </row>
    <row r="1041" spans="1:8" x14ac:dyDescent="0.3">
      <c r="A1041" s="31">
        <v>43044</v>
      </c>
      <c r="B1041" s="32" t="str">
        <f>VLOOKUP(Table_EnergyDemand_raw_data[[#This Row],[Date]],Table_Sheet1[], 2, FALSE)</f>
        <v>Y</v>
      </c>
      <c r="C1041" s="32" t="str">
        <f>VLOOKUP(Table_EnergyDemand_raw_data[[#This Row],[Date]],Table_Sheet1[], 3, FALSE)</f>
        <v>N</v>
      </c>
      <c r="D1041" s="32">
        <v>95368.164999999994</v>
      </c>
      <c r="E1041" s="32">
        <f>IF(Table5[[#This Row],[School day]]="Y",Table5[[#This Row],[Demand]],NA())</f>
        <v>95368.164999999994</v>
      </c>
      <c r="F1041" s="32" t="e">
        <f>IF(Table5[[#This Row],[School day]]="N",Table5[[#This Row],[Demand]],NA())</f>
        <v>#N/A</v>
      </c>
      <c r="G1041" s="32" t="e">
        <f>IF(Table5[[#This Row],[Holiday]]="Y",Table5[[#This Row],[Demand]], NA())</f>
        <v>#N/A</v>
      </c>
      <c r="H1041" s="32">
        <f>IF(Table5[[#This Row],[Holiday]]="Y",NA(),Table5[[#This Row],[Demand]])</f>
        <v>95368.164999999994</v>
      </c>
    </row>
    <row r="1042" spans="1:8" x14ac:dyDescent="0.3">
      <c r="A1042" s="31">
        <v>43045</v>
      </c>
      <c r="B1042" s="32" t="str">
        <f>VLOOKUP(Table_EnergyDemand_raw_data[[#This Row],[Date]],Table_Sheet1[], 2, FALSE)</f>
        <v>Y</v>
      </c>
      <c r="C1042" s="32" t="str">
        <f>VLOOKUP(Table_EnergyDemand_raw_data[[#This Row],[Date]],Table_Sheet1[], 3, FALSE)</f>
        <v>N</v>
      </c>
      <c r="D1042" s="32">
        <v>104632.79</v>
      </c>
      <c r="E1042" s="32">
        <f>IF(Table5[[#This Row],[School day]]="Y",Table5[[#This Row],[Demand]],NA())</f>
        <v>104632.79</v>
      </c>
      <c r="F1042" s="32" t="e">
        <f>IF(Table5[[#This Row],[School day]]="N",Table5[[#This Row],[Demand]],NA())</f>
        <v>#N/A</v>
      </c>
      <c r="G1042" s="32" t="e">
        <f>IF(Table5[[#This Row],[Holiday]]="Y",Table5[[#This Row],[Demand]], NA())</f>
        <v>#N/A</v>
      </c>
      <c r="H1042" s="32">
        <f>IF(Table5[[#This Row],[Holiday]]="Y",NA(),Table5[[#This Row],[Demand]])</f>
        <v>104632.79</v>
      </c>
    </row>
    <row r="1043" spans="1:8" x14ac:dyDescent="0.3">
      <c r="A1043" s="31">
        <v>43046</v>
      </c>
      <c r="B1043" s="32" t="str">
        <f>VLOOKUP(Table_EnergyDemand_raw_data[[#This Row],[Date]],Table_Sheet1[], 2, FALSE)</f>
        <v>Y</v>
      </c>
      <c r="C1043" s="32" t="str">
        <f>VLOOKUP(Table_EnergyDemand_raw_data[[#This Row],[Date]],Table_Sheet1[], 3, FALSE)</f>
        <v>Y</v>
      </c>
      <c r="D1043" s="32">
        <v>100592.295</v>
      </c>
      <c r="E1043" s="32">
        <f>IF(Table5[[#This Row],[School day]]="Y",Table5[[#This Row],[Demand]],NA())</f>
        <v>100592.295</v>
      </c>
      <c r="F1043" s="32" t="e">
        <f>IF(Table5[[#This Row],[School day]]="N",Table5[[#This Row],[Demand]],NA())</f>
        <v>#N/A</v>
      </c>
      <c r="G1043" s="32">
        <f>IF(Table5[[#This Row],[Holiday]]="Y",Table5[[#This Row],[Demand]], NA())</f>
        <v>100592.295</v>
      </c>
      <c r="H1043" s="32" t="e">
        <f>IF(Table5[[#This Row],[Holiday]]="Y",NA(),Table5[[#This Row],[Demand]])</f>
        <v>#N/A</v>
      </c>
    </row>
    <row r="1044" spans="1:8" x14ac:dyDescent="0.3">
      <c r="A1044" s="31">
        <v>43047</v>
      </c>
      <c r="B1044" s="32" t="str">
        <f>VLOOKUP(Table_EnergyDemand_raw_data[[#This Row],[Date]],Table_Sheet1[], 2, FALSE)</f>
        <v>Y</v>
      </c>
      <c r="C1044" s="32" t="str">
        <f>VLOOKUP(Table_EnergyDemand_raw_data[[#This Row],[Date]],Table_Sheet1[], 3, FALSE)</f>
        <v>N</v>
      </c>
      <c r="D1044" s="32">
        <v>111738.485</v>
      </c>
      <c r="E1044" s="32">
        <f>IF(Table5[[#This Row],[School day]]="Y",Table5[[#This Row],[Demand]],NA())</f>
        <v>111738.485</v>
      </c>
      <c r="F1044" s="32" t="e">
        <f>IF(Table5[[#This Row],[School day]]="N",Table5[[#This Row],[Demand]],NA())</f>
        <v>#N/A</v>
      </c>
      <c r="G1044" s="32" t="e">
        <f>IF(Table5[[#This Row],[Holiday]]="Y",Table5[[#This Row],[Demand]], NA())</f>
        <v>#N/A</v>
      </c>
      <c r="H1044" s="32">
        <f>IF(Table5[[#This Row],[Holiday]]="Y",NA(),Table5[[#This Row],[Demand]])</f>
        <v>111738.485</v>
      </c>
    </row>
    <row r="1045" spans="1:8" x14ac:dyDescent="0.3">
      <c r="A1045" s="31">
        <v>43048</v>
      </c>
      <c r="B1045" s="32" t="str">
        <f>VLOOKUP(Table_EnergyDemand_raw_data[[#This Row],[Date]],Table_Sheet1[], 2, FALSE)</f>
        <v>Y</v>
      </c>
      <c r="C1045" s="32" t="str">
        <f>VLOOKUP(Table_EnergyDemand_raw_data[[#This Row],[Date]],Table_Sheet1[], 3, FALSE)</f>
        <v>N</v>
      </c>
      <c r="D1045" s="32">
        <v>113539.935</v>
      </c>
      <c r="E1045" s="32">
        <f>IF(Table5[[#This Row],[School day]]="Y",Table5[[#This Row],[Demand]],NA())</f>
        <v>113539.935</v>
      </c>
      <c r="F1045" s="32" t="e">
        <f>IF(Table5[[#This Row],[School day]]="N",Table5[[#This Row],[Demand]],NA())</f>
        <v>#N/A</v>
      </c>
      <c r="G1045" s="32" t="e">
        <f>IF(Table5[[#This Row],[Holiday]]="Y",Table5[[#This Row],[Demand]], NA())</f>
        <v>#N/A</v>
      </c>
      <c r="H1045" s="32">
        <f>IF(Table5[[#This Row],[Holiday]]="Y",NA(),Table5[[#This Row],[Demand]])</f>
        <v>113539.935</v>
      </c>
    </row>
    <row r="1046" spans="1:8" x14ac:dyDescent="0.3">
      <c r="A1046" s="31">
        <v>43049</v>
      </c>
      <c r="B1046" s="32" t="str">
        <f>VLOOKUP(Table_EnergyDemand_raw_data[[#This Row],[Date]],Table_Sheet1[], 2, FALSE)</f>
        <v>Y</v>
      </c>
      <c r="C1046" s="32" t="str">
        <f>VLOOKUP(Table_EnergyDemand_raw_data[[#This Row],[Date]],Table_Sheet1[], 3, FALSE)</f>
        <v>N</v>
      </c>
      <c r="D1046" s="32">
        <v>115156.44500000001</v>
      </c>
      <c r="E1046" s="32">
        <f>IF(Table5[[#This Row],[School day]]="Y",Table5[[#This Row],[Demand]],NA())</f>
        <v>115156.44500000001</v>
      </c>
      <c r="F1046" s="32" t="e">
        <f>IF(Table5[[#This Row],[School day]]="N",Table5[[#This Row],[Demand]],NA())</f>
        <v>#N/A</v>
      </c>
      <c r="G1046" s="32" t="e">
        <f>IF(Table5[[#This Row],[Holiday]]="Y",Table5[[#This Row],[Demand]], NA())</f>
        <v>#N/A</v>
      </c>
      <c r="H1046" s="32">
        <f>IF(Table5[[#This Row],[Holiday]]="Y",NA(),Table5[[#This Row],[Demand]])</f>
        <v>115156.44500000001</v>
      </c>
    </row>
    <row r="1047" spans="1:8" x14ac:dyDescent="0.3">
      <c r="A1047" s="31">
        <v>43050</v>
      </c>
      <c r="B1047" s="32" t="str">
        <f>VLOOKUP(Table_EnergyDemand_raw_data[[#This Row],[Date]],Table_Sheet1[], 2, FALSE)</f>
        <v>Y</v>
      </c>
      <c r="C1047" s="32" t="str">
        <f>VLOOKUP(Table_EnergyDemand_raw_data[[#This Row],[Date]],Table_Sheet1[], 3, FALSE)</f>
        <v>N</v>
      </c>
      <c r="D1047" s="32">
        <v>104194.345</v>
      </c>
      <c r="E1047" s="32">
        <f>IF(Table5[[#This Row],[School day]]="Y",Table5[[#This Row],[Demand]],NA())</f>
        <v>104194.345</v>
      </c>
      <c r="F1047" s="32" t="e">
        <f>IF(Table5[[#This Row],[School day]]="N",Table5[[#This Row],[Demand]],NA())</f>
        <v>#N/A</v>
      </c>
      <c r="G1047" s="32" t="e">
        <f>IF(Table5[[#This Row],[Holiday]]="Y",Table5[[#This Row],[Demand]], NA())</f>
        <v>#N/A</v>
      </c>
      <c r="H1047" s="32">
        <f>IF(Table5[[#This Row],[Holiday]]="Y",NA(),Table5[[#This Row],[Demand]])</f>
        <v>104194.345</v>
      </c>
    </row>
    <row r="1048" spans="1:8" x14ac:dyDescent="0.3">
      <c r="A1048" s="31">
        <v>43051</v>
      </c>
      <c r="B1048" s="32" t="str">
        <f>VLOOKUP(Table_EnergyDemand_raw_data[[#This Row],[Date]],Table_Sheet1[], 2, FALSE)</f>
        <v>Y</v>
      </c>
      <c r="C1048" s="32" t="str">
        <f>VLOOKUP(Table_EnergyDemand_raw_data[[#This Row],[Date]],Table_Sheet1[], 3, FALSE)</f>
        <v>N</v>
      </c>
      <c r="D1048" s="32">
        <v>98774.235000000001</v>
      </c>
      <c r="E1048" s="32">
        <f>IF(Table5[[#This Row],[School day]]="Y",Table5[[#This Row],[Demand]],NA())</f>
        <v>98774.235000000001</v>
      </c>
      <c r="F1048" s="32" t="e">
        <f>IF(Table5[[#This Row],[School day]]="N",Table5[[#This Row],[Demand]],NA())</f>
        <v>#N/A</v>
      </c>
      <c r="G1048" s="32" t="e">
        <f>IF(Table5[[#This Row],[Holiday]]="Y",Table5[[#This Row],[Demand]], NA())</f>
        <v>#N/A</v>
      </c>
      <c r="H1048" s="32">
        <f>IF(Table5[[#This Row],[Holiday]]="Y",NA(),Table5[[#This Row],[Demand]])</f>
        <v>98774.235000000001</v>
      </c>
    </row>
    <row r="1049" spans="1:8" x14ac:dyDescent="0.3">
      <c r="A1049" s="31">
        <v>43052</v>
      </c>
      <c r="B1049" s="32" t="str">
        <f>VLOOKUP(Table_EnergyDemand_raw_data[[#This Row],[Date]],Table_Sheet1[], 2, FALSE)</f>
        <v>Y</v>
      </c>
      <c r="C1049" s="32" t="str">
        <f>VLOOKUP(Table_EnergyDemand_raw_data[[#This Row],[Date]],Table_Sheet1[], 3, FALSE)</f>
        <v>N</v>
      </c>
      <c r="D1049" s="32">
        <v>125795.84</v>
      </c>
      <c r="E1049" s="32">
        <f>IF(Table5[[#This Row],[School day]]="Y",Table5[[#This Row],[Demand]],NA())</f>
        <v>125795.84</v>
      </c>
      <c r="F1049" s="32" t="e">
        <f>IF(Table5[[#This Row],[School day]]="N",Table5[[#This Row],[Demand]],NA())</f>
        <v>#N/A</v>
      </c>
      <c r="G1049" s="32" t="e">
        <f>IF(Table5[[#This Row],[Holiday]]="Y",Table5[[#This Row],[Demand]], NA())</f>
        <v>#N/A</v>
      </c>
      <c r="H1049" s="32">
        <f>IF(Table5[[#This Row],[Holiday]]="Y",NA(),Table5[[#This Row],[Demand]])</f>
        <v>125795.84</v>
      </c>
    </row>
    <row r="1050" spans="1:8" x14ac:dyDescent="0.3">
      <c r="A1050" s="31">
        <v>43053</v>
      </c>
      <c r="B1050" s="32" t="str">
        <f>VLOOKUP(Table_EnergyDemand_raw_data[[#This Row],[Date]],Table_Sheet1[], 2, FALSE)</f>
        <v>Y</v>
      </c>
      <c r="C1050" s="32" t="str">
        <f>VLOOKUP(Table_EnergyDemand_raw_data[[#This Row],[Date]],Table_Sheet1[], 3, FALSE)</f>
        <v>N</v>
      </c>
      <c r="D1050" s="32">
        <v>135420.82</v>
      </c>
      <c r="E1050" s="32">
        <f>IF(Table5[[#This Row],[School day]]="Y",Table5[[#This Row],[Demand]],NA())</f>
        <v>135420.82</v>
      </c>
      <c r="F1050" s="32" t="e">
        <f>IF(Table5[[#This Row],[School day]]="N",Table5[[#This Row],[Demand]],NA())</f>
        <v>#N/A</v>
      </c>
      <c r="G1050" s="32" t="e">
        <f>IF(Table5[[#This Row],[Holiday]]="Y",Table5[[#This Row],[Demand]], NA())</f>
        <v>#N/A</v>
      </c>
      <c r="H1050" s="32">
        <f>IF(Table5[[#This Row],[Holiday]]="Y",NA(),Table5[[#This Row],[Demand]])</f>
        <v>135420.82</v>
      </c>
    </row>
    <row r="1051" spans="1:8" x14ac:dyDescent="0.3">
      <c r="A1051" s="31">
        <v>43054</v>
      </c>
      <c r="B1051" s="32" t="str">
        <f>VLOOKUP(Table_EnergyDemand_raw_data[[#This Row],[Date]],Table_Sheet1[], 2, FALSE)</f>
        <v>Y</v>
      </c>
      <c r="C1051" s="32" t="str">
        <f>VLOOKUP(Table_EnergyDemand_raw_data[[#This Row],[Date]],Table_Sheet1[], 3, FALSE)</f>
        <v>N</v>
      </c>
      <c r="D1051" s="32">
        <v>130385.05</v>
      </c>
      <c r="E1051" s="32">
        <f>IF(Table5[[#This Row],[School day]]="Y",Table5[[#This Row],[Demand]],NA())</f>
        <v>130385.05</v>
      </c>
      <c r="F1051" s="32" t="e">
        <f>IF(Table5[[#This Row],[School day]]="N",Table5[[#This Row],[Demand]],NA())</f>
        <v>#N/A</v>
      </c>
      <c r="G1051" s="32" t="e">
        <f>IF(Table5[[#This Row],[Holiday]]="Y",Table5[[#This Row],[Demand]], NA())</f>
        <v>#N/A</v>
      </c>
      <c r="H1051" s="32">
        <f>IF(Table5[[#This Row],[Holiday]]="Y",NA(),Table5[[#This Row],[Demand]])</f>
        <v>130385.05</v>
      </c>
    </row>
    <row r="1052" spans="1:8" x14ac:dyDescent="0.3">
      <c r="A1052" s="31">
        <v>43055</v>
      </c>
      <c r="B1052" s="32" t="str">
        <f>VLOOKUP(Table_EnergyDemand_raw_data[[#This Row],[Date]],Table_Sheet1[], 2, FALSE)</f>
        <v>Y</v>
      </c>
      <c r="C1052" s="32" t="str">
        <f>VLOOKUP(Table_EnergyDemand_raw_data[[#This Row],[Date]],Table_Sheet1[], 3, FALSE)</f>
        <v>N</v>
      </c>
      <c r="D1052" s="32">
        <v>116715.965</v>
      </c>
      <c r="E1052" s="32">
        <f>IF(Table5[[#This Row],[School day]]="Y",Table5[[#This Row],[Demand]],NA())</f>
        <v>116715.965</v>
      </c>
      <c r="F1052" s="32" t="e">
        <f>IF(Table5[[#This Row],[School day]]="N",Table5[[#This Row],[Demand]],NA())</f>
        <v>#N/A</v>
      </c>
      <c r="G1052" s="32" t="e">
        <f>IF(Table5[[#This Row],[Holiday]]="Y",Table5[[#This Row],[Demand]], NA())</f>
        <v>#N/A</v>
      </c>
      <c r="H1052" s="32">
        <f>IF(Table5[[#This Row],[Holiday]]="Y",NA(),Table5[[#This Row],[Demand]])</f>
        <v>116715.965</v>
      </c>
    </row>
    <row r="1053" spans="1:8" x14ac:dyDescent="0.3">
      <c r="A1053" s="31">
        <v>43056</v>
      </c>
      <c r="B1053" s="32" t="str">
        <f>VLOOKUP(Table_EnergyDemand_raw_data[[#This Row],[Date]],Table_Sheet1[], 2, FALSE)</f>
        <v>Y</v>
      </c>
      <c r="C1053" s="32" t="str">
        <f>VLOOKUP(Table_EnergyDemand_raw_data[[#This Row],[Date]],Table_Sheet1[], 3, FALSE)</f>
        <v>N</v>
      </c>
      <c r="D1053" s="32">
        <v>117797.62</v>
      </c>
      <c r="E1053" s="32">
        <f>IF(Table5[[#This Row],[School day]]="Y",Table5[[#This Row],[Demand]],NA())</f>
        <v>117797.62</v>
      </c>
      <c r="F1053" s="32" t="e">
        <f>IF(Table5[[#This Row],[School day]]="N",Table5[[#This Row],[Demand]],NA())</f>
        <v>#N/A</v>
      </c>
      <c r="G1053" s="32" t="e">
        <f>IF(Table5[[#This Row],[Holiday]]="Y",Table5[[#This Row],[Demand]], NA())</f>
        <v>#N/A</v>
      </c>
      <c r="H1053" s="32">
        <f>IF(Table5[[#This Row],[Holiday]]="Y",NA(),Table5[[#This Row],[Demand]])</f>
        <v>117797.62</v>
      </c>
    </row>
    <row r="1054" spans="1:8" x14ac:dyDescent="0.3">
      <c r="A1054" s="31">
        <v>43057</v>
      </c>
      <c r="B1054" s="32" t="str">
        <f>VLOOKUP(Table_EnergyDemand_raw_data[[#This Row],[Date]],Table_Sheet1[], 2, FALSE)</f>
        <v>Y</v>
      </c>
      <c r="C1054" s="32" t="str">
        <f>VLOOKUP(Table_EnergyDemand_raw_data[[#This Row],[Date]],Table_Sheet1[], 3, FALSE)</f>
        <v>N</v>
      </c>
      <c r="D1054" s="32">
        <v>106730.21</v>
      </c>
      <c r="E1054" s="32">
        <f>IF(Table5[[#This Row],[School day]]="Y",Table5[[#This Row],[Demand]],NA())</f>
        <v>106730.21</v>
      </c>
      <c r="F1054" s="32" t="e">
        <f>IF(Table5[[#This Row],[School day]]="N",Table5[[#This Row],[Demand]],NA())</f>
        <v>#N/A</v>
      </c>
      <c r="G1054" s="32" t="e">
        <f>IF(Table5[[#This Row],[Holiday]]="Y",Table5[[#This Row],[Demand]], NA())</f>
        <v>#N/A</v>
      </c>
      <c r="H1054" s="32">
        <f>IF(Table5[[#This Row],[Holiday]]="Y",NA(),Table5[[#This Row],[Demand]])</f>
        <v>106730.21</v>
      </c>
    </row>
    <row r="1055" spans="1:8" x14ac:dyDescent="0.3">
      <c r="A1055" s="31">
        <v>43058</v>
      </c>
      <c r="B1055" s="32" t="str">
        <f>VLOOKUP(Table_EnergyDemand_raw_data[[#This Row],[Date]],Table_Sheet1[], 2, FALSE)</f>
        <v>Y</v>
      </c>
      <c r="C1055" s="32" t="str">
        <f>VLOOKUP(Table_EnergyDemand_raw_data[[#This Row],[Date]],Table_Sheet1[], 3, FALSE)</f>
        <v>N</v>
      </c>
      <c r="D1055" s="32">
        <v>101256.78</v>
      </c>
      <c r="E1055" s="32">
        <f>IF(Table5[[#This Row],[School day]]="Y",Table5[[#This Row],[Demand]],NA())</f>
        <v>101256.78</v>
      </c>
      <c r="F1055" s="32" t="e">
        <f>IF(Table5[[#This Row],[School day]]="N",Table5[[#This Row],[Demand]],NA())</f>
        <v>#N/A</v>
      </c>
      <c r="G1055" s="32" t="e">
        <f>IF(Table5[[#This Row],[Holiday]]="Y",Table5[[#This Row],[Demand]], NA())</f>
        <v>#N/A</v>
      </c>
      <c r="H1055" s="32">
        <f>IF(Table5[[#This Row],[Holiday]]="Y",NA(),Table5[[#This Row],[Demand]])</f>
        <v>101256.78</v>
      </c>
    </row>
    <row r="1056" spans="1:8" x14ac:dyDescent="0.3">
      <c r="A1056" s="31">
        <v>43059</v>
      </c>
      <c r="B1056" s="32" t="str">
        <f>VLOOKUP(Table_EnergyDemand_raw_data[[#This Row],[Date]],Table_Sheet1[], 2, FALSE)</f>
        <v>Y</v>
      </c>
      <c r="C1056" s="32" t="str">
        <f>VLOOKUP(Table_EnergyDemand_raw_data[[#This Row],[Date]],Table_Sheet1[], 3, FALSE)</f>
        <v>N</v>
      </c>
      <c r="D1056" s="32">
        <v>128658.27</v>
      </c>
      <c r="E1056" s="32">
        <f>IF(Table5[[#This Row],[School day]]="Y",Table5[[#This Row],[Demand]],NA())</f>
        <v>128658.27</v>
      </c>
      <c r="F1056" s="32" t="e">
        <f>IF(Table5[[#This Row],[School day]]="N",Table5[[#This Row],[Demand]],NA())</f>
        <v>#N/A</v>
      </c>
      <c r="G1056" s="32" t="e">
        <f>IF(Table5[[#This Row],[Holiday]]="Y",Table5[[#This Row],[Demand]], NA())</f>
        <v>#N/A</v>
      </c>
      <c r="H1056" s="32">
        <f>IF(Table5[[#This Row],[Holiday]]="Y",NA(),Table5[[#This Row],[Demand]])</f>
        <v>128658.27</v>
      </c>
    </row>
    <row r="1057" spans="1:8" x14ac:dyDescent="0.3">
      <c r="A1057" s="31">
        <v>43060</v>
      </c>
      <c r="B1057" s="32" t="str">
        <f>VLOOKUP(Table_EnergyDemand_raw_data[[#This Row],[Date]],Table_Sheet1[], 2, FALSE)</f>
        <v>Y</v>
      </c>
      <c r="C1057" s="32" t="str">
        <f>VLOOKUP(Table_EnergyDemand_raw_data[[#This Row],[Date]],Table_Sheet1[], 3, FALSE)</f>
        <v>N</v>
      </c>
      <c r="D1057" s="32">
        <v>137151.495</v>
      </c>
      <c r="E1057" s="32">
        <f>IF(Table5[[#This Row],[School day]]="Y",Table5[[#This Row],[Demand]],NA())</f>
        <v>137151.495</v>
      </c>
      <c r="F1057" s="32" t="e">
        <f>IF(Table5[[#This Row],[School day]]="N",Table5[[#This Row],[Demand]],NA())</f>
        <v>#N/A</v>
      </c>
      <c r="G1057" s="32" t="e">
        <f>IF(Table5[[#This Row],[Holiday]]="Y",Table5[[#This Row],[Demand]], NA())</f>
        <v>#N/A</v>
      </c>
      <c r="H1057" s="32">
        <f>IF(Table5[[#This Row],[Holiday]]="Y",NA(),Table5[[#This Row],[Demand]])</f>
        <v>137151.495</v>
      </c>
    </row>
    <row r="1058" spans="1:8" x14ac:dyDescent="0.3">
      <c r="A1058" s="31">
        <v>43061</v>
      </c>
      <c r="B1058" s="32" t="str">
        <f>VLOOKUP(Table_EnergyDemand_raw_data[[#This Row],[Date]],Table_Sheet1[], 2, FALSE)</f>
        <v>Y</v>
      </c>
      <c r="C1058" s="32" t="str">
        <f>VLOOKUP(Table_EnergyDemand_raw_data[[#This Row],[Date]],Table_Sheet1[], 3, FALSE)</f>
        <v>N</v>
      </c>
      <c r="D1058" s="32">
        <v>138882.25</v>
      </c>
      <c r="E1058" s="32">
        <f>IF(Table5[[#This Row],[School day]]="Y",Table5[[#This Row],[Demand]],NA())</f>
        <v>138882.25</v>
      </c>
      <c r="F1058" s="32" t="e">
        <f>IF(Table5[[#This Row],[School day]]="N",Table5[[#This Row],[Demand]],NA())</f>
        <v>#N/A</v>
      </c>
      <c r="G1058" s="32" t="e">
        <f>IF(Table5[[#This Row],[Holiday]]="Y",Table5[[#This Row],[Demand]], NA())</f>
        <v>#N/A</v>
      </c>
      <c r="H1058" s="32">
        <f>IF(Table5[[#This Row],[Holiday]]="Y",NA(),Table5[[#This Row],[Demand]])</f>
        <v>138882.25</v>
      </c>
    </row>
    <row r="1059" spans="1:8" x14ac:dyDescent="0.3">
      <c r="A1059" s="31">
        <v>43062</v>
      </c>
      <c r="B1059" s="32" t="str">
        <f>VLOOKUP(Table_EnergyDemand_raw_data[[#This Row],[Date]],Table_Sheet1[], 2, FALSE)</f>
        <v>Y</v>
      </c>
      <c r="C1059" s="32" t="str">
        <f>VLOOKUP(Table_EnergyDemand_raw_data[[#This Row],[Date]],Table_Sheet1[], 3, FALSE)</f>
        <v>N</v>
      </c>
      <c r="D1059" s="32">
        <v>135162.11499999999</v>
      </c>
      <c r="E1059" s="32">
        <f>IF(Table5[[#This Row],[School day]]="Y",Table5[[#This Row],[Demand]],NA())</f>
        <v>135162.11499999999</v>
      </c>
      <c r="F1059" s="32" t="e">
        <f>IF(Table5[[#This Row],[School day]]="N",Table5[[#This Row],[Demand]],NA())</f>
        <v>#N/A</v>
      </c>
      <c r="G1059" s="32" t="e">
        <f>IF(Table5[[#This Row],[Holiday]]="Y",Table5[[#This Row],[Demand]], NA())</f>
        <v>#N/A</v>
      </c>
      <c r="H1059" s="32">
        <f>IF(Table5[[#This Row],[Holiday]]="Y",NA(),Table5[[#This Row],[Demand]])</f>
        <v>135162.11499999999</v>
      </c>
    </row>
    <row r="1060" spans="1:8" x14ac:dyDescent="0.3">
      <c r="A1060" s="31">
        <v>43063</v>
      </c>
      <c r="B1060" s="32" t="str">
        <f>VLOOKUP(Table_EnergyDemand_raw_data[[#This Row],[Date]],Table_Sheet1[], 2, FALSE)</f>
        <v>Y</v>
      </c>
      <c r="C1060" s="32" t="str">
        <f>VLOOKUP(Table_EnergyDemand_raw_data[[#This Row],[Date]],Table_Sheet1[], 3, FALSE)</f>
        <v>N</v>
      </c>
      <c r="D1060" s="32">
        <v>133951.29</v>
      </c>
      <c r="E1060" s="32">
        <f>IF(Table5[[#This Row],[School day]]="Y",Table5[[#This Row],[Demand]],NA())</f>
        <v>133951.29</v>
      </c>
      <c r="F1060" s="32" t="e">
        <f>IF(Table5[[#This Row],[School day]]="N",Table5[[#This Row],[Demand]],NA())</f>
        <v>#N/A</v>
      </c>
      <c r="G1060" s="32" t="e">
        <f>IF(Table5[[#This Row],[Holiday]]="Y",Table5[[#This Row],[Demand]], NA())</f>
        <v>#N/A</v>
      </c>
      <c r="H1060" s="32">
        <f>IF(Table5[[#This Row],[Holiday]]="Y",NA(),Table5[[#This Row],[Demand]])</f>
        <v>133951.29</v>
      </c>
    </row>
    <row r="1061" spans="1:8" x14ac:dyDescent="0.3">
      <c r="A1061" s="31">
        <v>43064</v>
      </c>
      <c r="B1061" s="32" t="str">
        <f>VLOOKUP(Table_EnergyDemand_raw_data[[#This Row],[Date]],Table_Sheet1[], 2, FALSE)</f>
        <v>Y</v>
      </c>
      <c r="C1061" s="32" t="str">
        <f>VLOOKUP(Table_EnergyDemand_raw_data[[#This Row],[Date]],Table_Sheet1[], 3, FALSE)</f>
        <v>N</v>
      </c>
      <c r="D1061" s="32">
        <v>121219.595</v>
      </c>
      <c r="E1061" s="32">
        <f>IF(Table5[[#This Row],[School day]]="Y",Table5[[#This Row],[Demand]],NA())</f>
        <v>121219.595</v>
      </c>
      <c r="F1061" s="32" t="e">
        <f>IF(Table5[[#This Row],[School day]]="N",Table5[[#This Row],[Demand]],NA())</f>
        <v>#N/A</v>
      </c>
      <c r="G1061" s="32" t="e">
        <f>IF(Table5[[#This Row],[Holiday]]="Y",Table5[[#This Row],[Demand]], NA())</f>
        <v>#N/A</v>
      </c>
      <c r="H1061" s="32">
        <f>IF(Table5[[#This Row],[Holiday]]="Y",NA(),Table5[[#This Row],[Demand]])</f>
        <v>121219.595</v>
      </c>
    </row>
    <row r="1062" spans="1:8" x14ac:dyDescent="0.3">
      <c r="A1062" s="31">
        <v>43065</v>
      </c>
      <c r="B1062" s="32" t="str">
        <f>VLOOKUP(Table_EnergyDemand_raw_data[[#This Row],[Date]],Table_Sheet1[], 2, FALSE)</f>
        <v>Y</v>
      </c>
      <c r="C1062" s="32" t="str">
        <f>VLOOKUP(Table_EnergyDemand_raw_data[[#This Row],[Date]],Table_Sheet1[], 3, FALSE)</f>
        <v>N</v>
      </c>
      <c r="D1062" s="32">
        <v>108717.875</v>
      </c>
      <c r="E1062" s="32">
        <f>IF(Table5[[#This Row],[School day]]="Y",Table5[[#This Row],[Demand]],NA())</f>
        <v>108717.875</v>
      </c>
      <c r="F1062" s="32" t="e">
        <f>IF(Table5[[#This Row],[School day]]="N",Table5[[#This Row],[Demand]],NA())</f>
        <v>#N/A</v>
      </c>
      <c r="G1062" s="32" t="e">
        <f>IF(Table5[[#This Row],[Holiday]]="Y",Table5[[#This Row],[Demand]], NA())</f>
        <v>#N/A</v>
      </c>
      <c r="H1062" s="32">
        <f>IF(Table5[[#This Row],[Holiday]]="Y",NA(),Table5[[#This Row],[Demand]])</f>
        <v>108717.875</v>
      </c>
    </row>
    <row r="1063" spans="1:8" x14ac:dyDescent="0.3">
      <c r="A1063" s="31">
        <v>43066</v>
      </c>
      <c r="B1063" s="32" t="str">
        <f>VLOOKUP(Table_EnergyDemand_raw_data[[#This Row],[Date]],Table_Sheet1[], 2, FALSE)</f>
        <v>Y</v>
      </c>
      <c r="C1063" s="32" t="str">
        <f>VLOOKUP(Table_EnergyDemand_raw_data[[#This Row],[Date]],Table_Sheet1[], 3, FALSE)</f>
        <v>N</v>
      </c>
      <c r="D1063" s="32">
        <v>115429.005</v>
      </c>
      <c r="E1063" s="32">
        <f>IF(Table5[[#This Row],[School day]]="Y",Table5[[#This Row],[Demand]],NA())</f>
        <v>115429.005</v>
      </c>
      <c r="F1063" s="32" t="e">
        <f>IF(Table5[[#This Row],[School day]]="N",Table5[[#This Row],[Demand]],NA())</f>
        <v>#N/A</v>
      </c>
      <c r="G1063" s="32" t="e">
        <f>IF(Table5[[#This Row],[Holiday]]="Y",Table5[[#This Row],[Demand]], NA())</f>
        <v>#N/A</v>
      </c>
      <c r="H1063" s="32">
        <f>IF(Table5[[#This Row],[Holiday]]="Y",NA(),Table5[[#This Row],[Demand]])</f>
        <v>115429.005</v>
      </c>
    </row>
    <row r="1064" spans="1:8" x14ac:dyDescent="0.3">
      <c r="A1064" s="31">
        <v>43067</v>
      </c>
      <c r="B1064" s="32" t="str">
        <f>VLOOKUP(Table_EnergyDemand_raw_data[[#This Row],[Date]],Table_Sheet1[], 2, FALSE)</f>
        <v>Y</v>
      </c>
      <c r="C1064" s="32" t="str">
        <f>VLOOKUP(Table_EnergyDemand_raw_data[[#This Row],[Date]],Table_Sheet1[], 3, FALSE)</f>
        <v>N</v>
      </c>
      <c r="D1064" s="32">
        <v>129798.47</v>
      </c>
      <c r="E1064" s="32">
        <f>IF(Table5[[#This Row],[School day]]="Y",Table5[[#This Row],[Demand]],NA())</f>
        <v>129798.47</v>
      </c>
      <c r="F1064" s="32" t="e">
        <f>IF(Table5[[#This Row],[School day]]="N",Table5[[#This Row],[Demand]],NA())</f>
        <v>#N/A</v>
      </c>
      <c r="G1064" s="32" t="e">
        <f>IF(Table5[[#This Row],[Holiday]]="Y",Table5[[#This Row],[Demand]], NA())</f>
        <v>#N/A</v>
      </c>
      <c r="H1064" s="32">
        <f>IF(Table5[[#This Row],[Holiday]]="Y",NA(),Table5[[#This Row],[Demand]])</f>
        <v>129798.47</v>
      </c>
    </row>
    <row r="1065" spans="1:8" x14ac:dyDescent="0.3">
      <c r="A1065" s="31">
        <v>43068</v>
      </c>
      <c r="B1065" s="32" t="str">
        <f>VLOOKUP(Table_EnergyDemand_raw_data[[#This Row],[Date]],Table_Sheet1[], 2, FALSE)</f>
        <v>Y</v>
      </c>
      <c r="C1065" s="32" t="str">
        <f>VLOOKUP(Table_EnergyDemand_raw_data[[#This Row],[Date]],Table_Sheet1[], 3, FALSE)</f>
        <v>N</v>
      </c>
      <c r="D1065" s="32">
        <v>151730.95000000001</v>
      </c>
      <c r="E1065" s="32">
        <f>IF(Table5[[#This Row],[School day]]="Y",Table5[[#This Row],[Demand]],NA())</f>
        <v>151730.95000000001</v>
      </c>
      <c r="F1065" s="32" t="e">
        <f>IF(Table5[[#This Row],[School day]]="N",Table5[[#This Row],[Demand]],NA())</f>
        <v>#N/A</v>
      </c>
      <c r="G1065" s="32" t="e">
        <f>IF(Table5[[#This Row],[Holiday]]="Y",Table5[[#This Row],[Demand]], NA())</f>
        <v>#N/A</v>
      </c>
      <c r="H1065" s="32">
        <f>IF(Table5[[#This Row],[Holiday]]="Y",NA(),Table5[[#This Row],[Demand]])</f>
        <v>151730.95000000001</v>
      </c>
    </row>
    <row r="1066" spans="1:8" x14ac:dyDescent="0.3">
      <c r="A1066" s="31">
        <v>43069</v>
      </c>
      <c r="B1066" s="32" t="str">
        <f>VLOOKUP(Table_EnergyDemand_raw_data[[#This Row],[Date]],Table_Sheet1[], 2, FALSE)</f>
        <v>Y</v>
      </c>
      <c r="C1066" s="32" t="str">
        <f>VLOOKUP(Table_EnergyDemand_raw_data[[#This Row],[Date]],Table_Sheet1[], 3, FALSE)</f>
        <v>N</v>
      </c>
      <c r="D1066" s="32">
        <v>154632.33499999999</v>
      </c>
      <c r="E1066" s="32">
        <f>IF(Table5[[#This Row],[School day]]="Y",Table5[[#This Row],[Demand]],NA())</f>
        <v>154632.33499999999</v>
      </c>
      <c r="F1066" s="32" t="e">
        <f>IF(Table5[[#This Row],[School day]]="N",Table5[[#This Row],[Demand]],NA())</f>
        <v>#N/A</v>
      </c>
      <c r="G1066" s="32" t="e">
        <f>IF(Table5[[#This Row],[Holiday]]="Y",Table5[[#This Row],[Demand]], NA())</f>
        <v>#N/A</v>
      </c>
      <c r="H1066" s="32">
        <f>IF(Table5[[#This Row],[Holiday]]="Y",NA(),Table5[[#This Row],[Demand]])</f>
        <v>154632.33499999999</v>
      </c>
    </row>
    <row r="1067" spans="1:8" x14ac:dyDescent="0.3">
      <c r="A1067" s="31">
        <v>43070</v>
      </c>
      <c r="B1067" s="32" t="str">
        <f>VLOOKUP(Table_EnergyDemand_raw_data[[#This Row],[Date]],Table_Sheet1[], 2, FALSE)</f>
        <v>Y</v>
      </c>
      <c r="C1067" s="32" t="str">
        <f>VLOOKUP(Table_EnergyDemand_raw_data[[#This Row],[Date]],Table_Sheet1[], 3, FALSE)</f>
        <v>N</v>
      </c>
      <c r="D1067" s="32">
        <v>125141.9</v>
      </c>
      <c r="E1067" s="32">
        <f>IF(Table5[[#This Row],[School day]]="Y",Table5[[#This Row],[Demand]],NA())</f>
        <v>125141.9</v>
      </c>
      <c r="F1067" s="32" t="e">
        <f>IF(Table5[[#This Row],[School day]]="N",Table5[[#This Row],[Demand]],NA())</f>
        <v>#N/A</v>
      </c>
      <c r="G1067" s="32" t="e">
        <f>IF(Table5[[#This Row],[Holiday]]="Y",Table5[[#This Row],[Demand]], NA())</f>
        <v>#N/A</v>
      </c>
      <c r="H1067" s="32">
        <f>IF(Table5[[#This Row],[Holiday]]="Y",NA(),Table5[[#This Row],[Demand]])</f>
        <v>125141.9</v>
      </c>
    </row>
    <row r="1068" spans="1:8" x14ac:dyDescent="0.3">
      <c r="A1068" s="31">
        <v>43071</v>
      </c>
      <c r="B1068" s="32" t="str">
        <f>VLOOKUP(Table_EnergyDemand_raw_data[[#This Row],[Date]],Table_Sheet1[], 2, FALSE)</f>
        <v>Y</v>
      </c>
      <c r="C1068" s="32" t="str">
        <f>VLOOKUP(Table_EnergyDemand_raw_data[[#This Row],[Date]],Table_Sheet1[], 3, FALSE)</f>
        <v>N</v>
      </c>
      <c r="D1068" s="32">
        <v>99234.22</v>
      </c>
      <c r="E1068" s="32">
        <f>IF(Table5[[#This Row],[School day]]="Y",Table5[[#This Row],[Demand]],NA())</f>
        <v>99234.22</v>
      </c>
      <c r="F1068" s="32" t="e">
        <f>IF(Table5[[#This Row],[School day]]="N",Table5[[#This Row],[Demand]],NA())</f>
        <v>#N/A</v>
      </c>
      <c r="G1068" s="32" t="e">
        <f>IF(Table5[[#This Row],[Holiday]]="Y",Table5[[#This Row],[Demand]], NA())</f>
        <v>#N/A</v>
      </c>
      <c r="H1068" s="32">
        <f>IF(Table5[[#This Row],[Holiday]]="Y",NA(),Table5[[#This Row],[Demand]])</f>
        <v>99234.22</v>
      </c>
    </row>
    <row r="1069" spans="1:8" x14ac:dyDescent="0.3">
      <c r="A1069" s="31">
        <v>43072</v>
      </c>
      <c r="B1069" s="32" t="str">
        <f>VLOOKUP(Table_EnergyDemand_raw_data[[#This Row],[Date]],Table_Sheet1[], 2, FALSE)</f>
        <v>Y</v>
      </c>
      <c r="C1069" s="32" t="str">
        <f>VLOOKUP(Table_EnergyDemand_raw_data[[#This Row],[Date]],Table_Sheet1[], 3, FALSE)</f>
        <v>N</v>
      </c>
      <c r="D1069" s="32">
        <v>92487.705000000002</v>
      </c>
      <c r="E1069" s="32">
        <f>IF(Table5[[#This Row],[School day]]="Y",Table5[[#This Row],[Demand]],NA())</f>
        <v>92487.705000000002</v>
      </c>
      <c r="F1069" s="32" t="e">
        <f>IF(Table5[[#This Row],[School day]]="N",Table5[[#This Row],[Demand]],NA())</f>
        <v>#N/A</v>
      </c>
      <c r="G1069" s="32" t="e">
        <f>IF(Table5[[#This Row],[Holiday]]="Y",Table5[[#This Row],[Demand]], NA())</f>
        <v>#N/A</v>
      </c>
      <c r="H1069" s="32">
        <f>IF(Table5[[#This Row],[Holiday]]="Y",NA(),Table5[[#This Row],[Demand]])</f>
        <v>92487.705000000002</v>
      </c>
    </row>
    <row r="1070" spans="1:8" x14ac:dyDescent="0.3">
      <c r="A1070" s="31">
        <v>43073</v>
      </c>
      <c r="B1070" s="32" t="str">
        <f>VLOOKUP(Table_EnergyDemand_raw_data[[#This Row],[Date]],Table_Sheet1[], 2, FALSE)</f>
        <v>Y</v>
      </c>
      <c r="C1070" s="32" t="str">
        <f>VLOOKUP(Table_EnergyDemand_raw_data[[#This Row],[Date]],Table_Sheet1[], 3, FALSE)</f>
        <v>N</v>
      </c>
      <c r="D1070" s="32">
        <v>111625.98</v>
      </c>
      <c r="E1070" s="32">
        <f>IF(Table5[[#This Row],[School day]]="Y",Table5[[#This Row],[Demand]],NA())</f>
        <v>111625.98</v>
      </c>
      <c r="F1070" s="32" t="e">
        <f>IF(Table5[[#This Row],[School day]]="N",Table5[[#This Row],[Demand]],NA())</f>
        <v>#N/A</v>
      </c>
      <c r="G1070" s="32" t="e">
        <f>IF(Table5[[#This Row],[Holiday]]="Y",Table5[[#This Row],[Demand]], NA())</f>
        <v>#N/A</v>
      </c>
      <c r="H1070" s="32">
        <f>IF(Table5[[#This Row],[Holiday]]="Y",NA(),Table5[[#This Row],[Demand]])</f>
        <v>111625.98</v>
      </c>
    </row>
    <row r="1071" spans="1:8" x14ac:dyDescent="0.3">
      <c r="A1071" s="31">
        <v>43074</v>
      </c>
      <c r="B1071" s="32" t="str">
        <f>VLOOKUP(Table_EnergyDemand_raw_data[[#This Row],[Date]],Table_Sheet1[], 2, FALSE)</f>
        <v>Y</v>
      </c>
      <c r="C1071" s="32" t="str">
        <f>VLOOKUP(Table_EnergyDemand_raw_data[[#This Row],[Date]],Table_Sheet1[], 3, FALSE)</f>
        <v>N</v>
      </c>
      <c r="D1071" s="32">
        <v>113063.675</v>
      </c>
      <c r="E1071" s="32">
        <f>IF(Table5[[#This Row],[School day]]="Y",Table5[[#This Row],[Demand]],NA())</f>
        <v>113063.675</v>
      </c>
      <c r="F1071" s="32" t="e">
        <f>IF(Table5[[#This Row],[School day]]="N",Table5[[#This Row],[Demand]],NA())</f>
        <v>#N/A</v>
      </c>
      <c r="G1071" s="32" t="e">
        <f>IF(Table5[[#This Row],[Holiday]]="Y",Table5[[#This Row],[Demand]], NA())</f>
        <v>#N/A</v>
      </c>
      <c r="H1071" s="32">
        <f>IF(Table5[[#This Row],[Holiday]]="Y",NA(),Table5[[#This Row],[Demand]])</f>
        <v>113063.675</v>
      </c>
    </row>
    <row r="1072" spans="1:8" x14ac:dyDescent="0.3">
      <c r="A1072" s="31">
        <v>43075</v>
      </c>
      <c r="B1072" s="32" t="str">
        <f>VLOOKUP(Table_EnergyDemand_raw_data[[#This Row],[Date]],Table_Sheet1[], 2, FALSE)</f>
        <v>Y</v>
      </c>
      <c r="C1072" s="32" t="str">
        <f>VLOOKUP(Table_EnergyDemand_raw_data[[#This Row],[Date]],Table_Sheet1[], 3, FALSE)</f>
        <v>N</v>
      </c>
      <c r="D1072" s="32">
        <v>115383.13</v>
      </c>
      <c r="E1072" s="32">
        <f>IF(Table5[[#This Row],[School day]]="Y",Table5[[#This Row],[Demand]],NA())</f>
        <v>115383.13</v>
      </c>
      <c r="F1072" s="32" t="e">
        <f>IF(Table5[[#This Row],[School day]]="N",Table5[[#This Row],[Demand]],NA())</f>
        <v>#N/A</v>
      </c>
      <c r="G1072" s="32" t="e">
        <f>IF(Table5[[#This Row],[Holiday]]="Y",Table5[[#This Row],[Demand]], NA())</f>
        <v>#N/A</v>
      </c>
      <c r="H1072" s="32">
        <f>IF(Table5[[#This Row],[Holiday]]="Y",NA(),Table5[[#This Row],[Demand]])</f>
        <v>115383.13</v>
      </c>
    </row>
    <row r="1073" spans="1:8" x14ac:dyDescent="0.3">
      <c r="A1073" s="31">
        <v>43076</v>
      </c>
      <c r="B1073" s="32" t="str">
        <f>VLOOKUP(Table_EnergyDemand_raw_data[[#This Row],[Date]],Table_Sheet1[], 2, FALSE)</f>
        <v>Y</v>
      </c>
      <c r="C1073" s="32" t="str">
        <f>VLOOKUP(Table_EnergyDemand_raw_data[[#This Row],[Date]],Table_Sheet1[], 3, FALSE)</f>
        <v>N</v>
      </c>
      <c r="D1073" s="32">
        <v>115736.97</v>
      </c>
      <c r="E1073" s="32">
        <f>IF(Table5[[#This Row],[School day]]="Y",Table5[[#This Row],[Demand]],NA())</f>
        <v>115736.97</v>
      </c>
      <c r="F1073" s="32" t="e">
        <f>IF(Table5[[#This Row],[School day]]="N",Table5[[#This Row],[Demand]],NA())</f>
        <v>#N/A</v>
      </c>
      <c r="G1073" s="32" t="e">
        <f>IF(Table5[[#This Row],[Holiday]]="Y",Table5[[#This Row],[Demand]], NA())</f>
        <v>#N/A</v>
      </c>
      <c r="H1073" s="32">
        <f>IF(Table5[[#This Row],[Holiday]]="Y",NA(),Table5[[#This Row],[Demand]])</f>
        <v>115736.97</v>
      </c>
    </row>
    <row r="1074" spans="1:8" x14ac:dyDescent="0.3">
      <c r="A1074" s="31">
        <v>43077</v>
      </c>
      <c r="B1074" s="32" t="str">
        <f>VLOOKUP(Table_EnergyDemand_raw_data[[#This Row],[Date]],Table_Sheet1[], 2, FALSE)</f>
        <v>Y</v>
      </c>
      <c r="C1074" s="32" t="str">
        <f>VLOOKUP(Table_EnergyDemand_raw_data[[#This Row],[Date]],Table_Sheet1[], 3, FALSE)</f>
        <v>N</v>
      </c>
      <c r="D1074" s="32">
        <v>109568.47</v>
      </c>
      <c r="E1074" s="32">
        <f>IF(Table5[[#This Row],[School day]]="Y",Table5[[#This Row],[Demand]],NA())</f>
        <v>109568.47</v>
      </c>
      <c r="F1074" s="32" t="e">
        <f>IF(Table5[[#This Row],[School day]]="N",Table5[[#This Row],[Demand]],NA())</f>
        <v>#N/A</v>
      </c>
      <c r="G1074" s="32" t="e">
        <f>IF(Table5[[#This Row],[Holiday]]="Y",Table5[[#This Row],[Demand]], NA())</f>
        <v>#N/A</v>
      </c>
      <c r="H1074" s="32">
        <f>IF(Table5[[#This Row],[Holiday]]="Y",NA(),Table5[[#This Row],[Demand]])</f>
        <v>109568.47</v>
      </c>
    </row>
    <row r="1075" spans="1:8" x14ac:dyDescent="0.3">
      <c r="A1075" s="31">
        <v>43078</v>
      </c>
      <c r="B1075" s="32" t="str">
        <f>VLOOKUP(Table_EnergyDemand_raw_data[[#This Row],[Date]],Table_Sheet1[], 2, FALSE)</f>
        <v>Y</v>
      </c>
      <c r="C1075" s="32" t="str">
        <f>VLOOKUP(Table_EnergyDemand_raw_data[[#This Row],[Date]],Table_Sheet1[], 3, FALSE)</f>
        <v>N</v>
      </c>
      <c r="D1075" s="32">
        <v>99334.8</v>
      </c>
      <c r="E1075" s="32">
        <f>IF(Table5[[#This Row],[School day]]="Y",Table5[[#This Row],[Demand]],NA())</f>
        <v>99334.8</v>
      </c>
      <c r="F1075" s="32" t="e">
        <f>IF(Table5[[#This Row],[School day]]="N",Table5[[#This Row],[Demand]],NA())</f>
        <v>#N/A</v>
      </c>
      <c r="G1075" s="32" t="e">
        <f>IF(Table5[[#This Row],[Holiday]]="Y",Table5[[#This Row],[Demand]], NA())</f>
        <v>#N/A</v>
      </c>
      <c r="H1075" s="32">
        <f>IF(Table5[[#This Row],[Holiday]]="Y",NA(),Table5[[#This Row],[Demand]])</f>
        <v>99334.8</v>
      </c>
    </row>
    <row r="1076" spans="1:8" x14ac:dyDescent="0.3">
      <c r="A1076" s="31">
        <v>43079</v>
      </c>
      <c r="B1076" s="32" t="str">
        <f>VLOOKUP(Table_EnergyDemand_raw_data[[#This Row],[Date]],Table_Sheet1[], 2, FALSE)</f>
        <v>Y</v>
      </c>
      <c r="C1076" s="32" t="str">
        <f>VLOOKUP(Table_EnergyDemand_raw_data[[#This Row],[Date]],Table_Sheet1[], 3, FALSE)</f>
        <v>N</v>
      </c>
      <c r="D1076" s="32">
        <v>97715.01</v>
      </c>
      <c r="E1076" s="32">
        <f>IF(Table5[[#This Row],[School day]]="Y",Table5[[#This Row],[Demand]],NA())</f>
        <v>97715.01</v>
      </c>
      <c r="F1076" s="32" t="e">
        <f>IF(Table5[[#This Row],[School day]]="N",Table5[[#This Row],[Demand]],NA())</f>
        <v>#N/A</v>
      </c>
      <c r="G1076" s="32" t="e">
        <f>IF(Table5[[#This Row],[Holiday]]="Y",Table5[[#This Row],[Demand]], NA())</f>
        <v>#N/A</v>
      </c>
      <c r="H1076" s="32">
        <f>IF(Table5[[#This Row],[Holiday]]="Y",NA(),Table5[[#This Row],[Demand]])</f>
        <v>97715.01</v>
      </c>
    </row>
    <row r="1077" spans="1:8" x14ac:dyDescent="0.3">
      <c r="A1077" s="31">
        <v>43080</v>
      </c>
      <c r="B1077" s="32" t="str">
        <f>VLOOKUP(Table_EnergyDemand_raw_data[[#This Row],[Date]],Table_Sheet1[], 2, FALSE)</f>
        <v>Y</v>
      </c>
      <c r="C1077" s="32" t="str">
        <f>VLOOKUP(Table_EnergyDemand_raw_data[[#This Row],[Date]],Table_Sheet1[], 3, FALSE)</f>
        <v>N</v>
      </c>
      <c r="D1077" s="32">
        <v>114680.185</v>
      </c>
      <c r="E1077" s="32">
        <f>IF(Table5[[#This Row],[School day]]="Y",Table5[[#This Row],[Demand]],NA())</f>
        <v>114680.185</v>
      </c>
      <c r="F1077" s="32" t="e">
        <f>IF(Table5[[#This Row],[School day]]="N",Table5[[#This Row],[Demand]],NA())</f>
        <v>#N/A</v>
      </c>
      <c r="G1077" s="32" t="e">
        <f>IF(Table5[[#This Row],[Holiday]]="Y",Table5[[#This Row],[Demand]], NA())</f>
        <v>#N/A</v>
      </c>
      <c r="H1077" s="32">
        <f>IF(Table5[[#This Row],[Holiday]]="Y",NA(),Table5[[#This Row],[Demand]])</f>
        <v>114680.185</v>
      </c>
    </row>
    <row r="1078" spans="1:8" x14ac:dyDescent="0.3">
      <c r="A1078" s="31">
        <v>43081</v>
      </c>
      <c r="B1078" s="32" t="str">
        <f>VLOOKUP(Table_EnergyDemand_raw_data[[#This Row],[Date]],Table_Sheet1[], 2, FALSE)</f>
        <v>Y</v>
      </c>
      <c r="C1078" s="32" t="str">
        <f>VLOOKUP(Table_EnergyDemand_raw_data[[#This Row],[Date]],Table_Sheet1[], 3, FALSE)</f>
        <v>N</v>
      </c>
      <c r="D1078" s="32">
        <v>121945.175</v>
      </c>
      <c r="E1078" s="32">
        <f>IF(Table5[[#This Row],[School day]]="Y",Table5[[#This Row],[Demand]],NA())</f>
        <v>121945.175</v>
      </c>
      <c r="F1078" s="32" t="e">
        <f>IF(Table5[[#This Row],[School day]]="N",Table5[[#This Row],[Demand]],NA())</f>
        <v>#N/A</v>
      </c>
      <c r="G1078" s="32" t="e">
        <f>IF(Table5[[#This Row],[Holiday]]="Y",Table5[[#This Row],[Demand]], NA())</f>
        <v>#N/A</v>
      </c>
      <c r="H1078" s="32">
        <f>IF(Table5[[#This Row],[Holiday]]="Y",NA(),Table5[[#This Row],[Demand]])</f>
        <v>121945.175</v>
      </c>
    </row>
    <row r="1079" spans="1:8" x14ac:dyDescent="0.3">
      <c r="A1079" s="31">
        <v>43082</v>
      </c>
      <c r="B1079" s="32" t="str">
        <f>VLOOKUP(Table_EnergyDemand_raw_data[[#This Row],[Date]],Table_Sheet1[], 2, FALSE)</f>
        <v>Y</v>
      </c>
      <c r="C1079" s="32" t="str">
        <f>VLOOKUP(Table_EnergyDemand_raw_data[[#This Row],[Date]],Table_Sheet1[], 3, FALSE)</f>
        <v>N</v>
      </c>
      <c r="D1079" s="32">
        <v>146933.095</v>
      </c>
      <c r="E1079" s="32">
        <f>IF(Table5[[#This Row],[School day]]="Y",Table5[[#This Row],[Demand]],NA())</f>
        <v>146933.095</v>
      </c>
      <c r="F1079" s="32" t="e">
        <f>IF(Table5[[#This Row],[School day]]="N",Table5[[#This Row],[Demand]],NA())</f>
        <v>#N/A</v>
      </c>
      <c r="G1079" s="32" t="e">
        <f>IF(Table5[[#This Row],[Holiday]]="Y",Table5[[#This Row],[Demand]], NA())</f>
        <v>#N/A</v>
      </c>
      <c r="H1079" s="32">
        <f>IF(Table5[[#This Row],[Holiday]]="Y",NA(),Table5[[#This Row],[Demand]])</f>
        <v>146933.095</v>
      </c>
    </row>
    <row r="1080" spans="1:8" x14ac:dyDescent="0.3">
      <c r="A1080" s="31">
        <v>43083</v>
      </c>
      <c r="B1080" s="32" t="str">
        <f>VLOOKUP(Table_EnergyDemand_raw_data[[#This Row],[Date]],Table_Sheet1[], 2, FALSE)</f>
        <v>Y</v>
      </c>
      <c r="C1080" s="32" t="str">
        <f>VLOOKUP(Table_EnergyDemand_raw_data[[#This Row],[Date]],Table_Sheet1[], 3, FALSE)</f>
        <v>N</v>
      </c>
      <c r="D1080" s="32">
        <v>129280.81</v>
      </c>
      <c r="E1080" s="32">
        <f>IF(Table5[[#This Row],[School day]]="Y",Table5[[#This Row],[Demand]],NA())</f>
        <v>129280.81</v>
      </c>
      <c r="F1080" s="32" t="e">
        <f>IF(Table5[[#This Row],[School day]]="N",Table5[[#This Row],[Demand]],NA())</f>
        <v>#N/A</v>
      </c>
      <c r="G1080" s="32" t="e">
        <f>IF(Table5[[#This Row],[Holiday]]="Y",Table5[[#This Row],[Demand]], NA())</f>
        <v>#N/A</v>
      </c>
      <c r="H1080" s="32">
        <f>IF(Table5[[#This Row],[Holiday]]="Y",NA(),Table5[[#This Row],[Demand]])</f>
        <v>129280.81</v>
      </c>
    </row>
    <row r="1081" spans="1:8" x14ac:dyDescent="0.3">
      <c r="A1081" s="31">
        <v>43084</v>
      </c>
      <c r="B1081" s="32" t="str">
        <f>VLOOKUP(Table_EnergyDemand_raw_data[[#This Row],[Date]],Table_Sheet1[], 2, FALSE)</f>
        <v>Y</v>
      </c>
      <c r="C1081" s="32" t="str">
        <f>VLOOKUP(Table_EnergyDemand_raw_data[[#This Row],[Date]],Table_Sheet1[], 3, FALSE)</f>
        <v>N</v>
      </c>
      <c r="D1081" s="32">
        <v>120821.05499999999</v>
      </c>
      <c r="E1081" s="32">
        <f>IF(Table5[[#This Row],[School day]]="Y",Table5[[#This Row],[Demand]],NA())</f>
        <v>120821.05499999999</v>
      </c>
      <c r="F1081" s="32" t="e">
        <f>IF(Table5[[#This Row],[School day]]="N",Table5[[#This Row],[Demand]],NA())</f>
        <v>#N/A</v>
      </c>
      <c r="G1081" s="32" t="e">
        <f>IF(Table5[[#This Row],[Holiday]]="Y",Table5[[#This Row],[Demand]], NA())</f>
        <v>#N/A</v>
      </c>
      <c r="H1081" s="32">
        <f>IF(Table5[[#This Row],[Holiday]]="Y",NA(),Table5[[#This Row],[Demand]])</f>
        <v>120821.05499999999</v>
      </c>
    </row>
    <row r="1082" spans="1:8" x14ac:dyDescent="0.3">
      <c r="A1082" s="31">
        <v>43085</v>
      </c>
      <c r="B1082" s="32" t="str">
        <f>VLOOKUP(Table_EnergyDemand_raw_data[[#This Row],[Date]],Table_Sheet1[], 2, FALSE)</f>
        <v>Y</v>
      </c>
      <c r="C1082" s="32" t="str">
        <f>VLOOKUP(Table_EnergyDemand_raw_data[[#This Row],[Date]],Table_Sheet1[], 3, FALSE)</f>
        <v>N</v>
      </c>
      <c r="D1082" s="32">
        <v>110154.36</v>
      </c>
      <c r="E1082" s="32">
        <f>IF(Table5[[#This Row],[School day]]="Y",Table5[[#This Row],[Demand]],NA())</f>
        <v>110154.36</v>
      </c>
      <c r="F1082" s="32" t="e">
        <f>IF(Table5[[#This Row],[School day]]="N",Table5[[#This Row],[Demand]],NA())</f>
        <v>#N/A</v>
      </c>
      <c r="G1082" s="32" t="e">
        <f>IF(Table5[[#This Row],[Holiday]]="Y",Table5[[#This Row],[Demand]], NA())</f>
        <v>#N/A</v>
      </c>
      <c r="H1082" s="32">
        <f>IF(Table5[[#This Row],[Holiday]]="Y",NA(),Table5[[#This Row],[Demand]])</f>
        <v>110154.36</v>
      </c>
    </row>
    <row r="1083" spans="1:8" x14ac:dyDescent="0.3">
      <c r="A1083" s="31">
        <v>43086</v>
      </c>
      <c r="B1083" s="32" t="str">
        <f>VLOOKUP(Table_EnergyDemand_raw_data[[#This Row],[Date]],Table_Sheet1[], 2, FALSE)</f>
        <v>Y</v>
      </c>
      <c r="C1083" s="32" t="str">
        <f>VLOOKUP(Table_EnergyDemand_raw_data[[#This Row],[Date]],Table_Sheet1[], 3, FALSE)</f>
        <v>N</v>
      </c>
      <c r="D1083" s="32">
        <v>107212.84</v>
      </c>
      <c r="E1083" s="32">
        <f>IF(Table5[[#This Row],[School day]]="Y",Table5[[#This Row],[Demand]],NA())</f>
        <v>107212.84</v>
      </c>
      <c r="F1083" s="32" t="e">
        <f>IF(Table5[[#This Row],[School day]]="N",Table5[[#This Row],[Demand]],NA())</f>
        <v>#N/A</v>
      </c>
      <c r="G1083" s="32" t="e">
        <f>IF(Table5[[#This Row],[Holiday]]="Y",Table5[[#This Row],[Demand]], NA())</f>
        <v>#N/A</v>
      </c>
      <c r="H1083" s="32">
        <f>IF(Table5[[#This Row],[Holiday]]="Y",NA(),Table5[[#This Row],[Demand]])</f>
        <v>107212.84</v>
      </c>
    </row>
    <row r="1084" spans="1:8" x14ac:dyDescent="0.3">
      <c r="A1084" s="31">
        <v>43087</v>
      </c>
      <c r="B1084" s="32" t="str">
        <f>VLOOKUP(Table_EnergyDemand_raw_data[[#This Row],[Date]],Table_Sheet1[], 2, FALSE)</f>
        <v>Y</v>
      </c>
      <c r="C1084" s="32" t="str">
        <f>VLOOKUP(Table_EnergyDemand_raw_data[[#This Row],[Date]],Table_Sheet1[], 3, FALSE)</f>
        <v>N</v>
      </c>
      <c r="D1084" s="32">
        <v>138949.67499999999</v>
      </c>
      <c r="E1084" s="32">
        <f>IF(Table5[[#This Row],[School day]]="Y",Table5[[#This Row],[Demand]],NA())</f>
        <v>138949.67499999999</v>
      </c>
      <c r="F1084" s="32" t="e">
        <f>IF(Table5[[#This Row],[School day]]="N",Table5[[#This Row],[Demand]],NA())</f>
        <v>#N/A</v>
      </c>
      <c r="G1084" s="32" t="e">
        <f>IF(Table5[[#This Row],[Holiday]]="Y",Table5[[#This Row],[Demand]], NA())</f>
        <v>#N/A</v>
      </c>
      <c r="H1084" s="32">
        <f>IF(Table5[[#This Row],[Holiday]]="Y",NA(),Table5[[#This Row],[Demand]])</f>
        <v>138949.67499999999</v>
      </c>
    </row>
    <row r="1085" spans="1:8" x14ac:dyDescent="0.3">
      <c r="A1085" s="31">
        <v>43088</v>
      </c>
      <c r="B1085" s="32" t="str">
        <f>VLOOKUP(Table_EnergyDemand_raw_data[[#This Row],[Date]],Table_Sheet1[], 2, FALSE)</f>
        <v>Y</v>
      </c>
      <c r="C1085" s="32" t="str">
        <f>VLOOKUP(Table_EnergyDemand_raw_data[[#This Row],[Date]],Table_Sheet1[], 3, FALSE)</f>
        <v>N</v>
      </c>
      <c r="D1085" s="32">
        <v>142870.39499999999</v>
      </c>
      <c r="E1085" s="32">
        <f>IF(Table5[[#This Row],[School day]]="Y",Table5[[#This Row],[Demand]],NA())</f>
        <v>142870.39499999999</v>
      </c>
      <c r="F1085" s="32" t="e">
        <f>IF(Table5[[#This Row],[School day]]="N",Table5[[#This Row],[Demand]],NA())</f>
        <v>#N/A</v>
      </c>
      <c r="G1085" s="32" t="e">
        <f>IF(Table5[[#This Row],[Holiday]]="Y",Table5[[#This Row],[Demand]], NA())</f>
        <v>#N/A</v>
      </c>
      <c r="H1085" s="32">
        <f>IF(Table5[[#This Row],[Holiday]]="Y",NA(),Table5[[#This Row],[Demand]])</f>
        <v>142870.39499999999</v>
      </c>
    </row>
    <row r="1086" spans="1:8" x14ac:dyDescent="0.3">
      <c r="A1086" s="31">
        <v>43089</v>
      </c>
      <c r="B1086" s="32" t="str">
        <f>VLOOKUP(Table_EnergyDemand_raw_data[[#This Row],[Date]],Table_Sheet1[], 2, FALSE)</f>
        <v>Y</v>
      </c>
      <c r="C1086" s="32" t="str">
        <f>VLOOKUP(Table_EnergyDemand_raw_data[[#This Row],[Date]],Table_Sheet1[], 3, FALSE)</f>
        <v>N</v>
      </c>
      <c r="D1086" s="32">
        <v>114916.99</v>
      </c>
      <c r="E1086" s="32">
        <f>IF(Table5[[#This Row],[School day]]="Y",Table5[[#This Row],[Demand]],NA())</f>
        <v>114916.99</v>
      </c>
      <c r="F1086" s="32" t="e">
        <f>IF(Table5[[#This Row],[School day]]="N",Table5[[#This Row],[Demand]],NA())</f>
        <v>#N/A</v>
      </c>
      <c r="G1086" s="32" t="e">
        <f>IF(Table5[[#This Row],[Holiday]]="Y",Table5[[#This Row],[Demand]], NA())</f>
        <v>#N/A</v>
      </c>
      <c r="H1086" s="32">
        <f>IF(Table5[[#This Row],[Holiday]]="Y",NA(),Table5[[#This Row],[Demand]])</f>
        <v>114916.99</v>
      </c>
    </row>
    <row r="1087" spans="1:8" x14ac:dyDescent="0.3">
      <c r="A1087" s="31">
        <v>43090</v>
      </c>
      <c r="B1087" s="32" t="str">
        <f>VLOOKUP(Table_EnergyDemand_raw_data[[#This Row],[Date]],Table_Sheet1[], 2, FALSE)</f>
        <v>Y</v>
      </c>
      <c r="C1087" s="32" t="str">
        <f>VLOOKUP(Table_EnergyDemand_raw_data[[#This Row],[Date]],Table_Sheet1[], 3, FALSE)</f>
        <v>N</v>
      </c>
      <c r="D1087" s="32">
        <v>114462.53</v>
      </c>
      <c r="E1087" s="32">
        <f>IF(Table5[[#This Row],[School day]]="Y",Table5[[#This Row],[Demand]],NA())</f>
        <v>114462.53</v>
      </c>
      <c r="F1087" s="32" t="e">
        <f>IF(Table5[[#This Row],[School day]]="N",Table5[[#This Row],[Demand]],NA())</f>
        <v>#N/A</v>
      </c>
      <c r="G1087" s="32" t="e">
        <f>IF(Table5[[#This Row],[Holiday]]="Y",Table5[[#This Row],[Demand]], NA())</f>
        <v>#N/A</v>
      </c>
      <c r="H1087" s="32">
        <f>IF(Table5[[#This Row],[Holiday]]="Y",NA(),Table5[[#This Row],[Demand]])</f>
        <v>114462.53</v>
      </c>
    </row>
    <row r="1088" spans="1:8" x14ac:dyDescent="0.3">
      <c r="A1088" s="31">
        <v>43091</v>
      </c>
      <c r="B1088" s="32" t="str">
        <f>VLOOKUP(Table_EnergyDemand_raw_data[[#This Row],[Date]],Table_Sheet1[], 2, FALSE)</f>
        <v>N</v>
      </c>
      <c r="C1088" s="32" t="str">
        <f>VLOOKUP(Table_EnergyDemand_raw_data[[#This Row],[Date]],Table_Sheet1[], 3, FALSE)</f>
        <v>N</v>
      </c>
      <c r="D1088" s="32">
        <v>116428.79</v>
      </c>
      <c r="E1088" s="32" t="e">
        <f>IF(Table5[[#This Row],[School day]]="Y",Table5[[#This Row],[Demand]],NA())</f>
        <v>#N/A</v>
      </c>
      <c r="F1088" s="32">
        <f>IF(Table5[[#This Row],[School day]]="N",Table5[[#This Row],[Demand]],NA())</f>
        <v>116428.79</v>
      </c>
      <c r="G1088" s="32" t="e">
        <f>IF(Table5[[#This Row],[Holiday]]="Y",Table5[[#This Row],[Demand]], NA())</f>
        <v>#N/A</v>
      </c>
      <c r="H1088" s="32">
        <f>IF(Table5[[#This Row],[Holiday]]="Y",NA(),Table5[[#This Row],[Demand]])</f>
        <v>116428.79</v>
      </c>
    </row>
    <row r="1089" spans="1:8" x14ac:dyDescent="0.3">
      <c r="A1089" s="31">
        <v>43092</v>
      </c>
      <c r="B1089" s="32" t="str">
        <f>VLOOKUP(Table_EnergyDemand_raw_data[[#This Row],[Date]],Table_Sheet1[], 2, FALSE)</f>
        <v>N</v>
      </c>
      <c r="C1089" s="32" t="str">
        <f>VLOOKUP(Table_EnergyDemand_raw_data[[#This Row],[Date]],Table_Sheet1[], 3, FALSE)</f>
        <v>N</v>
      </c>
      <c r="D1089" s="32">
        <v>109364.01</v>
      </c>
      <c r="E1089" s="32" t="e">
        <f>IF(Table5[[#This Row],[School day]]="Y",Table5[[#This Row],[Demand]],NA())</f>
        <v>#N/A</v>
      </c>
      <c r="F1089" s="32">
        <f>IF(Table5[[#This Row],[School day]]="N",Table5[[#This Row],[Demand]],NA())</f>
        <v>109364.01</v>
      </c>
      <c r="G1089" s="32" t="e">
        <f>IF(Table5[[#This Row],[Holiday]]="Y",Table5[[#This Row],[Demand]], NA())</f>
        <v>#N/A</v>
      </c>
      <c r="H1089" s="32">
        <f>IF(Table5[[#This Row],[Holiday]]="Y",NA(),Table5[[#This Row],[Demand]])</f>
        <v>109364.01</v>
      </c>
    </row>
    <row r="1090" spans="1:8" x14ac:dyDescent="0.3">
      <c r="A1090" s="31">
        <v>43093</v>
      </c>
      <c r="B1090" s="32" t="str">
        <f>VLOOKUP(Table_EnergyDemand_raw_data[[#This Row],[Date]],Table_Sheet1[], 2, FALSE)</f>
        <v>N</v>
      </c>
      <c r="C1090" s="32" t="str">
        <f>VLOOKUP(Table_EnergyDemand_raw_data[[#This Row],[Date]],Table_Sheet1[], 3, FALSE)</f>
        <v>N</v>
      </c>
      <c r="D1090" s="32">
        <v>92856.23</v>
      </c>
      <c r="E1090" s="32" t="e">
        <f>IF(Table5[[#This Row],[School day]]="Y",Table5[[#This Row],[Demand]],NA())</f>
        <v>#N/A</v>
      </c>
      <c r="F1090" s="32">
        <f>IF(Table5[[#This Row],[School day]]="N",Table5[[#This Row],[Demand]],NA())</f>
        <v>92856.23</v>
      </c>
      <c r="G1090" s="32" t="e">
        <f>IF(Table5[[#This Row],[Holiday]]="Y",Table5[[#This Row],[Demand]], NA())</f>
        <v>#N/A</v>
      </c>
      <c r="H1090" s="32">
        <f>IF(Table5[[#This Row],[Holiday]]="Y",NA(),Table5[[#This Row],[Demand]])</f>
        <v>92856.23</v>
      </c>
    </row>
    <row r="1091" spans="1:8" x14ac:dyDescent="0.3">
      <c r="A1091" s="31">
        <v>43094</v>
      </c>
      <c r="B1091" s="32" t="str">
        <f>VLOOKUP(Table_EnergyDemand_raw_data[[#This Row],[Date]],Table_Sheet1[], 2, FALSE)</f>
        <v>N</v>
      </c>
      <c r="C1091" s="32" t="str">
        <f>VLOOKUP(Table_EnergyDemand_raw_data[[#This Row],[Date]],Table_Sheet1[], 3, FALSE)</f>
        <v>Y</v>
      </c>
      <c r="D1091" s="32">
        <v>85094.375</v>
      </c>
      <c r="E1091" s="32" t="e">
        <f>IF(Table5[[#This Row],[School day]]="Y",Table5[[#This Row],[Demand]],NA())</f>
        <v>#N/A</v>
      </c>
      <c r="F1091" s="32">
        <f>IF(Table5[[#This Row],[School day]]="N",Table5[[#This Row],[Demand]],NA())</f>
        <v>85094.375</v>
      </c>
      <c r="G1091" s="32">
        <f>IF(Table5[[#This Row],[Holiday]]="Y",Table5[[#This Row],[Demand]], NA())</f>
        <v>85094.375</v>
      </c>
      <c r="H1091" s="32" t="e">
        <f>IF(Table5[[#This Row],[Holiday]]="Y",NA(),Table5[[#This Row],[Demand]])</f>
        <v>#N/A</v>
      </c>
    </row>
    <row r="1092" spans="1:8" x14ac:dyDescent="0.3">
      <c r="A1092" s="31">
        <v>43095</v>
      </c>
      <c r="B1092" s="32" t="str">
        <f>VLOOKUP(Table_EnergyDemand_raw_data[[#This Row],[Date]],Table_Sheet1[], 2, FALSE)</f>
        <v>N</v>
      </c>
      <c r="C1092" s="32" t="str">
        <f>VLOOKUP(Table_EnergyDemand_raw_data[[#This Row],[Date]],Table_Sheet1[], 3, FALSE)</f>
        <v>Y</v>
      </c>
      <c r="D1092" s="32">
        <v>98638.854999999996</v>
      </c>
      <c r="E1092" s="32" t="e">
        <f>IF(Table5[[#This Row],[School day]]="Y",Table5[[#This Row],[Demand]],NA())</f>
        <v>#N/A</v>
      </c>
      <c r="F1092" s="32">
        <f>IF(Table5[[#This Row],[School day]]="N",Table5[[#This Row],[Demand]],NA())</f>
        <v>98638.854999999996</v>
      </c>
      <c r="G1092" s="32">
        <f>IF(Table5[[#This Row],[Holiday]]="Y",Table5[[#This Row],[Demand]], NA())</f>
        <v>98638.854999999996</v>
      </c>
      <c r="H1092" s="32" t="e">
        <f>IF(Table5[[#This Row],[Holiday]]="Y",NA(),Table5[[#This Row],[Demand]])</f>
        <v>#N/A</v>
      </c>
    </row>
    <row r="1093" spans="1:8" x14ac:dyDescent="0.3">
      <c r="A1093" s="31">
        <v>43096</v>
      </c>
      <c r="B1093" s="32" t="str">
        <f>VLOOKUP(Table_EnergyDemand_raw_data[[#This Row],[Date]],Table_Sheet1[], 2, FALSE)</f>
        <v>N</v>
      </c>
      <c r="C1093" s="32" t="str">
        <f>VLOOKUP(Table_EnergyDemand_raw_data[[#This Row],[Date]],Table_Sheet1[], 3, FALSE)</f>
        <v>N</v>
      </c>
      <c r="D1093" s="32">
        <v>128753.755</v>
      </c>
      <c r="E1093" s="32" t="e">
        <f>IF(Table5[[#This Row],[School day]]="Y",Table5[[#This Row],[Demand]],NA())</f>
        <v>#N/A</v>
      </c>
      <c r="F1093" s="32">
        <f>IF(Table5[[#This Row],[School day]]="N",Table5[[#This Row],[Demand]],NA())</f>
        <v>128753.755</v>
      </c>
      <c r="G1093" s="32" t="e">
        <f>IF(Table5[[#This Row],[Holiday]]="Y",Table5[[#This Row],[Demand]], NA())</f>
        <v>#N/A</v>
      </c>
      <c r="H1093" s="32">
        <f>IF(Table5[[#This Row],[Holiday]]="Y",NA(),Table5[[#This Row],[Demand]])</f>
        <v>128753.755</v>
      </c>
    </row>
    <row r="1094" spans="1:8" x14ac:dyDescent="0.3">
      <c r="A1094" s="31">
        <v>43097</v>
      </c>
      <c r="B1094" s="32" t="str">
        <f>VLOOKUP(Table_EnergyDemand_raw_data[[#This Row],[Date]],Table_Sheet1[], 2, FALSE)</f>
        <v>N</v>
      </c>
      <c r="C1094" s="32" t="str">
        <f>VLOOKUP(Table_EnergyDemand_raw_data[[#This Row],[Date]],Table_Sheet1[], 3, FALSE)</f>
        <v>N</v>
      </c>
      <c r="D1094" s="32">
        <v>130699.155</v>
      </c>
      <c r="E1094" s="32" t="e">
        <f>IF(Table5[[#This Row],[School day]]="Y",Table5[[#This Row],[Demand]],NA())</f>
        <v>#N/A</v>
      </c>
      <c r="F1094" s="32">
        <f>IF(Table5[[#This Row],[School day]]="N",Table5[[#This Row],[Demand]],NA())</f>
        <v>130699.155</v>
      </c>
      <c r="G1094" s="32" t="e">
        <f>IF(Table5[[#This Row],[Holiday]]="Y",Table5[[#This Row],[Demand]], NA())</f>
        <v>#N/A</v>
      </c>
      <c r="H1094" s="32">
        <f>IF(Table5[[#This Row],[Holiday]]="Y",NA(),Table5[[#This Row],[Demand]])</f>
        <v>130699.155</v>
      </c>
    </row>
    <row r="1095" spans="1:8" x14ac:dyDescent="0.3">
      <c r="A1095" s="31">
        <v>43098</v>
      </c>
      <c r="B1095" s="32" t="str">
        <f>VLOOKUP(Table_EnergyDemand_raw_data[[#This Row],[Date]],Table_Sheet1[], 2, FALSE)</f>
        <v>N</v>
      </c>
      <c r="C1095" s="32" t="str">
        <f>VLOOKUP(Table_EnergyDemand_raw_data[[#This Row],[Date]],Table_Sheet1[], 3, FALSE)</f>
        <v>N</v>
      </c>
      <c r="D1095" s="32">
        <v>115572.045</v>
      </c>
      <c r="E1095" s="32" t="e">
        <f>IF(Table5[[#This Row],[School day]]="Y",Table5[[#This Row],[Demand]],NA())</f>
        <v>#N/A</v>
      </c>
      <c r="F1095" s="32">
        <f>IF(Table5[[#This Row],[School day]]="N",Table5[[#This Row],[Demand]],NA())</f>
        <v>115572.045</v>
      </c>
      <c r="G1095" s="32" t="e">
        <f>IF(Table5[[#This Row],[Holiday]]="Y",Table5[[#This Row],[Demand]], NA())</f>
        <v>#N/A</v>
      </c>
      <c r="H1095" s="32">
        <f>IF(Table5[[#This Row],[Holiday]]="Y",NA(),Table5[[#This Row],[Demand]])</f>
        <v>115572.045</v>
      </c>
    </row>
    <row r="1096" spans="1:8" x14ac:dyDescent="0.3">
      <c r="A1096" s="31">
        <v>43099</v>
      </c>
      <c r="B1096" s="32" t="str">
        <f>VLOOKUP(Table_EnergyDemand_raw_data[[#This Row],[Date]],Table_Sheet1[], 2, FALSE)</f>
        <v>N</v>
      </c>
      <c r="C1096" s="32" t="str">
        <f>VLOOKUP(Table_EnergyDemand_raw_data[[#This Row],[Date]],Table_Sheet1[], 3, FALSE)</f>
        <v>N</v>
      </c>
      <c r="D1096" s="32">
        <v>96358.975000000006</v>
      </c>
      <c r="E1096" s="32" t="e">
        <f>IF(Table5[[#This Row],[School day]]="Y",Table5[[#This Row],[Demand]],NA())</f>
        <v>#N/A</v>
      </c>
      <c r="F1096" s="32">
        <f>IF(Table5[[#This Row],[School day]]="N",Table5[[#This Row],[Demand]],NA())</f>
        <v>96358.975000000006</v>
      </c>
      <c r="G1096" s="32" t="e">
        <f>IF(Table5[[#This Row],[Holiday]]="Y",Table5[[#This Row],[Demand]], NA())</f>
        <v>#N/A</v>
      </c>
      <c r="H1096" s="32">
        <f>IF(Table5[[#This Row],[Holiday]]="Y",NA(),Table5[[#This Row],[Demand]])</f>
        <v>96358.975000000006</v>
      </c>
    </row>
    <row r="1097" spans="1:8" x14ac:dyDescent="0.3">
      <c r="A1097" s="31">
        <v>43100</v>
      </c>
      <c r="B1097" s="32" t="str">
        <f>VLOOKUP(Table_EnergyDemand_raw_data[[#This Row],[Date]],Table_Sheet1[], 2, FALSE)</f>
        <v>N</v>
      </c>
      <c r="C1097" s="32" t="str">
        <f>VLOOKUP(Table_EnergyDemand_raw_data[[#This Row],[Date]],Table_Sheet1[], 3, FALSE)</f>
        <v>N</v>
      </c>
      <c r="D1097" s="32">
        <v>95700.479999999996</v>
      </c>
      <c r="E1097" s="32" t="e">
        <f>IF(Table5[[#This Row],[School day]]="Y",Table5[[#This Row],[Demand]],NA())</f>
        <v>#N/A</v>
      </c>
      <c r="F1097" s="32">
        <f>IF(Table5[[#This Row],[School day]]="N",Table5[[#This Row],[Demand]],NA())</f>
        <v>95700.479999999996</v>
      </c>
      <c r="G1097" s="32" t="e">
        <f>IF(Table5[[#This Row],[Holiday]]="Y",Table5[[#This Row],[Demand]], NA())</f>
        <v>#N/A</v>
      </c>
      <c r="H1097" s="32">
        <f>IF(Table5[[#This Row],[Holiday]]="Y",NA(),Table5[[#This Row],[Demand]])</f>
        <v>95700.479999999996</v>
      </c>
    </row>
    <row r="1098" spans="1:8" x14ac:dyDescent="0.3">
      <c r="A1098" s="31">
        <v>43101</v>
      </c>
      <c r="B1098" s="32" t="str">
        <f>VLOOKUP(Table_EnergyDemand_raw_data[[#This Row],[Date]],Table_Sheet1[], 2, FALSE)</f>
        <v>N</v>
      </c>
      <c r="C1098" s="32" t="str">
        <f>VLOOKUP(Table_EnergyDemand_raw_data[[#This Row],[Date]],Table_Sheet1[], 3, FALSE)</f>
        <v>Y</v>
      </c>
      <c r="D1098" s="32">
        <v>95959.684999999998</v>
      </c>
      <c r="E1098" s="32" t="e">
        <f>IF(Table5[[#This Row],[School day]]="Y",Table5[[#This Row],[Demand]],NA())</f>
        <v>#N/A</v>
      </c>
      <c r="F1098" s="32">
        <f>IF(Table5[[#This Row],[School day]]="N",Table5[[#This Row],[Demand]],NA())</f>
        <v>95959.684999999998</v>
      </c>
      <c r="G1098" s="32">
        <f>IF(Table5[[#This Row],[Holiday]]="Y",Table5[[#This Row],[Demand]], NA())</f>
        <v>95959.684999999998</v>
      </c>
      <c r="H1098" s="32" t="e">
        <f>IF(Table5[[#This Row],[Holiday]]="Y",NA(),Table5[[#This Row],[Demand]])</f>
        <v>#N/A</v>
      </c>
    </row>
    <row r="1099" spans="1:8" x14ac:dyDescent="0.3">
      <c r="A1099" s="31">
        <v>43102</v>
      </c>
      <c r="B1099" s="32" t="str">
        <f>VLOOKUP(Table_EnergyDemand_raw_data[[#This Row],[Date]],Table_Sheet1[], 2, FALSE)</f>
        <v>N</v>
      </c>
      <c r="C1099" s="32" t="str">
        <f>VLOOKUP(Table_EnergyDemand_raw_data[[#This Row],[Date]],Table_Sheet1[], 3, FALSE)</f>
        <v>N</v>
      </c>
      <c r="D1099" s="32">
        <v>105277.85</v>
      </c>
      <c r="E1099" s="32" t="e">
        <f>IF(Table5[[#This Row],[School day]]="Y",Table5[[#This Row],[Demand]],NA())</f>
        <v>#N/A</v>
      </c>
      <c r="F1099" s="32">
        <f>IF(Table5[[#This Row],[School day]]="N",Table5[[#This Row],[Demand]],NA())</f>
        <v>105277.85</v>
      </c>
      <c r="G1099" s="32" t="e">
        <f>IF(Table5[[#This Row],[Holiday]]="Y",Table5[[#This Row],[Demand]], NA())</f>
        <v>#N/A</v>
      </c>
      <c r="H1099" s="32">
        <f>IF(Table5[[#This Row],[Holiday]]="Y",NA(),Table5[[#This Row],[Demand]])</f>
        <v>105277.85</v>
      </c>
    </row>
    <row r="1100" spans="1:8" x14ac:dyDescent="0.3">
      <c r="A1100" s="31">
        <v>43103</v>
      </c>
      <c r="B1100" s="32" t="str">
        <f>VLOOKUP(Table_EnergyDemand_raw_data[[#This Row],[Date]],Table_Sheet1[], 2, FALSE)</f>
        <v>N</v>
      </c>
      <c r="C1100" s="32" t="str">
        <f>VLOOKUP(Table_EnergyDemand_raw_data[[#This Row],[Date]],Table_Sheet1[], 3, FALSE)</f>
        <v>N</v>
      </c>
      <c r="D1100" s="32">
        <v>106373.825</v>
      </c>
      <c r="E1100" s="32" t="e">
        <f>IF(Table5[[#This Row],[School day]]="Y",Table5[[#This Row],[Demand]],NA())</f>
        <v>#N/A</v>
      </c>
      <c r="F1100" s="32">
        <f>IF(Table5[[#This Row],[School day]]="N",Table5[[#This Row],[Demand]],NA())</f>
        <v>106373.825</v>
      </c>
      <c r="G1100" s="32" t="e">
        <f>IF(Table5[[#This Row],[Holiday]]="Y",Table5[[#This Row],[Demand]], NA())</f>
        <v>#N/A</v>
      </c>
      <c r="H1100" s="32">
        <f>IF(Table5[[#This Row],[Holiday]]="Y",NA(),Table5[[#This Row],[Demand]])</f>
        <v>106373.825</v>
      </c>
    </row>
    <row r="1101" spans="1:8" x14ac:dyDescent="0.3">
      <c r="A1101" s="31">
        <v>43104</v>
      </c>
      <c r="B1101" s="32" t="str">
        <f>VLOOKUP(Table_EnergyDemand_raw_data[[#This Row],[Date]],Table_Sheet1[], 2, FALSE)</f>
        <v>N</v>
      </c>
      <c r="C1101" s="32" t="str">
        <f>VLOOKUP(Table_EnergyDemand_raw_data[[#This Row],[Date]],Table_Sheet1[], 3, FALSE)</f>
        <v>N</v>
      </c>
      <c r="D1101" s="32">
        <v>113337.685</v>
      </c>
      <c r="E1101" s="32" t="e">
        <f>IF(Table5[[#This Row],[School day]]="Y",Table5[[#This Row],[Demand]],NA())</f>
        <v>#N/A</v>
      </c>
      <c r="F1101" s="32">
        <f>IF(Table5[[#This Row],[School day]]="N",Table5[[#This Row],[Demand]],NA())</f>
        <v>113337.685</v>
      </c>
      <c r="G1101" s="32" t="e">
        <f>IF(Table5[[#This Row],[Holiday]]="Y",Table5[[#This Row],[Demand]], NA())</f>
        <v>#N/A</v>
      </c>
      <c r="H1101" s="32">
        <f>IF(Table5[[#This Row],[Holiday]]="Y",NA(),Table5[[#This Row],[Demand]])</f>
        <v>113337.685</v>
      </c>
    </row>
    <row r="1102" spans="1:8" x14ac:dyDescent="0.3">
      <c r="A1102" s="31">
        <v>43105</v>
      </c>
      <c r="B1102" s="32" t="str">
        <f>VLOOKUP(Table_EnergyDemand_raw_data[[#This Row],[Date]],Table_Sheet1[], 2, FALSE)</f>
        <v>N</v>
      </c>
      <c r="C1102" s="32" t="str">
        <f>VLOOKUP(Table_EnergyDemand_raw_data[[#This Row],[Date]],Table_Sheet1[], 3, FALSE)</f>
        <v>N</v>
      </c>
      <c r="D1102" s="32">
        <v>123247.735</v>
      </c>
      <c r="E1102" s="32" t="e">
        <f>IF(Table5[[#This Row],[School day]]="Y",Table5[[#This Row],[Demand]],NA())</f>
        <v>#N/A</v>
      </c>
      <c r="F1102" s="32">
        <f>IF(Table5[[#This Row],[School day]]="N",Table5[[#This Row],[Demand]],NA())</f>
        <v>123247.735</v>
      </c>
      <c r="G1102" s="32" t="e">
        <f>IF(Table5[[#This Row],[Holiday]]="Y",Table5[[#This Row],[Demand]], NA())</f>
        <v>#N/A</v>
      </c>
      <c r="H1102" s="32">
        <f>IF(Table5[[#This Row],[Holiday]]="Y",NA(),Table5[[#This Row],[Demand]])</f>
        <v>123247.735</v>
      </c>
    </row>
    <row r="1103" spans="1:8" x14ac:dyDescent="0.3">
      <c r="A1103" s="31">
        <v>43106</v>
      </c>
      <c r="B1103" s="32" t="str">
        <f>VLOOKUP(Table_EnergyDemand_raw_data[[#This Row],[Date]],Table_Sheet1[], 2, FALSE)</f>
        <v>N</v>
      </c>
      <c r="C1103" s="32" t="str">
        <f>VLOOKUP(Table_EnergyDemand_raw_data[[#This Row],[Date]],Table_Sheet1[], 3, FALSE)</f>
        <v>N</v>
      </c>
      <c r="D1103" s="32">
        <v>133705.845</v>
      </c>
      <c r="E1103" s="32" t="e">
        <f>IF(Table5[[#This Row],[School day]]="Y",Table5[[#This Row],[Demand]],NA())</f>
        <v>#N/A</v>
      </c>
      <c r="F1103" s="32">
        <f>IF(Table5[[#This Row],[School day]]="N",Table5[[#This Row],[Demand]],NA())</f>
        <v>133705.845</v>
      </c>
      <c r="G1103" s="32" t="e">
        <f>IF(Table5[[#This Row],[Holiday]]="Y",Table5[[#This Row],[Demand]], NA())</f>
        <v>#N/A</v>
      </c>
      <c r="H1103" s="32">
        <f>IF(Table5[[#This Row],[Holiday]]="Y",NA(),Table5[[#This Row],[Demand]])</f>
        <v>133705.845</v>
      </c>
    </row>
    <row r="1104" spans="1:8" x14ac:dyDescent="0.3">
      <c r="A1104" s="31">
        <v>43107</v>
      </c>
      <c r="B1104" s="32" t="str">
        <f>VLOOKUP(Table_EnergyDemand_raw_data[[#This Row],[Date]],Table_Sheet1[], 2, FALSE)</f>
        <v>N</v>
      </c>
      <c r="C1104" s="32" t="str">
        <f>VLOOKUP(Table_EnergyDemand_raw_data[[#This Row],[Date]],Table_Sheet1[], 3, FALSE)</f>
        <v>N</v>
      </c>
      <c r="D1104" s="32">
        <v>107142.815</v>
      </c>
      <c r="E1104" s="32" t="e">
        <f>IF(Table5[[#This Row],[School day]]="Y",Table5[[#This Row],[Demand]],NA())</f>
        <v>#N/A</v>
      </c>
      <c r="F1104" s="32">
        <f>IF(Table5[[#This Row],[School day]]="N",Table5[[#This Row],[Demand]],NA())</f>
        <v>107142.815</v>
      </c>
      <c r="G1104" s="32" t="e">
        <f>IF(Table5[[#This Row],[Holiday]]="Y",Table5[[#This Row],[Demand]], NA())</f>
        <v>#N/A</v>
      </c>
      <c r="H1104" s="32">
        <f>IF(Table5[[#This Row],[Holiday]]="Y",NA(),Table5[[#This Row],[Demand]])</f>
        <v>107142.815</v>
      </c>
    </row>
    <row r="1105" spans="1:8" x14ac:dyDescent="0.3">
      <c r="A1105" s="31">
        <v>43108</v>
      </c>
      <c r="B1105" s="32" t="str">
        <f>VLOOKUP(Table_EnergyDemand_raw_data[[#This Row],[Date]],Table_Sheet1[], 2, FALSE)</f>
        <v>N</v>
      </c>
      <c r="C1105" s="32" t="str">
        <f>VLOOKUP(Table_EnergyDemand_raw_data[[#This Row],[Date]],Table_Sheet1[], 3, FALSE)</f>
        <v>N</v>
      </c>
      <c r="D1105" s="32">
        <v>118832.07</v>
      </c>
      <c r="E1105" s="32" t="e">
        <f>IF(Table5[[#This Row],[School day]]="Y",Table5[[#This Row],[Demand]],NA())</f>
        <v>#N/A</v>
      </c>
      <c r="F1105" s="32">
        <f>IF(Table5[[#This Row],[School day]]="N",Table5[[#This Row],[Demand]],NA())</f>
        <v>118832.07</v>
      </c>
      <c r="G1105" s="32" t="e">
        <f>IF(Table5[[#This Row],[Holiday]]="Y",Table5[[#This Row],[Demand]], NA())</f>
        <v>#N/A</v>
      </c>
      <c r="H1105" s="32">
        <f>IF(Table5[[#This Row],[Holiday]]="Y",NA(),Table5[[#This Row],[Demand]])</f>
        <v>118832.07</v>
      </c>
    </row>
    <row r="1106" spans="1:8" x14ac:dyDescent="0.3">
      <c r="A1106" s="31">
        <v>43109</v>
      </c>
      <c r="B1106" s="32" t="str">
        <f>VLOOKUP(Table_EnergyDemand_raw_data[[#This Row],[Date]],Table_Sheet1[], 2, FALSE)</f>
        <v>N</v>
      </c>
      <c r="C1106" s="32" t="str">
        <f>VLOOKUP(Table_EnergyDemand_raw_data[[#This Row],[Date]],Table_Sheet1[], 3, FALSE)</f>
        <v>N</v>
      </c>
      <c r="D1106" s="32">
        <v>111361.05</v>
      </c>
      <c r="E1106" s="32" t="e">
        <f>IF(Table5[[#This Row],[School day]]="Y",Table5[[#This Row],[Demand]],NA())</f>
        <v>#N/A</v>
      </c>
      <c r="F1106" s="32">
        <f>IF(Table5[[#This Row],[School day]]="N",Table5[[#This Row],[Demand]],NA())</f>
        <v>111361.05</v>
      </c>
      <c r="G1106" s="32" t="e">
        <f>IF(Table5[[#This Row],[Holiday]]="Y",Table5[[#This Row],[Demand]], NA())</f>
        <v>#N/A</v>
      </c>
      <c r="H1106" s="32">
        <f>IF(Table5[[#This Row],[Holiday]]="Y",NA(),Table5[[#This Row],[Demand]])</f>
        <v>111361.05</v>
      </c>
    </row>
    <row r="1107" spans="1:8" x14ac:dyDescent="0.3">
      <c r="A1107" s="31">
        <v>43110</v>
      </c>
      <c r="B1107" s="32" t="str">
        <f>VLOOKUP(Table_EnergyDemand_raw_data[[#This Row],[Date]],Table_Sheet1[], 2, FALSE)</f>
        <v>N</v>
      </c>
      <c r="C1107" s="32" t="str">
        <f>VLOOKUP(Table_EnergyDemand_raw_data[[#This Row],[Date]],Table_Sheet1[], 3, FALSE)</f>
        <v>N</v>
      </c>
      <c r="D1107" s="32">
        <v>116530.04</v>
      </c>
      <c r="E1107" s="32" t="e">
        <f>IF(Table5[[#This Row],[School day]]="Y",Table5[[#This Row],[Demand]],NA())</f>
        <v>#N/A</v>
      </c>
      <c r="F1107" s="32">
        <f>IF(Table5[[#This Row],[School day]]="N",Table5[[#This Row],[Demand]],NA())</f>
        <v>116530.04</v>
      </c>
      <c r="G1107" s="32" t="e">
        <f>IF(Table5[[#This Row],[Holiday]]="Y",Table5[[#This Row],[Demand]], NA())</f>
        <v>#N/A</v>
      </c>
      <c r="H1107" s="32">
        <f>IF(Table5[[#This Row],[Holiday]]="Y",NA(),Table5[[#This Row],[Demand]])</f>
        <v>116530.04</v>
      </c>
    </row>
    <row r="1108" spans="1:8" x14ac:dyDescent="0.3">
      <c r="A1108" s="31">
        <v>43111</v>
      </c>
      <c r="B1108" s="32" t="str">
        <f>VLOOKUP(Table_EnergyDemand_raw_data[[#This Row],[Date]],Table_Sheet1[], 2, FALSE)</f>
        <v>N</v>
      </c>
      <c r="C1108" s="32" t="str">
        <f>VLOOKUP(Table_EnergyDemand_raw_data[[#This Row],[Date]],Table_Sheet1[], 3, FALSE)</f>
        <v>N</v>
      </c>
      <c r="D1108" s="32">
        <v>139607.905</v>
      </c>
      <c r="E1108" s="32" t="e">
        <f>IF(Table5[[#This Row],[School day]]="Y",Table5[[#This Row],[Demand]],NA())</f>
        <v>#N/A</v>
      </c>
      <c r="F1108" s="32">
        <f>IF(Table5[[#This Row],[School day]]="N",Table5[[#This Row],[Demand]],NA())</f>
        <v>139607.905</v>
      </c>
      <c r="G1108" s="32" t="e">
        <f>IF(Table5[[#This Row],[Holiday]]="Y",Table5[[#This Row],[Demand]], NA())</f>
        <v>#N/A</v>
      </c>
      <c r="H1108" s="32">
        <f>IF(Table5[[#This Row],[Holiday]]="Y",NA(),Table5[[#This Row],[Demand]])</f>
        <v>139607.905</v>
      </c>
    </row>
    <row r="1109" spans="1:8" x14ac:dyDescent="0.3">
      <c r="A1109" s="31">
        <v>43112</v>
      </c>
      <c r="B1109" s="32" t="str">
        <f>VLOOKUP(Table_EnergyDemand_raw_data[[#This Row],[Date]],Table_Sheet1[], 2, FALSE)</f>
        <v>N</v>
      </c>
      <c r="C1109" s="32" t="str">
        <f>VLOOKUP(Table_EnergyDemand_raw_data[[#This Row],[Date]],Table_Sheet1[], 3, FALSE)</f>
        <v>N</v>
      </c>
      <c r="D1109" s="32">
        <v>132022.87</v>
      </c>
      <c r="E1109" s="32" t="e">
        <f>IF(Table5[[#This Row],[School day]]="Y",Table5[[#This Row],[Demand]],NA())</f>
        <v>#N/A</v>
      </c>
      <c r="F1109" s="32">
        <f>IF(Table5[[#This Row],[School day]]="N",Table5[[#This Row],[Demand]],NA())</f>
        <v>132022.87</v>
      </c>
      <c r="G1109" s="32" t="e">
        <f>IF(Table5[[#This Row],[Holiday]]="Y",Table5[[#This Row],[Demand]], NA())</f>
        <v>#N/A</v>
      </c>
      <c r="H1109" s="32">
        <f>IF(Table5[[#This Row],[Holiday]]="Y",NA(),Table5[[#This Row],[Demand]])</f>
        <v>132022.87</v>
      </c>
    </row>
    <row r="1110" spans="1:8" x14ac:dyDescent="0.3">
      <c r="A1110" s="31">
        <v>43113</v>
      </c>
      <c r="B1110" s="32" t="str">
        <f>VLOOKUP(Table_EnergyDemand_raw_data[[#This Row],[Date]],Table_Sheet1[], 2, FALSE)</f>
        <v>N</v>
      </c>
      <c r="C1110" s="32" t="str">
        <f>VLOOKUP(Table_EnergyDemand_raw_data[[#This Row],[Date]],Table_Sheet1[], 3, FALSE)</f>
        <v>N</v>
      </c>
      <c r="D1110" s="32">
        <v>98977.05</v>
      </c>
      <c r="E1110" s="32" t="e">
        <f>IF(Table5[[#This Row],[School day]]="Y",Table5[[#This Row],[Demand]],NA())</f>
        <v>#N/A</v>
      </c>
      <c r="F1110" s="32">
        <f>IF(Table5[[#This Row],[School day]]="N",Table5[[#This Row],[Demand]],NA())</f>
        <v>98977.05</v>
      </c>
      <c r="G1110" s="32" t="e">
        <f>IF(Table5[[#This Row],[Holiday]]="Y",Table5[[#This Row],[Demand]], NA())</f>
        <v>#N/A</v>
      </c>
      <c r="H1110" s="32">
        <f>IF(Table5[[#This Row],[Holiday]]="Y",NA(),Table5[[#This Row],[Demand]])</f>
        <v>98977.05</v>
      </c>
    </row>
    <row r="1111" spans="1:8" x14ac:dyDescent="0.3">
      <c r="A1111" s="31">
        <v>43114</v>
      </c>
      <c r="B1111" s="32" t="str">
        <f>VLOOKUP(Table_EnergyDemand_raw_data[[#This Row],[Date]],Table_Sheet1[], 2, FALSE)</f>
        <v>N</v>
      </c>
      <c r="C1111" s="32" t="str">
        <f>VLOOKUP(Table_EnergyDemand_raw_data[[#This Row],[Date]],Table_Sheet1[], 3, FALSE)</f>
        <v>N</v>
      </c>
      <c r="D1111" s="32">
        <v>92021.68</v>
      </c>
      <c r="E1111" s="32" t="e">
        <f>IF(Table5[[#This Row],[School day]]="Y",Table5[[#This Row],[Demand]],NA())</f>
        <v>#N/A</v>
      </c>
      <c r="F1111" s="32">
        <f>IF(Table5[[#This Row],[School day]]="N",Table5[[#This Row],[Demand]],NA())</f>
        <v>92021.68</v>
      </c>
      <c r="G1111" s="32" t="e">
        <f>IF(Table5[[#This Row],[Holiday]]="Y",Table5[[#This Row],[Demand]], NA())</f>
        <v>#N/A</v>
      </c>
      <c r="H1111" s="32">
        <f>IF(Table5[[#This Row],[Holiday]]="Y",NA(),Table5[[#This Row],[Demand]])</f>
        <v>92021.68</v>
      </c>
    </row>
    <row r="1112" spans="1:8" x14ac:dyDescent="0.3">
      <c r="A1112" s="31">
        <v>43115</v>
      </c>
      <c r="B1112" s="32" t="str">
        <f>VLOOKUP(Table_EnergyDemand_raw_data[[#This Row],[Date]],Table_Sheet1[], 2, FALSE)</f>
        <v>N</v>
      </c>
      <c r="C1112" s="32" t="str">
        <f>VLOOKUP(Table_EnergyDemand_raw_data[[#This Row],[Date]],Table_Sheet1[], 3, FALSE)</f>
        <v>N</v>
      </c>
      <c r="D1112" s="32">
        <v>109389.095</v>
      </c>
      <c r="E1112" s="32" t="e">
        <f>IF(Table5[[#This Row],[School day]]="Y",Table5[[#This Row],[Demand]],NA())</f>
        <v>#N/A</v>
      </c>
      <c r="F1112" s="32">
        <f>IF(Table5[[#This Row],[School day]]="N",Table5[[#This Row],[Demand]],NA())</f>
        <v>109389.095</v>
      </c>
      <c r="G1112" s="32" t="e">
        <f>IF(Table5[[#This Row],[Holiday]]="Y",Table5[[#This Row],[Demand]], NA())</f>
        <v>#N/A</v>
      </c>
      <c r="H1112" s="32">
        <f>IF(Table5[[#This Row],[Holiday]]="Y",NA(),Table5[[#This Row],[Demand]])</f>
        <v>109389.095</v>
      </c>
    </row>
    <row r="1113" spans="1:8" x14ac:dyDescent="0.3">
      <c r="A1113" s="31">
        <v>43116</v>
      </c>
      <c r="B1113" s="32" t="str">
        <f>VLOOKUP(Table_EnergyDemand_raw_data[[#This Row],[Date]],Table_Sheet1[], 2, FALSE)</f>
        <v>N</v>
      </c>
      <c r="C1113" s="32" t="str">
        <f>VLOOKUP(Table_EnergyDemand_raw_data[[#This Row],[Date]],Table_Sheet1[], 3, FALSE)</f>
        <v>N</v>
      </c>
      <c r="D1113" s="32">
        <v>116074.03</v>
      </c>
      <c r="E1113" s="32" t="e">
        <f>IF(Table5[[#This Row],[School day]]="Y",Table5[[#This Row],[Demand]],NA())</f>
        <v>#N/A</v>
      </c>
      <c r="F1113" s="32">
        <f>IF(Table5[[#This Row],[School day]]="N",Table5[[#This Row],[Demand]],NA())</f>
        <v>116074.03</v>
      </c>
      <c r="G1113" s="32" t="e">
        <f>IF(Table5[[#This Row],[Holiday]]="Y",Table5[[#This Row],[Demand]], NA())</f>
        <v>#N/A</v>
      </c>
      <c r="H1113" s="32">
        <f>IF(Table5[[#This Row],[Holiday]]="Y",NA(),Table5[[#This Row],[Demand]])</f>
        <v>116074.03</v>
      </c>
    </row>
    <row r="1114" spans="1:8" x14ac:dyDescent="0.3">
      <c r="A1114" s="31">
        <v>43117</v>
      </c>
      <c r="B1114" s="32" t="str">
        <f>VLOOKUP(Table_EnergyDemand_raw_data[[#This Row],[Date]],Table_Sheet1[], 2, FALSE)</f>
        <v>N</v>
      </c>
      <c r="C1114" s="32" t="str">
        <f>VLOOKUP(Table_EnergyDemand_raw_data[[#This Row],[Date]],Table_Sheet1[], 3, FALSE)</f>
        <v>N</v>
      </c>
      <c r="D1114" s="32">
        <v>129286.36500000001</v>
      </c>
      <c r="E1114" s="32" t="e">
        <f>IF(Table5[[#This Row],[School day]]="Y",Table5[[#This Row],[Demand]],NA())</f>
        <v>#N/A</v>
      </c>
      <c r="F1114" s="32">
        <f>IF(Table5[[#This Row],[School day]]="N",Table5[[#This Row],[Demand]],NA())</f>
        <v>129286.36500000001</v>
      </c>
      <c r="G1114" s="32" t="e">
        <f>IF(Table5[[#This Row],[Holiday]]="Y",Table5[[#This Row],[Demand]], NA())</f>
        <v>#N/A</v>
      </c>
      <c r="H1114" s="32">
        <f>IF(Table5[[#This Row],[Holiday]]="Y",NA(),Table5[[#This Row],[Demand]])</f>
        <v>129286.36500000001</v>
      </c>
    </row>
    <row r="1115" spans="1:8" x14ac:dyDescent="0.3">
      <c r="A1115" s="31">
        <v>43118</v>
      </c>
      <c r="B1115" s="32" t="str">
        <f>VLOOKUP(Table_EnergyDemand_raw_data[[#This Row],[Date]],Table_Sheet1[], 2, FALSE)</f>
        <v>N</v>
      </c>
      <c r="C1115" s="32" t="str">
        <f>VLOOKUP(Table_EnergyDemand_raw_data[[#This Row],[Date]],Table_Sheet1[], 3, FALSE)</f>
        <v>N</v>
      </c>
      <c r="D1115" s="32">
        <v>154648.065</v>
      </c>
      <c r="E1115" s="32" t="e">
        <f>IF(Table5[[#This Row],[School day]]="Y",Table5[[#This Row],[Demand]],NA())</f>
        <v>#N/A</v>
      </c>
      <c r="F1115" s="32">
        <f>IF(Table5[[#This Row],[School day]]="N",Table5[[#This Row],[Demand]],NA())</f>
        <v>154648.065</v>
      </c>
      <c r="G1115" s="32" t="e">
        <f>IF(Table5[[#This Row],[Holiday]]="Y",Table5[[#This Row],[Demand]], NA())</f>
        <v>#N/A</v>
      </c>
      <c r="H1115" s="32">
        <f>IF(Table5[[#This Row],[Holiday]]="Y",NA(),Table5[[#This Row],[Demand]])</f>
        <v>154648.065</v>
      </c>
    </row>
    <row r="1116" spans="1:8" x14ac:dyDescent="0.3">
      <c r="A1116" s="31">
        <v>43119</v>
      </c>
      <c r="B1116" s="32" t="str">
        <f>VLOOKUP(Table_EnergyDemand_raw_data[[#This Row],[Date]],Table_Sheet1[], 2, FALSE)</f>
        <v>N</v>
      </c>
      <c r="C1116" s="32" t="str">
        <f>VLOOKUP(Table_EnergyDemand_raw_data[[#This Row],[Date]],Table_Sheet1[], 3, FALSE)</f>
        <v>N</v>
      </c>
      <c r="D1116" s="32">
        <v>165070.595</v>
      </c>
      <c r="E1116" s="32" t="e">
        <f>IF(Table5[[#This Row],[School day]]="Y",Table5[[#This Row],[Demand]],NA())</f>
        <v>#N/A</v>
      </c>
      <c r="F1116" s="32">
        <f>IF(Table5[[#This Row],[School day]]="N",Table5[[#This Row],[Demand]],NA())</f>
        <v>165070.595</v>
      </c>
      <c r="G1116" s="32" t="e">
        <f>IF(Table5[[#This Row],[Holiday]]="Y",Table5[[#This Row],[Demand]], NA())</f>
        <v>#N/A</v>
      </c>
      <c r="H1116" s="32">
        <f>IF(Table5[[#This Row],[Holiday]]="Y",NA(),Table5[[#This Row],[Demand]])</f>
        <v>165070.595</v>
      </c>
    </row>
    <row r="1117" spans="1:8" x14ac:dyDescent="0.3">
      <c r="A1117" s="31">
        <v>43120</v>
      </c>
      <c r="B1117" s="32" t="str">
        <f>VLOOKUP(Table_EnergyDemand_raw_data[[#This Row],[Date]],Table_Sheet1[], 2, FALSE)</f>
        <v>N</v>
      </c>
      <c r="C1117" s="32" t="str">
        <f>VLOOKUP(Table_EnergyDemand_raw_data[[#This Row],[Date]],Table_Sheet1[], 3, FALSE)</f>
        <v>N</v>
      </c>
      <c r="D1117" s="32">
        <v>124825.02499999999</v>
      </c>
      <c r="E1117" s="32" t="e">
        <f>IF(Table5[[#This Row],[School day]]="Y",Table5[[#This Row],[Demand]],NA())</f>
        <v>#N/A</v>
      </c>
      <c r="F1117" s="32">
        <f>IF(Table5[[#This Row],[School day]]="N",Table5[[#This Row],[Demand]],NA())</f>
        <v>124825.02499999999</v>
      </c>
      <c r="G1117" s="32" t="e">
        <f>IF(Table5[[#This Row],[Holiday]]="Y",Table5[[#This Row],[Demand]], NA())</f>
        <v>#N/A</v>
      </c>
      <c r="H1117" s="32">
        <f>IF(Table5[[#This Row],[Holiday]]="Y",NA(),Table5[[#This Row],[Demand]])</f>
        <v>124825.02499999999</v>
      </c>
    </row>
    <row r="1118" spans="1:8" x14ac:dyDescent="0.3">
      <c r="A1118" s="31">
        <v>43121</v>
      </c>
      <c r="B1118" s="32" t="str">
        <f>VLOOKUP(Table_EnergyDemand_raw_data[[#This Row],[Date]],Table_Sheet1[], 2, FALSE)</f>
        <v>N</v>
      </c>
      <c r="C1118" s="32" t="str">
        <f>VLOOKUP(Table_EnergyDemand_raw_data[[#This Row],[Date]],Table_Sheet1[], 3, FALSE)</f>
        <v>N</v>
      </c>
      <c r="D1118" s="32">
        <v>127305.2</v>
      </c>
      <c r="E1118" s="32" t="e">
        <f>IF(Table5[[#This Row],[School day]]="Y",Table5[[#This Row],[Demand]],NA())</f>
        <v>#N/A</v>
      </c>
      <c r="F1118" s="32">
        <f>IF(Table5[[#This Row],[School day]]="N",Table5[[#This Row],[Demand]],NA())</f>
        <v>127305.2</v>
      </c>
      <c r="G1118" s="32" t="e">
        <f>IF(Table5[[#This Row],[Holiday]]="Y",Table5[[#This Row],[Demand]], NA())</f>
        <v>#N/A</v>
      </c>
      <c r="H1118" s="32">
        <f>IF(Table5[[#This Row],[Holiday]]="Y",NA(),Table5[[#This Row],[Demand]])</f>
        <v>127305.2</v>
      </c>
    </row>
    <row r="1119" spans="1:8" x14ac:dyDescent="0.3">
      <c r="A1119" s="31">
        <v>43122</v>
      </c>
      <c r="B1119" s="32" t="str">
        <f>VLOOKUP(Table_EnergyDemand_raw_data[[#This Row],[Date]],Table_Sheet1[], 2, FALSE)</f>
        <v>N</v>
      </c>
      <c r="C1119" s="32" t="str">
        <f>VLOOKUP(Table_EnergyDemand_raw_data[[#This Row],[Date]],Table_Sheet1[], 3, FALSE)</f>
        <v>N</v>
      </c>
      <c r="D1119" s="32">
        <v>137955.42499999999</v>
      </c>
      <c r="E1119" s="32" t="e">
        <f>IF(Table5[[#This Row],[School day]]="Y",Table5[[#This Row],[Demand]],NA())</f>
        <v>#N/A</v>
      </c>
      <c r="F1119" s="32">
        <f>IF(Table5[[#This Row],[School day]]="N",Table5[[#This Row],[Demand]],NA())</f>
        <v>137955.42499999999</v>
      </c>
      <c r="G1119" s="32" t="e">
        <f>IF(Table5[[#This Row],[Holiday]]="Y",Table5[[#This Row],[Demand]], NA())</f>
        <v>#N/A</v>
      </c>
      <c r="H1119" s="32">
        <f>IF(Table5[[#This Row],[Holiday]]="Y",NA(),Table5[[#This Row],[Demand]])</f>
        <v>137955.42499999999</v>
      </c>
    </row>
    <row r="1120" spans="1:8" x14ac:dyDescent="0.3">
      <c r="A1120" s="31">
        <v>43123</v>
      </c>
      <c r="B1120" s="32" t="str">
        <f>VLOOKUP(Table_EnergyDemand_raw_data[[#This Row],[Date]],Table_Sheet1[], 2, FALSE)</f>
        <v>N</v>
      </c>
      <c r="C1120" s="32" t="str">
        <f>VLOOKUP(Table_EnergyDemand_raw_data[[#This Row],[Date]],Table_Sheet1[], 3, FALSE)</f>
        <v>N</v>
      </c>
      <c r="D1120" s="32">
        <v>128314.47</v>
      </c>
      <c r="E1120" s="32" t="e">
        <f>IF(Table5[[#This Row],[School day]]="Y",Table5[[#This Row],[Demand]],NA())</f>
        <v>#N/A</v>
      </c>
      <c r="F1120" s="32">
        <f>IF(Table5[[#This Row],[School day]]="N",Table5[[#This Row],[Demand]],NA())</f>
        <v>128314.47</v>
      </c>
      <c r="G1120" s="32" t="e">
        <f>IF(Table5[[#This Row],[Holiday]]="Y",Table5[[#This Row],[Demand]], NA())</f>
        <v>#N/A</v>
      </c>
      <c r="H1120" s="32">
        <f>IF(Table5[[#This Row],[Holiday]]="Y",NA(),Table5[[#This Row],[Demand]])</f>
        <v>128314.47</v>
      </c>
    </row>
    <row r="1121" spans="1:8" x14ac:dyDescent="0.3">
      <c r="A1121" s="31">
        <v>43124</v>
      </c>
      <c r="B1121" s="32" t="str">
        <f>VLOOKUP(Table_EnergyDemand_raw_data[[#This Row],[Date]],Table_Sheet1[], 2, FALSE)</f>
        <v>N</v>
      </c>
      <c r="C1121" s="32" t="str">
        <f>VLOOKUP(Table_EnergyDemand_raw_data[[#This Row],[Date]],Table_Sheet1[], 3, FALSE)</f>
        <v>N</v>
      </c>
      <c r="D1121" s="32">
        <v>128899.765</v>
      </c>
      <c r="E1121" s="32" t="e">
        <f>IF(Table5[[#This Row],[School day]]="Y",Table5[[#This Row],[Demand]],NA())</f>
        <v>#N/A</v>
      </c>
      <c r="F1121" s="32">
        <f>IF(Table5[[#This Row],[School day]]="N",Table5[[#This Row],[Demand]],NA())</f>
        <v>128899.765</v>
      </c>
      <c r="G1121" s="32" t="e">
        <f>IF(Table5[[#This Row],[Holiday]]="Y",Table5[[#This Row],[Demand]], NA())</f>
        <v>#N/A</v>
      </c>
      <c r="H1121" s="32">
        <f>IF(Table5[[#This Row],[Holiday]]="Y",NA(),Table5[[#This Row],[Demand]])</f>
        <v>128899.765</v>
      </c>
    </row>
    <row r="1122" spans="1:8" x14ac:dyDescent="0.3">
      <c r="A1122" s="31">
        <v>43125</v>
      </c>
      <c r="B1122" s="32" t="str">
        <f>VLOOKUP(Table_EnergyDemand_raw_data[[#This Row],[Date]],Table_Sheet1[], 2, FALSE)</f>
        <v>N</v>
      </c>
      <c r="C1122" s="32" t="str">
        <f>VLOOKUP(Table_EnergyDemand_raw_data[[#This Row],[Date]],Table_Sheet1[], 3, FALSE)</f>
        <v>N</v>
      </c>
      <c r="D1122" s="32">
        <v>139245.21</v>
      </c>
      <c r="E1122" s="32" t="e">
        <f>IF(Table5[[#This Row],[School day]]="Y",Table5[[#This Row],[Demand]],NA())</f>
        <v>#N/A</v>
      </c>
      <c r="F1122" s="32">
        <f>IF(Table5[[#This Row],[School day]]="N",Table5[[#This Row],[Demand]],NA())</f>
        <v>139245.21</v>
      </c>
      <c r="G1122" s="32" t="e">
        <f>IF(Table5[[#This Row],[Holiday]]="Y",Table5[[#This Row],[Demand]], NA())</f>
        <v>#N/A</v>
      </c>
      <c r="H1122" s="32">
        <f>IF(Table5[[#This Row],[Holiday]]="Y",NA(),Table5[[#This Row],[Demand]])</f>
        <v>139245.21</v>
      </c>
    </row>
    <row r="1123" spans="1:8" x14ac:dyDescent="0.3">
      <c r="A1123" s="31">
        <v>43126</v>
      </c>
      <c r="B1123" s="32" t="str">
        <f>VLOOKUP(Table_EnergyDemand_raw_data[[#This Row],[Date]],Table_Sheet1[], 2, FALSE)</f>
        <v>N</v>
      </c>
      <c r="C1123" s="32" t="str">
        <f>VLOOKUP(Table_EnergyDemand_raw_data[[#This Row],[Date]],Table_Sheet1[], 3, FALSE)</f>
        <v>Y</v>
      </c>
      <c r="D1123" s="32">
        <v>128599.46</v>
      </c>
      <c r="E1123" s="32" t="e">
        <f>IF(Table5[[#This Row],[School day]]="Y",Table5[[#This Row],[Demand]],NA())</f>
        <v>#N/A</v>
      </c>
      <c r="F1123" s="32">
        <f>IF(Table5[[#This Row],[School day]]="N",Table5[[#This Row],[Demand]],NA())</f>
        <v>128599.46</v>
      </c>
      <c r="G1123" s="32">
        <f>IF(Table5[[#This Row],[Holiday]]="Y",Table5[[#This Row],[Demand]], NA())</f>
        <v>128599.46</v>
      </c>
      <c r="H1123" s="32" t="e">
        <f>IF(Table5[[#This Row],[Holiday]]="Y",NA(),Table5[[#This Row],[Demand]])</f>
        <v>#N/A</v>
      </c>
    </row>
    <row r="1124" spans="1:8" x14ac:dyDescent="0.3">
      <c r="A1124" s="31">
        <v>43127</v>
      </c>
      <c r="B1124" s="32" t="str">
        <f>VLOOKUP(Table_EnergyDemand_raw_data[[#This Row],[Date]],Table_Sheet1[], 2, FALSE)</f>
        <v>N</v>
      </c>
      <c r="C1124" s="32" t="str">
        <f>VLOOKUP(Table_EnergyDemand_raw_data[[#This Row],[Date]],Table_Sheet1[], 3, FALSE)</f>
        <v>N</v>
      </c>
      <c r="D1124" s="32">
        <v>139114.58499999999</v>
      </c>
      <c r="E1124" s="32" t="e">
        <f>IF(Table5[[#This Row],[School day]]="Y",Table5[[#This Row],[Demand]],NA())</f>
        <v>#N/A</v>
      </c>
      <c r="F1124" s="32">
        <f>IF(Table5[[#This Row],[School day]]="N",Table5[[#This Row],[Demand]],NA())</f>
        <v>139114.58499999999</v>
      </c>
      <c r="G1124" s="32" t="e">
        <f>IF(Table5[[#This Row],[Holiday]]="Y",Table5[[#This Row],[Demand]], NA())</f>
        <v>#N/A</v>
      </c>
      <c r="H1124" s="32">
        <f>IF(Table5[[#This Row],[Holiday]]="Y",NA(),Table5[[#This Row],[Demand]])</f>
        <v>139114.58499999999</v>
      </c>
    </row>
    <row r="1125" spans="1:8" x14ac:dyDescent="0.3">
      <c r="A1125" s="31">
        <v>43128</v>
      </c>
      <c r="B1125" s="32" t="str">
        <f>VLOOKUP(Table_EnergyDemand_raw_data[[#This Row],[Date]],Table_Sheet1[], 2, FALSE)</f>
        <v>N</v>
      </c>
      <c r="C1125" s="32" t="str">
        <f>VLOOKUP(Table_EnergyDemand_raw_data[[#This Row],[Date]],Table_Sheet1[], 3, FALSE)</f>
        <v>N</v>
      </c>
      <c r="D1125" s="32">
        <v>159436.69</v>
      </c>
      <c r="E1125" s="32" t="e">
        <f>IF(Table5[[#This Row],[School day]]="Y",Table5[[#This Row],[Demand]],NA())</f>
        <v>#N/A</v>
      </c>
      <c r="F1125" s="32">
        <f>IF(Table5[[#This Row],[School day]]="N",Table5[[#This Row],[Demand]],NA())</f>
        <v>159436.69</v>
      </c>
      <c r="G1125" s="32" t="e">
        <f>IF(Table5[[#This Row],[Holiday]]="Y",Table5[[#This Row],[Demand]], NA())</f>
        <v>#N/A</v>
      </c>
      <c r="H1125" s="32">
        <f>IF(Table5[[#This Row],[Holiday]]="Y",NA(),Table5[[#This Row],[Demand]])</f>
        <v>159436.69</v>
      </c>
    </row>
    <row r="1126" spans="1:8" x14ac:dyDescent="0.3">
      <c r="A1126" s="31">
        <v>43129</v>
      </c>
      <c r="B1126" s="32" t="str">
        <f>VLOOKUP(Table_EnergyDemand_raw_data[[#This Row],[Date]],Table_Sheet1[], 2, FALSE)</f>
        <v>N</v>
      </c>
      <c r="C1126" s="32" t="str">
        <f>VLOOKUP(Table_EnergyDemand_raw_data[[#This Row],[Date]],Table_Sheet1[], 3, FALSE)</f>
        <v>N</v>
      </c>
      <c r="D1126" s="32">
        <v>160437.565</v>
      </c>
      <c r="E1126" s="32" t="e">
        <f>IF(Table5[[#This Row],[School day]]="Y",Table5[[#This Row],[Demand]],NA())</f>
        <v>#N/A</v>
      </c>
      <c r="F1126" s="32">
        <f>IF(Table5[[#This Row],[School day]]="N",Table5[[#This Row],[Demand]],NA())</f>
        <v>160437.565</v>
      </c>
      <c r="G1126" s="32" t="e">
        <f>IF(Table5[[#This Row],[Holiday]]="Y",Table5[[#This Row],[Demand]], NA())</f>
        <v>#N/A</v>
      </c>
      <c r="H1126" s="32">
        <f>IF(Table5[[#This Row],[Holiday]]="Y",NA(),Table5[[#This Row],[Demand]])</f>
        <v>160437.565</v>
      </c>
    </row>
    <row r="1127" spans="1:8" x14ac:dyDescent="0.3">
      <c r="A1127" s="31">
        <v>43130</v>
      </c>
      <c r="B1127" s="32" t="str">
        <f>VLOOKUP(Table_EnergyDemand_raw_data[[#This Row],[Date]],Table_Sheet1[], 2, FALSE)</f>
        <v>N</v>
      </c>
      <c r="C1127" s="32" t="str">
        <f>VLOOKUP(Table_EnergyDemand_raw_data[[#This Row],[Date]],Table_Sheet1[], 3, FALSE)</f>
        <v>N</v>
      </c>
      <c r="D1127" s="32">
        <v>115239.57</v>
      </c>
      <c r="E1127" s="32" t="e">
        <f>IF(Table5[[#This Row],[School day]]="Y",Table5[[#This Row],[Demand]],NA())</f>
        <v>#N/A</v>
      </c>
      <c r="F1127" s="32">
        <f>IF(Table5[[#This Row],[School day]]="N",Table5[[#This Row],[Demand]],NA())</f>
        <v>115239.57</v>
      </c>
      <c r="G1127" s="32" t="e">
        <f>IF(Table5[[#This Row],[Holiday]]="Y",Table5[[#This Row],[Demand]], NA())</f>
        <v>#N/A</v>
      </c>
      <c r="H1127" s="32">
        <f>IF(Table5[[#This Row],[Holiday]]="Y",NA(),Table5[[#This Row],[Demand]])</f>
        <v>115239.57</v>
      </c>
    </row>
    <row r="1128" spans="1:8" x14ac:dyDescent="0.3">
      <c r="A1128" s="31">
        <v>43131</v>
      </c>
      <c r="B1128" s="32" t="str">
        <f>VLOOKUP(Table_EnergyDemand_raw_data[[#This Row],[Date]],Table_Sheet1[], 2, FALSE)</f>
        <v>Y</v>
      </c>
      <c r="C1128" s="32" t="str">
        <f>VLOOKUP(Table_EnergyDemand_raw_data[[#This Row],[Date]],Table_Sheet1[], 3, FALSE)</f>
        <v>N</v>
      </c>
      <c r="D1128" s="32">
        <v>108524.18</v>
      </c>
      <c r="E1128" s="32">
        <f>IF(Table5[[#This Row],[School day]]="Y",Table5[[#This Row],[Demand]],NA())</f>
        <v>108524.18</v>
      </c>
      <c r="F1128" s="32" t="e">
        <f>IF(Table5[[#This Row],[School day]]="N",Table5[[#This Row],[Demand]],NA())</f>
        <v>#N/A</v>
      </c>
      <c r="G1128" s="32" t="e">
        <f>IF(Table5[[#This Row],[Holiday]]="Y",Table5[[#This Row],[Demand]], NA())</f>
        <v>#N/A</v>
      </c>
      <c r="H1128" s="32">
        <f>IF(Table5[[#This Row],[Holiday]]="Y",NA(),Table5[[#This Row],[Demand]])</f>
        <v>108524.18</v>
      </c>
    </row>
    <row r="1129" spans="1:8" x14ac:dyDescent="0.3">
      <c r="A1129" s="31">
        <v>43132</v>
      </c>
      <c r="B1129" s="32" t="str">
        <f>VLOOKUP(Table_EnergyDemand_raw_data[[#This Row],[Date]],Table_Sheet1[], 2, FALSE)</f>
        <v>Y</v>
      </c>
      <c r="C1129" s="32" t="str">
        <f>VLOOKUP(Table_EnergyDemand_raw_data[[#This Row],[Date]],Table_Sheet1[], 3, FALSE)</f>
        <v>N</v>
      </c>
      <c r="D1129" s="32">
        <v>109949.21</v>
      </c>
      <c r="E1129" s="32">
        <f>IF(Table5[[#This Row],[School day]]="Y",Table5[[#This Row],[Demand]],NA())</f>
        <v>109949.21</v>
      </c>
      <c r="F1129" s="32" t="e">
        <f>IF(Table5[[#This Row],[School day]]="N",Table5[[#This Row],[Demand]],NA())</f>
        <v>#N/A</v>
      </c>
      <c r="G1129" s="32" t="e">
        <f>IF(Table5[[#This Row],[Holiday]]="Y",Table5[[#This Row],[Demand]], NA())</f>
        <v>#N/A</v>
      </c>
      <c r="H1129" s="32">
        <f>IF(Table5[[#This Row],[Holiday]]="Y",NA(),Table5[[#This Row],[Demand]])</f>
        <v>109949.21</v>
      </c>
    </row>
    <row r="1130" spans="1:8" x14ac:dyDescent="0.3">
      <c r="A1130" s="31">
        <v>43133</v>
      </c>
      <c r="B1130" s="32" t="str">
        <f>VLOOKUP(Table_EnergyDemand_raw_data[[#This Row],[Date]],Table_Sheet1[], 2, FALSE)</f>
        <v>Y</v>
      </c>
      <c r="C1130" s="32" t="str">
        <f>VLOOKUP(Table_EnergyDemand_raw_data[[#This Row],[Date]],Table_Sheet1[], 3, FALSE)</f>
        <v>N</v>
      </c>
      <c r="D1130" s="32">
        <v>112946.34</v>
      </c>
      <c r="E1130" s="32">
        <f>IF(Table5[[#This Row],[School day]]="Y",Table5[[#This Row],[Demand]],NA())</f>
        <v>112946.34</v>
      </c>
      <c r="F1130" s="32" t="e">
        <f>IF(Table5[[#This Row],[School day]]="N",Table5[[#This Row],[Demand]],NA())</f>
        <v>#N/A</v>
      </c>
      <c r="G1130" s="32" t="e">
        <f>IF(Table5[[#This Row],[Holiday]]="Y",Table5[[#This Row],[Demand]], NA())</f>
        <v>#N/A</v>
      </c>
      <c r="H1130" s="32">
        <f>IF(Table5[[#This Row],[Holiday]]="Y",NA(),Table5[[#This Row],[Demand]])</f>
        <v>112946.34</v>
      </c>
    </row>
    <row r="1131" spans="1:8" x14ac:dyDescent="0.3">
      <c r="A1131" s="31">
        <v>43134</v>
      </c>
      <c r="B1131" s="32" t="str">
        <f>VLOOKUP(Table_EnergyDemand_raw_data[[#This Row],[Date]],Table_Sheet1[], 2, FALSE)</f>
        <v>Y</v>
      </c>
      <c r="C1131" s="32" t="str">
        <f>VLOOKUP(Table_EnergyDemand_raw_data[[#This Row],[Date]],Table_Sheet1[], 3, FALSE)</f>
        <v>N</v>
      </c>
      <c r="D1131" s="32">
        <v>104947.325</v>
      </c>
      <c r="E1131" s="32">
        <f>IF(Table5[[#This Row],[School day]]="Y",Table5[[#This Row],[Demand]],NA())</f>
        <v>104947.325</v>
      </c>
      <c r="F1131" s="32" t="e">
        <f>IF(Table5[[#This Row],[School day]]="N",Table5[[#This Row],[Demand]],NA())</f>
        <v>#N/A</v>
      </c>
      <c r="G1131" s="32" t="e">
        <f>IF(Table5[[#This Row],[Holiday]]="Y",Table5[[#This Row],[Demand]], NA())</f>
        <v>#N/A</v>
      </c>
      <c r="H1131" s="32">
        <f>IF(Table5[[#This Row],[Holiday]]="Y",NA(),Table5[[#This Row],[Demand]])</f>
        <v>104947.325</v>
      </c>
    </row>
    <row r="1132" spans="1:8" x14ac:dyDescent="0.3">
      <c r="A1132" s="31">
        <v>43135</v>
      </c>
      <c r="B1132" s="32" t="str">
        <f>VLOOKUP(Table_EnergyDemand_raw_data[[#This Row],[Date]],Table_Sheet1[], 2, FALSE)</f>
        <v>Y</v>
      </c>
      <c r="C1132" s="32" t="str">
        <f>VLOOKUP(Table_EnergyDemand_raw_data[[#This Row],[Date]],Table_Sheet1[], 3, FALSE)</f>
        <v>N</v>
      </c>
      <c r="D1132" s="32">
        <v>106065.935</v>
      </c>
      <c r="E1132" s="32">
        <f>IF(Table5[[#This Row],[School day]]="Y",Table5[[#This Row],[Demand]],NA())</f>
        <v>106065.935</v>
      </c>
      <c r="F1132" s="32" t="e">
        <f>IF(Table5[[#This Row],[School day]]="N",Table5[[#This Row],[Demand]],NA())</f>
        <v>#N/A</v>
      </c>
      <c r="G1132" s="32" t="e">
        <f>IF(Table5[[#This Row],[Holiday]]="Y",Table5[[#This Row],[Demand]], NA())</f>
        <v>#N/A</v>
      </c>
      <c r="H1132" s="32">
        <f>IF(Table5[[#This Row],[Holiday]]="Y",NA(),Table5[[#This Row],[Demand]])</f>
        <v>106065.935</v>
      </c>
    </row>
    <row r="1133" spans="1:8" x14ac:dyDescent="0.3">
      <c r="A1133" s="31">
        <v>43136</v>
      </c>
      <c r="B1133" s="32" t="str">
        <f>VLOOKUP(Table_EnergyDemand_raw_data[[#This Row],[Date]],Table_Sheet1[], 2, FALSE)</f>
        <v>Y</v>
      </c>
      <c r="C1133" s="32" t="str">
        <f>VLOOKUP(Table_EnergyDemand_raw_data[[#This Row],[Date]],Table_Sheet1[], 3, FALSE)</f>
        <v>N</v>
      </c>
      <c r="D1133" s="32">
        <v>126465.96</v>
      </c>
      <c r="E1133" s="32">
        <f>IF(Table5[[#This Row],[School day]]="Y",Table5[[#This Row],[Demand]],NA())</f>
        <v>126465.96</v>
      </c>
      <c r="F1133" s="32" t="e">
        <f>IF(Table5[[#This Row],[School day]]="N",Table5[[#This Row],[Demand]],NA())</f>
        <v>#N/A</v>
      </c>
      <c r="G1133" s="32" t="e">
        <f>IF(Table5[[#This Row],[Holiday]]="Y",Table5[[#This Row],[Demand]], NA())</f>
        <v>#N/A</v>
      </c>
      <c r="H1133" s="32">
        <f>IF(Table5[[#This Row],[Holiday]]="Y",NA(),Table5[[#This Row],[Demand]])</f>
        <v>126465.96</v>
      </c>
    </row>
    <row r="1134" spans="1:8" x14ac:dyDescent="0.3">
      <c r="A1134" s="31">
        <v>43137</v>
      </c>
      <c r="B1134" s="32" t="str">
        <f>VLOOKUP(Table_EnergyDemand_raw_data[[#This Row],[Date]],Table_Sheet1[], 2, FALSE)</f>
        <v>Y</v>
      </c>
      <c r="C1134" s="32" t="str">
        <f>VLOOKUP(Table_EnergyDemand_raw_data[[#This Row],[Date]],Table_Sheet1[], 3, FALSE)</f>
        <v>N</v>
      </c>
      <c r="D1134" s="32">
        <v>137539.72500000001</v>
      </c>
      <c r="E1134" s="32">
        <f>IF(Table5[[#This Row],[School day]]="Y",Table5[[#This Row],[Demand]],NA())</f>
        <v>137539.72500000001</v>
      </c>
      <c r="F1134" s="32" t="e">
        <f>IF(Table5[[#This Row],[School day]]="N",Table5[[#This Row],[Demand]],NA())</f>
        <v>#N/A</v>
      </c>
      <c r="G1134" s="32" t="e">
        <f>IF(Table5[[#This Row],[Holiday]]="Y",Table5[[#This Row],[Demand]], NA())</f>
        <v>#N/A</v>
      </c>
      <c r="H1134" s="32">
        <f>IF(Table5[[#This Row],[Holiday]]="Y",NA(),Table5[[#This Row],[Demand]])</f>
        <v>137539.72500000001</v>
      </c>
    </row>
    <row r="1135" spans="1:8" x14ac:dyDescent="0.3">
      <c r="A1135" s="31">
        <v>43138</v>
      </c>
      <c r="B1135" s="32" t="str">
        <f>VLOOKUP(Table_EnergyDemand_raw_data[[#This Row],[Date]],Table_Sheet1[], 2, FALSE)</f>
        <v>Y</v>
      </c>
      <c r="C1135" s="32" t="str">
        <f>VLOOKUP(Table_EnergyDemand_raw_data[[#This Row],[Date]],Table_Sheet1[], 3, FALSE)</f>
        <v>N</v>
      </c>
      <c r="D1135" s="32">
        <v>159307.315</v>
      </c>
      <c r="E1135" s="32">
        <f>IF(Table5[[#This Row],[School day]]="Y",Table5[[#This Row],[Demand]],NA())</f>
        <v>159307.315</v>
      </c>
      <c r="F1135" s="32" t="e">
        <f>IF(Table5[[#This Row],[School day]]="N",Table5[[#This Row],[Demand]],NA())</f>
        <v>#N/A</v>
      </c>
      <c r="G1135" s="32" t="e">
        <f>IF(Table5[[#This Row],[Holiday]]="Y",Table5[[#This Row],[Demand]], NA())</f>
        <v>#N/A</v>
      </c>
      <c r="H1135" s="32">
        <f>IF(Table5[[#This Row],[Holiday]]="Y",NA(),Table5[[#This Row],[Demand]])</f>
        <v>159307.315</v>
      </c>
    </row>
    <row r="1136" spans="1:8" x14ac:dyDescent="0.3">
      <c r="A1136" s="31">
        <v>43139</v>
      </c>
      <c r="B1136" s="32" t="str">
        <f>VLOOKUP(Table_EnergyDemand_raw_data[[#This Row],[Date]],Table_Sheet1[], 2, FALSE)</f>
        <v>Y</v>
      </c>
      <c r="C1136" s="32" t="str">
        <f>VLOOKUP(Table_EnergyDemand_raw_data[[#This Row],[Date]],Table_Sheet1[], 3, FALSE)</f>
        <v>N</v>
      </c>
      <c r="D1136" s="32">
        <v>149473.01</v>
      </c>
      <c r="E1136" s="32">
        <f>IF(Table5[[#This Row],[School day]]="Y",Table5[[#This Row],[Demand]],NA())</f>
        <v>149473.01</v>
      </c>
      <c r="F1136" s="32" t="e">
        <f>IF(Table5[[#This Row],[School day]]="N",Table5[[#This Row],[Demand]],NA())</f>
        <v>#N/A</v>
      </c>
      <c r="G1136" s="32" t="e">
        <f>IF(Table5[[#This Row],[Holiday]]="Y",Table5[[#This Row],[Demand]], NA())</f>
        <v>#N/A</v>
      </c>
      <c r="H1136" s="32">
        <f>IF(Table5[[#This Row],[Holiday]]="Y",NA(),Table5[[#This Row],[Demand]])</f>
        <v>149473.01</v>
      </c>
    </row>
    <row r="1137" spans="1:8" x14ac:dyDescent="0.3">
      <c r="A1137" s="31">
        <v>43140</v>
      </c>
      <c r="B1137" s="32" t="str">
        <f>VLOOKUP(Table_EnergyDemand_raw_data[[#This Row],[Date]],Table_Sheet1[], 2, FALSE)</f>
        <v>Y</v>
      </c>
      <c r="C1137" s="32" t="str">
        <f>VLOOKUP(Table_EnergyDemand_raw_data[[#This Row],[Date]],Table_Sheet1[], 3, FALSE)</f>
        <v>N</v>
      </c>
      <c r="D1137" s="32">
        <v>137101.87</v>
      </c>
      <c r="E1137" s="32">
        <f>IF(Table5[[#This Row],[School day]]="Y",Table5[[#This Row],[Demand]],NA())</f>
        <v>137101.87</v>
      </c>
      <c r="F1137" s="32" t="e">
        <f>IF(Table5[[#This Row],[School day]]="N",Table5[[#This Row],[Demand]],NA())</f>
        <v>#N/A</v>
      </c>
      <c r="G1137" s="32" t="e">
        <f>IF(Table5[[#This Row],[Holiday]]="Y",Table5[[#This Row],[Demand]], NA())</f>
        <v>#N/A</v>
      </c>
      <c r="H1137" s="32">
        <f>IF(Table5[[#This Row],[Holiday]]="Y",NA(),Table5[[#This Row],[Demand]])</f>
        <v>137101.87</v>
      </c>
    </row>
    <row r="1138" spans="1:8" x14ac:dyDescent="0.3">
      <c r="A1138" s="31">
        <v>43141</v>
      </c>
      <c r="B1138" s="32" t="str">
        <f>VLOOKUP(Table_EnergyDemand_raw_data[[#This Row],[Date]],Table_Sheet1[], 2, FALSE)</f>
        <v>Y</v>
      </c>
      <c r="C1138" s="32" t="str">
        <f>VLOOKUP(Table_EnergyDemand_raw_data[[#This Row],[Date]],Table_Sheet1[], 3, FALSE)</f>
        <v>N</v>
      </c>
      <c r="D1138" s="32">
        <v>118113.8</v>
      </c>
      <c r="E1138" s="32">
        <f>IF(Table5[[#This Row],[School day]]="Y",Table5[[#This Row],[Demand]],NA())</f>
        <v>118113.8</v>
      </c>
      <c r="F1138" s="32" t="e">
        <f>IF(Table5[[#This Row],[School day]]="N",Table5[[#This Row],[Demand]],NA())</f>
        <v>#N/A</v>
      </c>
      <c r="G1138" s="32" t="e">
        <f>IF(Table5[[#This Row],[Holiday]]="Y",Table5[[#This Row],[Demand]], NA())</f>
        <v>#N/A</v>
      </c>
      <c r="H1138" s="32">
        <f>IF(Table5[[#This Row],[Holiday]]="Y",NA(),Table5[[#This Row],[Demand]])</f>
        <v>118113.8</v>
      </c>
    </row>
    <row r="1139" spans="1:8" x14ac:dyDescent="0.3">
      <c r="A1139" s="31">
        <v>43142</v>
      </c>
      <c r="B1139" s="32" t="str">
        <f>VLOOKUP(Table_EnergyDemand_raw_data[[#This Row],[Date]],Table_Sheet1[], 2, FALSE)</f>
        <v>Y</v>
      </c>
      <c r="C1139" s="32" t="str">
        <f>VLOOKUP(Table_EnergyDemand_raw_data[[#This Row],[Date]],Table_Sheet1[], 3, FALSE)</f>
        <v>N</v>
      </c>
      <c r="D1139" s="32">
        <v>100440.29</v>
      </c>
      <c r="E1139" s="32">
        <f>IF(Table5[[#This Row],[School day]]="Y",Table5[[#This Row],[Demand]],NA())</f>
        <v>100440.29</v>
      </c>
      <c r="F1139" s="32" t="e">
        <f>IF(Table5[[#This Row],[School day]]="N",Table5[[#This Row],[Demand]],NA())</f>
        <v>#N/A</v>
      </c>
      <c r="G1139" s="32" t="e">
        <f>IF(Table5[[#This Row],[Holiday]]="Y",Table5[[#This Row],[Demand]], NA())</f>
        <v>#N/A</v>
      </c>
      <c r="H1139" s="32">
        <f>IF(Table5[[#This Row],[Holiday]]="Y",NA(),Table5[[#This Row],[Demand]])</f>
        <v>100440.29</v>
      </c>
    </row>
    <row r="1140" spans="1:8" x14ac:dyDescent="0.3">
      <c r="A1140" s="31">
        <v>43143</v>
      </c>
      <c r="B1140" s="32" t="str">
        <f>VLOOKUP(Table_EnergyDemand_raw_data[[#This Row],[Date]],Table_Sheet1[], 2, FALSE)</f>
        <v>Y</v>
      </c>
      <c r="C1140" s="32" t="str">
        <f>VLOOKUP(Table_EnergyDemand_raw_data[[#This Row],[Date]],Table_Sheet1[], 3, FALSE)</f>
        <v>N</v>
      </c>
      <c r="D1140" s="32">
        <v>116209.13</v>
      </c>
      <c r="E1140" s="32">
        <f>IF(Table5[[#This Row],[School day]]="Y",Table5[[#This Row],[Demand]],NA())</f>
        <v>116209.13</v>
      </c>
      <c r="F1140" s="32" t="e">
        <f>IF(Table5[[#This Row],[School day]]="N",Table5[[#This Row],[Demand]],NA())</f>
        <v>#N/A</v>
      </c>
      <c r="G1140" s="32" t="e">
        <f>IF(Table5[[#This Row],[Holiday]]="Y",Table5[[#This Row],[Demand]], NA())</f>
        <v>#N/A</v>
      </c>
      <c r="H1140" s="32">
        <f>IF(Table5[[#This Row],[Holiday]]="Y",NA(),Table5[[#This Row],[Demand]])</f>
        <v>116209.13</v>
      </c>
    </row>
    <row r="1141" spans="1:8" x14ac:dyDescent="0.3">
      <c r="A1141" s="31">
        <v>43144</v>
      </c>
      <c r="B1141" s="32" t="str">
        <f>VLOOKUP(Table_EnergyDemand_raw_data[[#This Row],[Date]],Table_Sheet1[], 2, FALSE)</f>
        <v>Y</v>
      </c>
      <c r="C1141" s="32" t="str">
        <f>VLOOKUP(Table_EnergyDemand_raw_data[[#This Row],[Date]],Table_Sheet1[], 3, FALSE)</f>
        <v>N</v>
      </c>
      <c r="D1141" s="32">
        <v>124882.715</v>
      </c>
      <c r="E1141" s="32">
        <f>IF(Table5[[#This Row],[School day]]="Y",Table5[[#This Row],[Demand]],NA())</f>
        <v>124882.715</v>
      </c>
      <c r="F1141" s="32" t="e">
        <f>IF(Table5[[#This Row],[School day]]="N",Table5[[#This Row],[Demand]],NA())</f>
        <v>#N/A</v>
      </c>
      <c r="G1141" s="32" t="e">
        <f>IF(Table5[[#This Row],[Holiday]]="Y",Table5[[#This Row],[Demand]], NA())</f>
        <v>#N/A</v>
      </c>
      <c r="H1141" s="32">
        <f>IF(Table5[[#This Row],[Holiday]]="Y",NA(),Table5[[#This Row],[Demand]])</f>
        <v>124882.715</v>
      </c>
    </row>
    <row r="1142" spans="1:8" x14ac:dyDescent="0.3">
      <c r="A1142" s="31">
        <v>43145</v>
      </c>
      <c r="B1142" s="32" t="str">
        <f>VLOOKUP(Table_EnergyDemand_raw_data[[#This Row],[Date]],Table_Sheet1[], 2, FALSE)</f>
        <v>Y</v>
      </c>
      <c r="C1142" s="32" t="str">
        <f>VLOOKUP(Table_EnergyDemand_raw_data[[#This Row],[Date]],Table_Sheet1[], 3, FALSE)</f>
        <v>N</v>
      </c>
      <c r="D1142" s="32">
        <v>115269.5</v>
      </c>
      <c r="E1142" s="32">
        <f>IF(Table5[[#This Row],[School day]]="Y",Table5[[#This Row],[Demand]],NA())</f>
        <v>115269.5</v>
      </c>
      <c r="F1142" s="32" t="e">
        <f>IF(Table5[[#This Row],[School day]]="N",Table5[[#This Row],[Demand]],NA())</f>
        <v>#N/A</v>
      </c>
      <c r="G1142" s="32" t="e">
        <f>IF(Table5[[#This Row],[Holiday]]="Y",Table5[[#This Row],[Demand]], NA())</f>
        <v>#N/A</v>
      </c>
      <c r="H1142" s="32">
        <f>IF(Table5[[#This Row],[Holiday]]="Y",NA(),Table5[[#This Row],[Demand]])</f>
        <v>115269.5</v>
      </c>
    </row>
    <row r="1143" spans="1:8" x14ac:dyDescent="0.3">
      <c r="A1143" s="31">
        <v>43146</v>
      </c>
      <c r="B1143" s="32" t="str">
        <f>VLOOKUP(Table_EnergyDemand_raw_data[[#This Row],[Date]],Table_Sheet1[], 2, FALSE)</f>
        <v>Y</v>
      </c>
      <c r="C1143" s="32" t="str">
        <f>VLOOKUP(Table_EnergyDemand_raw_data[[#This Row],[Date]],Table_Sheet1[], 3, FALSE)</f>
        <v>N</v>
      </c>
      <c r="D1143" s="32">
        <v>117260.245</v>
      </c>
      <c r="E1143" s="32">
        <f>IF(Table5[[#This Row],[School day]]="Y",Table5[[#This Row],[Demand]],NA())</f>
        <v>117260.245</v>
      </c>
      <c r="F1143" s="32" t="e">
        <f>IF(Table5[[#This Row],[School day]]="N",Table5[[#This Row],[Demand]],NA())</f>
        <v>#N/A</v>
      </c>
      <c r="G1143" s="32" t="e">
        <f>IF(Table5[[#This Row],[Holiday]]="Y",Table5[[#This Row],[Demand]], NA())</f>
        <v>#N/A</v>
      </c>
      <c r="H1143" s="32">
        <f>IF(Table5[[#This Row],[Holiday]]="Y",NA(),Table5[[#This Row],[Demand]])</f>
        <v>117260.245</v>
      </c>
    </row>
    <row r="1144" spans="1:8" x14ac:dyDescent="0.3">
      <c r="A1144" s="31">
        <v>43147</v>
      </c>
      <c r="B1144" s="32" t="str">
        <f>VLOOKUP(Table_EnergyDemand_raw_data[[#This Row],[Date]],Table_Sheet1[], 2, FALSE)</f>
        <v>Y</v>
      </c>
      <c r="C1144" s="32" t="str">
        <f>VLOOKUP(Table_EnergyDemand_raw_data[[#This Row],[Date]],Table_Sheet1[], 3, FALSE)</f>
        <v>N</v>
      </c>
      <c r="D1144" s="32">
        <v>114736.355</v>
      </c>
      <c r="E1144" s="32">
        <f>IF(Table5[[#This Row],[School day]]="Y",Table5[[#This Row],[Demand]],NA())</f>
        <v>114736.355</v>
      </c>
      <c r="F1144" s="32" t="e">
        <f>IF(Table5[[#This Row],[School day]]="N",Table5[[#This Row],[Demand]],NA())</f>
        <v>#N/A</v>
      </c>
      <c r="G1144" s="32" t="e">
        <f>IF(Table5[[#This Row],[Holiday]]="Y",Table5[[#This Row],[Demand]], NA())</f>
        <v>#N/A</v>
      </c>
      <c r="H1144" s="32">
        <f>IF(Table5[[#This Row],[Holiday]]="Y",NA(),Table5[[#This Row],[Demand]])</f>
        <v>114736.355</v>
      </c>
    </row>
    <row r="1145" spans="1:8" x14ac:dyDescent="0.3">
      <c r="A1145" s="31">
        <v>43148</v>
      </c>
      <c r="B1145" s="32" t="str">
        <f>VLOOKUP(Table_EnergyDemand_raw_data[[#This Row],[Date]],Table_Sheet1[], 2, FALSE)</f>
        <v>Y</v>
      </c>
      <c r="C1145" s="32" t="str">
        <f>VLOOKUP(Table_EnergyDemand_raw_data[[#This Row],[Date]],Table_Sheet1[], 3, FALSE)</f>
        <v>N</v>
      </c>
      <c r="D1145" s="32">
        <v>105799.935</v>
      </c>
      <c r="E1145" s="32">
        <f>IF(Table5[[#This Row],[School day]]="Y",Table5[[#This Row],[Demand]],NA())</f>
        <v>105799.935</v>
      </c>
      <c r="F1145" s="32" t="e">
        <f>IF(Table5[[#This Row],[School day]]="N",Table5[[#This Row],[Demand]],NA())</f>
        <v>#N/A</v>
      </c>
      <c r="G1145" s="32" t="e">
        <f>IF(Table5[[#This Row],[Holiday]]="Y",Table5[[#This Row],[Demand]], NA())</f>
        <v>#N/A</v>
      </c>
      <c r="H1145" s="32">
        <f>IF(Table5[[#This Row],[Holiday]]="Y",NA(),Table5[[#This Row],[Demand]])</f>
        <v>105799.935</v>
      </c>
    </row>
    <row r="1146" spans="1:8" x14ac:dyDescent="0.3">
      <c r="A1146" s="31">
        <v>43149</v>
      </c>
      <c r="B1146" s="32" t="str">
        <f>VLOOKUP(Table_EnergyDemand_raw_data[[#This Row],[Date]],Table_Sheet1[], 2, FALSE)</f>
        <v>Y</v>
      </c>
      <c r="C1146" s="32" t="str">
        <f>VLOOKUP(Table_EnergyDemand_raw_data[[#This Row],[Date]],Table_Sheet1[], 3, FALSE)</f>
        <v>N</v>
      </c>
      <c r="D1146" s="32">
        <v>105085.515</v>
      </c>
      <c r="E1146" s="32">
        <f>IF(Table5[[#This Row],[School day]]="Y",Table5[[#This Row],[Demand]],NA())</f>
        <v>105085.515</v>
      </c>
      <c r="F1146" s="32" t="e">
        <f>IF(Table5[[#This Row],[School day]]="N",Table5[[#This Row],[Demand]],NA())</f>
        <v>#N/A</v>
      </c>
      <c r="G1146" s="32" t="e">
        <f>IF(Table5[[#This Row],[Holiday]]="Y",Table5[[#This Row],[Demand]], NA())</f>
        <v>#N/A</v>
      </c>
      <c r="H1146" s="32">
        <f>IF(Table5[[#This Row],[Holiday]]="Y",NA(),Table5[[#This Row],[Demand]])</f>
        <v>105085.515</v>
      </c>
    </row>
    <row r="1147" spans="1:8" x14ac:dyDescent="0.3">
      <c r="A1147" s="31">
        <v>43150</v>
      </c>
      <c r="B1147" s="32" t="str">
        <f>VLOOKUP(Table_EnergyDemand_raw_data[[#This Row],[Date]],Table_Sheet1[], 2, FALSE)</f>
        <v>Y</v>
      </c>
      <c r="C1147" s="32" t="str">
        <f>VLOOKUP(Table_EnergyDemand_raw_data[[#This Row],[Date]],Table_Sheet1[], 3, FALSE)</f>
        <v>N</v>
      </c>
      <c r="D1147" s="32">
        <v>113116.425</v>
      </c>
      <c r="E1147" s="32">
        <f>IF(Table5[[#This Row],[School day]]="Y",Table5[[#This Row],[Demand]],NA())</f>
        <v>113116.425</v>
      </c>
      <c r="F1147" s="32" t="e">
        <f>IF(Table5[[#This Row],[School day]]="N",Table5[[#This Row],[Demand]],NA())</f>
        <v>#N/A</v>
      </c>
      <c r="G1147" s="32" t="e">
        <f>IF(Table5[[#This Row],[Holiday]]="Y",Table5[[#This Row],[Demand]], NA())</f>
        <v>#N/A</v>
      </c>
      <c r="H1147" s="32">
        <f>IF(Table5[[#This Row],[Holiday]]="Y",NA(),Table5[[#This Row],[Demand]])</f>
        <v>113116.425</v>
      </c>
    </row>
    <row r="1148" spans="1:8" x14ac:dyDescent="0.3">
      <c r="A1148" s="31">
        <v>43151</v>
      </c>
      <c r="B1148" s="32" t="str">
        <f>VLOOKUP(Table_EnergyDemand_raw_data[[#This Row],[Date]],Table_Sheet1[], 2, FALSE)</f>
        <v>Y</v>
      </c>
      <c r="C1148" s="32" t="str">
        <f>VLOOKUP(Table_EnergyDemand_raw_data[[#This Row],[Date]],Table_Sheet1[], 3, FALSE)</f>
        <v>N</v>
      </c>
      <c r="D1148" s="32">
        <v>120035.38499999999</v>
      </c>
      <c r="E1148" s="32">
        <f>IF(Table5[[#This Row],[School day]]="Y",Table5[[#This Row],[Demand]],NA())</f>
        <v>120035.38499999999</v>
      </c>
      <c r="F1148" s="32" t="e">
        <f>IF(Table5[[#This Row],[School day]]="N",Table5[[#This Row],[Demand]],NA())</f>
        <v>#N/A</v>
      </c>
      <c r="G1148" s="32" t="e">
        <f>IF(Table5[[#This Row],[Holiday]]="Y",Table5[[#This Row],[Demand]], NA())</f>
        <v>#N/A</v>
      </c>
      <c r="H1148" s="32">
        <f>IF(Table5[[#This Row],[Holiday]]="Y",NA(),Table5[[#This Row],[Demand]])</f>
        <v>120035.38499999999</v>
      </c>
    </row>
    <row r="1149" spans="1:8" x14ac:dyDescent="0.3">
      <c r="A1149" s="31">
        <v>43152</v>
      </c>
      <c r="B1149" s="32" t="str">
        <f>VLOOKUP(Table_EnergyDemand_raw_data[[#This Row],[Date]],Table_Sheet1[], 2, FALSE)</f>
        <v>Y</v>
      </c>
      <c r="C1149" s="32" t="str">
        <f>VLOOKUP(Table_EnergyDemand_raw_data[[#This Row],[Date]],Table_Sheet1[], 3, FALSE)</f>
        <v>N</v>
      </c>
      <c r="D1149" s="32">
        <v>124481.41499999999</v>
      </c>
      <c r="E1149" s="32">
        <f>IF(Table5[[#This Row],[School day]]="Y",Table5[[#This Row],[Demand]],NA())</f>
        <v>124481.41499999999</v>
      </c>
      <c r="F1149" s="32" t="e">
        <f>IF(Table5[[#This Row],[School day]]="N",Table5[[#This Row],[Demand]],NA())</f>
        <v>#N/A</v>
      </c>
      <c r="G1149" s="32" t="e">
        <f>IF(Table5[[#This Row],[Holiday]]="Y",Table5[[#This Row],[Demand]], NA())</f>
        <v>#N/A</v>
      </c>
      <c r="H1149" s="32">
        <f>IF(Table5[[#This Row],[Holiday]]="Y",NA(),Table5[[#This Row],[Demand]])</f>
        <v>124481.41499999999</v>
      </c>
    </row>
    <row r="1150" spans="1:8" x14ac:dyDescent="0.3">
      <c r="A1150" s="31">
        <v>43153</v>
      </c>
      <c r="B1150" s="32" t="str">
        <f>VLOOKUP(Table_EnergyDemand_raw_data[[#This Row],[Date]],Table_Sheet1[], 2, FALSE)</f>
        <v>Y</v>
      </c>
      <c r="C1150" s="32" t="str">
        <f>VLOOKUP(Table_EnergyDemand_raw_data[[#This Row],[Date]],Table_Sheet1[], 3, FALSE)</f>
        <v>N</v>
      </c>
      <c r="D1150" s="32">
        <v>133607.065</v>
      </c>
      <c r="E1150" s="32">
        <f>IF(Table5[[#This Row],[School day]]="Y",Table5[[#This Row],[Demand]],NA())</f>
        <v>133607.065</v>
      </c>
      <c r="F1150" s="32" t="e">
        <f>IF(Table5[[#This Row],[School day]]="N",Table5[[#This Row],[Demand]],NA())</f>
        <v>#N/A</v>
      </c>
      <c r="G1150" s="32" t="e">
        <f>IF(Table5[[#This Row],[Holiday]]="Y",Table5[[#This Row],[Demand]], NA())</f>
        <v>#N/A</v>
      </c>
      <c r="H1150" s="32">
        <f>IF(Table5[[#This Row],[Holiday]]="Y",NA(),Table5[[#This Row],[Demand]])</f>
        <v>133607.065</v>
      </c>
    </row>
    <row r="1151" spans="1:8" x14ac:dyDescent="0.3">
      <c r="A1151" s="31">
        <v>43154</v>
      </c>
      <c r="B1151" s="32" t="str">
        <f>VLOOKUP(Table_EnergyDemand_raw_data[[#This Row],[Date]],Table_Sheet1[], 2, FALSE)</f>
        <v>Y</v>
      </c>
      <c r="C1151" s="32" t="str">
        <f>VLOOKUP(Table_EnergyDemand_raw_data[[#This Row],[Date]],Table_Sheet1[], 3, FALSE)</f>
        <v>N</v>
      </c>
      <c r="D1151" s="32">
        <v>136328.345</v>
      </c>
      <c r="E1151" s="32">
        <f>IF(Table5[[#This Row],[School day]]="Y",Table5[[#This Row],[Demand]],NA())</f>
        <v>136328.345</v>
      </c>
      <c r="F1151" s="32" t="e">
        <f>IF(Table5[[#This Row],[School day]]="N",Table5[[#This Row],[Demand]],NA())</f>
        <v>#N/A</v>
      </c>
      <c r="G1151" s="32" t="e">
        <f>IF(Table5[[#This Row],[Holiday]]="Y",Table5[[#This Row],[Demand]], NA())</f>
        <v>#N/A</v>
      </c>
      <c r="H1151" s="32">
        <f>IF(Table5[[#This Row],[Holiday]]="Y",NA(),Table5[[#This Row],[Demand]])</f>
        <v>136328.345</v>
      </c>
    </row>
    <row r="1152" spans="1:8" x14ac:dyDescent="0.3">
      <c r="A1152" s="31">
        <v>43155</v>
      </c>
      <c r="B1152" s="32" t="str">
        <f>VLOOKUP(Table_EnergyDemand_raw_data[[#This Row],[Date]],Table_Sheet1[], 2, FALSE)</f>
        <v>Y</v>
      </c>
      <c r="C1152" s="32" t="str">
        <f>VLOOKUP(Table_EnergyDemand_raw_data[[#This Row],[Date]],Table_Sheet1[], 3, FALSE)</f>
        <v>N</v>
      </c>
      <c r="D1152" s="32">
        <v>119226.435</v>
      </c>
      <c r="E1152" s="32">
        <f>IF(Table5[[#This Row],[School day]]="Y",Table5[[#This Row],[Demand]],NA())</f>
        <v>119226.435</v>
      </c>
      <c r="F1152" s="32" t="e">
        <f>IF(Table5[[#This Row],[School day]]="N",Table5[[#This Row],[Demand]],NA())</f>
        <v>#N/A</v>
      </c>
      <c r="G1152" s="32" t="e">
        <f>IF(Table5[[#This Row],[Holiday]]="Y",Table5[[#This Row],[Demand]], NA())</f>
        <v>#N/A</v>
      </c>
      <c r="H1152" s="32">
        <f>IF(Table5[[#This Row],[Holiday]]="Y",NA(),Table5[[#This Row],[Demand]])</f>
        <v>119226.435</v>
      </c>
    </row>
    <row r="1153" spans="1:8" x14ac:dyDescent="0.3">
      <c r="A1153" s="31">
        <v>43156</v>
      </c>
      <c r="B1153" s="32" t="str">
        <f>VLOOKUP(Table_EnergyDemand_raw_data[[#This Row],[Date]],Table_Sheet1[], 2, FALSE)</f>
        <v>Y</v>
      </c>
      <c r="C1153" s="32" t="str">
        <f>VLOOKUP(Table_EnergyDemand_raw_data[[#This Row],[Date]],Table_Sheet1[], 3, FALSE)</f>
        <v>N</v>
      </c>
      <c r="D1153" s="32">
        <v>96305.07</v>
      </c>
      <c r="E1153" s="32">
        <f>IF(Table5[[#This Row],[School day]]="Y",Table5[[#This Row],[Demand]],NA())</f>
        <v>96305.07</v>
      </c>
      <c r="F1153" s="32" t="e">
        <f>IF(Table5[[#This Row],[School day]]="N",Table5[[#This Row],[Demand]],NA())</f>
        <v>#N/A</v>
      </c>
      <c r="G1153" s="32" t="e">
        <f>IF(Table5[[#This Row],[Holiday]]="Y",Table5[[#This Row],[Demand]], NA())</f>
        <v>#N/A</v>
      </c>
      <c r="H1153" s="32">
        <f>IF(Table5[[#This Row],[Holiday]]="Y",NA(),Table5[[#This Row],[Demand]])</f>
        <v>96305.07</v>
      </c>
    </row>
    <row r="1154" spans="1:8" x14ac:dyDescent="0.3">
      <c r="A1154" s="31">
        <v>43157</v>
      </c>
      <c r="B1154" s="32" t="str">
        <f>VLOOKUP(Table_EnergyDemand_raw_data[[#This Row],[Date]],Table_Sheet1[], 2, FALSE)</f>
        <v>Y</v>
      </c>
      <c r="C1154" s="32" t="str">
        <f>VLOOKUP(Table_EnergyDemand_raw_data[[#This Row],[Date]],Table_Sheet1[], 3, FALSE)</f>
        <v>N</v>
      </c>
      <c r="D1154" s="32">
        <v>117952.36500000001</v>
      </c>
      <c r="E1154" s="32">
        <f>IF(Table5[[#This Row],[School day]]="Y",Table5[[#This Row],[Demand]],NA())</f>
        <v>117952.36500000001</v>
      </c>
      <c r="F1154" s="32" t="e">
        <f>IF(Table5[[#This Row],[School day]]="N",Table5[[#This Row],[Demand]],NA())</f>
        <v>#N/A</v>
      </c>
      <c r="G1154" s="32" t="e">
        <f>IF(Table5[[#This Row],[Holiday]]="Y",Table5[[#This Row],[Demand]], NA())</f>
        <v>#N/A</v>
      </c>
      <c r="H1154" s="32">
        <f>IF(Table5[[#This Row],[Holiday]]="Y",NA(),Table5[[#This Row],[Demand]])</f>
        <v>117952.36500000001</v>
      </c>
    </row>
    <row r="1155" spans="1:8" x14ac:dyDescent="0.3">
      <c r="A1155" s="31">
        <v>43158</v>
      </c>
      <c r="B1155" s="32" t="str">
        <f>VLOOKUP(Table_EnergyDemand_raw_data[[#This Row],[Date]],Table_Sheet1[], 2, FALSE)</f>
        <v>Y</v>
      </c>
      <c r="C1155" s="32" t="str">
        <f>VLOOKUP(Table_EnergyDemand_raw_data[[#This Row],[Date]],Table_Sheet1[], 3, FALSE)</f>
        <v>N</v>
      </c>
      <c r="D1155" s="32">
        <v>127894.285</v>
      </c>
      <c r="E1155" s="32">
        <f>IF(Table5[[#This Row],[School day]]="Y",Table5[[#This Row],[Demand]],NA())</f>
        <v>127894.285</v>
      </c>
      <c r="F1155" s="32" t="e">
        <f>IF(Table5[[#This Row],[School day]]="N",Table5[[#This Row],[Demand]],NA())</f>
        <v>#N/A</v>
      </c>
      <c r="G1155" s="32" t="e">
        <f>IF(Table5[[#This Row],[Holiday]]="Y",Table5[[#This Row],[Demand]], NA())</f>
        <v>#N/A</v>
      </c>
      <c r="H1155" s="32">
        <f>IF(Table5[[#This Row],[Holiday]]="Y",NA(),Table5[[#This Row],[Demand]])</f>
        <v>127894.285</v>
      </c>
    </row>
    <row r="1156" spans="1:8" x14ac:dyDescent="0.3">
      <c r="A1156" s="31">
        <v>43159</v>
      </c>
      <c r="B1156" s="32" t="str">
        <f>VLOOKUP(Table_EnergyDemand_raw_data[[#This Row],[Date]],Table_Sheet1[], 2, FALSE)</f>
        <v>Y</v>
      </c>
      <c r="C1156" s="32" t="str">
        <f>VLOOKUP(Table_EnergyDemand_raw_data[[#This Row],[Date]],Table_Sheet1[], 3, FALSE)</f>
        <v>N</v>
      </c>
      <c r="D1156" s="32">
        <v>123400.17</v>
      </c>
      <c r="E1156" s="32">
        <f>IF(Table5[[#This Row],[School day]]="Y",Table5[[#This Row],[Demand]],NA())</f>
        <v>123400.17</v>
      </c>
      <c r="F1156" s="32" t="e">
        <f>IF(Table5[[#This Row],[School day]]="N",Table5[[#This Row],[Demand]],NA())</f>
        <v>#N/A</v>
      </c>
      <c r="G1156" s="32" t="e">
        <f>IF(Table5[[#This Row],[Holiday]]="Y",Table5[[#This Row],[Demand]], NA())</f>
        <v>#N/A</v>
      </c>
      <c r="H1156" s="32">
        <f>IF(Table5[[#This Row],[Holiday]]="Y",NA(),Table5[[#This Row],[Demand]])</f>
        <v>123400.17</v>
      </c>
    </row>
    <row r="1157" spans="1:8" x14ac:dyDescent="0.3">
      <c r="A1157" s="31">
        <v>43160</v>
      </c>
      <c r="B1157" s="32" t="str">
        <f>VLOOKUP(Table_EnergyDemand_raw_data[[#This Row],[Date]],Table_Sheet1[], 2, FALSE)</f>
        <v>Y</v>
      </c>
      <c r="C1157" s="32" t="str">
        <f>VLOOKUP(Table_EnergyDemand_raw_data[[#This Row],[Date]],Table_Sheet1[], 3, FALSE)</f>
        <v>N</v>
      </c>
      <c r="D1157" s="32">
        <v>117346.26</v>
      </c>
      <c r="E1157" s="32">
        <f>IF(Table5[[#This Row],[School day]]="Y",Table5[[#This Row],[Demand]],NA())</f>
        <v>117346.26</v>
      </c>
      <c r="F1157" s="32" t="e">
        <f>IF(Table5[[#This Row],[School day]]="N",Table5[[#This Row],[Demand]],NA())</f>
        <v>#N/A</v>
      </c>
      <c r="G1157" s="32" t="e">
        <f>IF(Table5[[#This Row],[Holiday]]="Y",Table5[[#This Row],[Demand]], NA())</f>
        <v>#N/A</v>
      </c>
      <c r="H1157" s="32">
        <f>IF(Table5[[#This Row],[Holiday]]="Y",NA(),Table5[[#This Row],[Demand]])</f>
        <v>117346.26</v>
      </c>
    </row>
    <row r="1158" spans="1:8" x14ac:dyDescent="0.3">
      <c r="A1158" s="31">
        <v>43161</v>
      </c>
      <c r="B1158" s="32" t="str">
        <f>VLOOKUP(Table_EnergyDemand_raw_data[[#This Row],[Date]],Table_Sheet1[], 2, FALSE)</f>
        <v>Y</v>
      </c>
      <c r="C1158" s="32" t="str">
        <f>VLOOKUP(Table_EnergyDemand_raw_data[[#This Row],[Date]],Table_Sheet1[], 3, FALSE)</f>
        <v>N</v>
      </c>
      <c r="D1158" s="32">
        <v>119960.33</v>
      </c>
      <c r="E1158" s="32">
        <f>IF(Table5[[#This Row],[School day]]="Y",Table5[[#This Row],[Demand]],NA())</f>
        <v>119960.33</v>
      </c>
      <c r="F1158" s="32" t="e">
        <f>IF(Table5[[#This Row],[School day]]="N",Table5[[#This Row],[Demand]],NA())</f>
        <v>#N/A</v>
      </c>
      <c r="G1158" s="32" t="e">
        <f>IF(Table5[[#This Row],[Holiday]]="Y",Table5[[#This Row],[Demand]], NA())</f>
        <v>#N/A</v>
      </c>
      <c r="H1158" s="32">
        <f>IF(Table5[[#This Row],[Holiday]]="Y",NA(),Table5[[#This Row],[Demand]])</f>
        <v>119960.33</v>
      </c>
    </row>
    <row r="1159" spans="1:8" x14ac:dyDescent="0.3">
      <c r="A1159" s="31">
        <v>43162</v>
      </c>
      <c r="B1159" s="32" t="str">
        <f>VLOOKUP(Table_EnergyDemand_raw_data[[#This Row],[Date]],Table_Sheet1[], 2, FALSE)</f>
        <v>Y</v>
      </c>
      <c r="C1159" s="32" t="str">
        <f>VLOOKUP(Table_EnergyDemand_raw_data[[#This Row],[Date]],Table_Sheet1[], 3, FALSE)</f>
        <v>N</v>
      </c>
      <c r="D1159" s="32">
        <v>111096.30499999999</v>
      </c>
      <c r="E1159" s="32">
        <f>IF(Table5[[#This Row],[School day]]="Y",Table5[[#This Row],[Demand]],NA())</f>
        <v>111096.30499999999</v>
      </c>
      <c r="F1159" s="32" t="e">
        <f>IF(Table5[[#This Row],[School day]]="N",Table5[[#This Row],[Demand]],NA())</f>
        <v>#N/A</v>
      </c>
      <c r="G1159" s="32" t="e">
        <f>IF(Table5[[#This Row],[Holiday]]="Y",Table5[[#This Row],[Demand]], NA())</f>
        <v>#N/A</v>
      </c>
      <c r="H1159" s="32">
        <f>IF(Table5[[#This Row],[Holiday]]="Y",NA(),Table5[[#This Row],[Demand]])</f>
        <v>111096.30499999999</v>
      </c>
    </row>
    <row r="1160" spans="1:8" x14ac:dyDescent="0.3">
      <c r="A1160" s="31">
        <v>43163</v>
      </c>
      <c r="B1160" s="32" t="str">
        <f>VLOOKUP(Table_EnergyDemand_raw_data[[#This Row],[Date]],Table_Sheet1[], 2, FALSE)</f>
        <v>Y</v>
      </c>
      <c r="C1160" s="32" t="str">
        <f>VLOOKUP(Table_EnergyDemand_raw_data[[#This Row],[Date]],Table_Sheet1[], 3, FALSE)</f>
        <v>N</v>
      </c>
      <c r="D1160" s="32">
        <v>101334.2</v>
      </c>
      <c r="E1160" s="32">
        <f>IF(Table5[[#This Row],[School day]]="Y",Table5[[#This Row],[Demand]],NA())</f>
        <v>101334.2</v>
      </c>
      <c r="F1160" s="32" t="e">
        <f>IF(Table5[[#This Row],[School day]]="N",Table5[[#This Row],[Demand]],NA())</f>
        <v>#N/A</v>
      </c>
      <c r="G1160" s="32" t="e">
        <f>IF(Table5[[#This Row],[Holiday]]="Y",Table5[[#This Row],[Demand]], NA())</f>
        <v>#N/A</v>
      </c>
      <c r="H1160" s="32">
        <f>IF(Table5[[#This Row],[Holiday]]="Y",NA(),Table5[[#This Row],[Demand]])</f>
        <v>101334.2</v>
      </c>
    </row>
    <row r="1161" spans="1:8" x14ac:dyDescent="0.3">
      <c r="A1161" s="31">
        <v>43164</v>
      </c>
      <c r="B1161" s="32" t="str">
        <f>VLOOKUP(Table_EnergyDemand_raw_data[[#This Row],[Date]],Table_Sheet1[], 2, FALSE)</f>
        <v>Y</v>
      </c>
      <c r="C1161" s="32" t="str">
        <f>VLOOKUP(Table_EnergyDemand_raw_data[[#This Row],[Date]],Table_Sheet1[], 3, FALSE)</f>
        <v>N</v>
      </c>
      <c r="D1161" s="32">
        <v>112527.285</v>
      </c>
      <c r="E1161" s="32">
        <f>IF(Table5[[#This Row],[School day]]="Y",Table5[[#This Row],[Demand]],NA())</f>
        <v>112527.285</v>
      </c>
      <c r="F1161" s="32" t="e">
        <f>IF(Table5[[#This Row],[School day]]="N",Table5[[#This Row],[Demand]],NA())</f>
        <v>#N/A</v>
      </c>
      <c r="G1161" s="32" t="e">
        <f>IF(Table5[[#This Row],[Holiday]]="Y",Table5[[#This Row],[Demand]], NA())</f>
        <v>#N/A</v>
      </c>
      <c r="H1161" s="32">
        <f>IF(Table5[[#This Row],[Holiday]]="Y",NA(),Table5[[#This Row],[Demand]])</f>
        <v>112527.285</v>
      </c>
    </row>
    <row r="1162" spans="1:8" x14ac:dyDescent="0.3">
      <c r="A1162" s="31">
        <v>43165</v>
      </c>
      <c r="B1162" s="32" t="str">
        <f>VLOOKUP(Table_EnergyDemand_raw_data[[#This Row],[Date]],Table_Sheet1[], 2, FALSE)</f>
        <v>Y</v>
      </c>
      <c r="C1162" s="32" t="str">
        <f>VLOOKUP(Table_EnergyDemand_raw_data[[#This Row],[Date]],Table_Sheet1[], 3, FALSE)</f>
        <v>N</v>
      </c>
      <c r="D1162" s="32">
        <v>113850.81</v>
      </c>
      <c r="E1162" s="32">
        <f>IF(Table5[[#This Row],[School day]]="Y",Table5[[#This Row],[Demand]],NA())</f>
        <v>113850.81</v>
      </c>
      <c r="F1162" s="32" t="e">
        <f>IF(Table5[[#This Row],[School day]]="N",Table5[[#This Row],[Demand]],NA())</f>
        <v>#N/A</v>
      </c>
      <c r="G1162" s="32" t="e">
        <f>IF(Table5[[#This Row],[Holiday]]="Y",Table5[[#This Row],[Demand]], NA())</f>
        <v>#N/A</v>
      </c>
      <c r="H1162" s="32">
        <f>IF(Table5[[#This Row],[Holiday]]="Y",NA(),Table5[[#This Row],[Demand]])</f>
        <v>113850.81</v>
      </c>
    </row>
    <row r="1163" spans="1:8" x14ac:dyDescent="0.3">
      <c r="A1163" s="31">
        <v>43166</v>
      </c>
      <c r="B1163" s="32" t="str">
        <f>VLOOKUP(Table_EnergyDemand_raw_data[[#This Row],[Date]],Table_Sheet1[], 2, FALSE)</f>
        <v>Y</v>
      </c>
      <c r="C1163" s="32" t="str">
        <f>VLOOKUP(Table_EnergyDemand_raw_data[[#This Row],[Date]],Table_Sheet1[], 3, FALSE)</f>
        <v>N</v>
      </c>
      <c r="D1163" s="32">
        <v>122717.5</v>
      </c>
      <c r="E1163" s="32">
        <f>IF(Table5[[#This Row],[School day]]="Y",Table5[[#This Row],[Demand]],NA())</f>
        <v>122717.5</v>
      </c>
      <c r="F1163" s="32" t="e">
        <f>IF(Table5[[#This Row],[School day]]="N",Table5[[#This Row],[Demand]],NA())</f>
        <v>#N/A</v>
      </c>
      <c r="G1163" s="32" t="e">
        <f>IF(Table5[[#This Row],[Holiday]]="Y",Table5[[#This Row],[Demand]], NA())</f>
        <v>#N/A</v>
      </c>
      <c r="H1163" s="32">
        <f>IF(Table5[[#This Row],[Holiday]]="Y",NA(),Table5[[#This Row],[Demand]])</f>
        <v>122717.5</v>
      </c>
    </row>
    <row r="1164" spans="1:8" x14ac:dyDescent="0.3">
      <c r="A1164" s="31">
        <v>43167</v>
      </c>
      <c r="B1164" s="32" t="str">
        <f>VLOOKUP(Table_EnergyDemand_raw_data[[#This Row],[Date]],Table_Sheet1[], 2, FALSE)</f>
        <v>Y</v>
      </c>
      <c r="C1164" s="32" t="str">
        <f>VLOOKUP(Table_EnergyDemand_raw_data[[#This Row],[Date]],Table_Sheet1[], 3, FALSE)</f>
        <v>N</v>
      </c>
      <c r="D1164" s="32">
        <v>128732.59</v>
      </c>
      <c r="E1164" s="32">
        <f>IF(Table5[[#This Row],[School day]]="Y",Table5[[#This Row],[Demand]],NA())</f>
        <v>128732.59</v>
      </c>
      <c r="F1164" s="32" t="e">
        <f>IF(Table5[[#This Row],[School day]]="N",Table5[[#This Row],[Demand]],NA())</f>
        <v>#N/A</v>
      </c>
      <c r="G1164" s="32" t="e">
        <f>IF(Table5[[#This Row],[Holiday]]="Y",Table5[[#This Row],[Demand]], NA())</f>
        <v>#N/A</v>
      </c>
      <c r="H1164" s="32">
        <f>IF(Table5[[#This Row],[Holiday]]="Y",NA(),Table5[[#This Row],[Demand]])</f>
        <v>128732.59</v>
      </c>
    </row>
    <row r="1165" spans="1:8" x14ac:dyDescent="0.3">
      <c r="A1165" s="31">
        <v>43168</v>
      </c>
      <c r="B1165" s="32" t="str">
        <f>VLOOKUP(Table_EnergyDemand_raw_data[[#This Row],[Date]],Table_Sheet1[], 2, FALSE)</f>
        <v>Y</v>
      </c>
      <c r="C1165" s="32" t="str">
        <f>VLOOKUP(Table_EnergyDemand_raw_data[[#This Row],[Date]],Table_Sheet1[], 3, FALSE)</f>
        <v>N</v>
      </c>
      <c r="D1165" s="32">
        <v>127805.485</v>
      </c>
      <c r="E1165" s="32">
        <f>IF(Table5[[#This Row],[School day]]="Y",Table5[[#This Row],[Demand]],NA())</f>
        <v>127805.485</v>
      </c>
      <c r="F1165" s="32" t="e">
        <f>IF(Table5[[#This Row],[School day]]="N",Table5[[#This Row],[Demand]],NA())</f>
        <v>#N/A</v>
      </c>
      <c r="G1165" s="32" t="e">
        <f>IF(Table5[[#This Row],[Holiday]]="Y",Table5[[#This Row],[Demand]], NA())</f>
        <v>#N/A</v>
      </c>
      <c r="H1165" s="32">
        <f>IF(Table5[[#This Row],[Holiday]]="Y",NA(),Table5[[#This Row],[Demand]])</f>
        <v>127805.485</v>
      </c>
    </row>
    <row r="1166" spans="1:8" x14ac:dyDescent="0.3">
      <c r="A1166" s="31">
        <v>43169</v>
      </c>
      <c r="B1166" s="32" t="str">
        <f>VLOOKUP(Table_EnergyDemand_raw_data[[#This Row],[Date]],Table_Sheet1[], 2, FALSE)</f>
        <v>Y</v>
      </c>
      <c r="C1166" s="32" t="str">
        <f>VLOOKUP(Table_EnergyDemand_raw_data[[#This Row],[Date]],Table_Sheet1[], 3, FALSE)</f>
        <v>N</v>
      </c>
      <c r="D1166" s="32">
        <v>120398.88499999999</v>
      </c>
      <c r="E1166" s="32">
        <f>IF(Table5[[#This Row],[School day]]="Y",Table5[[#This Row],[Demand]],NA())</f>
        <v>120398.88499999999</v>
      </c>
      <c r="F1166" s="32" t="e">
        <f>IF(Table5[[#This Row],[School day]]="N",Table5[[#This Row],[Demand]],NA())</f>
        <v>#N/A</v>
      </c>
      <c r="G1166" s="32" t="e">
        <f>IF(Table5[[#This Row],[Holiday]]="Y",Table5[[#This Row],[Demand]], NA())</f>
        <v>#N/A</v>
      </c>
      <c r="H1166" s="32">
        <f>IF(Table5[[#This Row],[Holiday]]="Y",NA(),Table5[[#This Row],[Demand]])</f>
        <v>120398.88499999999</v>
      </c>
    </row>
    <row r="1167" spans="1:8" x14ac:dyDescent="0.3">
      <c r="A1167" s="31">
        <v>43170</v>
      </c>
      <c r="B1167" s="32" t="str">
        <f>VLOOKUP(Table_EnergyDemand_raw_data[[#This Row],[Date]],Table_Sheet1[], 2, FALSE)</f>
        <v>Y</v>
      </c>
      <c r="C1167" s="32" t="str">
        <f>VLOOKUP(Table_EnergyDemand_raw_data[[#This Row],[Date]],Table_Sheet1[], 3, FALSE)</f>
        <v>N</v>
      </c>
      <c r="D1167" s="32">
        <v>104486.18</v>
      </c>
      <c r="E1167" s="32">
        <f>IF(Table5[[#This Row],[School day]]="Y",Table5[[#This Row],[Demand]],NA())</f>
        <v>104486.18</v>
      </c>
      <c r="F1167" s="32" t="e">
        <f>IF(Table5[[#This Row],[School day]]="N",Table5[[#This Row],[Demand]],NA())</f>
        <v>#N/A</v>
      </c>
      <c r="G1167" s="32" t="e">
        <f>IF(Table5[[#This Row],[Holiday]]="Y",Table5[[#This Row],[Demand]], NA())</f>
        <v>#N/A</v>
      </c>
      <c r="H1167" s="32">
        <f>IF(Table5[[#This Row],[Holiday]]="Y",NA(),Table5[[#This Row],[Demand]])</f>
        <v>104486.18</v>
      </c>
    </row>
    <row r="1168" spans="1:8" x14ac:dyDescent="0.3">
      <c r="A1168" s="31">
        <v>43171</v>
      </c>
      <c r="B1168" s="32" t="str">
        <f>VLOOKUP(Table_EnergyDemand_raw_data[[#This Row],[Date]],Table_Sheet1[], 2, FALSE)</f>
        <v>Y</v>
      </c>
      <c r="C1168" s="32" t="str">
        <f>VLOOKUP(Table_EnergyDemand_raw_data[[#This Row],[Date]],Table_Sheet1[], 3, FALSE)</f>
        <v>Y</v>
      </c>
      <c r="D1168" s="32">
        <v>97542.31</v>
      </c>
      <c r="E1168" s="32">
        <f>IF(Table5[[#This Row],[School day]]="Y",Table5[[#This Row],[Demand]],NA())</f>
        <v>97542.31</v>
      </c>
      <c r="F1168" s="32" t="e">
        <f>IF(Table5[[#This Row],[School day]]="N",Table5[[#This Row],[Demand]],NA())</f>
        <v>#N/A</v>
      </c>
      <c r="G1168" s="32">
        <f>IF(Table5[[#This Row],[Holiday]]="Y",Table5[[#This Row],[Demand]], NA())</f>
        <v>97542.31</v>
      </c>
      <c r="H1168" s="32" t="e">
        <f>IF(Table5[[#This Row],[Holiday]]="Y",NA(),Table5[[#This Row],[Demand]])</f>
        <v>#N/A</v>
      </c>
    </row>
    <row r="1169" spans="1:8" x14ac:dyDescent="0.3">
      <c r="A1169" s="31">
        <v>43172</v>
      </c>
      <c r="B1169" s="32" t="str">
        <f>VLOOKUP(Table_EnergyDemand_raw_data[[#This Row],[Date]],Table_Sheet1[], 2, FALSE)</f>
        <v>Y</v>
      </c>
      <c r="C1169" s="32" t="str">
        <f>VLOOKUP(Table_EnergyDemand_raw_data[[#This Row],[Date]],Table_Sheet1[], 3, FALSE)</f>
        <v>N</v>
      </c>
      <c r="D1169" s="32">
        <v>112663.625</v>
      </c>
      <c r="E1169" s="32">
        <f>IF(Table5[[#This Row],[School day]]="Y",Table5[[#This Row],[Demand]],NA())</f>
        <v>112663.625</v>
      </c>
      <c r="F1169" s="32" t="e">
        <f>IF(Table5[[#This Row],[School day]]="N",Table5[[#This Row],[Demand]],NA())</f>
        <v>#N/A</v>
      </c>
      <c r="G1169" s="32" t="e">
        <f>IF(Table5[[#This Row],[Holiday]]="Y",Table5[[#This Row],[Demand]], NA())</f>
        <v>#N/A</v>
      </c>
      <c r="H1169" s="32">
        <f>IF(Table5[[#This Row],[Holiday]]="Y",NA(),Table5[[#This Row],[Demand]])</f>
        <v>112663.625</v>
      </c>
    </row>
    <row r="1170" spans="1:8" x14ac:dyDescent="0.3">
      <c r="A1170" s="31">
        <v>43173</v>
      </c>
      <c r="B1170" s="32" t="str">
        <f>VLOOKUP(Table_EnergyDemand_raw_data[[#This Row],[Date]],Table_Sheet1[], 2, FALSE)</f>
        <v>Y</v>
      </c>
      <c r="C1170" s="32" t="str">
        <f>VLOOKUP(Table_EnergyDemand_raw_data[[#This Row],[Date]],Table_Sheet1[], 3, FALSE)</f>
        <v>N</v>
      </c>
      <c r="D1170" s="32">
        <v>114195.35</v>
      </c>
      <c r="E1170" s="32">
        <f>IF(Table5[[#This Row],[School day]]="Y",Table5[[#This Row],[Demand]],NA())</f>
        <v>114195.35</v>
      </c>
      <c r="F1170" s="32" t="e">
        <f>IF(Table5[[#This Row],[School day]]="N",Table5[[#This Row],[Demand]],NA())</f>
        <v>#N/A</v>
      </c>
      <c r="G1170" s="32" t="e">
        <f>IF(Table5[[#This Row],[Holiday]]="Y",Table5[[#This Row],[Demand]], NA())</f>
        <v>#N/A</v>
      </c>
      <c r="H1170" s="32">
        <f>IF(Table5[[#This Row],[Holiday]]="Y",NA(),Table5[[#This Row],[Demand]])</f>
        <v>114195.35</v>
      </c>
    </row>
    <row r="1171" spans="1:8" x14ac:dyDescent="0.3">
      <c r="A1171" s="31">
        <v>43174</v>
      </c>
      <c r="B1171" s="32" t="str">
        <f>VLOOKUP(Table_EnergyDemand_raw_data[[#This Row],[Date]],Table_Sheet1[], 2, FALSE)</f>
        <v>Y</v>
      </c>
      <c r="C1171" s="32" t="str">
        <f>VLOOKUP(Table_EnergyDemand_raw_data[[#This Row],[Date]],Table_Sheet1[], 3, FALSE)</f>
        <v>N</v>
      </c>
      <c r="D1171" s="32">
        <v>116045.27</v>
      </c>
      <c r="E1171" s="32">
        <f>IF(Table5[[#This Row],[School day]]="Y",Table5[[#This Row],[Demand]],NA())</f>
        <v>116045.27</v>
      </c>
      <c r="F1171" s="32" t="e">
        <f>IF(Table5[[#This Row],[School day]]="N",Table5[[#This Row],[Demand]],NA())</f>
        <v>#N/A</v>
      </c>
      <c r="G1171" s="32" t="e">
        <f>IF(Table5[[#This Row],[Holiday]]="Y",Table5[[#This Row],[Demand]], NA())</f>
        <v>#N/A</v>
      </c>
      <c r="H1171" s="32">
        <f>IF(Table5[[#This Row],[Holiday]]="Y",NA(),Table5[[#This Row],[Demand]])</f>
        <v>116045.27</v>
      </c>
    </row>
    <row r="1172" spans="1:8" x14ac:dyDescent="0.3">
      <c r="A1172" s="31">
        <v>43175</v>
      </c>
      <c r="B1172" s="32" t="str">
        <f>VLOOKUP(Table_EnergyDemand_raw_data[[#This Row],[Date]],Table_Sheet1[], 2, FALSE)</f>
        <v>Y</v>
      </c>
      <c r="C1172" s="32" t="str">
        <f>VLOOKUP(Table_EnergyDemand_raw_data[[#This Row],[Date]],Table_Sheet1[], 3, FALSE)</f>
        <v>N</v>
      </c>
      <c r="D1172" s="32">
        <v>116284.345</v>
      </c>
      <c r="E1172" s="32">
        <f>IF(Table5[[#This Row],[School day]]="Y",Table5[[#This Row],[Demand]],NA())</f>
        <v>116284.345</v>
      </c>
      <c r="F1172" s="32" t="e">
        <f>IF(Table5[[#This Row],[School day]]="N",Table5[[#This Row],[Demand]],NA())</f>
        <v>#N/A</v>
      </c>
      <c r="G1172" s="32" t="e">
        <f>IF(Table5[[#This Row],[Holiday]]="Y",Table5[[#This Row],[Demand]], NA())</f>
        <v>#N/A</v>
      </c>
      <c r="H1172" s="32">
        <f>IF(Table5[[#This Row],[Holiday]]="Y",NA(),Table5[[#This Row],[Demand]])</f>
        <v>116284.345</v>
      </c>
    </row>
    <row r="1173" spans="1:8" x14ac:dyDescent="0.3">
      <c r="A1173" s="31">
        <v>43176</v>
      </c>
      <c r="B1173" s="32" t="str">
        <f>VLOOKUP(Table_EnergyDemand_raw_data[[#This Row],[Date]],Table_Sheet1[], 2, FALSE)</f>
        <v>Y</v>
      </c>
      <c r="C1173" s="32" t="str">
        <f>VLOOKUP(Table_EnergyDemand_raw_data[[#This Row],[Date]],Table_Sheet1[], 3, FALSE)</f>
        <v>N</v>
      </c>
      <c r="D1173" s="32">
        <v>110715.12</v>
      </c>
      <c r="E1173" s="32">
        <f>IF(Table5[[#This Row],[School day]]="Y",Table5[[#This Row],[Demand]],NA())</f>
        <v>110715.12</v>
      </c>
      <c r="F1173" s="32" t="e">
        <f>IF(Table5[[#This Row],[School day]]="N",Table5[[#This Row],[Demand]],NA())</f>
        <v>#N/A</v>
      </c>
      <c r="G1173" s="32" t="e">
        <f>IF(Table5[[#This Row],[Holiday]]="Y",Table5[[#This Row],[Demand]], NA())</f>
        <v>#N/A</v>
      </c>
      <c r="H1173" s="32">
        <f>IF(Table5[[#This Row],[Holiday]]="Y",NA(),Table5[[#This Row],[Demand]])</f>
        <v>110715.12</v>
      </c>
    </row>
    <row r="1174" spans="1:8" x14ac:dyDescent="0.3">
      <c r="A1174" s="31">
        <v>43177</v>
      </c>
      <c r="B1174" s="32" t="str">
        <f>VLOOKUP(Table_EnergyDemand_raw_data[[#This Row],[Date]],Table_Sheet1[], 2, FALSE)</f>
        <v>Y</v>
      </c>
      <c r="C1174" s="32" t="str">
        <f>VLOOKUP(Table_EnergyDemand_raw_data[[#This Row],[Date]],Table_Sheet1[], 3, FALSE)</f>
        <v>N</v>
      </c>
      <c r="D1174" s="32">
        <v>97262.705000000002</v>
      </c>
      <c r="E1174" s="32">
        <f>IF(Table5[[#This Row],[School day]]="Y",Table5[[#This Row],[Demand]],NA())</f>
        <v>97262.705000000002</v>
      </c>
      <c r="F1174" s="32" t="e">
        <f>IF(Table5[[#This Row],[School day]]="N",Table5[[#This Row],[Demand]],NA())</f>
        <v>#N/A</v>
      </c>
      <c r="G1174" s="32" t="e">
        <f>IF(Table5[[#This Row],[Holiday]]="Y",Table5[[#This Row],[Demand]], NA())</f>
        <v>#N/A</v>
      </c>
      <c r="H1174" s="32">
        <f>IF(Table5[[#This Row],[Holiday]]="Y",NA(),Table5[[#This Row],[Demand]])</f>
        <v>97262.705000000002</v>
      </c>
    </row>
    <row r="1175" spans="1:8" x14ac:dyDescent="0.3">
      <c r="A1175" s="31">
        <v>43178</v>
      </c>
      <c r="B1175" s="32" t="str">
        <f>VLOOKUP(Table_EnergyDemand_raw_data[[#This Row],[Date]],Table_Sheet1[], 2, FALSE)</f>
        <v>Y</v>
      </c>
      <c r="C1175" s="32" t="str">
        <f>VLOOKUP(Table_EnergyDemand_raw_data[[#This Row],[Date]],Table_Sheet1[], 3, FALSE)</f>
        <v>N</v>
      </c>
      <c r="D1175" s="32">
        <v>111617.94500000001</v>
      </c>
      <c r="E1175" s="32">
        <f>IF(Table5[[#This Row],[School day]]="Y",Table5[[#This Row],[Demand]],NA())</f>
        <v>111617.94500000001</v>
      </c>
      <c r="F1175" s="32" t="e">
        <f>IF(Table5[[#This Row],[School day]]="N",Table5[[#This Row],[Demand]],NA())</f>
        <v>#N/A</v>
      </c>
      <c r="G1175" s="32" t="e">
        <f>IF(Table5[[#This Row],[Holiday]]="Y",Table5[[#This Row],[Demand]], NA())</f>
        <v>#N/A</v>
      </c>
      <c r="H1175" s="32">
        <f>IF(Table5[[#This Row],[Holiday]]="Y",NA(),Table5[[#This Row],[Demand]])</f>
        <v>111617.94500000001</v>
      </c>
    </row>
    <row r="1176" spans="1:8" x14ac:dyDescent="0.3">
      <c r="A1176" s="31">
        <v>43179</v>
      </c>
      <c r="B1176" s="32" t="str">
        <f>VLOOKUP(Table_EnergyDemand_raw_data[[#This Row],[Date]],Table_Sheet1[], 2, FALSE)</f>
        <v>Y</v>
      </c>
      <c r="C1176" s="32" t="str">
        <f>VLOOKUP(Table_EnergyDemand_raw_data[[#This Row],[Date]],Table_Sheet1[], 3, FALSE)</f>
        <v>N</v>
      </c>
      <c r="D1176" s="32">
        <v>110794.26</v>
      </c>
      <c r="E1176" s="32">
        <f>IF(Table5[[#This Row],[School day]]="Y",Table5[[#This Row],[Demand]],NA())</f>
        <v>110794.26</v>
      </c>
      <c r="F1176" s="32" t="e">
        <f>IF(Table5[[#This Row],[School day]]="N",Table5[[#This Row],[Demand]],NA())</f>
        <v>#N/A</v>
      </c>
      <c r="G1176" s="32" t="e">
        <f>IF(Table5[[#This Row],[Holiday]]="Y",Table5[[#This Row],[Demand]], NA())</f>
        <v>#N/A</v>
      </c>
      <c r="H1176" s="32">
        <f>IF(Table5[[#This Row],[Holiday]]="Y",NA(),Table5[[#This Row],[Demand]])</f>
        <v>110794.26</v>
      </c>
    </row>
    <row r="1177" spans="1:8" x14ac:dyDescent="0.3">
      <c r="A1177" s="31">
        <v>43180</v>
      </c>
      <c r="B1177" s="32" t="str">
        <f>VLOOKUP(Table_EnergyDemand_raw_data[[#This Row],[Date]],Table_Sheet1[], 2, FALSE)</f>
        <v>Y</v>
      </c>
      <c r="C1177" s="32" t="str">
        <f>VLOOKUP(Table_EnergyDemand_raw_data[[#This Row],[Date]],Table_Sheet1[], 3, FALSE)</f>
        <v>N</v>
      </c>
      <c r="D1177" s="32">
        <v>111254.315</v>
      </c>
      <c r="E1177" s="32">
        <f>IF(Table5[[#This Row],[School day]]="Y",Table5[[#This Row],[Demand]],NA())</f>
        <v>111254.315</v>
      </c>
      <c r="F1177" s="32" t="e">
        <f>IF(Table5[[#This Row],[School day]]="N",Table5[[#This Row],[Demand]],NA())</f>
        <v>#N/A</v>
      </c>
      <c r="G1177" s="32" t="e">
        <f>IF(Table5[[#This Row],[Holiday]]="Y",Table5[[#This Row],[Demand]], NA())</f>
        <v>#N/A</v>
      </c>
      <c r="H1177" s="32">
        <f>IF(Table5[[#This Row],[Holiday]]="Y",NA(),Table5[[#This Row],[Demand]])</f>
        <v>111254.315</v>
      </c>
    </row>
    <row r="1178" spans="1:8" x14ac:dyDescent="0.3">
      <c r="A1178" s="31">
        <v>43181</v>
      </c>
      <c r="B1178" s="32" t="str">
        <f>VLOOKUP(Table_EnergyDemand_raw_data[[#This Row],[Date]],Table_Sheet1[], 2, FALSE)</f>
        <v>Y</v>
      </c>
      <c r="C1178" s="32" t="str">
        <f>VLOOKUP(Table_EnergyDemand_raw_data[[#This Row],[Date]],Table_Sheet1[], 3, FALSE)</f>
        <v>N</v>
      </c>
      <c r="D1178" s="32">
        <v>115020.505</v>
      </c>
      <c r="E1178" s="32">
        <f>IF(Table5[[#This Row],[School day]]="Y",Table5[[#This Row],[Demand]],NA())</f>
        <v>115020.505</v>
      </c>
      <c r="F1178" s="32" t="e">
        <f>IF(Table5[[#This Row],[School day]]="N",Table5[[#This Row],[Demand]],NA())</f>
        <v>#N/A</v>
      </c>
      <c r="G1178" s="32" t="e">
        <f>IF(Table5[[#This Row],[Holiday]]="Y",Table5[[#This Row],[Demand]], NA())</f>
        <v>#N/A</v>
      </c>
      <c r="H1178" s="32">
        <f>IF(Table5[[#This Row],[Holiday]]="Y",NA(),Table5[[#This Row],[Demand]])</f>
        <v>115020.505</v>
      </c>
    </row>
    <row r="1179" spans="1:8" x14ac:dyDescent="0.3">
      <c r="A1179" s="31">
        <v>43182</v>
      </c>
      <c r="B1179" s="32" t="str">
        <f>VLOOKUP(Table_EnergyDemand_raw_data[[#This Row],[Date]],Table_Sheet1[], 2, FALSE)</f>
        <v>Y</v>
      </c>
      <c r="C1179" s="32" t="str">
        <f>VLOOKUP(Table_EnergyDemand_raw_data[[#This Row],[Date]],Table_Sheet1[], 3, FALSE)</f>
        <v>N</v>
      </c>
      <c r="D1179" s="32">
        <v>119298.325</v>
      </c>
      <c r="E1179" s="32">
        <f>IF(Table5[[#This Row],[School day]]="Y",Table5[[#This Row],[Demand]],NA())</f>
        <v>119298.325</v>
      </c>
      <c r="F1179" s="32" t="e">
        <f>IF(Table5[[#This Row],[School day]]="N",Table5[[#This Row],[Demand]],NA())</f>
        <v>#N/A</v>
      </c>
      <c r="G1179" s="32" t="e">
        <f>IF(Table5[[#This Row],[Holiday]]="Y",Table5[[#This Row],[Demand]], NA())</f>
        <v>#N/A</v>
      </c>
      <c r="H1179" s="32">
        <f>IF(Table5[[#This Row],[Holiday]]="Y",NA(),Table5[[#This Row],[Demand]])</f>
        <v>119298.325</v>
      </c>
    </row>
    <row r="1180" spans="1:8" x14ac:dyDescent="0.3">
      <c r="A1180" s="31">
        <v>43183</v>
      </c>
      <c r="B1180" s="32" t="str">
        <f>VLOOKUP(Table_EnergyDemand_raw_data[[#This Row],[Date]],Table_Sheet1[], 2, FALSE)</f>
        <v>Y</v>
      </c>
      <c r="C1180" s="32" t="str">
        <f>VLOOKUP(Table_EnergyDemand_raw_data[[#This Row],[Date]],Table_Sheet1[], 3, FALSE)</f>
        <v>N</v>
      </c>
      <c r="D1180" s="32">
        <v>112312.69500000001</v>
      </c>
      <c r="E1180" s="32">
        <f>IF(Table5[[#This Row],[School day]]="Y",Table5[[#This Row],[Demand]],NA())</f>
        <v>112312.69500000001</v>
      </c>
      <c r="F1180" s="32" t="e">
        <f>IF(Table5[[#This Row],[School day]]="N",Table5[[#This Row],[Demand]],NA())</f>
        <v>#N/A</v>
      </c>
      <c r="G1180" s="32" t="e">
        <f>IF(Table5[[#This Row],[Holiday]]="Y",Table5[[#This Row],[Demand]], NA())</f>
        <v>#N/A</v>
      </c>
      <c r="H1180" s="32">
        <f>IF(Table5[[#This Row],[Holiday]]="Y",NA(),Table5[[#This Row],[Demand]])</f>
        <v>112312.69500000001</v>
      </c>
    </row>
    <row r="1181" spans="1:8" x14ac:dyDescent="0.3">
      <c r="A1181" s="31">
        <v>43184</v>
      </c>
      <c r="B1181" s="32" t="str">
        <f>VLOOKUP(Table_EnergyDemand_raw_data[[#This Row],[Date]],Table_Sheet1[], 2, FALSE)</f>
        <v>Y</v>
      </c>
      <c r="C1181" s="32" t="str">
        <f>VLOOKUP(Table_EnergyDemand_raw_data[[#This Row],[Date]],Table_Sheet1[], 3, FALSE)</f>
        <v>N</v>
      </c>
      <c r="D1181" s="32">
        <v>98918.514999999999</v>
      </c>
      <c r="E1181" s="32">
        <f>IF(Table5[[#This Row],[School day]]="Y",Table5[[#This Row],[Demand]],NA())</f>
        <v>98918.514999999999</v>
      </c>
      <c r="F1181" s="32" t="e">
        <f>IF(Table5[[#This Row],[School day]]="N",Table5[[#This Row],[Demand]],NA())</f>
        <v>#N/A</v>
      </c>
      <c r="G1181" s="32" t="e">
        <f>IF(Table5[[#This Row],[Holiday]]="Y",Table5[[#This Row],[Demand]], NA())</f>
        <v>#N/A</v>
      </c>
      <c r="H1181" s="32">
        <f>IF(Table5[[#This Row],[Holiday]]="Y",NA(),Table5[[#This Row],[Demand]])</f>
        <v>98918.514999999999</v>
      </c>
    </row>
    <row r="1182" spans="1:8" x14ac:dyDescent="0.3">
      <c r="A1182" s="31">
        <v>43185</v>
      </c>
      <c r="B1182" s="32" t="str">
        <f>VLOOKUP(Table_EnergyDemand_raw_data[[#This Row],[Date]],Table_Sheet1[], 2, FALSE)</f>
        <v>Y</v>
      </c>
      <c r="C1182" s="32" t="str">
        <f>VLOOKUP(Table_EnergyDemand_raw_data[[#This Row],[Date]],Table_Sheet1[], 3, FALSE)</f>
        <v>N</v>
      </c>
      <c r="D1182" s="32">
        <v>112488.215</v>
      </c>
      <c r="E1182" s="32">
        <f>IF(Table5[[#This Row],[School day]]="Y",Table5[[#This Row],[Demand]],NA())</f>
        <v>112488.215</v>
      </c>
      <c r="F1182" s="32" t="e">
        <f>IF(Table5[[#This Row],[School day]]="N",Table5[[#This Row],[Demand]],NA())</f>
        <v>#N/A</v>
      </c>
      <c r="G1182" s="32" t="e">
        <f>IF(Table5[[#This Row],[Holiday]]="Y",Table5[[#This Row],[Demand]], NA())</f>
        <v>#N/A</v>
      </c>
      <c r="H1182" s="32">
        <f>IF(Table5[[#This Row],[Holiday]]="Y",NA(),Table5[[#This Row],[Demand]])</f>
        <v>112488.215</v>
      </c>
    </row>
    <row r="1183" spans="1:8" x14ac:dyDescent="0.3">
      <c r="A1183" s="31">
        <v>43186</v>
      </c>
      <c r="B1183" s="32" t="str">
        <f>VLOOKUP(Table_EnergyDemand_raw_data[[#This Row],[Date]],Table_Sheet1[], 2, FALSE)</f>
        <v>Y</v>
      </c>
      <c r="C1183" s="32" t="str">
        <f>VLOOKUP(Table_EnergyDemand_raw_data[[#This Row],[Date]],Table_Sheet1[], 3, FALSE)</f>
        <v>N</v>
      </c>
      <c r="D1183" s="32">
        <v>116809.36500000001</v>
      </c>
      <c r="E1183" s="32">
        <f>IF(Table5[[#This Row],[School day]]="Y",Table5[[#This Row],[Demand]],NA())</f>
        <v>116809.36500000001</v>
      </c>
      <c r="F1183" s="32" t="e">
        <f>IF(Table5[[#This Row],[School day]]="N",Table5[[#This Row],[Demand]],NA())</f>
        <v>#N/A</v>
      </c>
      <c r="G1183" s="32" t="e">
        <f>IF(Table5[[#This Row],[Holiday]]="Y",Table5[[#This Row],[Demand]], NA())</f>
        <v>#N/A</v>
      </c>
      <c r="H1183" s="32">
        <f>IF(Table5[[#This Row],[Holiday]]="Y",NA(),Table5[[#This Row],[Demand]])</f>
        <v>116809.36500000001</v>
      </c>
    </row>
    <row r="1184" spans="1:8" x14ac:dyDescent="0.3">
      <c r="A1184" s="31">
        <v>43187</v>
      </c>
      <c r="B1184" s="32" t="str">
        <f>VLOOKUP(Table_EnergyDemand_raw_data[[#This Row],[Date]],Table_Sheet1[], 2, FALSE)</f>
        <v>Y</v>
      </c>
      <c r="C1184" s="32" t="str">
        <f>VLOOKUP(Table_EnergyDemand_raw_data[[#This Row],[Date]],Table_Sheet1[], 3, FALSE)</f>
        <v>N</v>
      </c>
      <c r="D1184" s="32">
        <v>117744.005</v>
      </c>
      <c r="E1184" s="32">
        <f>IF(Table5[[#This Row],[School day]]="Y",Table5[[#This Row],[Demand]],NA())</f>
        <v>117744.005</v>
      </c>
      <c r="F1184" s="32" t="e">
        <f>IF(Table5[[#This Row],[School day]]="N",Table5[[#This Row],[Demand]],NA())</f>
        <v>#N/A</v>
      </c>
      <c r="G1184" s="32" t="e">
        <f>IF(Table5[[#This Row],[Holiday]]="Y",Table5[[#This Row],[Demand]], NA())</f>
        <v>#N/A</v>
      </c>
      <c r="H1184" s="32">
        <f>IF(Table5[[#This Row],[Holiday]]="Y",NA(),Table5[[#This Row],[Demand]])</f>
        <v>117744.005</v>
      </c>
    </row>
    <row r="1185" spans="1:8" x14ac:dyDescent="0.3">
      <c r="A1185" s="31">
        <v>43188</v>
      </c>
      <c r="B1185" s="32" t="str">
        <f>VLOOKUP(Table_EnergyDemand_raw_data[[#This Row],[Date]],Table_Sheet1[], 2, FALSE)</f>
        <v>N</v>
      </c>
      <c r="C1185" s="32" t="str">
        <f>VLOOKUP(Table_EnergyDemand_raw_data[[#This Row],[Date]],Table_Sheet1[], 3, FALSE)</f>
        <v>N</v>
      </c>
      <c r="D1185" s="32">
        <v>116457.26</v>
      </c>
      <c r="E1185" s="32" t="e">
        <f>IF(Table5[[#This Row],[School day]]="Y",Table5[[#This Row],[Demand]],NA())</f>
        <v>#N/A</v>
      </c>
      <c r="F1185" s="32">
        <f>IF(Table5[[#This Row],[School day]]="N",Table5[[#This Row],[Demand]],NA())</f>
        <v>116457.26</v>
      </c>
      <c r="G1185" s="32" t="e">
        <f>IF(Table5[[#This Row],[Holiday]]="Y",Table5[[#This Row],[Demand]], NA())</f>
        <v>#N/A</v>
      </c>
      <c r="H1185" s="32">
        <f>IF(Table5[[#This Row],[Holiday]]="Y",NA(),Table5[[#This Row],[Demand]])</f>
        <v>116457.26</v>
      </c>
    </row>
    <row r="1186" spans="1:8" x14ac:dyDescent="0.3">
      <c r="A1186" s="31">
        <v>43189</v>
      </c>
      <c r="B1186" s="32" t="str">
        <f>VLOOKUP(Table_EnergyDemand_raw_data[[#This Row],[Date]],Table_Sheet1[], 2, FALSE)</f>
        <v>N</v>
      </c>
      <c r="C1186" s="32" t="str">
        <f>VLOOKUP(Table_EnergyDemand_raw_data[[#This Row],[Date]],Table_Sheet1[], 3, FALSE)</f>
        <v>Y</v>
      </c>
      <c r="D1186" s="32">
        <v>97070.345000000001</v>
      </c>
      <c r="E1186" s="32" t="e">
        <f>IF(Table5[[#This Row],[School day]]="Y",Table5[[#This Row],[Demand]],NA())</f>
        <v>#N/A</v>
      </c>
      <c r="F1186" s="32">
        <f>IF(Table5[[#This Row],[School day]]="N",Table5[[#This Row],[Demand]],NA())</f>
        <v>97070.345000000001</v>
      </c>
      <c r="G1186" s="32">
        <f>IF(Table5[[#This Row],[Holiday]]="Y",Table5[[#This Row],[Demand]], NA())</f>
        <v>97070.345000000001</v>
      </c>
      <c r="H1186" s="32" t="e">
        <f>IF(Table5[[#This Row],[Holiday]]="Y",NA(),Table5[[#This Row],[Demand]])</f>
        <v>#N/A</v>
      </c>
    </row>
    <row r="1187" spans="1:8" x14ac:dyDescent="0.3">
      <c r="A1187" s="31">
        <v>43190</v>
      </c>
      <c r="B1187" s="32" t="str">
        <f>VLOOKUP(Table_EnergyDemand_raw_data[[#This Row],[Date]],Table_Sheet1[], 2, FALSE)</f>
        <v>N</v>
      </c>
      <c r="C1187" s="32" t="str">
        <f>VLOOKUP(Table_EnergyDemand_raw_data[[#This Row],[Date]],Table_Sheet1[], 3, FALSE)</f>
        <v>Y</v>
      </c>
      <c r="D1187" s="32">
        <v>99687.64</v>
      </c>
      <c r="E1187" s="32" t="e">
        <f>IF(Table5[[#This Row],[School day]]="Y",Table5[[#This Row],[Demand]],NA())</f>
        <v>#N/A</v>
      </c>
      <c r="F1187" s="32">
        <f>IF(Table5[[#This Row],[School day]]="N",Table5[[#This Row],[Demand]],NA())</f>
        <v>99687.64</v>
      </c>
      <c r="G1187" s="32">
        <f>IF(Table5[[#This Row],[Holiday]]="Y",Table5[[#This Row],[Demand]], NA())</f>
        <v>99687.64</v>
      </c>
      <c r="H1187" s="32" t="e">
        <f>IF(Table5[[#This Row],[Holiday]]="Y",NA(),Table5[[#This Row],[Demand]])</f>
        <v>#N/A</v>
      </c>
    </row>
    <row r="1188" spans="1:8" x14ac:dyDescent="0.3">
      <c r="A1188" s="31">
        <v>43191</v>
      </c>
      <c r="B1188" s="32" t="str">
        <f>VLOOKUP(Table_EnergyDemand_raw_data[[#This Row],[Date]],Table_Sheet1[], 2, FALSE)</f>
        <v>N</v>
      </c>
      <c r="C1188" s="32" t="str">
        <f>VLOOKUP(Table_EnergyDemand_raw_data[[#This Row],[Date]],Table_Sheet1[], 3, FALSE)</f>
        <v>Y</v>
      </c>
      <c r="D1188" s="32">
        <v>98817.03</v>
      </c>
      <c r="E1188" s="32" t="e">
        <f>IF(Table5[[#This Row],[School day]]="Y",Table5[[#This Row],[Demand]],NA())</f>
        <v>#N/A</v>
      </c>
      <c r="F1188" s="32">
        <f>IF(Table5[[#This Row],[School day]]="N",Table5[[#This Row],[Demand]],NA())</f>
        <v>98817.03</v>
      </c>
      <c r="G1188" s="32">
        <f>IF(Table5[[#This Row],[Holiday]]="Y",Table5[[#This Row],[Demand]], NA())</f>
        <v>98817.03</v>
      </c>
      <c r="H1188" s="32" t="e">
        <f>IF(Table5[[#This Row],[Holiday]]="Y",NA(),Table5[[#This Row],[Demand]])</f>
        <v>#N/A</v>
      </c>
    </row>
    <row r="1189" spans="1:8" x14ac:dyDescent="0.3">
      <c r="A1189" s="31">
        <v>43192</v>
      </c>
      <c r="B1189" s="32" t="str">
        <f>VLOOKUP(Table_EnergyDemand_raw_data[[#This Row],[Date]],Table_Sheet1[], 2, FALSE)</f>
        <v>N</v>
      </c>
      <c r="C1189" s="32" t="str">
        <f>VLOOKUP(Table_EnergyDemand_raw_data[[#This Row],[Date]],Table_Sheet1[], 3, FALSE)</f>
        <v>Y</v>
      </c>
      <c r="D1189" s="32">
        <v>98258.25</v>
      </c>
      <c r="E1189" s="32" t="e">
        <f>IF(Table5[[#This Row],[School day]]="Y",Table5[[#This Row],[Demand]],NA())</f>
        <v>#N/A</v>
      </c>
      <c r="F1189" s="32">
        <f>IF(Table5[[#This Row],[School day]]="N",Table5[[#This Row],[Demand]],NA())</f>
        <v>98258.25</v>
      </c>
      <c r="G1189" s="32">
        <f>IF(Table5[[#This Row],[Holiday]]="Y",Table5[[#This Row],[Demand]], NA())</f>
        <v>98258.25</v>
      </c>
      <c r="H1189" s="32" t="e">
        <f>IF(Table5[[#This Row],[Holiday]]="Y",NA(),Table5[[#This Row],[Demand]])</f>
        <v>#N/A</v>
      </c>
    </row>
    <row r="1190" spans="1:8" x14ac:dyDescent="0.3">
      <c r="A1190" s="31">
        <v>43193</v>
      </c>
      <c r="B1190" s="32" t="str">
        <f>VLOOKUP(Table_EnergyDemand_raw_data[[#This Row],[Date]],Table_Sheet1[], 2, FALSE)</f>
        <v>N</v>
      </c>
      <c r="C1190" s="32" t="str">
        <f>VLOOKUP(Table_EnergyDemand_raw_data[[#This Row],[Date]],Table_Sheet1[], 3, FALSE)</f>
        <v>N</v>
      </c>
      <c r="D1190" s="32">
        <v>113381.53</v>
      </c>
      <c r="E1190" s="32" t="e">
        <f>IF(Table5[[#This Row],[School day]]="Y",Table5[[#This Row],[Demand]],NA())</f>
        <v>#N/A</v>
      </c>
      <c r="F1190" s="32">
        <f>IF(Table5[[#This Row],[School day]]="N",Table5[[#This Row],[Demand]],NA())</f>
        <v>113381.53</v>
      </c>
      <c r="G1190" s="32" t="e">
        <f>IF(Table5[[#This Row],[Holiday]]="Y",Table5[[#This Row],[Demand]], NA())</f>
        <v>#N/A</v>
      </c>
      <c r="H1190" s="32">
        <f>IF(Table5[[#This Row],[Holiday]]="Y",NA(),Table5[[#This Row],[Demand]])</f>
        <v>113381.53</v>
      </c>
    </row>
    <row r="1191" spans="1:8" x14ac:dyDescent="0.3">
      <c r="A1191" s="31">
        <v>43194</v>
      </c>
      <c r="B1191" s="32" t="str">
        <f>VLOOKUP(Table_EnergyDemand_raw_data[[#This Row],[Date]],Table_Sheet1[], 2, FALSE)</f>
        <v>N</v>
      </c>
      <c r="C1191" s="32" t="str">
        <f>VLOOKUP(Table_EnergyDemand_raw_data[[#This Row],[Date]],Table_Sheet1[], 3, FALSE)</f>
        <v>N</v>
      </c>
      <c r="D1191" s="32">
        <v>115974.61</v>
      </c>
      <c r="E1191" s="32" t="e">
        <f>IF(Table5[[#This Row],[School day]]="Y",Table5[[#This Row],[Demand]],NA())</f>
        <v>#N/A</v>
      </c>
      <c r="F1191" s="32">
        <f>IF(Table5[[#This Row],[School day]]="N",Table5[[#This Row],[Demand]],NA())</f>
        <v>115974.61</v>
      </c>
      <c r="G1191" s="32" t="e">
        <f>IF(Table5[[#This Row],[Holiday]]="Y",Table5[[#This Row],[Demand]], NA())</f>
        <v>#N/A</v>
      </c>
      <c r="H1191" s="32">
        <f>IF(Table5[[#This Row],[Holiday]]="Y",NA(),Table5[[#This Row],[Demand]])</f>
        <v>115974.61</v>
      </c>
    </row>
    <row r="1192" spans="1:8" x14ac:dyDescent="0.3">
      <c r="A1192" s="31">
        <v>43195</v>
      </c>
      <c r="B1192" s="32" t="str">
        <f>VLOOKUP(Table_EnergyDemand_raw_data[[#This Row],[Date]],Table_Sheet1[], 2, FALSE)</f>
        <v>N</v>
      </c>
      <c r="C1192" s="32" t="str">
        <f>VLOOKUP(Table_EnergyDemand_raw_data[[#This Row],[Date]],Table_Sheet1[], 3, FALSE)</f>
        <v>N</v>
      </c>
      <c r="D1192" s="32">
        <v>117551.69500000001</v>
      </c>
      <c r="E1192" s="32" t="e">
        <f>IF(Table5[[#This Row],[School day]]="Y",Table5[[#This Row],[Demand]],NA())</f>
        <v>#N/A</v>
      </c>
      <c r="F1192" s="32">
        <f>IF(Table5[[#This Row],[School day]]="N",Table5[[#This Row],[Demand]],NA())</f>
        <v>117551.69500000001</v>
      </c>
      <c r="G1192" s="32" t="e">
        <f>IF(Table5[[#This Row],[Holiday]]="Y",Table5[[#This Row],[Demand]], NA())</f>
        <v>#N/A</v>
      </c>
      <c r="H1192" s="32">
        <f>IF(Table5[[#This Row],[Holiday]]="Y",NA(),Table5[[#This Row],[Demand]])</f>
        <v>117551.69500000001</v>
      </c>
    </row>
    <row r="1193" spans="1:8" x14ac:dyDescent="0.3">
      <c r="A1193" s="31">
        <v>43196</v>
      </c>
      <c r="B1193" s="32" t="str">
        <f>VLOOKUP(Table_EnergyDemand_raw_data[[#This Row],[Date]],Table_Sheet1[], 2, FALSE)</f>
        <v>N</v>
      </c>
      <c r="C1193" s="32" t="str">
        <f>VLOOKUP(Table_EnergyDemand_raw_data[[#This Row],[Date]],Table_Sheet1[], 3, FALSE)</f>
        <v>N</v>
      </c>
      <c r="D1193" s="32">
        <v>115979.07</v>
      </c>
      <c r="E1193" s="32" t="e">
        <f>IF(Table5[[#This Row],[School day]]="Y",Table5[[#This Row],[Demand]],NA())</f>
        <v>#N/A</v>
      </c>
      <c r="F1193" s="32">
        <f>IF(Table5[[#This Row],[School day]]="N",Table5[[#This Row],[Demand]],NA())</f>
        <v>115979.07</v>
      </c>
      <c r="G1193" s="32" t="e">
        <f>IF(Table5[[#This Row],[Holiday]]="Y",Table5[[#This Row],[Demand]], NA())</f>
        <v>#N/A</v>
      </c>
      <c r="H1193" s="32">
        <f>IF(Table5[[#This Row],[Holiday]]="Y",NA(),Table5[[#This Row],[Demand]])</f>
        <v>115979.07</v>
      </c>
    </row>
    <row r="1194" spans="1:8" x14ac:dyDescent="0.3">
      <c r="A1194" s="31">
        <v>43197</v>
      </c>
      <c r="B1194" s="32" t="str">
        <f>VLOOKUP(Table_EnergyDemand_raw_data[[#This Row],[Date]],Table_Sheet1[], 2, FALSE)</f>
        <v>N</v>
      </c>
      <c r="C1194" s="32" t="str">
        <f>VLOOKUP(Table_EnergyDemand_raw_data[[#This Row],[Date]],Table_Sheet1[], 3, FALSE)</f>
        <v>N</v>
      </c>
      <c r="D1194" s="32">
        <v>105938.47500000001</v>
      </c>
      <c r="E1194" s="32" t="e">
        <f>IF(Table5[[#This Row],[School day]]="Y",Table5[[#This Row],[Demand]],NA())</f>
        <v>#N/A</v>
      </c>
      <c r="F1194" s="32">
        <f>IF(Table5[[#This Row],[School day]]="N",Table5[[#This Row],[Demand]],NA())</f>
        <v>105938.47500000001</v>
      </c>
      <c r="G1194" s="32" t="e">
        <f>IF(Table5[[#This Row],[Holiday]]="Y",Table5[[#This Row],[Demand]], NA())</f>
        <v>#N/A</v>
      </c>
      <c r="H1194" s="32">
        <f>IF(Table5[[#This Row],[Holiday]]="Y",NA(),Table5[[#This Row],[Demand]])</f>
        <v>105938.47500000001</v>
      </c>
    </row>
    <row r="1195" spans="1:8" x14ac:dyDescent="0.3">
      <c r="A1195" s="31">
        <v>43198</v>
      </c>
      <c r="B1195" s="32" t="str">
        <f>VLOOKUP(Table_EnergyDemand_raw_data[[#This Row],[Date]],Table_Sheet1[], 2, FALSE)</f>
        <v>N</v>
      </c>
      <c r="C1195" s="32" t="str">
        <f>VLOOKUP(Table_EnergyDemand_raw_data[[#This Row],[Date]],Table_Sheet1[], 3, FALSE)</f>
        <v>N</v>
      </c>
      <c r="D1195" s="32">
        <v>100571.16499999999</v>
      </c>
      <c r="E1195" s="32" t="e">
        <f>IF(Table5[[#This Row],[School day]]="Y",Table5[[#This Row],[Demand]],NA())</f>
        <v>#N/A</v>
      </c>
      <c r="F1195" s="32">
        <f>IF(Table5[[#This Row],[School day]]="N",Table5[[#This Row],[Demand]],NA())</f>
        <v>100571.16499999999</v>
      </c>
      <c r="G1195" s="32" t="e">
        <f>IF(Table5[[#This Row],[Holiday]]="Y",Table5[[#This Row],[Demand]], NA())</f>
        <v>#N/A</v>
      </c>
      <c r="H1195" s="32">
        <f>IF(Table5[[#This Row],[Holiday]]="Y",NA(),Table5[[#This Row],[Demand]])</f>
        <v>100571.16499999999</v>
      </c>
    </row>
    <row r="1196" spans="1:8" x14ac:dyDescent="0.3">
      <c r="A1196" s="31">
        <v>43199</v>
      </c>
      <c r="B1196" s="32" t="str">
        <f>VLOOKUP(Table_EnergyDemand_raw_data[[#This Row],[Date]],Table_Sheet1[], 2, FALSE)</f>
        <v>N</v>
      </c>
      <c r="C1196" s="32" t="str">
        <f>VLOOKUP(Table_EnergyDemand_raw_data[[#This Row],[Date]],Table_Sheet1[], 3, FALSE)</f>
        <v>N</v>
      </c>
      <c r="D1196" s="32">
        <v>118702.925</v>
      </c>
      <c r="E1196" s="32" t="e">
        <f>IF(Table5[[#This Row],[School day]]="Y",Table5[[#This Row],[Demand]],NA())</f>
        <v>#N/A</v>
      </c>
      <c r="F1196" s="32">
        <f>IF(Table5[[#This Row],[School day]]="N",Table5[[#This Row],[Demand]],NA())</f>
        <v>118702.925</v>
      </c>
      <c r="G1196" s="32" t="e">
        <f>IF(Table5[[#This Row],[Holiday]]="Y",Table5[[#This Row],[Demand]], NA())</f>
        <v>#N/A</v>
      </c>
      <c r="H1196" s="32">
        <f>IF(Table5[[#This Row],[Holiday]]="Y",NA(),Table5[[#This Row],[Demand]])</f>
        <v>118702.925</v>
      </c>
    </row>
    <row r="1197" spans="1:8" x14ac:dyDescent="0.3">
      <c r="A1197" s="31">
        <v>43200</v>
      </c>
      <c r="B1197" s="32" t="str">
        <f>VLOOKUP(Table_EnergyDemand_raw_data[[#This Row],[Date]],Table_Sheet1[], 2, FALSE)</f>
        <v>N</v>
      </c>
      <c r="C1197" s="32" t="str">
        <f>VLOOKUP(Table_EnergyDemand_raw_data[[#This Row],[Date]],Table_Sheet1[], 3, FALSE)</f>
        <v>N</v>
      </c>
      <c r="D1197" s="32">
        <v>122423.01</v>
      </c>
      <c r="E1197" s="32" t="e">
        <f>IF(Table5[[#This Row],[School day]]="Y",Table5[[#This Row],[Demand]],NA())</f>
        <v>#N/A</v>
      </c>
      <c r="F1197" s="32">
        <f>IF(Table5[[#This Row],[School day]]="N",Table5[[#This Row],[Demand]],NA())</f>
        <v>122423.01</v>
      </c>
      <c r="G1197" s="32" t="e">
        <f>IF(Table5[[#This Row],[Holiday]]="Y",Table5[[#This Row],[Demand]], NA())</f>
        <v>#N/A</v>
      </c>
      <c r="H1197" s="32">
        <f>IF(Table5[[#This Row],[Holiday]]="Y",NA(),Table5[[#This Row],[Demand]])</f>
        <v>122423.01</v>
      </c>
    </row>
    <row r="1198" spans="1:8" x14ac:dyDescent="0.3">
      <c r="A1198" s="31">
        <v>43201</v>
      </c>
      <c r="B1198" s="32" t="str">
        <f>VLOOKUP(Table_EnergyDemand_raw_data[[#This Row],[Date]],Table_Sheet1[], 2, FALSE)</f>
        <v>N</v>
      </c>
      <c r="C1198" s="32" t="str">
        <f>VLOOKUP(Table_EnergyDemand_raw_data[[#This Row],[Date]],Table_Sheet1[], 3, FALSE)</f>
        <v>N</v>
      </c>
      <c r="D1198" s="32">
        <v>121944.995</v>
      </c>
      <c r="E1198" s="32" t="e">
        <f>IF(Table5[[#This Row],[School day]]="Y",Table5[[#This Row],[Demand]],NA())</f>
        <v>#N/A</v>
      </c>
      <c r="F1198" s="32">
        <f>IF(Table5[[#This Row],[School day]]="N",Table5[[#This Row],[Demand]],NA())</f>
        <v>121944.995</v>
      </c>
      <c r="G1198" s="32" t="e">
        <f>IF(Table5[[#This Row],[Holiday]]="Y",Table5[[#This Row],[Demand]], NA())</f>
        <v>#N/A</v>
      </c>
      <c r="H1198" s="32">
        <f>IF(Table5[[#This Row],[Holiday]]="Y",NA(),Table5[[#This Row],[Demand]])</f>
        <v>121944.995</v>
      </c>
    </row>
    <row r="1199" spans="1:8" x14ac:dyDescent="0.3">
      <c r="A1199" s="31">
        <v>43202</v>
      </c>
      <c r="B1199" s="32" t="str">
        <f>VLOOKUP(Table_EnergyDemand_raw_data[[#This Row],[Date]],Table_Sheet1[], 2, FALSE)</f>
        <v>N</v>
      </c>
      <c r="C1199" s="32" t="str">
        <f>VLOOKUP(Table_EnergyDemand_raw_data[[#This Row],[Date]],Table_Sheet1[], 3, FALSE)</f>
        <v>N</v>
      </c>
      <c r="D1199" s="32">
        <v>119876.63</v>
      </c>
      <c r="E1199" s="32" t="e">
        <f>IF(Table5[[#This Row],[School day]]="Y",Table5[[#This Row],[Demand]],NA())</f>
        <v>#N/A</v>
      </c>
      <c r="F1199" s="32">
        <f>IF(Table5[[#This Row],[School day]]="N",Table5[[#This Row],[Demand]],NA())</f>
        <v>119876.63</v>
      </c>
      <c r="G1199" s="32" t="e">
        <f>IF(Table5[[#This Row],[Holiday]]="Y",Table5[[#This Row],[Demand]], NA())</f>
        <v>#N/A</v>
      </c>
      <c r="H1199" s="32">
        <f>IF(Table5[[#This Row],[Holiday]]="Y",NA(),Table5[[#This Row],[Demand]])</f>
        <v>119876.63</v>
      </c>
    </row>
    <row r="1200" spans="1:8" x14ac:dyDescent="0.3">
      <c r="A1200" s="31">
        <v>43203</v>
      </c>
      <c r="B1200" s="32" t="str">
        <f>VLOOKUP(Table_EnergyDemand_raw_data[[#This Row],[Date]],Table_Sheet1[], 2, FALSE)</f>
        <v>N</v>
      </c>
      <c r="C1200" s="32" t="str">
        <f>VLOOKUP(Table_EnergyDemand_raw_data[[#This Row],[Date]],Table_Sheet1[], 3, FALSE)</f>
        <v>N</v>
      </c>
      <c r="D1200" s="32">
        <v>113609.76</v>
      </c>
      <c r="E1200" s="32" t="e">
        <f>IF(Table5[[#This Row],[School day]]="Y",Table5[[#This Row],[Demand]],NA())</f>
        <v>#N/A</v>
      </c>
      <c r="F1200" s="32">
        <f>IF(Table5[[#This Row],[School day]]="N",Table5[[#This Row],[Demand]],NA())</f>
        <v>113609.76</v>
      </c>
      <c r="G1200" s="32" t="e">
        <f>IF(Table5[[#This Row],[Holiday]]="Y",Table5[[#This Row],[Demand]], NA())</f>
        <v>#N/A</v>
      </c>
      <c r="H1200" s="32">
        <f>IF(Table5[[#This Row],[Holiday]]="Y",NA(),Table5[[#This Row],[Demand]])</f>
        <v>113609.76</v>
      </c>
    </row>
    <row r="1201" spans="1:8" x14ac:dyDescent="0.3">
      <c r="A1201" s="31">
        <v>43204</v>
      </c>
      <c r="B1201" s="32" t="str">
        <f>VLOOKUP(Table_EnergyDemand_raw_data[[#This Row],[Date]],Table_Sheet1[], 2, FALSE)</f>
        <v>N</v>
      </c>
      <c r="C1201" s="32" t="str">
        <f>VLOOKUP(Table_EnergyDemand_raw_data[[#This Row],[Date]],Table_Sheet1[], 3, FALSE)</f>
        <v>N</v>
      </c>
      <c r="D1201" s="32">
        <v>105135.30499999999</v>
      </c>
      <c r="E1201" s="32" t="e">
        <f>IF(Table5[[#This Row],[School day]]="Y",Table5[[#This Row],[Demand]],NA())</f>
        <v>#N/A</v>
      </c>
      <c r="F1201" s="32">
        <f>IF(Table5[[#This Row],[School day]]="N",Table5[[#This Row],[Demand]],NA())</f>
        <v>105135.30499999999</v>
      </c>
      <c r="G1201" s="32" t="e">
        <f>IF(Table5[[#This Row],[Holiday]]="Y",Table5[[#This Row],[Demand]], NA())</f>
        <v>#N/A</v>
      </c>
      <c r="H1201" s="32">
        <f>IF(Table5[[#This Row],[Holiday]]="Y",NA(),Table5[[#This Row],[Demand]])</f>
        <v>105135.30499999999</v>
      </c>
    </row>
    <row r="1202" spans="1:8" x14ac:dyDescent="0.3">
      <c r="A1202" s="31">
        <v>43205</v>
      </c>
      <c r="B1202" s="32" t="str">
        <f>VLOOKUP(Table_EnergyDemand_raw_data[[#This Row],[Date]],Table_Sheet1[], 2, FALSE)</f>
        <v>N</v>
      </c>
      <c r="C1202" s="32" t="str">
        <f>VLOOKUP(Table_EnergyDemand_raw_data[[#This Row],[Date]],Table_Sheet1[], 3, FALSE)</f>
        <v>N</v>
      </c>
      <c r="D1202" s="32">
        <v>104123.39</v>
      </c>
      <c r="E1202" s="32" t="e">
        <f>IF(Table5[[#This Row],[School day]]="Y",Table5[[#This Row],[Demand]],NA())</f>
        <v>#N/A</v>
      </c>
      <c r="F1202" s="32">
        <f>IF(Table5[[#This Row],[School day]]="N",Table5[[#This Row],[Demand]],NA())</f>
        <v>104123.39</v>
      </c>
      <c r="G1202" s="32" t="e">
        <f>IF(Table5[[#This Row],[Holiday]]="Y",Table5[[#This Row],[Demand]], NA())</f>
        <v>#N/A</v>
      </c>
      <c r="H1202" s="32">
        <f>IF(Table5[[#This Row],[Holiday]]="Y",NA(),Table5[[#This Row],[Demand]])</f>
        <v>104123.39</v>
      </c>
    </row>
    <row r="1203" spans="1:8" x14ac:dyDescent="0.3">
      <c r="A1203" s="31">
        <v>43206</v>
      </c>
      <c r="B1203" s="32" t="str">
        <f>VLOOKUP(Table_EnergyDemand_raw_data[[#This Row],[Date]],Table_Sheet1[], 2, FALSE)</f>
        <v>N</v>
      </c>
      <c r="C1203" s="32" t="str">
        <f>VLOOKUP(Table_EnergyDemand_raw_data[[#This Row],[Date]],Table_Sheet1[], 3, FALSE)</f>
        <v>N</v>
      </c>
      <c r="D1203" s="32">
        <v>115694.64</v>
      </c>
      <c r="E1203" s="32" t="e">
        <f>IF(Table5[[#This Row],[School day]]="Y",Table5[[#This Row],[Demand]],NA())</f>
        <v>#N/A</v>
      </c>
      <c r="F1203" s="32">
        <f>IF(Table5[[#This Row],[School day]]="N",Table5[[#This Row],[Demand]],NA())</f>
        <v>115694.64</v>
      </c>
      <c r="G1203" s="32" t="e">
        <f>IF(Table5[[#This Row],[Holiday]]="Y",Table5[[#This Row],[Demand]], NA())</f>
        <v>#N/A</v>
      </c>
      <c r="H1203" s="32">
        <f>IF(Table5[[#This Row],[Holiday]]="Y",NA(),Table5[[#This Row],[Demand]])</f>
        <v>115694.64</v>
      </c>
    </row>
    <row r="1204" spans="1:8" x14ac:dyDescent="0.3">
      <c r="A1204" s="31">
        <v>43207</v>
      </c>
      <c r="B1204" s="32" t="str">
        <f>VLOOKUP(Table_EnergyDemand_raw_data[[#This Row],[Date]],Table_Sheet1[], 2, FALSE)</f>
        <v>Y</v>
      </c>
      <c r="C1204" s="32" t="str">
        <f>VLOOKUP(Table_EnergyDemand_raw_data[[#This Row],[Date]],Table_Sheet1[], 3, FALSE)</f>
        <v>N</v>
      </c>
      <c r="D1204" s="32">
        <v>121092.855</v>
      </c>
      <c r="E1204" s="32">
        <f>IF(Table5[[#This Row],[School day]]="Y",Table5[[#This Row],[Demand]],NA())</f>
        <v>121092.855</v>
      </c>
      <c r="F1204" s="32" t="e">
        <f>IF(Table5[[#This Row],[School day]]="N",Table5[[#This Row],[Demand]],NA())</f>
        <v>#N/A</v>
      </c>
      <c r="G1204" s="32" t="e">
        <f>IF(Table5[[#This Row],[Holiday]]="Y",Table5[[#This Row],[Demand]], NA())</f>
        <v>#N/A</v>
      </c>
      <c r="H1204" s="32">
        <f>IF(Table5[[#This Row],[Holiday]]="Y",NA(),Table5[[#This Row],[Demand]])</f>
        <v>121092.855</v>
      </c>
    </row>
    <row r="1205" spans="1:8" x14ac:dyDescent="0.3">
      <c r="A1205" s="31">
        <v>43208</v>
      </c>
      <c r="B1205" s="32" t="str">
        <f>VLOOKUP(Table_EnergyDemand_raw_data[[#This Row],[Date]],Table_Sheet1[], 2, FALSE)</f>
        <v>Y</v>
      </c>
      <c r="C1205" s="32" t="str">
        <f>VLOOKUP(Table_EnergyDemand_raw_data[[#This Row],[Date]],Table_Sheet1[], 3, FALSE)</f>
        <v>N</v>
      </c>
      <c r="D1205" s="32">
        <v>120784.875</v>
      </c>
      <c r="E1205" s="32">
        <f>IF(Table5[[#This Row],[School day]]="Y",Table5[[#This Row],[Demand]],NA())</f>
        <v>120784.875</v>
      </c>
      <c r="F1205" s="32" t="e">
        <f>IF(Table5[[#This Row],[School day]]="N",Table5[[#This Row],[Demand]],NA())</f>
        <v>#N/A</v>
      </c>
      <c r="G1205" s="32" t="e">
        <f>IF(Table5[[#This Row],[Holiday]]="Y",Table5[[#This Row],[Demand]], NA())</f>
        <v>#N/A</v>
      </c>
      <c r="H1205" s="32">
        <f>IF(Table5[[#This Row],[Holiday]]="Y",NA(),Table5[[#This Row],[Demand]])</f>
        <v>120784.875</v>
      </c>
    </row>
    <row r="1206" spans="1:8" x14ac:dyDescent="0.3">
      <c r="A1206" s="31">
        <v>43209</v>
      </c>
      <c r="B1206" s="32" t="str">
        <f>VLOOKUP(Table_EnergyDemand_raw_data[[#This Row],[Date]],Table_Sheet1[], 2, FALSE)</f>
        <v>Y</v>
      </c>
      <c r="C1206" s="32" t="str">
        <f>VLOOKUP(Table_EnergyDemand_raw_data[[#This Row],[Date]],Table_Sheet1[], 3, FALSE)</f>
        <v>N</v>
      </c>
      <c r="D1206" s="32">
        <v>120448.935</v>
      </c>
      <c r="E1206" s="32">
        <f>IF(Table5[[#This Row],[School day]]="Y",Table5[[#This Row],[Demand]],NA())</f>
        <v>120448.935</v>
      </c>
      <c r="F1206" s="32" t="e">
        <f>IF(Table5[[#This Row],[School day]]="N",Table5[[#This Row],[Demand]],NA())</f>
        <v>#N/A</v>
      </c>
      <c r="G1206" s="32" t="e">
        <f>IF(Table5[[#This Row],[Holiday]]="Y",Table5[[#This Row],[Demand]], NA())</f>
        <v>#N/A</v>
      </c>
      <c r="H1206" s="32">
        <f>IF(Table5[[#This Row],[Holiday]]="Y",NA(),Table5[[#This Row],[Demand]])</f>
        <v>120448.935</v>
      </c>
    </row>
    <row r="1207" spans="1:8" x14ac:dyDescent="0.3">
      <c r="A1207" s="31">
        <v>43210</v>
      </c>
      <c r="B1207" s="32" t="str">
        <f>VLOOKUP(Table_EnergyDemand_raw_data[[#This Row],[Date]],Table_Sheet1[], 2, FALSE)</f>
        <v>Y</v>
      </c>
      <c r="C1207" s="32" t="str">
        <f>VLOOKUP(Table_EnergyDemand_raw_data[[#This Row],[Date]],Table_Sheet1[], 3, FALSE)</f>
        <v>N</v>
      </c>
      <c r="D1207" s="32">
        <v>118324.09</v>
      </c>
      <c r="E1207" s="32">
        <f>IF(Table5[[#This Row],[School day]]="Y",Table5[[#This Row],[Demand]],NA())</f>
        <v>118324.09</v>
      </c>
      <c r="F1207" s="32" t="e">
        <f>IF(Table5[[#This Row],[School day]]="N",Table5[[#This Row],[Demand]],NA())</f>
        <v>#N/A</v>
      </c>
      <c r="G1207" s="32" t="e">
        <f>IF(Table5[[#This Row],[Holiday]]="Y",Table5[[#This Row],[Demand]], NA())</f>
        <v>#N/A</v>
      </c>
      <c r="H1207" s="32">
        <f>IF(Table5[[#This Row],[Holiday]]="Y",NA(),Table5[[#This Row],[Demand]])</f>
        <v>118324.09</v>
      </c>
    </row>
    <row r="1208" spans="1:8" x14ac:dyDescent="0.3">
      <c r="A1208" s="31">
        <v>43211</v>
      </c>
      <c r="B1208" s="32" t="str">
        <f>VLOOKUP(Table_EnergyDemand_raw_data[[#This Row],[Date]],Table_Sheet1[], 2, FALSE)</f>
        <v>Y</v>
      </c>
      <c r="C1208" s="32" t="str">
        <f>VLOOKUP(Table_EnergyDemand_raw_data[[#This Row],[Date]],Table_Sheet1[], 3, FALSE)</f>
        <v>N</v>
      </c>
      <c r="D1208" s="32">
        <v>107479.26</v>
      </c>
      <c r="E1208" s="32">
        <f>IF(Table5[[#This Row],[School day]]="Y",Table5[[#This Row],[Demand]],NA())</f>
        <v>107479.26</v>
      </c>
      <c r="F1208" s="32" t="e">
        <f>IF(Table5[[#This Row],[School day]]="N",Table5[[#This Row],[Demand]],NA())</f>
        <v>#N/A</v>
      </c>
      <c r="G1208" s="32" t="e">
        <f>IF(Table5[[#This Row],[Holiday]]="Y",Table5[[#This Row],[Demand]], NA())</f>
        <v>#N/A</v>
      </c>
      <c r="H1208" s="32">
        <f>IF(Table5[[#This Row],[Holiday]]="Y",NA(),Table5[[#This Row],[Demand]])</f>
        <v>107479.26</v>
      </c>
    </row>
    <row r="1209" spans="1:8" x14ac:dyDescent="0.3">
      <c r="A1209" s="31">
        <v>43212</v>
      </c>
      <c r="B1209" s="32" t="str">
        <f>VLOOKUP(Table_EnergyDemand_raw_data[[#This Row],[Date]],Table_Sheet1[], 2, FALSE)</f>
        <v>Y</v>
      </c>
      <c r="C1209" s="32" t="str">
        <f>VLOOKUP(Table_EnergyDemand_raw_data[[#This Row],[Date]],Table_Sheet1[], 3, FALSE)</f>
        <v>N</v>
      </c>
      <c r="D1209" s="32">
        <v>103662.05</v>
      </c>
      <c r="E1209" s="32">
        <f>IF(Table5[[#This Row],[School day]]="Y",Table5[[#This Row],[Demand]],NA())</f>
        <v>103662.05</v>
      </c>
      <c r="F1209" s="32" t="e">
        <f>IF(Table5[[#This Row],[School day]]="N",Table5[[#This Row],[Demand]],NA())</f>
        <v>#N/A</v>
      </c>
      <c r="G1209" s="32" t="e">
        <f>IF(Table5[[#This Row],[Holiday]]="Y",Table5[[#This Row],[Demand]], NA())</f>
        <v>#N/A</v>
      </c>
      <c r="H1209" s="32">
        <f>IF(Table5[[#This Row],[Holiday]]="Y",NA(),Table5[[#This Row],[Demand]])</f>
        <v>103662.05</v>
      </c>
    </row>
    <row r="1210" spans="1:8" x14ac:dyDescent="0.3">
      <c r="A1210" s="31">
        <v>43213</v>
      </c>
      <c r="B1210" s="32" t="str">
        <f>VLOOKUP(Table_EnergyDemand_raw_data[[#This Row],[Date]],Table_Sheet1[], 2, FALSE)</f>
        <v>Y</v>
      </c>
      <c r="C1210" s="32" t="str">
        <f>VLOOKUP(Table_EnergyDemand_raw_data[[#This Row],[Date]],Table_Sheet1[], 3, FALSE)</f>
        <v>N</v>
      </c>
      <c r="D1210" s="32">
        <v>117799.97</v>
      </c>
      <c r="E1210" s="32">
        <f>IF(Table5[[#This Row],[School day]]="Y",Table5[[#This Row],[Demand]],NA())</f>
        <v>117799.97</v>
      </c>
      <c r="F1210" s="32" t="e">
        <f>IF(Table5[[#This Row],[School day]]="N",Table5[[#This Row],[Demand]],NA())</f>
        <v>#N/A</v>
      </c>
      <c r="G1210" s="32" t="e">
        <f>IF(Table5[[#This Row],[Holiday]]="Y",Table5[[#This Row],[Demand]], NA())</f>
        <v>#N/A</v>
      </c>
      <c r="H1210" s="32">
        <f>IF(Table5[[#This Row],[Holiday]]="Y",NA(),Table5[[#This Row],[Demand]])</f>
        <v>117799.97</v>
      </c>
    </row>
    <row r="1211" spans="1:8" x14ac:dyDescent="0.3">
      <c r="A1211" s="31">
        <v>43214</v>
      </c>
      <c r="B1211" s="32" t="str">
        <f>VLOOKUP(Table_EnergyDemand_raw_data[[#This Row],[Date]],Table_Sheet1[], 2, FALSE)</f>
        <v>Y</v>
      </c>
      <c r="C1211" s="32" t="str">
        <f>VLOOKUP(Table_EnergyDemand_raw_data[[#This Row],[Date]],Table_Sheet1[], 3, FALSE)</f>
        <v>N</v>
      </c>
      <c r="D1211" s="32">
        <v>117642.645</v>
      </c>
      <c r="E1211" s="32">
        <f>IF(Table5[[#This Row],[School day]]="Y",Table5[[#This Row],[Demand]],NA())</f>
        <v>117642.645</v>
      </c>
      <c r="F1211" s="32" t="e">
        <f>IF(Table5[[#This Row],[School day]]="N",Table5[[#This Row],[Demand]],NA())</f>
        <v>#N/A</v>
      </c>
      <c r="G1211" s="32" t="e">
        <f>IF(Table5[[#This Row],[Holiday]]="Y",Table5[[#This Row],[Demand]], NA())</f>
        <v>#N/A</v>
      </c>
      <c r="H1211" s="32">
        <f>IF(Table5[[#This Row],[Holiday]]="Y",NA(),Table5[[#This Row],[Demand]])</f>
        <v>117642.645</v>
      </c>
    </row>
    <row r="1212" spans="1:8" x14ac:dyDescent="0.3">
      <c r="A1212" s="31">
        <v>43215</v>
      </c>
      <c r="B1212" s="32" t="str">
        <f>VLOOKUP(Table_EnergyDemand_raw_data[[#This Row],[Date]],Table_Sheet1[], 2, FALSE)</f>
        <v>Y</v>
      </c>
      <c r="C1212" s="32" t="str">
        <f>VLOOKUP(Table_EnergyDemand_raw_data[[#This Row],[Date]],Table_Sheet1[], 3, FALSE)</f>
        <v>Y</v>
      </c>
      <c r="D1212" s="32">
        <v>106654.955</v>
      </c>
      <c r="E1212" s="32">
        <f>IF(Table5[[#This Row],[School day]]="Y",Table5[[#This Row],[Demand]],NA())</f>
        <v>106654.955</v>
      </c>
      <c r="F1212" s="32" t="e">
        <f>IF(Table5[[#This Row],[School day]]="N",Table5[[#This Row],[Demand]],NA())</f>
        <v>#N/A</v>
      </c>
      <c r="G1212" s="32">
        <f>IF(Table5[[#This Row],[Holiday]]="Y",Table5[[#This Row],[Demand]], NA())</f>
        <v>106654.955</v>
      </c>
      <c r="H1212" s="32" t="e">
        <f>IF(Table5[[#This Row],[Holiday]]="Y",NA(),Table5[[#This Row],[Demand]])</f>
        <v>#N/A</v>
      </c>
    </row>
    <row r="1213" spans="1:8" x14ac:dyDescent="0.3">
      <c r="A1213" s="31">
        <v>43216</v>
      </c>
      <c r="B1213" s="32" t="str">
        <f>VLOOKUP(Table_EnergyDemand_raw_data[[#This Row],[Date]],Table_Sheet1[], 2, FALSE)</f>
        <v>Y</v>
      </c>
      <c r="C1213" s="32" t="str">
        <f>VLOOKUP(Table_EnergyDemand_raw_data[[#This Row],[Date]],Table_Sheet1[], 3, FALSE)</f>
        <v>N</v>
      </c>
      <c r="D1213" s="32">
        <v>117617.51</v>
      </c>
      <c r="E1213" s="32">
        <f>IF(Table5[[#This Row],[School day]]="Y",Table5[[#This Row],[Demand]],NA())</f>
        <v>117617.51</v>
      </c>
      <c r="F1213" s="32" t="e">
        <f>IF(Table5[[#This Row],[School day]]="N",Table5[[#This Row],[Demand]],NA())</f>
        <v>#N/A</v>
      </c>
      <c r="G1213" s="32" t="e">
        <f>IF(Table5[[#This Row],[Holiday]]="Y",Table5[[#This Row],[Demand]], NA())</f>
        <v>#N/A</v>
      </c>
      <c r="H1213" s="32">
        <f>IF(Table5[[#This Row],[Holiday]]="Y",NA(),Table5[[#This Row],[Demand]])</f>
        <v>117617.51</v>
      </c>
    </row>
    <row r="1214" spans="1:8" x14ac:dyDescent="0.3">
      <c r="A1214" s="31">
        <v>43217</v>
      </c>
      <c r="B1214" s="32" t="str">
        <f>VLOOKUP(Table_EnergyDemand_raw_data[[#This Row],[Date]],Table_Sheet1[], 2, FALSE)</f>
        <v>Y</v>
      </c>
      <c r="C1214" s="32" t="str">
        <f>VLOOKUP(Table_EnergyDemand_raw_data[[#This Row],[Date]],Table_Sheet1[], 3, FALSE)</f>
        <v>N</v>
      </c>
      <c r="D1214" s="32">
        <v>119079.465</v>
      </c>
      <c r="E1214" s="32">
        <f>IF(Table5[[#This Row],[School day]]="Y",Table5[[#This Row],[Demand]],NA())</f>
        <v>119079.465</v>
      </c>
      <c r="F1214" s="32" t="e">
        <f>IF(Table5[[#This Row],[School day]]="N",Table5[[#This Row],[Demand]],NA())</f>
        <v>#N/A</v>
      </c>
      <c r="G1214" s="32" t="e">
        <f>IF(Table5[[#This Row],[Holiday]]="Y",Table5[[#This Row],[Demand]], NA())</f>
        <v>#N/A</v>
      </c>
      <c r="H1214" s="32">
        <f>IF(Table5[[#This Row],[Holiday]]="Y",NA(),Table5[[#This Row],[Demand]])</f>
        <v>119079.465</v>
      </c>
    </row>
    <row r="1215" spans="1:8" x14ac:dyDescent="0.3">
      <c r="A1215" s="31">
        <v>43218</v>
      </c>
      <c r="B1215" s="32" t="str">
        <f>VLOOKUP(Table_EnergyDemand_raw_data[[#This Row],[Date]],Table_Sheet1[], 2, FALSE)</f>
        <v>Y</v>
      </c>
      <c r="C1215" s="32" t="str">
        <f>VLOOKUP(Table_EnergyDemand_raw_data[[#This Row],[Date]],Table_Sheet1[], 3, FALSE)</f>
        <v>N</v>
      </c>
      <c r="D1215" s="32">
        <v>108613.38</v>
      </c>
      <c r="E1215" s="32">
        <f>IF(Table5[[#This Row],[School day]]="Y",Table5[[#This Row],[Demand]],NA())</f>
        <v>108613.38</v>
      </c>
      <c r="F1215" s="32" t="e">
        <f>IF(Table5[[#This Row],[School day]]="N",Table5[[#This Row],[Demand]],NA())</f>
        <v>#N/A</v>
      </c>
      <c r="G1215" s="32" t="e">
        <f>IF(Table5[[#This Row],[Holiday]]="Y",Table5[[#This Row],[Demand]], NA())</f>
        <v>#N/A</v>
      </c>
      <c r="H1215" s="32">
        <f>IF(Table5[[#This Row],[Holiday]]="Y",NA(),Table5[[#This Row],[Demand]])</f>
        <v>108613.38</v>
      </c>
    </row>
    <row r="1216" spans="1:8" x14ac:dyDescent="0.3">
      <c r="A1216" s="31">
        <v>43219</v>
      </c>
      <c r="B1216" s="32" t="str">
        <f>VLOOKUP(Table_EnergyDemand_raw_data[[#This Row],[Date]],Table_Sheet1[], 2, FALSE)</f>
        <v>Y</v>
      </c>
      <c r="C1216" s="32" t="str">
        <f>VLOOKUP(Table_EnergyDemand_raw_data[[#This Row],[Date]],Table_Sheet1[], 3, FALSE)</f>
        <v>N</v>
      </c>
      <c r="D1216" s="32">
        <v>105277.715</v>
      </c>
      <c r="E1216" s="32">
        <f>IF(Table5[[#This Row],[School day]]="Y",Table5[[#This Row],[Demand]],NA())</f>
        <v>105277.715</v>
      </c>
      <c r="F1216" s="32" t="e">
        <f>IF(Table5[[#This Row],[School day]]="N",Table5[[#This Row],[Demand]],NA())</f>
        <v>#N/A</v>
      </c>
      <c r="G1216" s="32" t="e">
        <f>IF(Table5[[#This Row],[Holiday]]="Y",Table5[[#This Row],[Demand]], NA())</f>
        <v>#N/A</v>
      </c>
      <c r="H1216" s="32">
        <f>IF(Table5[[#This Row],[Holiday]]="Y",NA(),Table5[[#This Row],[Demand]])</f>
        <v>105277.715</v>
      </c>
    </row>
    <row r="1217" spans="1:8" x14ac:dyDescent="0.3">
      <c r="A1217" s="31">
        <v>43220</v>
      </c>
      <c r="B1217" s="32" t="str">
        <f>VLOOKUP(Table_EnergyDemand_raw_data[[#This Row],[Date]],Table_Sheet1[], 2, FALSE)</f>
        <v>Y</v>
      </c>
      <c r="C1217" s="32" t="str">
        <f>VLOOKUP(Table_EnergyDemand_raw_data[[#This Row],[Date]],Table_Sheet1[], 3, FALSE)</f>
        <v>N</v>
      </c>
      <c r="D1217" s="32">
        <v>121551.685</v>
      </c>
      <c r="E1217" s="32">
        <f>IF(Table5[[#This Row],[School day]]="Y",Table5[[#This Row],[Demand]],NA())</f>
        <v>121551.685</v>
      </c>
      <c r="F1217" s="32" t="e">
        <f>IF(Table5[[#This Row],[School day]]="N",Table5[[#This Row],[Demand]],NA())</f>
        <v>#N/A</v>
      </c>
      <c r="G1217" s="32" t="e">
        <f>IF(Table5[[#This Row],[Holiday]]="Y",Table5[[#This Row],[Demand]], NA())</f>
        <v>#N/A</v>
      </c>
      <c r="H1217" s="32">
        <f>IF(Table5[[#This Row],[Holiday]]="Y",NA(),Table5[[#This Row],[Demand]])</f>
        <v>121551.685</v>
      </c>
    </row>
    <row r="1218" spans="1:8" x14ac:dyDescent="0.3">
      <c r="A1218" s="31">
        <v>43221</v>
      </c>
      <c r="B1218" s="32" t="str">
        <f>VLOOKUP(Table_EnergyDemand_raw_data[[#This Row],[Date]],Table_Sheet1[], 2, FALSE)</f>
        <v>Y</v>
      </c>
      <c r="C1218" s="32" t="str">
        <f>VLOOKUP(Table_EnergyDemand_raw_data[[#This Row],[Date]],Table_Sheet1[], 3, FALSE)</f>
        <v>N</v>
      </c>
      <c r="D1218" s="32">
        <v>122642.235</v>
      </c>
      <c r="E1218" s="32">
        <f>IF(Table5[[#This Row],[School day]]="Y",Table5[[#This Row],[Demand]],NA())</f>
        <v>122642.235</v>
      </c>
      <c r="F1218" s="32" t="e">
        <f>IF(Table5[[#This Row],[School day]]="N",Table5[[#This Row],[Demand]],NA())</f>
        <v>#N/A</v>
      </c>
      <c r="G1218" s="32" t="e">
        <f>IF(Table5[[#This Row],[Holiday]]="Y",Table5[[#This Row],[Demand]], NA())</f>
        <v>#N/A</v>
      </c>
      <c r="H1218" s="32">
        <f>IF(Table5[[#This Row],[Holiday]]="Y",NA(),Table5[[#This Row],[Demand]])</f>
        <v>122642.235</v>
      </c>
    </row>
    <row r="1219" spans="1:8" x14ac:dyDescent="0.3">
      <c r="A1219" s="31">
        <v>43222</v>
      </c>
      <c r="B1219" s="32" t="str">
        <f>VLOOKUP(Table_EnergyDemand_raw_data[[#This Row],[Date]],Table_Sheet1[], 2, FALSE)</f>
        <v>Y</v>
      </c>
      <c r="C1219" s="32" t="str">
        <f>VLOOKUP(Table_EnergyDemand_raw_data[[#This Row],[Date]],Table_Sheet1[], 3, FALSE)</f>
        <v>N</v>
      </c>
      <c r="D1219" s="32">
        <v>118716.595</v>
      </c>
      <c r="E1219" s="32">
        <f>IF(Table5[[#This Row],[School day]]="Y",Table5[[#This Row],[Demand]],NA())</f>
        <v>118716.595</v>
      </c>
      <c r="F1219" s="32" t="e">
        <f>IF(Table5[[#This Row],[School day]]="N",Table5[[#This Row],[Demand]],NA())</f>
        <v>#N/A</v>
      </c>
      <c r="G1219" s="32" t="e">
        <f>IF(Table5[[#This Row],[Holiday]]="Y",Table5[[#This Row],[Demand]], NA())</f>
        <v>#N/A</v>
      </c>
      <c r="H1219" s="32">
        <f>IF(Table5[[#This Row],[Holiday]]="Y",NA(),Table5[[#This Row],[Demand]])</f>
        <v>118716.595</v>
      </c>
    </row>
    <row r="1220" spans="1:8" x14ac:dyDescent="0.3">
      <c r="A1220" s="31">
        <v>43223</v>
      </c>
      <c r="B1220" s="32" t="str">
        <f>VLOOKUP(Table_EnergyDemand_raw_data[[#This Row],[Date]],Table_Sheet1[], 2, FALSE)</f>
        <v>Y</v>
      </c>
      <c r="C1220" s="32" t="str">
        <f>VLOOKUP(Table_EnergyDemand_raw_data[[#This Row],[Date]],Table_Sheet1[], 3, FALSE)</f>
        <v>N</v>
      </c>
      <c r="D1220" s="32">
        <v>117357.83500000001</v>
      </c>
      <c r="E1220" s="32">
        <f>IF(Table5[[#This Row],[School day]]="Y",Table5[[#This Row],[Demand]],NA())</f>
        <v>117357.83500000001</v>
      </c>
      <c r="F1220" s="32" t="e">
        <f>IF(Table5[[#This Row],[School day]]="N",Table5[[#This Row],[Demand]],NA())</f>
        <v>#N/A</v>
      </c>
      <c r="G1220" s="32" t="e">
        <f>IF(Table5[[#This Row],[Holiday]]="Y",Table5[[#This Row],[Demand]], NA())</f>
        <v>#N/A</v>
      </c>
      <c r="H1220" s="32">
        <f>IF(Table5[[#This Row],[Holiday]]="Y",NA(),Table5[[#This Row],[Demand]])</f>
        <v>117357.83500000001</v>
      </c>
    </row>
    <row r="1221" spans="1:8" x14ac:dyDescent="0.3">
      <c r="A1221" s="31">
        <v>43224</v>
      </c>
      <c r="B1221" s="32" t="str">
        <f>VLOOKUP(Table_EnergyDemand_raw_data[[#This Row],[Date]],Table_Sheet1[], 2, FALSE)</f>
        <v>Y</v>
      </c>
      <c r="C1221" s="32" t="str">
        <f>VLOOKUP(Table_EnergyDemand_raw_data[[#This Row],[Date]],Table_Sheet1[], 3, FALSE)</f>
        <v>N</v>
      </c>
      <c r="D1221" s="32">
        <v>116870.46</v>
      </c>
      <c r="E1221" s="32">
        <f>IF(Table5[[#This Row],[School day]]="Y",Table5[[#This Row],[Demand]],NA())</f>
        <v>116870.46</v>
      </c>
      <c r="F1221" s="32" t="e">
        <f>IF(Table5[[#This Row],[School day]]="N",Table5[[#This Row],[Demand]],NA())</f>
        <v>#N/A</v>
      </c>
      <c r="G1221" s="32" t="e">
        <f>IF(Table5[[#This Row],[Holiday]]="Y",Table5[[#This Row],[Demand]], NA())</f>
        <v>#N/A</v>
      </c>
      <c r="H1221" s="32">
        <f>IF(Table5[[#This Row],[Holiday]]="Y",NA(),Table5[[#This Row],[Demand]])</f>
        <v>116870.46</v>
      </c>
    </row>
    <row r="1222" spans="1:8" x14ac:dyDescent="0.3">
      <c r="A1222" s="31">
        <v>43225</v>
      </c>
      <c r="B1222" s="32" t="str">
        <f>VLOOKUP(Table_EnergyDemand_raw_data[[#This Row],[Date]],Table_Sheet1[], 2, FALSE)</f>
        <v>Y</v>
      </c>
      <c r="C1222" s="32" t="str">
        <f>VLOOKUP(Table_EnergyDemand_raw_data[[#This Row],[Date]],Table_Sheet1[], 3, FALSE)</f>
        <v>N</v>
      </c>
      <c r="D1222" s="32">
        <v>106892.995</v>
      </c>
      <c r="E1222" s="32">
        <f>IF(Table5[[#This Row],[School day]]="Y",Table5[[#This Row],[Demand]],NA())</f>
        <v>106892.995</v>
      </c>
      <c r="F1222" s="32" t="e">
        <f>IF(Table5[[#This Row],[School day]]="N",Table5[[#This Row],[Demand]],NA())</f>
        <v>#N/A</v>
      </c>
      <c r="G1222" s="32" t="e">
        <f>IF(Table5[[#This Row],[Holiday]]="Y",Table5[[#This Row],[Demand]], NA())</f>
        <v>#N/A</v>
      </c>
      <c r="H1222" s="32">
        <f>IF(Table5[[#This Row],[Holiday]]="Y",NA(),Table5[[#This Row],[Demand]])</f>
        <v>106892.995</v>
      </c>
    </row>
    <row r="1223" spans="1:8" x14ac:dyDescent="0.3">
      <c r="A1223" s="31">
        <v>43226</v>
      </c>
      <c r="B1223" s="32" t="str">
        <f>VLOOKUP(Table_EnergyDemand_raw_data[[#This Row],[Date]],Table_Sheet1[], 2, FALSE)</f>
        <v>Y</v>
      </c>
      <c r="C1223" s="32" t="str">
        <f>VLOOKUP(Table_EnergyDemand_raw_data[[#This Row],[Date]],Table_Sheet1[], 3, FALSE)</f>
        <v>N</v>
      </c>
      <c r="D1223" s="32">
        <v>105840.39</v>
      </c>
      <c r="E1223" s="32">
        <f>IF(Table5[[#This Row],[School day]]="Y",Table5[[#This Row],[Demand]],NA())</f>
        <v>105840.39</v>
      </c>
      <c r="F1223" s="32" t="e">
        <f>IF(Table5[[#This Row],[School day]]="N",Table5[[#This Row],[Demand]],NA())</f>
        <v>#N/A</v>
      </c>
      <c r="G1223" s="32" t="e">
        <f>IF(Table5[[#This Row],[Holiday]]="Y",Table5[[#This Row],[Demand]], NA())</f>
        <v>#N/A</v>
      </c>
      <c r="H1223" s="32">
        <f>IF(Table5[[#This Row],[Holiday]]="Y",NA(),Table5[[#This Row],[Demand]])</f>
        <v>105840.39</v>
      </c>
    </row>
    <row r="1224" spans="1:8" x14ac:dyDescent="0.3">
      <c r="A1224" s="31">
        <v>43227</v>
      </c>
      <c r="B1224" s="32" t="str">
        <f>VLOOKUP(Table_EnergyDemand_raw_data[[#This Row],[Date]],Table_Sheet1[], 2, FALSE)</f>
        <v>Y</v>
      </c>
      <c r="C1224" s="32" t="str">
        <f>VLOOKUP(Table_EnergyDemand_raw_data[[#This Row],[Date]],Table_Sheet1[], 3, FALSE)</f>
        <v>N</v>
      </c>
      <c r="D1224" s="32">
        <v>118254.55499999999</v>
      </c>
      <c r="E1224" s="32">
        <f>IF(Table5[[#This Row],[School day]]="Y",Table5[[#This Row],[Demand]],NA())</f>
        <v>118254.55499999999</v>
      </c>
      <c r="F1224" s="32" t="e">
        <f>IF(Table5[[#This Row],[School day]]="N",Table5[[#This Row],[Demand]],NA())</f>
        <v>#N/A</v>
      </c>
      <c r="G1224" s="32" t="e">
        <f>IF(Table5[[#This Row],[Holiday]]="Y",Table5[[#This Row],[Demand]], NA())</f>
        <v>#N/A</v>
      </c>
      <c r="H1224" s="32">
        <f>IF(Table5[[#This Row],[Holiday]]="Y",NA(),Table5[[#This Row],[Demand]])</f>
        <v>118254.55499999999</v>
      </c>
    </row>
    <row r="1225" spans="1:8" x14ac:dyDescent="0.3">
      <c r="A1225" s="31">
        <v>43228</v>
      </c>
      <c r="B1225" s="32" t="str">
        <f>VLOOKUP(Table_EnergyDemand_raw_data[[#This Row],[Date]],Table_Sheet1[], 2, FALSE)</f>
        <v>Y</v>
      </c>
      <c r="C1225" s="32" t="str">
        <f>VLOOKUP(Table_EnergyDemand_raw_data[[#This Row],[Date]],Table_Sheet1[], 3, FALSE)</f>
        <v>N</v>
      </c>
      <c r="D1225" s="32">
        <v>122876.86500000001</v>
      </c>
      <c r="E1225" s="32">
        <f>IF(Table5[[#This Row],[School day]]="Y",Table5[[#This Row],[Demand]],NA())</f>
        <v>122876.86500000001</v>
      </c>
      <c r="F1225" s="32" t="e">
        <f>IF(Table5[[#This Row],[School day]]="N",Table5[[#This Row],[Demand]],NA())</f>
        <v>#N/A</v>
      </c>
      <c r="G1225" s="32" t="e">
        <f>IF(Table5[[#This Row],[Holiday]]="Y",Table5[[#This Row],[Demand]], NA())</f>
        <v>#N/A</v>
      </c>
      <c r="H1225" s="32">
        <f>IF(Table5[[#This Row],[Holiday]]="Y",NA(),Table5[[#This Row],[Demand]])</f>
        <v>122876.86500000001</v>
      </c>
    </row>
    <row r="1226" spans="1:8" x14ac:dyDescent="0.3">
      <c r="A1226" s="31">
        <v>43229</v>
      </c>
      <c r="B1226" s="32" t="str">
        <f>VLOOKUP(Table_EnergyDemand_raw_data[[#This Row],[Date]],Table_Sheet1[], 2, FALSE)</f>
        <v>Y</v>
      </c>
      <c r="C1226" s="32" t="str">
        <f>VLOOKUP(Table_EnergyDemand_raw_data[[#This Row],[Date]],Table_Sheet1[], 3, FALSE)</f>
        <v>N</v>
      </c>
      <c r="D1226" s="32">
        <v>122721.46</v>
      </c>
      <c r="E1226" s="32">
        <f>IF(Table5[[#This Row],[School day]]="Y",Table5[[#This Row],[Demand]],NA())</f>
        <v>122721.46</v>
      </c>
      <c r="F1226" s="32" t="e">
        <f>IF(Table5[[#This Row],[School day]]="N",Table5[[#This Row],[Demand]],NA())</f>
        <v>#N/A</v>
      </c>
      <c r="G1226" s="32" t="e">
        <f>IF(Table5[[#This Row],[Holiday]]="Y",Table5[[#This Row],[Demand]], NA())</f>
        <v>#N/A</v>
      </c>
      <c r="H1226" s="32">
        <f>IF(Table5[[#This Row],[Holiday]]="Y",NA(),Table5[[#This Row],[Demand]])</f>
        <v>122721.46</v>
      </c>
    </row>
    <row r="1227" spans="1:8" x14ac:dyDescent="0.3">
      <c r="A1227" s="31">
        <v>43230</v>
      </c>
      <c r="B1227" s="32" t="str">
        <f>VLOOKUP(Table_EnergyDemand_raw_data[[#This Row],[Date]],Table_Sheet1[], 2, FALSE)</f>
        <v>Y</v>
      </c>
      <c r="C1227" s="32" t="str">
        <f>VLOOKUP(Table_EnergyDemand_raw_data[[#This Row],[Date]],Table_Sheet1[], 3, FALSE)</f>
        <v>N</v>
      </c>
      <c r="D1227" s="32">
        <v>128518.505</v>
      </c>
      <c r="E1227" s="32">
        <f>IF(Table5[[#This Row],[School day]]="Y",Table5[[#This Row],[Demand]],NA())</f>
        <v>128518.505</v>
      </c>
      <c r="F1227" s="32" t="e">
        <f>IF(Table5[[#This Row],[School day]]="N",Table5[[#This Row],[Demand]],NA())</f>
        <v>#N/A</v>
      </c>
      <c r="G1227" s="32" t="e">
        <f>IF(Table5[[#This Row],[Holiday]]="Y",Table5[[#This Row],[Demand]], NA())</f>
        <v>#N/A</v>
      </c>
      <c r="H1227" s="32">
        <f>IF(Table5[[#This Row],[Holiday]]="Y",NA(),Table5[[#This Row],[Demand]])</f>
        <v>128518.505</v>
      </c>
    </row>
    <row r="1228" spans="1:8" x14ac:dyDescent="0.3">
      <c r="A1228" s="31">
        <v>43231</v>
      </c>
      <c r="B1228" s="32" t="str">
        <f>VLOOKUP(Table_EnergyDemand_raw_data[[#This Row],[Date]],Table_Sheet1[], 2, FALSE)</f>
        <v>Y</v>
      </c>
      <c r="C1228" s="32" t="str">
        <f>VLOOKUP(Table_EnergyDemand_raw_data[[#This Row],[Date]],Table_Sheet1[], 3, FALSE)</f>
        <v>N</v>
      </c>
      <c r="D1228" s="32">
        <v>133467.37</v>
      </c>
      <c r="E1228" s="32">
        <f>IF(Table5[[#This Row],[School day]]="Y",Table5[[#This Row],[Demand]],NA())</f>
        <v>133467.37</v>
      </c>
      <c r="F1228" s="32" t="e">
        <f>IF(Table5[[#This Row],[School day]]="N",Table5[[#This Row],[Demand]],NA())</f>
        <v>#N/A</v>
      </c>
      <c r="G1228" s="32" t="e">
        <f>IF(Table5[[#This Row],[Holiday]]="Y",Table5[[#This Row],[Demand]], NA())</f>
        <v>#N/A</v>
      </c>
      <c r="H1228" s="32">
        <f>IF(Table5[[#This Row],[Holiday]]="Y",NA(),Table5[[#This Row],[Demand]])</f>
        <v>133467.37</v>
      </c>
    </row>
    <row r="1229" spans="1:8" x14ac:dyDescent="0.3">
      <c r="A1229" s="31">
        <v>43232</v>
      </c>
      <c r="B1229" s="32" t="str">
        <f>VLOOKUP(Table_EnergyDemand_raw_data[[#This Row],[Date]],Table_Sheet1[], 2, FALSE)</f>
        <v>Y</v>
      </c>
      <c r="C1229" s="32" t="str">
        <f>VLOOKUP(Table_EnergyDemand_raw_data[[#This Row],[Date]],Table_Sheet1[], 3, FALSE)</f>
        <v>N</v>
      </c>
      <c r="D1229" s="32">
        <v>111273.755</v>
      </c>
      <c r="E1229" s="32">
        <f>IF(Table5[[#This Row],[School day]]="Y",Table5[[#This Row],[Demand]],NA())</f>
        <v>111273.755</v>
      </c>
      <c r="F1229" s="32" t="e">
        <f>IF(Table5[[#This Row],[School day]]="N",Table5[[#This Row],[Demand]],NA())</f>
        <v>#N/A</v>
      </c>
      <c r="G1229" s="32" t="e">
        <f>IF(Table5[[#This Row],[Holiday]]="Y",Table5[[#This Row],[Demand]], NA())</f>
        <v>#N/A</v>
      </c>
      <c r="H1229" s="32">
        <f>IF(Table5[[#This Row],[Holiday]]="Y",NA(),Table5[[#This Row],[Demand]])</f>
        <v>111273.755</v>
      </c>
    </row>
    <row r="1230" spans="1:8" x14ac:dyDescent="0.3">
      <c r="A1230" s="31">
        <v>43233</v>
      </c>
      <c r="B1230" s="32" t="str">
        <f>VLOOKUP(Table_EnergyDemand_raw_data[[#This Row],[Date]],Table_Sheet1[], 2, FALSE)</f>
        <v>Y</v>
      </c>
      <c r="C1230" s="32" t="str">
        <f>VLOOKUP(Table_EnergyDemand_raw_data[[#This Row],[Date]],Table_Sheet1[], 3, FALSE)</f>
        <v>N</v>
      </c>
      <c r="D1230" s="32">
        <v>108729.71</v>
      </c>
      <c r="E1230" s="32">
        <f>IF(Table5[[#This Row],[School day]]="Y",Table5[[#This Row],[Demand]],NA())</f>
        <v>108729.71</v>
      </c>
      <c r="F1230" s="32" t="e">
        <f>IF(Table5[[#This Row],[School day]]="N",Table5[[#This Row],[Demand]],NA())</f>
        <v>#N/A</v>
      </c>
      <c r="G1230" s="32" t="e">
        <f>IF(Table5[[#This Row],[Holiday]]="Y",Table5[[#This Row],[Demand]], NA())</f>
        <v>#N/A</v>
      </c>
      <c r="H1230" s="32">
        <f>IF(Table5[[#This Row],[Holiday]]="Y",NA(),Table5[[#This Row],[Demand]])</f>
        <v>108729.71</v>
      </c>
    </row>
    <row r="1231" spans="1:8" x14ac:dyDescent="0.3">
      <c r="A1231" s="31">
        <v>43234</v>
      </c>
      <c r="B1231" s="32" t="str">
        <f>VLOOKUP(Table_EnergyDemand_raw_data[[#This Row],[Date]],Table_Sheet1[], 2, FALSE)</f>
        <v>Y</v>
      </c>
      <c r="C1231" s="32" t="str">
        <f>VLOOKUP(Table_EnergyDemand_raw_data[[#This Row],[Date]],Table_Sheet1[], 3, FALSE)</f>
        <v>N</v>
      </c>
      <c r="D1231" s="32">
        <v>129885.955</v>
      </c>
      <c r="E1231" s="32">
        <f>IF(Table5[[#This Row],[School day]]="Y",Table5[[#This Row],[Demand]],NA())</f>
        <v>129885.955</v>
      </c>
      <c r="F1231" s="32" t="e">
        <f>IF(Table5[[#This Row],[School day]]="N",Table5[[#This Row],[Demand]],NA())</f>
        <v>#N/A</v>
      </c>
      <c r="G1231" s="32" t="e">
        <f>IF(Table5[[#This Row],[Holiday]]="Y",Table5[[#This Row],[Demand]], NA())</f>
        <v>#N/A</v>
      </c>
      <c r="H1231" s="32">
        <f>IF(Table5[[#This Row],[Holiday]]="Y",NA(),Table5[[#This Row],[Demand]])</f>
        <v>129885.955</v>
      </c>
    </row>
    <row r="1232" spans="1:8" x14ac:dyDescent="0.3">
      <c r="A1232" s="31">
        <v>43235</v>
      </c>
      <c r="B1232" s="32" t="str">
        <f>VLOOKUP(Table_EnergyDemand_raw_data[[#This Row],[Date]],Table_Sheet1[], 2, FALSE)</f>
        <v>Y</v>
      </c>
      <c r="C1232" s="32" t="str">
        <f>VLOOKUP(Table_EnergyDemand_raw_data[[#This Row],[Date]],Table_Sheet1[], 3, FALSE)</f>
        <v>N</v>
      </c>
      <c r="D1232" s="32">
        <v>131900.51999999999</v>
      </c>
      <c r="E1232" s="32">
        <f>IF(Table5[[#This Row],[School day]]="Y",Table5[[#This Row],[Demand]],NA())</f>
        <v>131900.51999999999</v>
      </c>
      <c r="F1232" s="32" t="e">
        <f>IF(Table5[[#This Row],[School day]]="N",Table5[[#This Row],[Demand]],NA())</f>
        <v>#N/A</v>
      </c>
      <c r="G1232" s="32" t="e">
        <f>IF(Table5[[#This Row],[Holiday]]="Y",Table5[[#This Row],[Demand]], NA())</f>
        <v>#N/A</v>
      </c>
      <c r="H1232" s="32">
        <f>IF(Table5[[#This Row],[Holiday]]="Y",NA(),Table5[[#This Row],[Demand]])</f>
        <v>131900.51999999999</v>
      </c>
    </row>
    <row r="1233" spans="1:8" x14ac:dyDescent="0.3">
      <c r="A1233" s="31">
        <v>43236</v>
      </c>
      <c r="B1233" s="32" t="str">
        <f>VLOOKUP(Table_EnergyDemand_raw_data[[#This Row],[Date]],Table_Sheet1[], 2, FALSE)</f>
        <v>Y</v>
      </c>
      <c r="C1233" s="32" t="str">
        <f>VLOOKUP(Table_EnergyDemand_raw_data[[#This Row],[Date]],Table_Sheet1[], 3, FALSE)</f>
        <v>N</v>
      </c>
      <c r="D1233" s="32">
        <v>133399.23000000001</v>
      </c>
      <c r="E1233" s="32">
        <f>IF(Table5[[#This Row],[School day]]="Y",Table5[[#This Row],[Demand]],NA())</f>
        <v>133399.23000000001</v>
      </c>
      <c r="F1233" s="32" t="e">
        <f>IF(Table5[[#This Row],[School day]]="N",Table5[[#This Row],[Demand]],NA())</f>
        <v>#N/A</v>
      </c>
      <c r="G1233" s="32" t="e">
        <f>IF(Table5[[#This Row],[Holiday]]="Y",Table5[[#This Row],[Demand]], NA())</f>
        <v>#N/A</v>
      </c>
      <c r="H1233" s="32">
        <f>IF(Table5[[#This Row],[Holiday]]="Y",NA(),Table5[[#This Row],[Demand]])</f>
        <v>133399.23000000001</v>
      </c>
    </row>
    <row r="1234" spans="1:8" x14ac:dyDescent="0.3">
      <c r="A1234" s="31">
        <v>43237</v>
      </c>
      <c r="B1234" s="32" t="str">
        <f>VLOOKUP(Table_EnergyDemand_raw_data[[#This Row],[Date]],Table_Sheet1[], 2, FALSE)</f>
        <v>Y</v>
      </c>
      <c r="C1234" s="32" t="str">
        <f>VLOOKUP(Table_EnergyDemand_raw_data[[#This Row],[Date]],Table_Sheet1[], 3, FALSE)</f>
        <v>N</v>
      </c>
      <c r="D1234" s="32">
        <v>131757.155</v>
      </c>
      <c r="E1234" s="32">
        <f>IF(Table5[[#This Row],[School day]]="Y",Table5[[#This Row],[Demand]],NA())</f>
        <v>131757.155</v>
      </c>
      <c r="F1234" s="32" t="e">
        <f>IF(Table5[[#This Row],[School day]]="N",Table5[[#This Row],[Demand]],NA())</f>
        <v>#N/A</v>
      </c>
      <c r="G1234" s="32" t="e">
        <f>IF(Table5[[#This Row],[Holiday]]="Y",Table5[[#This Row],[Demand]], NA())</f>
        <v>#N/A</v>
      </c>
      <c r="H1234" s="32">
        <f>IF(Table5[[#This Row],[Holiday]]="Y",NA(),Table5[[#This Row],[Demand]])</f>
        <v>131757.155</v>
      </c>
    </row>
    <row r="1235" spans="1:8" x14ac:dyDescent="0.3">
      <c r="A1235" s="31">
        <v>43238</v>
      </c>
      <c r="B1235" s="32" t="str">
        <f>VLOOKUP(Table_EnergyDemand_raw_data[[#This Row],[Date]],Table_Sheet1[], 2, FALSE)</f>
        <v>Y</v>
      </c>
      <c r="C1235" s="32" t="str">
        <f>VLOOKUP(Table_EnergyDemand_raw_data[[#This Row],[Date]],Table_Sheet1[], 3, FALSE)</f>
        <v>N</v>
      </c>
      <c r="D1235" s="32">
        <v>127353.575</v>
      </c>
      <c r="E1235" s="32">
        <f>IF(Table5[[#This Row],[School day]]="Y",Table5[[#This Row],[Demand]],NA())</f>
        <v>127353.575</v>
      </c>
      <c r="F1235" s="32" t="e">
        <f>IF(Table5[[#This Row],[School day]]="N",Table5[[#This Row],[Demand]],NA())</f>
        <v>#N/A</v>
      </c>
      <c r="G1235" s="32" t="e">
        <f>IF(Table5[[#This Row],[Holiday]]="Y",Table5[[#This Row],[Demand]], NA())</f>
        <v>#N/A</v>
      </c>
      <c r="H1235" s="32">
        <f>IF(Table5[[#This Row],[Holiday]]="Y",NA(),Table5[[#This Row],[Demand]])</f>
        <v>127353.575</v>
      </c>
    </row>
    <row r="1236" spans="1:8" x14ac:dyDescent="0.3">
      <c r="A1236" s="31">
        <v>43239</v>
      </c>
      <c r="B1236" s="32" t="str">
        <f>VLOOKUP(Table_EnergyDemand_raw_data[[#This Row],[Date]],Table_Sheet1[], 2, FALSE)</f>
        <v>Y</v>
      </c>
      <c r="C1236" s="32" t="str">
        <f>VLOOKUP(Table_EnergyDemand_raw_data[[#This Row],[Date]],Table_Sheet1[], 3, FALSE)</f>
        <v>N</v>
      </c>
      <c r="D1236" s="32">
        <v>119262.145</v>
      </c>
      <c r="E1236" s="32">
        <f>IF(Table5[[#This Row],[School day]]="Y",Table5[[#This Row],[Demand]],NA())</f>
        <v>119262.145</v>
      </c>
      <c r="F1236" s="32" t="e">
        <f>IF(Table5[[#This Row],[School day]]="N",Table5[[#This Row],[Demand]],NA())</f>
        <v>#N/A</v>
      </c>
      <c r="G1236" s="32" t="e">
        <f>IF(Table5[[#This Row],[Holiday]]="Y",Table5[[#This Row],[Demand]], NA())</f>
        <v>#N/A</v>
      </c>
      <c r="H1236" s="32">
        <f>IF(Table5[[#This Row],[Holiday]]="Y",NA(),Table5[[#This Row],[Demand]])</f>
        <v>119262.145</v>
      </c>
    </row>
    <row r="1237" spans="1:8" x14ac:dyDescent="0.3">
      <c r="A1237" s="31">
        <v>43240</v>
      </c>
      <c r="B1237" s="32" t="str">
        <f>VLOOKUP(Table_EnergyDemand_raw_data[[#This Row],[Date]],Table_Sheet1[], 2, FALSE)</f>
        <v>Y</v>
      </c>
      <c r="C1237" s="32" t="str">
        <f>VLOOKUP(Table_EnergyDemand_raw_data[[#This Row],[Date]],Table_Sheet1[], 3, FALSE)</f>
        <v>N</v>
      </c>
      <c r="D1237" s="32">
        <v>112349.26</v>
      </c>
      <c r="E1237" s="32">
        <f>IF(Table5[[#This Row],[School day]]="Y",Table5[[#This Row],[Demand]],NA())</f>
        <v>112349.26</v>
      </c>
      <c r="F1237" s="32" t="e">
        <f>IF(Table5[[#This Row],[School day]]="N",Table5[[#This Row],[Demand]],NA())</f>
        <v>#N/A</v>
      </c>
      <c r="G1237" s="32" t="e">
        <f>IF(Table5[[#This Row],[Holiday]]="Y",Table5[[#This Row],[Demand]], NA())</f>
        <v>#N/A</v>
      </c>
      <c r="H1237" s="32">
        <f>IF(Table5[[#This Row],[Holiday]]="Y",NA(),Table5[[#This Row],[Demand]])</f>
        <v>112349.26</v>
      </c>
    </row>
    <row r="1238" spans="1:8" x14ac:dyDescent="0.3">
      <c r="A1238" s="31">
        <v>43241</v>
      </c>
      <c r="B1238" s="32" t="str">
        <f>VLOOKUP(Table_EnergyDemand_raw_data[[#This Row],[Date]],Table_Sheet1[], 2, FALSE)</f>
        <v>Y</v>
      </c>
      <c r="C1238" s="32" t="str">
        <f>VLOOKUP(Table_EnergyDemand_raw_data[[#This Row],[Date]],Table_Sheet1[], 3, FALSE)</f>
        <v>N</v>
      </c>
      <c r="D1238" s="32">
        <v>124046.80499999999</v>
      </c>
      <c r="E1238" s="32">
        <f>IF(Table5[[#This Row],[School day]]="Y",Table5[[#This Row],[Demand]],NA())</f>
        <v>124046.80499999999</v>
      </c>
      <c r="F1238" s="32" t="e">
        <f>IF(Table5[[#This Row],[School day]]="N",Table5[[#This Row],[Demand]],NA())</f>
        <v>#N/A</v>
      </c>
      <c r="G1238" s="32" t="e">
        <f>IF(Table5[[#This Row],[Holiday]]="Y",Table5[[#This Row],[Demand]], NA())</f>
        <v>#N/A</v>
      </c>
      <c r="H1238" s="32">
        <f>IF(Table5[[#This Row],[Holiday]]="Y",NA(),Table5[[#This Row],[Demand]])</f>
        <v>124046.80499999999</v>
      </c>
    </row>
    <row r="1239" spans="1:8" x14ac:dyDescent="0.3">
      <c r="A1239" s="31">
        <v>43242</v>
      </c>
      <c r="B1239" s="32" t="str">
        <f>VLOOKUP(Table_EnergyDemand_raw_data[[#This Row],[Date]],Table_Sheet1[], 2, FALSE)</f>
        <v>Y</v>
      </c>
      <c r="C1239" s="32" t="str">
        <f>VLOOKUP(Table_EnergyDemand_raw_data[[#This Row],[Date]],Table_Sheet1[], 3, FALSE)</f>
        <v>N</v>
      </c>
      <c r="D1239" s="32">
        <v>126922.995</v>
      </c>
      <c r="E1239" s="32">
        <f>IF(Table5[[#This Row],[School day]]="Y",Table5[[#This Row],[Demand]],NA())</f>
        <v>126922.995</v>
      </c>
      <c r="F1239" s="32" t="e">
        <f>IF(Table5[[#This Row],[School day]]="N",Table5[[#This Row],[Demand]],NA())</f>
        <v>#N/A</v>
      </c>
      <c r="G1239" s="32" t="e">
        <f>IF(Table5[[#This Row],[Holiday]]="Y",Table5[[#This Row],[Demand]], NA())</f>
        <v>#N/A</v>
      </c>
      <c r="H1239" s="32">
        <f>IF(Table5[[#This Row],[Holiday]]="Y",NA(),Table5[[#This Row],[Demand]])</f>
        <v>126922.995</v>
      </c>
    </row>
    <row r="1240" spans="1:8" x14ac:dyDescent="0.3">
      <c r="A1240" s="31">
        <v>43243</v>
      </c>
      <c r="B1240" s="32" t="str">
        <f>VLOOKUP(Table_EnergyDemand_raw_data[[#This Row],[Date]],Table_Sheet1[], 2, FALSE)</f>
        <v>Y</v>
      </c>
      <c r="C1240" s="32" t="str">
        <f>VLOOKUP(Table_EnergyDemand_raw_data[[#This Row],[Date]],Table_Sheet1[], 3, FALSE)</f>
        <v>N</v>
      </c>
      <c r="D1240" s="32">
        <v>129352.83</v>
      </c>
      <c r="E1240" s="32">
        <f>IF(Table5[[#This Row],[School day]]="Y",Table5[[#This Row],[Demand]],NA())</f>
        <v>129352.83</v>
      </c>
      <c r="F1240" s="32" t="e">
        <f>IF(Table5[[#This Row],[School day]]="N",Table5[[#This Row],[Demand]],NA())</f>
        <v>#N/A</v>
      </c>
      <c r="G1240" s="32" t="e">
        <f>IF(Table5[[#This Row],[Holiday]]="Y",Table5[[#This Row],[Demand]], NA())</f>
        <v>#N/A</v>
      </c>
      <c r="H1240" s="32">
        <f>IF(Table5[[#This Row],[Holiday]]="Y",NA(),Table5[[#This Row],[Demand]])</f>
        <v>129352.83</v>
      </c>
    </row>
    <row r="1241" spans="1:8" x14ac:dyDescent="0.3">
      <c r="A1241" s="31">
        <v>43244</v>
      </c>
      <c r="B1241" s="32" t="str">
        <f>VLOOKUP(Table_EnergyDemand_raw_data[[#This Row],[Date]],Table_Sheet1[], 2, FALSE)</f>
        <v>Y</v>
      </c>
      <c r="C1241" s="32" t="str">
        <f>VLOOKUP(Table_EnergyDemand_raw_data[[#This Row],[Date]],Table_Sheet1[], 3, FALSE)</f>
        <v>N</v>
      </c>
      <c r="D1241" s="32">
        <v>129553.94</v>
      </c>
      <c r="E1241" s="32">
        <f>IF(Table5[[#This Row],[School day]]="Y",Table5[[#This Row],[Demand]],NA())</f>
        <v>129553.94</v>
      </c>
      <c r="F1241" s="32" t="e">
        <f>IF(Table5[[#This Row],[School day]]="N",Table5[[#This Row],[Demand]],NA())</f>
        <v>#N/A</v>
      </c>
      <c r="G1241" s="32" t="e">
        <f>IF(Table5[[#This Row],[Holiday]]="Y",Table5[[#This Row],[Demand]], NA())</f>
        <v>#N/A</v>
      </c>
      <c r="H1241" s="32">
        <f>IF(Table5[[#This Row],[Holiday]]="Y",NA(),Table5[[#This Row],[Demand]])</f>
        <v>129553.94</v>
      </c>
    </row>
    <row r="1242" spans="1:8" x14ac:dyDescent="0.3">
      <c r="A1242" s="31">
        <v>43245</v>
      </c>
      <c r="B1242" s="32" t="str">
        <f>VLOOKUP(Table_EnergyDemand_raw_data[[#This Row],[Date]],Table_Sheet1[], 2, FALSE)</f>
        <v>Y</v>
      </c>
      <c r="C1242" s="32" t="str">
        <f>VLOOKUP(Table_EnergyDemand_raw_data[[#This Row],[Date]],Table_Sheet1[], 3, FALSE)</f>
        <v>N</v>
      </c>
      <c r="D1242" s="32">
        <v>127957.57</v>
      </c>
      <c r="E1242" s="32">
        <f>IF(Table5[[#This Row],[School day]]="Y",Table5[[#This Row],[Demand]],NA())</f>
        <v>127957.57</v>
      </c>
      <c r="F1242" s="32" t="e">
        <f>IF(Table5[[#This Row],[School day]]="N",Table5[[#This Row],[Demand]],NA())</f>
        <v>#N/A</v>
      </c>
      <c r="G1242" s="32" t="e">
        <f>IF(Table5[[#This Row],[Holiday]]="Y",Table5[[#This Row],[Demand]], NA())</f>
        <v>#N/A</v>
      </c>
      <c r="H1242" s="32">
        <f>IF(Table5[[#This Row],[Holiday]]="Y",NA(),Table5[[#This Row],[Demand]])</f>
        <v>127957.57</v>
      </c>
    </row>
    <row r="1243" spans="1:8" x14ac:dyDescent="0.3">
      <c r="A1243" s="31">
        <v>43246</v>
      </c>
      <c r="B1243" s="32" t="str">
        <f>VLOOKUP(Table_EnergyDemand_raw_data[[#This Row],[Date]],Table_Sheet1[], 2, FALSE)</f>
        <v>Y</v>
      </c>
      <c r="C1243" s="32" t="str">
        <f>VLOOKUP(Table_EnergyDemand_raw_data[[#This Row],[Date]],Table_Sheet1[], 3, FALSE)</f>
        <v>N</v>
      </c>
      <c r="D1243" s="32">
        <v>115384.08500000001</v>
      </c>
      <c r="E1243" s="32">
        <f>IF(Table5[[#This Row],[School day]]="Y",Table5[[#This Row],[Demand]],NA())</f>
        <v>115384.08500000001</v>
      </c>
      <c r="F1243" s="32" t="e">
        <f>IF(Table5[[#This Row],[School day]]="N",Table5[[#This Row],[Demand]],NA())</f>
        <v>#N/A</v>
      </c>
      <c r="G1243" s="32" t="e">
        <f>IF(Table5[[#This Row],[Holiday]]="Y",Table5[[#This Row],[Demand]], NA())</f>
        <v>#N/A</v>
      </c>
      <c r="H1243" s="32">
        <f>IF(Table5[[#This Row],[Holiday]]="Y",NA(),Table5[[#This Row],[Demand]])</f>
        <v>115384.08500000001</v>
      </c>
    </row>
    <row r="1244" spans="1:8" x14ac:dyDescent="0.3">
      <c r="A1244" s="31">
        <v>43247</v>
      </c>
      <c r="B1244" s="32" t="str">
        <f>VLOOKUP(Table_EnergyDemand_raw_data[[#This Row],[Date]],Table_Sheet1[], 2, FALSE)</f>
        <v>Y</v>
      </c>
      <c r="C1244" s="32" t="str">
        <f>VLOOKUP(Table_EnergyDemand_raw_data[[#This Row],[Date]],Table_Sheet1[], 3, FALSE)</f>
        <v>N</v>
      </c>
      <c r="D1244" s="32">
        <v>106044.51</v>
      </c>
      <c r="E1244" s="32">
        <f>IF(Table5[[#This Row],[School day]]="Y",Table5[[#This Row],[Demand]],NA())</f>
        <v>106044.51</v>
      </c>
      <c r="F1244" s="32" t="e">
        <f>IF(Table5[[#This Row],[School day]]="N",Table5[[#This Row],[Demand]],NA())</f>
        <v>#N/A</v>
      </c>
      <c r="G1244" s="32" t="e">
        <f>IF(Table5[[#This Row],[Holiday]]="Y",Table5[[#This Row],[Demand]], NA())</f>
        <v>#N/A</v>
      </c>
      <c r="H1244" s="32">
        <f>IF(Table5[[#This Row],[Holiday]]="Y",NA(),Table5[[#This Row],[Demand]])</f>
        <v>106044.51</v>
      </c>
    </row>
    <row r="1245" spans="1:8" x14ac:dyDescent="0.3">
      <c r="A1245" s="31">
        <v>43248</v>
      </c>
      <c r="B1245" s="32" t="str">
        <f>VLOOKUP(Table_EnergyDemand_raw_data[[#This Row],[Date]],Table_Sheet1[], 2, FALSE)</f>
        <v>Y</v>
      </c>
      <c r="C1245" s="32" t="str">
        <f>VLOOKUP(Table_EnergyDemand_raw_data[[#This Row],[Date]],Table_Sheet1[], 3, FALSE)</f>
        <v>N</v>
      </c>
      <c r="D1245" s="32">
        <v>119360.265</v>
      </c>
      <c r="E1245" s="32">
        <f>IF(Table5[[#This Row],[School day]]="Y",Table5[[#This Row],[Demand]],NA())</f>
        <v>119360.265</v>
      </c>
      <c r="F1245" s="32" t="e">
        <f>IF(Table5[[#This Row],[School day]]="N",Table5[[#This Row],[Demand]],NA())</f>
        <v>#N/A</v>
      </c>
      <c r="G1245" s="32" t="e">
        <f>IF(Table5[[#This Row],[Holiday]]="Y",Table5[[#This Row],[Demand]], NA())</f>
        <v>#N/A</v>
      </c>
      <c r="H1245" s="32">
        <f>IF(Table5[[#This Row],[Holiday]]="Y",NA(),Table5[[#This Row],[Demand]])</f>
        <v>119360.265</v>
      </c>
    </row>
    <row r="1246" spans="1:8" x14ac:dyDescent="0.3">
      <c r="A1246" s="31">
        <v>43249</v>
      </c>
      <c r="B1246" s="32" t="str">
        <f>VLOOKUP(Table_EnergyDemand_raw_data[[#This Row],[Date]],Table_Sheet1[], 2, FALSE)</f>
        <v>Y</v>
      </c>
      <c r="C1246" s="32" t="str">
        <f>VLOOKUP(Table_EnergyDemand_raw_data[[#This Row],[Date]],Table_Sheet1[], 3, FALSE)</f>
        <v>N</v>
      </c>
      <c r="D1246" s="32">
        <v>123142.76</v>
      </c>
      <c r="E1246" s="32">
        <f>IF(Table5[[#This Row],[School day]]="Y",Table5[[#This Row],[Demand]],NA())</f>
        <v>123142.76</v>
      </c>
      <c r="F1246" s="32" t="e">
        <f>IF(Table5[[#This Row],[School day]]="N",Table5[[#This Row],[Demand]],NA())</f>
        <v>#N/A</v>
      </c>
      <c r="G1246" s="32" t="e">
        <f>IF(Table5[[#This Row],[Holiday]]="Y",Table5[[#This Row],[Demand]], NA())</f>
        <v>#N/A</v>
      </c>
      <c r="H1246" s="32">
        <f>IF(Table5[[#This Row],[Holiday]]="Y",NA(),Table5[[#This Row],[Demand]])</f>
        <v>123142.76</v>
      </c>
    </row>
    <row r="1247" spans="1:8" x14ac:dyDescent="0.3">
      <c r="A1247" s="31">
        <v>43250</v>
      </c>
      <c r="B1247" s="32" t="str">
        <f>VLOOKUP(Table_EnergyDemand_raw_data[[#This Row],[Date]],Table_Sheet1[], 2, FALSE)</f>
        <v>Y</v>
      </c>
      <c r="C1247" s="32" t="str">
        <f>VLOOKUP(Table_EnergyDemand_raw_data[[#This Row],[Date]],Table_Sheet1[], 3, FALSE)</f>
        <v>N</v>
      </c>
      <c r="D1247" s="32">
        <v>127830.62</v>
      </c>
      <c r="E1247" s="32">
        <f>IF(Table5[[#This Row],[School day]]="Y",Table5[[#This Row],[Demand]],NA())</f>
        <v>127830.62</v>
      </c>
      <c r="F1247" s="32" t="e">
        <f>IF(Table5[[#This Row],[School day]]="N",Table5[[#This Row],[Demand]],NA())</f>
        <v>#N/A</v>
      </c>
      <c r="G1247" s="32" t="e">
        <f>IF(Table5[[#This Row],[Holiday]]="Y",Table5[[#This Row],[Demand]], NA())</f>
        <v>#N/A</v>
      </c>
      <c r="H1247" s="32">
        <f>IF(Table5[[#This Row],[Holiday]]="Y",NA(),Table5[[#This Row],[Demand]])</f>
        <v>127830.62</v>
      </c>
    </row>
    <row r="1248" spans="1:8" x14ac:dyDescent="0.3">
      <c r="A1248" s="31">
        <v>43251</v>
      </c>
      <c r="B1248" s="32" t="str">
        <f>VLOOKUP(Table_EnergyDemand_raw_data[[#This Row],[Date]],Table_Sheet1[], 2, FALSE)</f>
        <v>Y</v>
      </c>
      <c r="C1248" s="32" t="str">
        <f>VLOOKUP(Table_EnergyDemand_raw_data[[#This Row],[Date]],Table_Sheet1[], 3, FALSE)</f>
        <v>N</v>
      </c>
      <c r="D1248" s="32">
        <v>131159.94500000001</v>
      </c>
      <c r="E1248" s="32">
        <f>IF(Table5[[#This Row],[School day]]="Y",Table5[[#This Row],[Demand]],NA())</f>
        <v>131159.94500000001</v>
      </c>
      <c r="F1248" s="32" t="e">
        <f>IF(Table5[[#This Row],[School day]]="N",Table5[[#This Row],[Demand]],NA())</f>
        <v>#N/A</v>
      </c>
      <c r="G1248" s="32" t="e">
        <f>IF(Table5[[#This Row],[Holiday]]="Y",Table5[[#This Row],[Demand]], NA())</f>
        <v>#N/A</v>
      </c>
      <c r="H1248" s="32">
        <f>IF(Table5[[#This Row],[Holiday]]="Y",NA(),Table5[[#This Row],[Demand]])</f>
        <v>131159.94500000001</v>
      </c>
    </row>
    <row r="1249" spans="1:8" x14ac:dyDescent="0.3">
      <c r="A1249" s="31">
        <v>43252</v>
      </c>
      <c r="B1249" s="32" t="str">
        <f>VLOOKUP(Table_EnergyDemand_raw_data[[#This Row],[Date]],Table_Sheet1[], 2, FALSE)</f>
        <v>Y</v>
      </c>
      <c r="C1249" s="32" t="str">
        <f>VLOOKUP(Table_EnergyDemand_raw_data[[#This Row],[Date]],Table_Sheet1[], 3, FALSE)</f>
        <v>N</v>
      </c>
      <c r="D1249" s="32">
        <v>135864.065</v>
      </c>
      <c r="E1249" s="32">
        <f>IF(Table5[[#This Row],[School day]]="Y",Table5[[#This Row],[Demand]],NA())</f>
        <v>135864.065</v>
      </c>
      <c r="F1249" s="32" t="e">
        <f>IF(Table5[[#This Row],[School day]]="N",Table5[[#This Row],[Demand]],NA())</f>
        <v>#N/A</v>
      </c>
      <c r="G1249" s="32" t="e">
        <f>IF(Table5[[#This Row],[Holiday]]="Y",Table5[[#This Row],[Demand]], NA())</f>
        <v>#N/A</v>
      </c>
      <c r="H1249" s="32">
        <f>IF(Table5[[#This Row],[Holiday]]="Y",NA(),Table5[[#This Row],[Demand]])</f>
        <v>135864.065</v>
      </c>
    </row>
    <row r="1250" spans="1:8" x14ac:dyDescent="0.3">
      <c r="A1250" s="31">
        <v>43253</v>
      </c>
      <c r="B1250" s="32" t="str">
        <f>VLOOKUP(Table_EnergyDemand_raw_data[[#This Row],[Date]],Table_Sheet1[], 2, FALSE)</f>
        <v>Y</v>
      </c>
      <c r="C1250" s="32" t="str">
        <f>VLOOKUP(Table_EnergyDemand_raw_data[[#This Row],[Date]],Table_Sheet1[], 3, FALSE)</f>
        <v>N</v>
      </c>
      <c r="D1250" s="32">
        <v>123226.075</v>
      </c>
      <c r="E1250" s="32">
        <f>IF(Table5[[#This Row],[School day]]="Y",Table5[[#This Row],[Demand]],NA())</f>
        <v>123226.075</v>
      </c>
      <c r="F1250" s="32" t="e">
        <f>IF(Table5[[#This Row],[School day]]="N",Table5[[#This Row],[Demand]],NA())</f>
        <v>#N/A</v>
      </c>
      <c r="G1250" s="32" t="e">
        <f>IF(Table5[[#This Row],[Holiday]]="Y",Table5[[#This Row],[Demand]], NA())</f>
        <v>#N/A</v>
      </c>
      <c r="H1250" s="32">
        <f>IF(Table5[[#This Row],[Holiday]]="Y",NA(),Table5[[#This Row],[Demand]])</f>
        <v>123226.075</v>
      </c>
    </row>
    <row r="1251" spans="1:8" x14ac:dyDescent="0.3">
      <c r="A1251" s="31">
        <v>43254</v>
      </c>
      <c r="B1251" s="32" t="str">
        <f>VLOOKUP(Table_EnergyDemand_raw_data[[#This Row],[Date]],Table_Sheet1[], 2, FALSE)</f>
        <v>Y</v>
      </c>
      <c r="C1251" s="32" t="str">
        <f>VLOOKUP(Table_EnergyDemand_raw_data[[#This Row],[Date]],Table_Sheet1[], 3, FALSE)</f>
        <v>N</v>
      </c>
      <c r="D1251" s="32">
        <v>121177.58500000001</v>
      </c>
      <c r="E1251" s="32">
        <f>IF(Table5[[#This Row],[School day]]="Y",Table5[[#This Row],[Demand]],NA())</f>
        <v>121177.58500000001</v>
      </c>
      <c r="F1251" s="32" t="e">
        <f>IF(Table5[[#This Row],[School day]]="N",Table5[[#This Row],[Demand]],NA())</f>
        <v>#N/A</v>
      </c>
      <c r="G1251" s="32" t="e">
        <f>IF(Table5[[#This Row],[Holiday]]="Y",Table5[[#This Row],[Demand]], NA())</f>
        <v>#N/A</v>
      </c>
      <c r="H1251" s="32">
        <f>IF(Table5[[#This Row],[Holiday]]="Y",NA(),Table5[[#This Row],[Demand]])</f>
        <v>121177.58500000001</v>
      </c>
    </row>
    <row r="1252" spans="1:8" x14ac:dyDescent="0.3">
      <c r="A1252" s="31">
        <v>43255</v>
      </c>
      <c r="B1252" s="32" t="str">
        <f>VLOOKUP(Table_EnergyDemand_raw_data[[#This Row],[Date]],Table_Sheet1[], 2, FALSE)</f>
        <v>Y</v>
      </c>
      <c r="C1252" s="32" t="str">
        <f>VLOOKUP(Table_EnergyDemand_raw_data[[#This Row],[Date]],Table_Sheet1[], 3, FALSE)</f>
        <v>N</v>
      </c>
      <c r="D1252" s="32">
        <v>135385.41</v>
      </c>
      <c r="E1252" s="32">
        <f>IF(Table5[[#This Row],[School day]]="Y",Table5[[#This Row],[Demand]],NA())</f>
        <v>135385.41</v>
      </c>
      <c r="F1252" s="32" t="e">
        <f>IF(Table5[[#This Row],[School day]]="N",Table5[[#This Row],[Demand]],NA())</f>
        <v>#N/A</v>
      </c>
      <c r="G1252" s="32" t="e">
        <f>IF(Table5[[#This Row],[Holiday]]="Y",Table5[[#This Row],[Demand]], NA())</f>
        <v>#N/A</v>
      </c>
      <c r="H1252" s="32">
        <f>IF(Table5[[#This Row],[Holiday]]="Y",NA(),Table5[[#This Row],[Demand]])</f>
        <v>135385.41</v>
      </c>
    </row>
    <row r="1253" spans="1:8" x14ac:dyDescent="0.3">
      <c r="A1253" s="31">
        <v>43256</v>
      </c>
      <c r="B1253" s="32" t="str">
        <f>VLOOKUP(Table_EnergyDemand_raw_data[[#This Row],[Date]],Table_Sheet1[], 2, FALSE)</f>
        <v>Y</v>
      </c>
      <c r="C1253" s="32" t="str">
        <f>VLOOKUP(Table_EnergyDemand_raw_data[[#This Row],[Date]],Table_Sheet1[], 3, FALSE)</f>
        <v>N</v>
      </c>
      <c r="D1253" s="32">
        <v>132975.13</v>
      </c>
      <c r="E1253" s="32">
        <f>IF(Table5[[#This Row],[School day]]="Y",Table5[[#This Row],[Demand]],NA())</f>
        <v>132975.13</v>
      </c>
      <c r="F1253" s="32" t="e">
        <f>IF(Table5[[#This Row],[School day]]="N",Table5[[#This Row],[Demand]],NA())</f>
        <v>#N/A</v>
      </c>
      <c r="G1253" s="32" t="e">
        <f>IF(Table5[[#This Row],[Holiday]]="Y",Table5[[#This Row],[Demand]], NA())</f>
        <v>#N/A</v>
      </c>
      <c r="H1253" s="32">
        <f>IF(Table5[[#This Row],[Holiday]]="Y",NA(),Table5[[#This Row],[Demand]])</f>
        <v>132975.13</v>
      </c>
    </row>
    <row r="1254" spans="1:8" x14ac:dyDescent="0.3">
      <c r="A1254" s="31">
        <v>43257</v>
      </c>
      <c r="B1254" s="32" t="str">
        <f>VLOOKUP(Table_EnergyDemand_raw_data[[#This Row],[Date]],Table_Sheet1[], 2, FALSE)</f>
        <v>Y</v>
      </c>
      <c r="C1254" s="32" t="str">
        <f>VLOOKUP(Table_EnergyDemand_raw_data[[#This Row],[Date]],Table_Sheet1[], 3, FALSE)</f>
        <v>N</v>
      </c>
      <c r="D1254" s="32">
        <v>132038.42499999999</v>
      </c>
      <c r="E1254" s="32">
        <f>IF(Table5[[#This Row],[School day]]="Y",Table5[[#This Row],[Demand]],NA())</f>
        <v>132038.42499999999</v>
      </c>
      <c r="F1254" s="32" t="e">
        <f>IF(Table5[[#This Row],[School day]]="N",Table5[[#This Row],[Demand]],NA())</f>
        <v>#N/A</v>
      </c>
      <c r="G1254" s="32" t="e">
        <f>IF(Table5[[#This Row],[Holiday]]="Y",Table5[[#This Row],[Demand]], NA())</f>
        <v>#N/A</v>
      </c>
      <c r="H1254" s="32">
        <f>IF(Table5[[#This Row],[Holiday]]="Y",NA(),Table5[[#This Row],[Demand]])</f>
        <v>132038.42499999999</v>
      </c>
    </row>
    <row r="1255" spans="1:8" x14ac:dyDescent="0.3">
      <c r="A1255" s="31">
        <v>43258</v>
      </c>
      <c r="B1255" s="32" t="str">
        <f>VLOOKUP(Table_EnergyDemand_raw_data[[#This Row],[Date]],Table_Sheet1[], 2, FALSE)</f>
        <v>Y</v>
      </c>
      <c r="C1255" s="32" t="str">
        <f>VLOOKUP(Table_EnergyDemand_raw_data[[#This Row],[Date]],Table_Sheet1[], 3, FALSE)</f>
        <v>N</v>
      </c>
      <c r="D1255" s="32">
        <v>128577.63</v>
      </c>
      <c r="E1255" s="32">
        <f>IF(Table5[[#This Row],[School day]]="Y",Table5[[#This Row],[Demand]],NA())</f>
        <v>128577.63</v>
      </c>
      <c r="F1255" s="32" t="e">
        <f>IF(Table5[[#This Row],[School day]]="N",Table5[[#This Row],[Demand]],NA())</f>
        <v>#N/A</v>
      </c>
      <c r="G1255" s="32" t="e">
        <f>IF(Table5[[#This Row],[Holiday]]="Y",Table5[[#This Row],[Demand]], NA())</f>
        <v>#N/A</v>
      </c>
      <c r="H1255" s="32">
        <f>IF(Table5[[#This Row],[Holiday]]="Y",NA(),Table5[[#This Row],[Demand]])</f>
        <v>128577.63</v>
      </c>
    </row>
    <row r="1256" spans="1:8" x14ac:dyDescent="0.3">
      <c r="A1256" s="31">
        <v>43259</v>
      </c>
      <c r="B1256" s="32" t="str">
        <f>VLOOKUP(Table_EnergyDemand_raw_data[[#This Row],[Date]],Table_Sheet1[], 2, FALSE)</f>
        <v>Y</v>
      </c>
      <c r="C1256" s="32" t="str">
        <f>VLOOKUP(Table_EnergyDemand_raw_data[[#This Row],[Date]],Table_Sheet1[], 3, FALSE)</f>
        <v>N</v>
      </c>
      <c r="D1256" s="32">
        <v>129910.015</v>
      </c>
      <c r="E1256" s="32">
        <f>IF(Table5[[#This Row],[School day]]="Y",Table5[[#This Row],[Demand]],NA())</f>
        <v>129910.015</v>
      </c>
      <c r="F1256" s="32" t="e">
        <f>IF(Table5[[#This Row],[School day]]="N",Table5[[#This Row],[Demand]],NA())</f>
        <v>#N/A</v>
      </c>
      <c r="G1256" s="32" t="e">
        <f>IF(Table5[[#This Row],[Holiday]]="Y",Table5[[#This Row],[Demand]], NA())</f>
        <v>#N/A</v>
      </c>
      <c r="H1256" s="32">
        <f>IF(Table5[[#This Row],[Holiday]]="Y",NA(),Table5[[#This Row],[Demand]])</f>
        <v>129910.015</v>
      </c>
    </row>
    <row r="1257" spans="1:8" x14ac:dyDescent="0.3">
      <c r="A1257" s="31">
        <v>43260</v>
      </c>
      <c r="B1257" s="32" t="str">
        <f>VLOOKUP(Table_EnergyDemand_raw_data[[#This Row],[Date]],Table_Sheet1[], 2, FALSE)</f>
        <v>Y</v>
      </c>
      <c r="C1257" s="32" t="str">
        <f>VLOOKUP(Table_EnergyDemand_raw_data[[#This Row],[Date]],Table_Sheet1[], 3, FALSE)</f>
        <v>N</v>
      </c>
      <c r="D1257" s="32">
        <v>120232.19500000001</v>
      </c>
      <c r="E1257" s="32">
        <f>IF(Table5[[#This Row],[School day]]="Y",Table5[[#This Row],[Demand]],NA())</f>
        <v>120232.19500000001</v>
      </c>
      <c r="F1257" s="32" t="e">
        <f>IF(Table5[[#This Row],[School day]]="N",Table5[[#This Row],[Demand]],NA())</f>
        <v>#N/A</v>
      </c>
      <c r="G1257" s="32" t="e">
        <f>IF(Table5[[#This Row],[Holiday]]="Y",Table5[[#This Row],[Demand]], NA())</f>
        <v>#N/A</v>
      </c>
      <c r="H1257" s="32">
        <f>IF(Table5[[#This Row],[Holiday]]="Y",NA(),Table5[[#This Row],[Demand]])</f>
        <v>120232.19500000001</v>
      </c>
    </row>
    <row r="1258" spans="1:8" x14ac:dyDescent="0.3">
      <c r="A1258" s="31">
        <v>43261</v>
      </c>
      <c r="B1258" s="32" t="str">
        <f>VLOOKUP(Table_EnergyDemand_raw_data[[#This Row],[Date]],Table_Sheet1[], 2, FALSE)</f>
        <v>Y</v>
      </c>
      <c r="C1258" s="32" t="str">
        <f>VLOOKUP(Table_EnergyDemand_raw_data[[#This Row],[Date]],Table_Sheet1[], 3, FALSE)</f>
        <v>N</v>
      </c>
      <c r="D1258" s="32">
        <v>117037.86500000001</v>
      </c>
      <c r="E1258" s="32">
        <f>IF(Table5[[#This Row],[School day]]="Y",Table5[[#This Row],[Demand]],NA())</f>
        <v>117037.86500000001</v>
      </c>
      <c r="F1258" s="32" t="e">
        <f>IF(Table5[[#This Row],[School day]]="N",Table5[[#This Row],[Demand]],NA())</f>
        <v>#N/A</v>
      </c>
      <c r="G1258" s="32" t="e">
        <f>IF(Table5[[#This Row],[Holiday]]="Y",Table5[[#This Row],[Demand]], NA())</f>
        <v>#N/A</v>
      </c>
      <c r="H1258" s="32">
        <f>IF(Table5[[#This Row],[Holiday]]="Y",NA(),Table5[[#This Row],[Demand]])</f>
        <v>117037.86500000001</v>
      </c>
    </row>
    <row r="1259" spans="1:8" x14ac:dyDescent="0.3">
      <c r="A1259" s="31">
        <v>43262</v>
      </c>
      <c r="B1259" s="32" t="str">
        <f>VLOOKUP(Table_EnergyDemand_raw_data[[#This Row],[Date]],Table_Sheet1[], 2, FALSE)</f>
        <v>Y</v>
      </c>
      <c r="C1259" s="32" t="str">
        <f>VLOOKUP(Table_EnergyDemand_raw_data[[#This Row],[Date]],Table_Sheet1[], 3, FALSE)</f>
        <v>Y</v>
      </c>
      <c r="D1259" s="32">
        <v>113420.985</v>
      </c>
      <c r="E1259" s="32">
        <f>IF(Table5[[#This Row],[School day]]="Y",Table5[[#This Row],[Demand]],NA())</f>
        <v>113420.985</v>
      </c>
      <c r="F1259" s="32" t="e">
        <f>IF(Table5[[#This Row],[School day]]="N",Table5[[#This Row],[Demand]],NA())</f>
        <v>#N/A</v>
      </c>
      <c r="G1259" s="32">
        <f>IF(Table5[[#This Row],[Holiday]]="Y",Table5[[#This Row],[Demand]], NA())</f>
        <v>113420.985</v>
      </c>
      <c r="H1259" s="32" t="e">
        <f>IF(Table5[[#This Row],[Holiday]]="Y",NA(),Table5[[#This Row],[Demand]])</f>
        <v>#N/A</v>
      </c>
    </row>
    <row r="1260" spans="1:8" x14ac:dyDescent="0.3">
      <c r="A1260" s="31">
        <v>43263</v>
      </c>
      <c r="B1260" s="32" t="str">
        <f>VLOOKUP(Table_EnergyDemand_raw_data[[#This Row],[Date]],Table_Sheet1[], 2, FALSE)</f>
        <v>Y</v>
      </c>
      <c r="C1260" s="32" t="str">
        <f>VLOOKUP(Table_EnergyDemand_raw_data[[#This Row],[Date]],Table_Sheet1[], 3, FALSE)</f>
        <v>N</v>
      </c>
      <c r="D1260" s="32">
        <v>127261.295</v>
      </c>
      <c r="E1260" s="32">
        <f>IF(Table5[[#This Row],[School day]]="Y",Table5[[#This Row],[Demand]],NA())</f>
        <v>127261.295</v>
      </c>
      <c r="F1260" s="32" t="e">
        <f>IF(Table5[[#This Row],[School day]]="N",Table5[[#This Row],[Demand]],NA())</f>
        <v>#N/A</v>
      </c>
      <c r="G1260" s="32" t="e">
        <f>IF(Table5[[#This Row],[Holiday]]="Y",Table5[[#This Row],[Demand]], NA())</f>
        <v>#N/A</v>
      </c>
      <c r="H1260" s="32">
        <f>IF(Table5[[#This Row],[Holiday]]="Y",NA(),Table5[[#This Row],[Demand]])</f>
        <v>127261.295</v>
      </c>
    </row>
    <row r="1261" spans="1:8" x14ac:dyDescent="0.3">
      <c r="A1261" s="31">
        <v>43264</v>
      </c>
      <c r="B1261" s="32" t="str">
        <f>VLOOKUP(Table_EnergyDemand_raw_data[[#This Row],[Date]],Table_Sheet1[], 2, FALSE)</f>
        <v>Y</v>
      </c>
      <c r="C1261" s="32" t="str">
        <f>VLOOKUP(Table_EnergyDemand_raw_data[[#This Row],[Date]],Table_Sheet1[], 3, FALSE)</f>
        <v>N</v>
      </c>
      <c r="D1261" s="32">
        <v>131574.60500000001</v>
      </c>
      <c r="E1261" s="32">
        <f>IF(Table5[[#This Row],[School day]]="Y",Table5[[#This Row],[Demand]],NA())</f>
        <v>131574.60500000001</v>
      </c>
      <c r="F1261" s="32" t="e">
        <f>IF(Table5[[#This Row],[School day]]="N",Table5[[#This Row],[Demand]],NA())</f>
        <v>#N/A</v>
      </c>
      <c r="G1261" s="32" t="e">
        <f>IF(Table5[[#This Row],[Holiday]]="Y",Table5[[#This Row],[Demand]], NA())</f>
        <v>#N/A</v>
      </c>
      <c r="H1261" s="32">
        <f>IF(Table5[[#This Row],[Holiday]]="Y",NA(),Table5[[#This Row],[Demand]])</f>
        <v>131574.60500000001</v>
      </c>
    </row>
    <row r="1262" spans="1:8" x14ac:dyDescent="0.3">
      <c r="A1262" s="31">
        <v>43265</v>
      </c>
      <c r="B1262" s="32" t="str">
        <f>VLOOKUP(Table_EnergyDemand_raw_data[[#This Row],[Date]],Table_Sheet1[], 2, FALSE)</f>
        <v>Y</v>
      </c>
      <c r="C1262" s="32" t="str">
        <f>VLOOKUP(Table_EnergyDemand_raw_data[[#This Row],[Date]],Table_Sheet1[], 3, FALSE)</f>
        <v>N</v>
      </c>
      <c r="D1262" s="32">
        <v>130544.485</v>
      </c>
      <c r="E1262" s="32">
        <f>IF(Table5[[#This Row],[School day]]="Y",Table5[[#This Row],[Demand]],NA())</f>
        <v>130544.485</v>
      </c>
      <c r="F1262" s="32" t="e">
        <f>IF(Table5[[#This Row],[School day]]="N",Table5[[#This Row],[Demand]],NA())</f>
        <v>#N/A</v>
      </c>
      <c r="G1262" s="32" t="e">
        <f>IF(Table5[[#This Row],[Holiday]]="Y",Table5[[#This Row],[Demand]], NA())</f>
        <v>#N/A</v>
      </c>
      <c r="H1262" s="32">
        <f>IF(Table5[[#This Row],[Holiday]]="Y",NA(),Table5[[#This Row],[Demand]])</f>
        <v>130544.485</v>
      </c>
    </row>
    <row r="1263" spans="1:8" x14ac:dyDescent="0.3">
      <c r="A1263" s="31">
        <v>43266</v>
      </c>
      <c r="B1263" s="32" t="str">
        <f>VLOOKUP(Table_EnergyDemand_raw_data[[#This Row],[Date]],Table_Sheet1[], 2, FALSE)</f>
        <v>Y</v>
      </c>
      <c r="C1263" s="32" t="str">
        <f>VLOOKUP(Table_EnergyDemand_raw_data[[#This Row],[Date]],Table_Sheet1[], 3, FALSE)</f>
        <v>N</v>
      </c>
      <c r="D1263" s="32">
        <v>133009.01</v>
      </c>
      <c r="E1263" s="32">
        <f>IF(Table5[[#This Row],[School day]]="Y",Table5[[#This Row],[Demand]],NA())</f>
        <v>133009.01</v>
      </c>
      <c r="F1263" s="32" t="e">
        <f>IF(Table5[[#This Row],[School day]]="N",Table5[[#This Row],[Demand]],NA())</f>
        <v>#N/A</v>
      </c>
      <c r="G1263" s="32" t="e">
        <f>IF(Table5[[#This Row],[Holiday]]="Y",Table5[[#This Row],[Demand]], NA())</f>
        <v>#N/A</v>
      </c>
      <c r="H1263" s="32">
        <f>IF(Table5[[#This Row],[Holiday]]="Y",NA(),Table5[[#This Row],[Demand]])</f>
        <v>133009.01</v>
      </c>
    </row>
    <row r="1264" spans="1:8" x14ac:dyDescent="0.3">
      <c r="A1264" s="31">
        <v>43267</v>
      </c>
      <c r="B1264" s="32" t="str">
        <f>VLOOKUP(Table_EnergyDemand_raw_data[[#This Row],[Date]],Table_Sheet1[], 2, FALSE)</f>
        <v>Y</v>
      </c>
      <c r="C1264" s="32" t="str">
        <f>VLOOKUP(Table_EnergyDemand_raw_data[[#This Row],[Date]],Table_Sheet1[], 3, FALSE)</f>
        <v>N</v>
      </c>
      <c r="D1264" s="32">
        <v>124351.235</v>
      </c>
      <c r="E1264" s="32">
        <f>IF(Table5[[#This Row],[School day]]="Y",Table5[[#This Row],[Demand]],NA())</f>
        <v>124351.235</v>
      </c>
      <c r="F1264" s="32" t="e">
        <f>IF(Table5[[#This Row],[School day]]="N",Table5[[#This Row],[Demand]],NA())</f>
        <v>#N/A</v>
      </c>
      <c r="G1264" s="32" t="e">
        <f>IF(Table5[[#This Row],[Holiday]]="Y",Table5[[#This Row],[Demand]], NA())</f>
        <v>#N/A</v>
      </c>
      <c r="H1264" s="32">
        <f>IF(Table5[[#This Row],[Holiday]]="Y",NA(),Table5[[#This Row],[Demand]])</f>
        <v>124351.235</v>
      </c>
    </row>
    <row r="1265" spans="1:8" x14ac:dyDescent="0.3">
      <c r="A1265" s="31">
        <v>43268</v>
      </c>
      <c r="B1265" s="32" t="str">
        <f>VLOOKUP(Table_EnergyDemand_raw_data[[#This Row],[Date]],Table_Sheet1[], 2, FALSE)</f>
        <v>Y</v>
      </c>
      <c r="C1265" s="32" t="str">
        <f>VLOOKUP(Table_EnergyDemand_raw_data[[#This Row],[Date]],Table_Sheet1[], 3, FALSE)</f>
        <v>N</v>
      </c>
      <c r="D1265" s="32">
        <v>120785.595</v>
      </c>
      <c r="E1265" s="32">
        <f>IF(Table5[[#This Row],[School day]]="Y",Table5[[#This Row],[Demand]],NA())</f>
        <v>120785.595</v>
      </c>
      <c r="F1265" s="32" t="e">
        <f>IF(Table5[[#This Row],[School day]]="N",Table5[[#This Row],[Demand]],NA())</f>
        <v>#N/A</v>
      </c>
      <c r="G1265" s="32" t="e">
        <f>IF(Table5[[#This Row],[Holiday]]="Y",Table5[[#This Row],[Demand]], NA())</f>
        <v>#N/A</v>
      </c>
      <c r="H1265" s="32">
        <f>IF(Table5[[#This Row],[Holiday]]="Y",NA(),Table5[[#This Row],[Demand]])</f>
        <v>120785.595</v>
      </c>
    </row>
    <row r="1266" spans="1:8" x14ac:dyDescent="0.3">
      <c r="A1266" s="31">
        <v>43269</v>
      </c>
      <c r="B1266" s="32" t="str">
        <f>VLOOKUP(Table_EnergyDemand_raw_data[[#This Row],[Date]],Table_Sheet1[], 2, FALSE)</f>
        <v>Y</v>
      </c>
      <c r="C1266" s="32" t="str">
        <f>VLOOKUP(Table_EnergyDemand_raw_data[[#This Row],[Date]],Table_Sheet1[], 3, FALSE)</f>
        <v>N</v>
      </c>
      <c r="D1266" s="32">
        <v>138518.73499999999</v>
      </c>
      <c r="E1266" s="32">
        <f>IF(Table5[[#This Row],[School day]]="Y",Table5[[#This Row],[Demand]],NA())</f>
        <v>138518.73499999999</v>
      </c>
      <c r="F1266" s="32" t="e">
        <f>IF(Table5[[#This Row],[School day]]="N",Table5[[#This Row],[Demand]],NA())</f>
        <v>#N/A</v>
      </c>
      <c r="G1266" s="32" t="e">
        <f>IF(Table5[[#This Row],[Holiday]]="Y",Table5[[#This Row],[Demand]], NA())</f>
        <v>#N/A</v>
      </c>
      <c r="H1266" s="32">
        <f>IF(Table5[[#This Row],[Holiday]]="Y",NA(),Table5[[#This Row],[Demand]])</f>
        <v>138518.73499999999</v>
      </c>
    </row>
    <row r="1267" spans="1:8" x14ac:dyDescent="0.3">
      <c r="A1267" s="31">
        <v>43270</v>
      </c>
      <c r="B1267" s="32" t="str">
        <f>VLOOKUP(Table_EnergyDemand_raw_data[[#This Row],[Date]],Table_Sheet1[], 2, FALSE)</f>
        <v>Y</v>
      </c>
      <c r="C1267" s="32" t="str">
        <f>VLOOKUP(Table_EnergyDemand_raw_data[[#This Row],[Date]],Table_Sheet1[], 3, FALSE)</f>
        <v>N</v>
      </c>
      <c r="D1267" s="32">
        <v>143830.12</v>
      </c>
      <c r="E1267" s="32">
        <f>IF(Table5[[#This Row],[School day]]="Y",Table5[[#This Row],[Demand]],NA())</f>
        <v>143830.12</v>
      </c>
      <c r="F1267" s="32" t="e">
        <f>IF(Table5[[#This Row],[School day]]="N",Table5[[#This Row],[Demand]],NA())</f>
        <v>#N/A</v>
      </c>
      <c r="G1267" s="32" t="e">
        <f>IF(Table5[[#This Row],[Holiday]]="Y",Table5[[#This Row],[Demand]], NA())</f>
        <v>#N/A</v>
      </c>
      <c r="H1267" s="32">
        <f>IF(Table5[[#This Row],[Holiday]]="Y",NA(),Table5[[#This Row],[Demand]])</f>
        <v>143830.12</v>
      </c>
    </row>
    <row r="1268" spans="1:8" x14ac:dyDescent="0.3">
      <c r="A1268" s="31">
        <v>43271</v>
      </c>
      <c r="B1268" s="32" t="str">
        <f>VLOOKUP(Table_EnergyDemand_raw_data[[#This Row],[Date]],Table_Sheet1[], 2, FALSE)</f>
        <v>Y</v>
      </c>
      <c r="C1268" s="32" t="str">
        <f>VLOOKUP(Table_EnergyDemand_raw_data[[#This Row],[Date]],Table_Sheet1[], 3, FALSE)</f>
        <v>N</v>
      </c>
      <c r="D1268" s="32">
        <v>141305.88</v>
      </c>
      <c r="E1268" s="32">
        <f>IF(Table5[[#This Row],[School day]]="Y",Table5[[#This Row],[Demand]],NA())</f>
        <v>141305.88</v>
      </c>
      <c r="F1268" s="32" t="e">
        <f>IF(Table5[[#This Row],[School day]]="N",Table5[[#This Row],[Demand]],NA())</f>
        <v>#N/A</v>
      </c>
      <c r="G1268" s="32" t="e">
        <f>IF(Table5[[#This Row],[Holiday]]="Y",Table5[[#This Row],[Demand]], NA())</f>
        <v>#N/A</v>
      </c>
      <c r="H1268" s="32">
        <f>IF(Table5[[#This Row],[Holiday]]="Y",NA(),Table5[[#This Row],[Demand]])</f>
        <v>141305.88</v>
      </c>
    </row>
    <row r="1269" spans="1:8" x14ac:dyDescent="0.3">
      <c r="A1269" s="31">
        <v>43272</v>
      </c>
      <c r="B1269" s="32" t="str">
        <f>VLOOKUP(Table_EnergyDemand_raw_data[[#This Row],[Date]],Table_Sheet1[], 2, FALSE)</f>
        <v>Y</v>
      </c>
      <c r="C1269" s="32" t="str">
        <f>VLOOKUP(Table_EnergyDemand_raw_data[[#This Row],[Date]],Table_Sheet1[], 3, FALSE)</f>
        <v>N</v>
      </c>
      <c r="D1269" s="32">
        <v>143542.01999999999</v>
      </c>
      <c r="E1269" s="32">
        <f>IF(Table5[[#This Row],[School day]]="Y",Table5[[#This Row],[Demand]],NA())</f>
        <v>143542.01999999999</v>
      </c>
      <c r="F1269" s="32" t="e">
        <f>IF(Table5[[#This Row],[School day]]="N",Table5[[#This Row],[Demand]],NA())</f>
        <v>#N/A</v>
      </c>
      <c r="G1269" s="32" t="e">
        <f>IF(Table5[[#This Row],[Holiday]]="Y",Table5[[#This Row],[Demand]], NA())</f>
        <v>#N/A</v>
      </c>
      <c r="H1269" s="32">
        <f>IF(Table5[[#This Row],[Holiday]]="Y",NA(),Table5[[#This Row],[Demand]])</f>
        <v>143542.01999999999</v>
      </c>
    </row>
    <row r="1270" spans="1:8" x14ac:dyDescent="0.3">
      <c r="A1270" s="31">
        <v>43273</v>
      </c>
      <c r="B1270" s="32" t="str">
        <f>VLOOKUP(Table_EnergyDemand_raw_data[[#This Row],[Date]],Table_Sheet1[], 2, FALSE)</f>
        <v>Y</v>
      </c>
      <c r="C1270" s="32" t="str">
        <f>VLOOKUP(Table_EnergyDemand_raw_data[[#This Row],[Date]],Table_Sheet1[], 3, FALSE)</f>
        <v>N</v>
      </c>
      <c r="D1270" s="32">
        <v>140296.4</v>
      </c>
      <c r="E1270" s="32">
        <f>IF(Table5[[#This Row],[School day]]="Y",Table5[[#This Row],[Demand]],NA())</f>
        <v>140296.4</v>
      </c>
      <c r="F1270" s="32" t="e">
        <f>IF(Table5[[#This Row],[School day]]="N",Table5[[#This Row],[Demand]],NA())</f>
        <v>#N/A</v>
      </c>
      <c r="G1270" s="32" t="e">
        <f>IF(Table5[[#This Row],[Holiday]]="Y",Table5[[#This Row],[Demand]], NA())</f>
        <v>#N/A</v>
      </c>
      <c r="H1270" s="32">
        <f>IF(Table5[[#This Row],[Holiday]]="Y",NA(),Table5[[#This Row],[Demand]])</f>
        <v>140296.4</v>
      </c>
    </row>
    <row r="1271" spans="1:8" x14ac:dyDescent="0.3">
      <c r="A1271" s="31">
        <v>43274</v>
      </c>
      <c r="B1271" s="32" t="str">
        <f>VLOOKUP(Table_EnergyDemand_raw_data[[#This Row],[Date]],Table_Sheet1[], 2, FALSE)</f>
        <v>Y</v>
      </c>
      <c r="C1271" s="32" t="str">
        <f>VLOOKUP(Table_EnergyDemand_raw_data[[#This Row],[Date]],Table_Sheet1[], 3, FALSE)</f>
        <v>N</v>
      </c>
      <c r="D1271" s="32">
        <v>132165.42499999999</v>
      </c>
      <c r="E1271" s="32">
        <f>IF(Table5[[#This Row],[School day]]="Y",Table5[[#This Row],[Demand]],NA())</f>
        <v>132165.42499999999</v>
      </c>
      <c r="F1271" s="32" t="e">
        <f>IF(Table5[[#This Row],[School day]]="N",Table5[[#This Row],[Demand]],NA())</f>
        <v>#N/A</v>
      </c>
      <c r="G1271" s="32" t="e">
        <f>IF(Table5[[#This Row],[Holiday]]="Y",Table5[[#This Row],[Demand]], NA())</f>
        <v>#N/A</v>
      </c>
      <c r="H1271" s="32">
        <f>IF(Table5[[#This Row],[Holiday]]="Y",NA(),Table5[[#This Row],[Demand]])</f>
        <v>132165.42499999999</v>
      </c>
    </row>
    <row r="1272" spans="1:8" x14ac:dyDescent="0.3">
      <c r="A1272" s="31">
        <v>43275</v>
      </c>
      <c r="B1272" s="32" t="str">
        <f>VLOOKUP(Table_EnergyDemand_raw_data[[#This Row],[Date]],Table_Sheet1[], 2, FALSE)</f>
        <v>Y</v>
      </c>
      <c r="C1272" s="32" t="str">
        <f>VLOOKUP(Table_EnergyDemand_raw_data[[#This Row],[Date]],Table_Sheet1[], 3, FALSE)</f>
        <v>N</v>
      </c>
      <c r="D1272" s="32">
        <v>125850.58</v>
      </c>
      <c r="E1272" s="32">
        <f>IF(Table5[[#This Row],[School day]]="Y",Table5[[#This Row],[Demand]],NA())</f>
        <v>125850.58</v>
      </c>
      <c r="F1272" s="32" t="e">
        <f>IF(Table5[[#This Row],[School day]]="N",Table5[[#This Row],[Demand]],NA())</f>
        <v>#N/A</v>
      </c>
      <c r="G1272" s="32" t="e">
        <f>IF(Table5[[#This Row],[Holiday]]="Y",Table5[[#This Row],[Demand]], NA())</f>
        <v>#N/A</v>
      </c>
      <c r="H1272" s="32">
        <f>IF(Table5[[#This Row],[Holiday]]="Y",NA(),Table5[[#This Row],[Demand]])</f>
        <v>125850.58</v>
      </c>
    </row>
    <row r="1273" spans="1:8" x14ac:dyDescent="0.3">
      <c r="A1273" s="31">
        <v>43276</v>
      </c>
      <c r="B1273" s="32" t="str">
        <f>VLOOKUP(Table_EnergyDemand_raw_data[[#This Row],[Date]],Table_Sheet1[], 2, FALSE)</f>
        <v>Y</v>
      </c>
      <c r="C1273" s="32" t="str">
        <f>VLOOKUP(Table_EnergyDemand_raw_data[[#This Row],[Date]],Table_Sheet1[], 3, FALSE)</f>
        <v>N</v>
      </c>
      <c r="D1273" s="32">
        <v>141972.715</v>
      </c>
      <c r="E1273" s="32">
        <f>IF(Table5[[#This Row],[School day]]="Y",Table5[[#This Row],[Demand]],NA())</f>
        <v>141972.715</v>
      </c>
      <c r="F1273" s="32" t="e">
        <f>IF(Table5[[#This Row],[School day]]="N",Table5[[#This Row],[Demand]],NA())</f>
        <v>#N/A</v>
      </c>
      <c r="G1273" s="32" t="e">
        <f>IF(Table5[[#This Row],[Holiday]]="Y",Table5[[#This Row],[Demand]], NA())</f>
        <v>#N/A</v>
      </c>
      <c r="H1273" s="32">
        <f>IF(Table5[[#This Row],[Holiday]]="Y",NA(),Table5[[#This Row],[Demand]])</f>
        <v>141972.715</v>
      </c>
    </row>
    <row r="1274" spans="1:8" x14ac:dyDescent="0.3">
      <c r="A1274" s="31">
        <v>43277</v>
      </c>
      <c r="B1274" s="32" t="str">
        <f>VLOOKUP(Table_EnergyDemand_raw_data[[#This Row],[Date]],Table_Sheet1[], 2, FALSE)</f>
        <v>Y</v>
      </c>
      <c r="C1274" s="32" t="str">
        <f>VLOOKUP(Table_EnergyDemand_raw_data[[#This Row],[Date]],Table_Sheet1[], 3, FALSE)</f>
        <v>N</v>
      </c>
      <c r="D1274" s="32">
        <v>142842.4</v>
      </c>
      <c r="E1274" s="32">
        <f>IF(Table5[[#This Row],[School day]]="Y",Table5[[#This Row],[Demand]],NA())</f>
        <v>142842.4</v>
      </c>
      <c r="F1274" s="32" t="e">
        <f>IF(Table5[[#This Row],[School day]]="N",Table5[[#This Row],[Demand]],NA())</f>
        <v>#N/A</v>
      </c>
      <c r="G1274" s="32" t="e">
        <f>IF(Table5[[#This Row],[Holiday]]="Y",Table5[[#This Row],[Demand]], NA())</f>
        <v>#N/A</v>
      </c>
      <c r="H1274" s="32">
        <f>IF(Table5[[#This Row],[Holiday]]="Y",NA(),Table5[[#This Row],[Demand]])</f>
        <v>142842.4</v>
      </c>
    </row>
    <row r="1275" spans="1:8" x14ac:dyDescent="0.3">
      <c r="A1275" s="31">
        <v>43278</v>
      </c>
      <c r="B1275" s="32" t="str">
        <f>VLOOKUP(Table_EnergyDemand_raw_data[[#This Row],[Date]],Table_Sheet1[], 2, FALSE)</f>
        <v>Y</v>
      </c>
      <c r="C1275" s="32" t="str">
        <f>VLOOKUP(Table_EnergyDemand_raw_data[[#This Row],[Date]],Table_Sheet1[], 3, FALSE)</f>
        <v>N</v>
      </c>
      <c r="D1275" s="32">
        <v>148100.13</v>
      </c>
      <c r="E1275" s="32">
        <f>IF(Table5[[#This Row],[School day]]="Y",Table5[[#This Row],[Demand]],NA())</f>
        <v>148100.13</v>
      </c>
      <c r="F1275" s="32" t="e">
        <f>IF(Table5[[#This Row],[School day]]="N",Table5[[#This Row],[Demand]],NA())</f>
        <v>#N/A</v>
      </c>
      <c r="G1275" s="32" t="e">
        <f>IF(Table5[[#This Row],[Holiday]]="Y",Table5[[#This Row],[Demand]], NA())</f>
        <v>#N/A</v>
      </c>
      <c r="H1275" s="32">
        <f>IF(Table5[[#This Row],[Holiday]]="Y",NA(),Table5[[#This Row],[Demand]])</f>
        <v>148100.13</v>
      </c>
    </row>
    <row r="1276" spans="1:8" x14ac:dyDescent="0.3">
      <c r="A1276" s="31">
        <v>43279</v>
      </c>
      <c r="B1276" s="32" t="str">
        <f>VLOOKUP(Table_EnergyDemand_raw_data[[#This Row],[Date]],Table_Sheet1[], 2, FALSE)</f>
        <v>Y</v>
      </c>
      <c r="C1276" s="32" t="str">
        <f>VLOOKUP(Table_EnergyDemand_raw_data[[#This Row],[Date]],Table_Sheet1[], 3, FALSE)</f>
        <v>N</v>
      </c>
      <c r="D1276" s="32">
        <v>150445.47</v>
      </c>
      <c r="E1276" s="32">
        <f>IF(Table5[[#This Row],[School day]]="Y",Table5[[#This Row],[Demand]],NA())</f>
        <v>150445.47</v>
      </c>
      <c r="F1276" s="32" t="e">
        <f>IF(Table5[[#This Row],[School day]]="N",Table5[[#This Row],[Demand]],NA())</f>
        <v>#N/A</v>
      </c>
      <c r="G1276" s="32" t="e">
        <f>IF(Table5[[#This Row],[Holiday]]="Y",Table5[[#This Row],[Demand]], NA())</f>
        <v>#N/A</v>
      </c>
      <c r="H1276" s="32">
        <f>IF(Table5[[#This Row],[Holiday]]="Y",NA(),Table5[[#This Row],[Demand]])</f>
        <v>150445.47</v>
      </c>
    </row>
    <row r="1277" spans="1:8" x14ac:dyDescent="0.3">
      <c r="A1277" s="31">
        <v>43280</v>
      </c>
      <c r="B1277" s="32" t="str">
        <f>VLOOKUP(Table_EnergyDemand_raw_data[[#This Row],[Date]],Table_Sheet1[], 2, FALSE)</f>
        <v>N</v>
      </c>
      <c r="C1277" s="32" t="str">
        <f>VLOOKUP(Table_EnergyDemand_raw_data[[#This Row],[Date]],Table_Sheet1[], 3, FALSE)</f>
        <v>N</v>
      </c>
      <c r="D1277" s="32">
        <v>139188.48000000001</v>
      </c>
      <c r="E1277" s="32" t="e">
        <f>IF(Table5[[#This Row],[School day]]="Y",Table5[[#This Row],[Demand]],NA())</f>
        <v>#N/A</v>
      </c>
      <c r="F1277" s="32">
        <f>IF(Table5[[#This Row],[School day]]="N",Table5[[#This Row],[Demand]],NA())</f>
        <v>139188.48000000001</v>
      </c>
      <c r="G1277" s="32" t="e">
        <f>IF(Table5[[#This Row],[Holiday]]="Y",Table5[[#This Row],[Demand]], NA())</f>
        <v>#N/A</v>
      </c>
      <c r="H1277" s="32">
        <f>IF(Table5[[#This Row],[Holiday]]="Y",NA(),Table5[[#This Row],[Demand]])</f>
        <v>139188.48000000001</v>
      </c>
    </row>
    <row r="1278" spans="1:8" x14ac:dyDescent="0.3">
      <c r="A1278" s="31">
        <v>43281</v>
      </c>
      <c r="B1278" s="32" t="str">
        <f>VLOOKUP(Table_EnergyDemand_raw_data[[#This Row],[Date]],Table_Sheet1[], 2, FALSE)</f>
        <v>N</v>
      </c>
      <c r="C1278" s="32" t="str">
        <f>VLOOKUP(Table_EnergyDemand_raw_data[[#This Row],[Date]],Table_Sheet1[], 3, FALSE)</f>
        <v>N</v>
      </c>
      <c r="D1278" s="32">
        <v>125394.425</v>
      </c>
      <c r="E1278" s="32" t="e">
        <f>IF(Table5[[#This Row],[School day]]="Y",Table5[[#This Row],[Demand]],NA())</f>
        <v>#N/A</v>
      </c>
      <c r="F1278" s="32">
        <f>IF(Table5[[#This Row],[School day]]="N",Table5[[#This Row],[Demand]],NA())</f>
        <v>125394.425</v>
      </c>
      <c r="G1278" s="32" t="e">
        <f>IF(Table5[[#This Row],[Holiday]]="Y",Table5[[#This Row],[Demand]], NA())</f>
        <v>#N/A</v>
      </c>
      <c r="H1278" s="32">
        <f>IF(Table5[[#This Row],[Holiday]]="Y",NA(),Table5[[#This Row],[Demand]])</f>
        <v>125394.425</v>
      </c>
    </row>
    <row r="1279" spans="1:8" x14ac:dyDescent="0.3">
      <c r="A1279" s="31">
        <v>43282</v>
      </c>
      <c r="B1279" s="32" t="str">
        <f>VLOOKUP(Table_EnergyDemand_raw_data[[#This Row],[Date]],Table_Sheet1[], 2, FALSE)</f>
        <v>N</v>
      </c>
      <c r="C1279" s="32" t="str">
        <f>VLOOKUP(Table_EnergyDemand_raw_data[[#This Row],[Date]],Table_Sheet1[], 3, FALSE)</f>
        <v>N</v>
      </c>
      <c r="D1279" s="32">
        <v>124313.07</v>
      </c>
      <c r="E1279" s="32" t="e">
        <f>IF(Table5[[#This Row],[School day]]="Y",Table5[[#This Row],[Demand]],NA())</f>
        <v>#N/A</v>
      </c>
      <c r="F1279" s="32">
        <f>IF(Table5[[#This Row],[School day]]="N",Table5[[#This Row],[Demand]],NA())</f>
        <v>124313.07</v>
      </c>
      <c r="G1279" s="32" t="e">
        <f>IF(Table5[[#This Row],[Holiday]]="Y",Table5[[#This Row],[Demand]], NA())</f>
        <v>#N/A</v>
      </c>
      <c r="H1279" s="32">
        <f>IF(Table5[[#This Row],[Holiday]]="Y",NA(),Table5[[#This Row],[Demand]])</f>
        <v>124313.07</v>
      </c>
    </row>
    <row r="1280" spans="1:8" x14ac:dyDescent="0.3">
      <c r="A1280" s="31">
        <v>43283</v>
      </c>
      <c r="B1280" s="32" t="str">
        <f>VLOOKUP(Table_EnergyDemand_raw_data[[#This Row],[Date]],Table_Sheet1[], 2, FALSE)</f>
        <v>N</v>
      </c>
      <c r="C1280" s="32" t="str">
        <f>VLOOKUP(Table_EnergyDemand_raw_data[[#This Row],[Date]],Table_Sheet1[], 3, FALSE)</f>
        <v>N</v>
      </c>
      <c r="D1280" s="32">
        <v>140713.255</v>
      </c>
      <c r="E1280" s="32" t="e">
        <f>IF(Table5[[#This Row],[School day]]="Y",Table5[[#This Row],[Demand]],NA())</f>
        <v>#N/A</v>
      </c>
      <c r="F1280" s="32">
        <f>IF(Table5[[#This Row],[School day]]="N",Table5[[#This Row],[Demand]],NA())</f>
        <v>140713.255</v>
      </c>
      <c r="G1280" s="32" t="e">
        <f>IF(Table5[[#This Row],[Holiday]]="Y",Table5[[#This Row],[Demand]], NA())</f>
        <v>#N/A</v>
      </c>
      <c r="H1280" s="32">
        <f>IF(Table5[[#This Row],[Holiday]]="Y",NA(),Table5[[#This Row],[Demand]])</f>
        <v>140713.255</v>
      </c>
    </row>
    <row r="1281" spans="1:8" x14ac:dyDescent="0.3">
      <c r="A1281" s="31">
        <v>43284</v>
      </c>
      <c r="B1281" s="32" t="str">
        <f>VLOOKUP(Table_EnergyDemand_raw_data[[#This Row],[Date]],Table_Sheet1[], 2, FALSE)</f>
        <v>N</v>
      </c>
      <c r="C1281" s="32" t="str">
        <f>VLOOKUP(Table_EnergyDemand_raw_data[[#This Row],[Date]],Table_Sheet1[], 3, FALSE)</f>
        <v>N</v>
      </c>
      <c r="D1281" s="32">
        <v>135759.27499999999</v>
      </c>
      <c r="E1281" s="32" t="e">
        <f>IF(Table5[[#This Row],[School day]]="Y",Table5[[#This Row],[Demand]],NA())</f>
        <v>#N/A</v>
      </c>
      <c r="F1281" s="32">
        <f>IF(Table5[[#This Row],[School day]]="N",Table5[[#This Row],[Demand]],NA())</f>
        <v>135759.27499999999</v>
      </c>
      <c r="G1281" s="32" t="e">
        <f>IF(Table5[[#This Row],[Holiday]]="Y",Table5[[#This Row],[Demand]], NA())</f>
        <v>#N/A</v>
      </c>
      <c r="H1281" s="32">
        <f>IF(Table5[[#This Row],[Holiday]]="Y",NA(),Table5[[#This Row],[Demand]])</f>
        <v>135759.27499999999</v>
      </c>
    </row>
    <row r="1282" spans="1:8" x14ac:dyDescent="0.3">
      <c r="A1282" s="31">
        <v>43285</v>
      </c>
      <c r="B1282" s="32" t="str">
        <f>VLOOKUP(Table_EnergyDemand_raw_data[[#This Row],[Date]],Table_Sheet1[], 2, FALSE)</f>
        <v>N</v>
      </c>
      <c r="C1282" s="32" t="str">
        <f>VLOOKUP(Table_EnergyDemand_raw_data[[#This Row],[Date]],Table_Sheet1[], 3, FALSE)</f>
        <v>N</v>
      </c>
      <c r="D1282" s="32">
        <v>128580.97500000001</v>
      </c>
      <c r="E1282" s="32" t="e">
        <f>IF(Table5[[#This Row],[School day]]="Y",Table5[[#This Row],[Demand]],NA())</f>
        <v>#N/A</v>
      </c>
      <c r="F1282" s="32">
        <f>IF(Table5[[#This Row],[School day]]="N",Table5[[#This Row],[Demand]],NA())</f>
        <v>128580.97500000001</v>
      </c>
      <c r="G1282" s="32" t="e">
        <f>IF(Table5[[#This Row],[Holiday]]="Y",Table5[[#This Row],[Demand]], NA())</f>
        <v>#N/A</v>
      </c>
      <c r="H1282" s="32">
        <f>IF(Table5[[#This Row],[Holiday]]="Y",NA(),Table5[[#This Row],[Demand]])</f>
        <v>128580.97500000001</v>
      </c>
    </row>
    <row r="1283" spans="1:8" x14ac:dyDescent="0.3">
      <c r="A1283" s="31">
        <v>43286</v>
      </c>
      <c r="B1283" s="32" t="str">
        <f>VLOOKUP(Table_EnergyDemand_raw_data[[#This Row],[Date]],Table_Sheet1[], 2, FALSE)</f>
        <v>N</v>
      </c>
      <c r="C1283" s="32" t="str">
        <f>VLOOKUP(Table_EnergyDemand_raw_data[[#This Row],[Date]],Table_Sheet1[], 3, FALSE)</f>
        <v>N</v>
      </c>
      <c r="D1283" s="32">
        <v>125861.6</v>
      </c>
      <c r="E1283" s="32" t="e">
        <f>IF(Table5[[#This Row],[School day]]="Y",Table5[[#This Row],[Demand]],NA())</f>
        <v>#N/A</v>
      </c>
      <c r="F1283" s="32">
        <f>IF(Table5[[#This Row],[School day]]="N",Table5[[#This Row],[Demand]],NA())</f>
        <v>125861.6</v>
      </c>
      <c r="G1283" s="32" t="e">
        <f>IF(Table5[[#This Row],[Holiday]]="Y",Table5[[#This Row],[Demand]], NA())</f>
        <v>#N/A</v>
      </c>
      <c r="H1283" s="32">
        <f>IF(Table5[[#This Row],[Holiday]]="Y",NA(),Table5[[#This Row],[Demand]])</f>
        <v>125861.6</v>
      </c>
    </row>
    <row r="1284" spans="1:8" x14ac:dyDescent="0.3">
      <c r="A1284" s="31">
        <v>43287</v>
      </c>
      <c r="B1284" s="32" t="str">
        <f>VLOOKUP(Table_EnergyDemand_raw_data[[#This Row],[Date]],Table_Sheet1[], 2, FALSE)</f>
        <v>N</v>
      </c>
      <c r="C1284" s="32" t="str">
        <f>VLOOKUP(Table_EnergyDemand_raw_data[[#This Row],[Date]],Table_Sheet1[], 3, FALSE)</f>
        <v>N</v>
      </c>
      <c r="D1284" s="32">
        <v>124242.52</v>
      </c>
      <c r="E1284" s="32" t="e">
        <f>IF(Table5[[#This Row],[School day]]="Y",Table5[[#This Row],[Demand]],NA())</f>
        <v>#N/A</v>
      </c>
      <c r="F1284" s="32">
        <f>IF(Table5[[#This Row],[School day]]="N",Table5[[#This Row],[Demand]],NA())</f>
        <v>124242.52</v>
      </c>
      <c r="G1284" s="32" t="e">
        <f>IF(Table5[[#This Row],[Holiday]]="Y",Table5[[#This Row],[Demand]], NA())</f>
        <v>#N/A</v>
      </c>
      <c r="H1284" s="32">
        <f>IF(Table5[[#This Row],[Holiday]]="Y",NA(),Table5[[#This Row],[Demand]])</f>
        <v>124242.52</v>
      </c>
    </row>
    <row r="1285" spans="1:8" x14ac:dyDescent="0.3">
      <c r="A1285" s="31">
        <v>43288</v>
      </c>
      <c r="B1285" s="32" t="str">
        <f>VLOOKUP(Table_EnergyDemand_raw_data[[#This Row],[Date]],Table_Sheet1[], 2, FALSE)</f>
        <v>N</v>
      </c>
      <c r="C1285" s="32" t="str">
        <f>VLOOKUP(Table_EnergyDemand_raw_data[[#This Row],[Date]],Table_Sheet1[], 3, FALSE)</f>
        <v>N</v>
      </c>
      <c r="D1285" s="32">
        <v>119717.435</v>
      </c>
      <c r="E1285" s="32" t="e">
        <f>IF(Table5[[#This Row],[School day]]="Y",Table5[[#This Row],[Demand]],NA())</f>
        <v>#N/A</v>
      </c>
      <c r="F1285" s="32">
        <f>IF(Table5[[#This Row],[School day]]="N",Table5[[#This Row],[Demand]],NA())</f>
        <v>119717.435</v>
      </c>
      <c r="G1285" s="32" t="e">
        <f>IF(Table5[[#This Row],[Holiday]]="Y",Table5[[#This Row],[Demand]], NA())</f>
        <v>#N/A</v>
      </c>
      <c r="H1285" s="32">
        <f>IF(Table5[[#This Row],[Holiday]]="Y",NA(),Table5[[#This Row],[Demand]])</f>
        <v>119717.435</v>
      </c>
    </row>
    <row r="1286" spans="1:8" x14ac:dyDescent="0.3">
      <c r="A1286" s="31">
        <v>43289</v>
      </c>
      <c r="B1286" s="32" t="str">
        <f>VLOOKUP(Table_EnergyDemand_raw_data[[#This Row],[Date]],Table_Sheet1[], 2, FALSE)</f>
        <v>N</v>
      </c>
      <c r="C1286" s="32" t="str">
        <f>VLOOKUP(Table_EnergyDemand_raw_data[[#This Row],[Date]],Table_Sheet1[], 3, FALSE)</f>
        <v>N</v>
      </c>
      <c r="D1286" s="32">
        <v>114562.215</v>
      </c>
      <c r="E1286" s="32" t="e">
        <f>IF(Table5[[#This Row],[School day]]="Y",Table5[[#This Row],[Demand]],NA())</f>
        <v>#N/A</v>
      </c>
      <c r="F1286" s="32">
        <f>IF(Table5[[#This Row],[School day]]="N",Table5[[#This Row],[Demand]],NA())</f>
        <v>114562.215</v>
      </c>
      <c r="G1286" s="32" t="e">
        <f>IF(Table5[[#This Row],[Holiday]]="Y",Table5[[#This Row],[Demand]], NA())</f>
        <v>#N/A</v>
      </c>
      <c r="H1286" s="32">
        <f>IF(Table5[[#This Row],[Holiday]]="Y",NA(),Table5[[#This Row],[Demand]])</f>
        <v>114562.215</v>
      </c>
    </row>
    <row r="1287" spans="1:8" x14ac:dyDescent="0.3">
      <c r="A1287" s="31">
        <v>43290</v>
      </c>
      <c r="B1287" s="32" t="str">
        <f>VLOOKUP(Table_EnergyDemand_raw_data[[#This Row],[Date]],Table_Sheet1[], 2, FALSE)</f>
        <v>N</v>
      </c>
      <c r="C1287" s="32" t="str">
        <f>VLOOKUP(Table_EnergyDemand_raw_data[[#This Row],[Date]],Table_Sheet1[], 3, FALSE)</f>
        <v>N</v>
      </c>
      <c r="D1287" s="32">
        <v>133874.47500000001</v>
      </c>
      <c r="E1287" s="32" t="e">
        <f>IF(Table5[[#This Row],[School day]]="Y",Table5[[#This Row],[Demand]],NA())</f>
        <v>#N/A</v>
      </c>
      <c r="F1287" s="32">
        <f>IF(Table5[[#This Row],[School day]]="N",Table5[[#This Row],[Demand]],NA())</f>
        <v>133874.47500000001</v>
      </c>
      <c r="G1287" s="32" t="e">
        <f>IF(Table5[[#This Row],[Holiday]]="Y",Table5[[#This Row],[Demand]], NA())</f>
        <v>#N/A</v>
      </c>
      <c r="H1287" s="32">
        <f>IF(Table5[[#This Row],[Holiday]]="Y",NA(),Table5[[#This Row],[Demand]])</f>
        <v>133874.47500000001</v>
      </c>
    </row>
    <row r="1288" spans="1:8" x14ac:dyDescent="0.3">
      <c r="A1288" s="31">
        <v>43291</v>
      </c>
      <c r="B1288" s="32" t="str">
        <f>VLOOKUP(Table_EnergyDemand_raw_data[[#This Row],[Date]],Table_Sheet1[], 2, FALSE)</f>
        <v>N</v>
      </c>
      <c r="C1288" s="32" t="str">
        <f>VLOOKUP(Table_EnergyDemand_raw_data[[#This Row],[Date]],Table_Sheet1[], 3, FALSE)</f>
        <v>N</v>
      </c>
      <c r="D1288" s="32">
        <v>140342.995</v>
      </c>
      <c r="E1288" s="32" t="e">
        <f>IF(Table5[[#This Row],[School day]]="Y",Table5[[#This Row],[Demand]],NA())</f>
        <v>#N/A</v>
      </c>
      <c r="F1288" s="32">
        <f>IF(Table5[[#This Row],[School day]]="N",Table5[[#This Row],[Demand]],NA())</f>
        <v>140342.995</v>
      </c>
      <c r="G1288" s="32" t="e">
        <f>IF(Table5[[#This Row],[Holiday]]="Y",Table5[[#This Row],[Demand]], NA())</f>
        <v>#N/A</v>
      </c>
      <c r="H1288" s="32">
        <f>IF(Table5[[#This Row],[Holiday]]="Y",NA(),Table5[[#This Row],[Demand]])</f>
        <v>140342.995</v>
      </c>
    </row>
    <row r="1289" spans="1:8" x14ac:dyDescent="0.3">
      <c r="A1289" s="31">
        <v>43292</v>
      </c>
      <c r="B1289" s="32" t="str">
        <f>VLOOKUP(Table_EnergyDemand_raw_data[[#This Row],[Date]],Table_Sheet1[], 2, FALSE)</f>
        <v>N</v>
      </c>
      <c r="C1289" s="32" t="str">
        <f>VLOOKUP(Table_EnergyDemand_raw_data[[#This Row],[Date]],Table_Sheet1[], 3, FALSE)</f>
        <v>N</v>
      </c>
      <c r="D1289" s="32">
        <v>143461.125</v>
      </c>
      <c r="E1289" s="32" t="e">
        <f>IF(Table5[[#This Row],[School day]]="Y",Table5[[#This Row],[Demand]],NA())</f>
        <v>#N/A</v>
      </c>
      <c r="F1289" s="32">
        <f>IF(Table5[[#This Row],[School day]]="N",Table5[[#This Row],[Demand]],NA())</f>
        <v>143461.125</v>
      </c>
      <c r="G1289" s="32" t="e">
        <f>IF(Table5[[#This Row],[Holiday]]="Y",Table5[[#This Row],[Demand]], NA())</f>
        <v>#N/A</v>
      </c>
      <c r="H1289" s="32">
        <f>IF(Table5[[#This Row],[Holiday]]="Y",NA(),Table5[[#This Row],[Demand]])</f>
        <v>143461.125</v>
      </c>
    </row>
    <row r="1290" spans="1:8" x14ac:dyDescent="0.3">
      <c r="A1290" s="31">
        <v>43293</v>
      </c>
      <c r="B1290" s="32" t="str">
        <f>VLOOKUP(Table_EnergyDemand_raw_data[[#This Row],[Date]],Table_Sheet1[], 2, FALSE)</f>
        <v>N</v>
      </c>
      <c r="C1290" s="32" t="str">
        <f>VLOOKUP(Table_EnergyDemand_raw_data[[#This Row],[Date]],Table_Sheet1[], 3, FALSE)</f>
        <v>N</v>
      </c>
      <c r="D1290" s="32">
        <v>145767.1</v>
      </c>
      <c r="E1290" s="32" t="e">
        <f>IF(Table5[[#This Row],[School day]]="Y",Table5[[#This Row],[Demand]],NA())</f>
        <v>#N/A</v>
      </c>
      <c r="F1290" s="32">
        <f>IF(Table5[[#This Row],[School day]]="N",Table5[[#This Row],[Demand]],NA())</f>
        <v>145767.1</v>
      </c>
      <c r="G1290" s="32" t="e">
        <f>IF(Table5[[#This Row],[Holiday]]="Y",Table5[[#This Row],[Demand]], NA())</f>
        <v>#N/A</v>
      </c>
      <c r="H1290" s="32">
        <f>IF(Table5[[#This Row],[Holiday]]="Y",NA(),Table5[[#This Row],[Demand]])</f>
        <v>145767.1</v>
      </c>
    </row>
    <row r="1291" spans="1:8" x14ac:dyDescent="0.3">
      <c r="A1291" s="31">
        <v>43294</v>
      </c>
      <c r="B1291" s="32" t="str">
        <f>VLOOKUP(Table_EnergyDemand_raw_data[[#This Row],[Date]],Table_Sheet1[], 2, FALSE)</f>
        <v>N</v>
      </c>
      <c r="C1291" s="32" t="str">
        <f>VLOOKUP(Table_EnergyDemand_raw_data[[#This Row],[Date]],Table_Sheet1[], 3, FALSE)</f>
        <v>N</v>
      </c>
      <c r="D1291" s="32">
        <v>140542.95000000001</v>
      </c>
      <c r="E1291" s="32" t="e">
        <f>IF(Table5[[#This Row],[School day]]="Y",Table5[[#This Row],[Demand]],NA())</f>
        <v>#N/A</v>
      </c>
      <c r="F1291" s="32">
        <f>IF(Table5[[#This Row],[School day]]="N",Table5[[#This Row],[Demand]],NA())</f>
        <v>140542.95000000001</v>
      </c>
      <c r="G1291" s="32" t="e">
        <f>IF(Table5[[#This Row],[Holiday]]="Y",Table5[[#This Row],[Demand]], NA())</f>
        <v>#N/A</v>
      </c>
      <c r="H1291" s="32">
        <f>IF(Table5[[#This Row],[Holiday]]="Y",NA(),Table5[[#This Row],[Demand]])</f>
        <v>140542.95000000001</v>
      </c>
    </row>
    <row r="1292" spans="1:8" x14ac:dyDescent="0.3">
      <c r="A1292" s="31">
        <v>43295</v>
      </c>
      <c r="B1292" s="32" t="str">
        <f>VLOOKUP(Table_EnergyDemand_raw_data[[#This Row],[Date]],Table_Sheet1[], 2, FALSE)</f>
        <v>N</v>
      </c>
      <c r="C1292" s="32" t="str">
        <f>VLOOKUP(Table_EnergyDemand_raw_data[[#This Row],[Date]],Table_Sheet1[], 3, FALSE)</f>
        <v>N</v>
      </c>
      <c r="D1292" s="32">
        <v>124491.53</v>
      </c>
      <c r="E1292" s="32" t="e">
        <f>IF(Table5[[#This Row],[School day]]="Y",Table5[[#This Row],[Demand]],NA())</f>
        <v>#N/A</v>
      </c>
      <c r="F1292" s="32">
        <f>IF(Table5[[#This Row],[School day]]="N",Table5[[#This Row],[Demand]],NA())</f>
        <v>124491.53</v>
      </c>
      <c r="G1292" s="32" t="e">
        <f>IF(Table5[[#This Row],[Holiday]]="Y",Table5[[#This Row],[Demand]], NA())</f>
        <v>#N/A</v>
      </c>
      <c r="H1292" s="32">
        <f>IF(Table5[[#This Row],[Holiday]]="Y",NA(),Table5[[#This Row],[Demand]])</f>
        <v>124491.53</v>
      </c>
    </row>
    <row r="1293" spans="1:8" x14ac:dyDescent="0.3">
      <c r="A1293" s="31">
        <v>43296</v>
      </c>
      <c r="B1293" s="32" t="str">
        <f>VLOOKUP(Table_EnergyDemand_raw_data[[#This Row],[Date]],Table_Sheet1[], 2, FALSE)</f>
        <v>N</v>
      </c>
      <c r="C1293" s="32" t="str">
        <f>VLOOKUP(Table_EnergyDemand_raw_data[[#This Row],[Date]],Table_Sheet1[], 3, FALSE)</f>
        <v>N</v>
      </c>
      <c r="D1293" s="32">
        <v>119464.315</v>
      </c>
      <c r="E1293" s="32" t="e">
        <f>IF(Table5[[#This Row],[School day]]="Y",Table5[[#This Row],[Demand]],NA())</f>
        <v>#N/A</v>
      </c>
      <c r="F1293" s="32">
        <f>IF(Table5[[#This Row],[School day]]="N",Table5[[#This Row],[Demand]],NA())</f>
        <v>119464.315</v>
      </c>
      <c r="G1293" s="32" t="e">
        <f>IF(Table5[[#This Row],[Holiday]]="Y",Table5[[#This Row],[Demand]], NA())</f>
        <v>#N/A</v>
      </c>
      <c r="H1293" s="32">
        <f>IF(Table5[[#This Row],[Holiday]]="Y",NA(),Table5[[#This Row],[Demand]])</f>
        <v>119464.315</v>
      </c>
    </row>
    <row r="1294" spans="1:8" x14ac:dyDescent="0.3">
      <c r="A1294" s="31">
        <v>43297</v>
      </c>
      <c r="B1294" s="32" t="str">
        <f>VLOOKUP(Table_EnergyDemand_raw_data[[#This Row],[Date]],Table_Sheet1[], 2, FALSE)</f>
        <v>N</v>
      </c>
      <c r="C1294" s="32" t="str">
        <f>VLOOKUP(Table_EnergyDemand_raw_data[[#This Row],[Date]],Table_Sheet1[], 3, FALSE)</f>
        <v>N</v>
      </c>
      <c r="D1294" s="32">
        <v>137446.75</v>
      </c>
      <c r="E1294" s="32" t="e">
        <f>IF(Table5[[#This Row],[School day]]="Y",Table5[[#This Row],[Demand]],NA())</f>
        <v>#N/A</v>
      </c>
      <c r="F1294" s="32">
        <f>IF(Table5[[#This Row],[School day]]="N",Table5[[#This Row],[Demand]],NA())</f>
        <v>137446.75</v>
      </c>
      <c r="G1294" s="32" t="e">
        <f>IF(Table5[[#This Row],[Holiday]]="Y",Table5[[#This Row],[Demand]], NA())</f>
        <v>#N/A</v>
      </c>
      <c r="H1294" s="32">
        <f>IF(Table5[[#This Row],[Holiday]]="Y",NA(),Table5[[#This Row],[Demand]])</f>
        <v>137446.75</v>
      </c>
    </row>
    <row r="1295" spans="1:8" x14ac:dyDescent="0.3">
      <c r="A1295" s="31">
        <v>43298</v>
      </c>
      <c r="B1295" s="32" t="str">
        <f>VLOOKUP(Table_EnergyDemand_raw_data[[#This Row],[Date]],Table_Sheet1[], 2, FALSE)</f>
        <v>Y</v>
      </c>
      <c r="C1295" s="32" t="str">
        <f>VLOOKUP(Table_EnergyDemand_raw_data[[#This Row],[Date]],Table_Sheet1[], 3, FALSE)</f>
        <v>N</v>
      </c>
      <c r="D1295" s="32">
        <v>131367.09</v>
      </c>
      <c r="E1295" s="32">
        <f>IF(Table5[[#This Row],[School day]]="Y",Table5[[#This Row],[Demand]],NA())</f>
        <v>131367.09</v>
      </c>
      <c r="F1295" s="32" t="e">
        <f>IF(Table5[[#This Row],[School day]]="N",Table5[[#This Row],[Demand]],NA())</f>
        <v>#N/A</v>
      </c>
      <c r="G1295" s="32" t="e">
        <f>IF(Table5[[#This Row],[Holiday]]="Y",Table5[[#This Row],[Demand]], NA())</f>
        <v>#N/A</v>
      </c>
      <c r="H1295" s="32">
        <f>IF(Table5[[#This Row],[Holiday]]="Y",NA(),Table5[[#This Row],[Demand]])</f>
        <v>131367.09</v>
      </c>
    </row>
    <row r="1296" spans="1:8" x14ac:dyDescent="0.3">
      <c r="A1296" s="31">
        <v>43299</v>
      </c>
      <c r="B1296" s="32" t="str">
        <f>VLOOKUP(Table_EnergyDemand_raw_data[[#This Row],[Date]],Table_Sheet1[], 2, FALSE)</f>
        <v>Y</v>
      </c>
      <c r="C1296" s="32" t="str">
        <f>VLOOKUP(Table_EnergyDemand_raw_data[[#This Row],[Date]],Table_Sheet1[], 3, FALSE)</f>
        <v>N</v>
      </c>
      <c r="D1296" s="32">
        <v>132856.72</v>
      </c>
      <c r="E1296" s="32">
        <f>IF(Table5[[#This Row],[School day]]="Y",Table5[[#This Row],[Demand]],NA())</f>
        <v>132856.72</v>
      </c>
      <c r="F1296" s="32" t="e">
        <f>IF(Table5[[#This Row],[School day]]="N",Table5[[#This Row],[Demand]],NA())</f>
        <v>#N/A</v>
      </c>
      <c r="G1296" s="32" t="e">
        <f>IF(Table5[[#This Row],[Holiday]]="Y",Table5[[#This Row],[Demand]], NA())</f>
        <v>#N/A</v>
      </c>
      <c r="H1296" s="32">
        <f>IF(Table5[[#This Row],[Holiday]]="Y",NA(),Table5[[#This Row],[Demand]])</f>
        <v>132856.72</v>
      </c>
    </row>
    <row r="1297" spans="1:8" x14ac:dyDescent="0.3">
      <c r="A1297" s="31">
        <v>43300</v>
      </c>
      <c r="B1297" s="32" t="str">
        <f>VLOOKUP(Table_EnergyDemand_raw_data[[#This Row],[Date]],Table_Sheet1[], 2, FALSE)</f>
        <v>Y</v>
      </c>
      <c r="C1297" s="32" t="str">
        <f>VLOOKUP(Table_EnergyDemand_raw_data[[#This Row],[Date]],Table_Sheet1[], 3, FALSE)</f>
        <v>N</v>
      </c>
      <c r="D1297" s="32">
        <v>133778.44500000001</v>
      </c>
      <c r="E1297" s="32">
        <f>IF(Table5[[#This Row],[School day]]="Y",Table5[[#This Row],[Demand]],NA())</f>
        <v>133778.44500000001</v>
      </c>
      <c r="F1297" s="32" t="e">
        <f>IF(Table5[[#This Row],[School day]]="N",Table5[[#This Row],[Demand]],NA())</f>
        <v>#N/A</v>
      </c>
      <c r="G1297" s="32" t="e">
        <f>IF(Table5[[#This Row],[Holiday]]="Y",Table5[[#This Row],[Demand]], NA())</f>
        <v>#N/A</v>
      </c>
      <c r="H1297" s="32">
        <f>IF(Table5[[#This Row],[Holiday]]="Y",NA(),Table5[[#This Row],[Demand]])</f>
        <v>133778.44500000001</v>
      </c>
    </row>
    <row r="1298" spans="1:8" x14ac:dyDescent="0.3">
      <c r="A1298" s="31">
        <v>43301</v>
      </c>
      <c r="B1298" s="32" t="str">
        <f>VLOOKUP(Table_EnergyDemand_raw_data[[#This Row],[Date]],Table_Sheet1[], 2, FALSE)</f>
        <v>Y</v>
      </c>
      <c r="C1298" s="32" t="str">
        <f>VLOOKUP(Table_EnergyDemand_raw_data[[#This Row],[Date]],Table_Sheet1[], 3, FALSE)</f>
        <v>N</v>
      </c>
      <c r="D1298" s="32">
        <v>135728.405</v>
      </c>
      <c r="E1298" s="32">
        <f>IF(Table5[[#This Row],[School day]]="Y",Table5[[#This Row],[Demand]],NA())</f>
        <v>135728.405</v>
      </c>
      <c r="F1298" s="32" t="e">
        <f>IF(Table5[[#This Row],[School day]]="N",Table5[[#This Row],[Demand]],NA())</f>
        <v>#N/A</v>
      </c>
      <c r="G1298" s="32" t="e">
        <f>IF(Table5[[#This Row],[Holiday]]="Y",Table5[[#This Row],[Demand]], NA())</f>
        <v>#N/A</v>
      </c>
      <c r="H1298" s="32">
        <f>IF(Table5[[#This Row],[Holiday]]="Y",NA(),Table5[[#This Row],[Demand]])</f>
        <v>135728.405</v>
      </c>
    </row>
    <row r="1299" spans="1:8" x14ac:dyDescent="0.3">
      <c r="A1299" s="31">
        <v>43302</v>
      </c>
      <c r="B1299" s="32" t="str">
        <f>VLOOKUP(Table_EnergyDemand_raw_data[[#This Row],[Date]],Table_Sheet1[], 2, FALSE)</f>
        <v>Y</v>
      </c>
      <c r="C1299" s="32" t="str">
        <f>VLOOKUP(Table_EnergyDemand_raw_data[[#This Row],[Date]],Table_Sheet1[], 3, FALSE)</f>
        <v>N</v>
      </c>
      <c r="D1299" s="32">
        <v>125928.62</v>
      </c>
      <c r="E1299" s="32">
        <f>IF(Table5[[#This Row],[School day]]="Y",Table5[[#This Row],[Demand]],NA())</f>
        <v>125928.62</v>
      </c>
      <c r="F1299" s="32" t="e">
        <f>IF(Table5[[#This Row],[School day]]="N",Table5[[#This Row],[Demand]],NA())</f>
        <v>#N/A</v>
      </c>
      <c r="G1299" s="32" t="e">
        <f>IF(Table5[[#This Row],[Holiday]]="Y",Table5[[#This Row],[Demand]], NA())</f>
        <v>#N/A</v>
      </c>
      <c r="H1299" s="32">
        <f>IF(Table5[[#This Row],[Holiday]]="Y",NA(),Table5[[#This Row],[Demand]])</f>
        <v>125928.62</v>
      </c>
    </row>
    <row r="1300" spans="1:8" x14ac:dyDescent="0.3">
      <c r="A1300" s="31">
        <v>43303</v>
      </c>
      <c r="B1300" s="32" t="str">
        <f>VLOOKUP(Table_EnergyDemand_raw_data[[#This Row],[Date]],Table_Sheet1[], 2, FALSE)</f>
        <v>Y</v>
      </c>
      <c r="C1300" s="32" t="str">
        <f>VLOOKUP(Table_EnergyDemand_raw_data[[#This Row],[Date]],Table_Sheet1[], 3, FALSE)</f>
        <v>N</v>
      </c>
      <c r="D1300" s="32">
        <v>114186.8</v>
      </c>
      <c r="E1300" s="32">
        <f>IF(Table5[[#This Row],[School day]]="Y",Table5[[#This Row],[Demand]],NA())</f>
        <v>114186.8</v>
      </c>
      <c r="F1300" s="32" t="e">
        <f>IF(Table5[[#This Row],[School day]]="N",Table5[[#This Row],[Demand]],NA())</f>
        <v>#N/A</v>
      </c>
      <c r="G1300" s="32" t="e">
        <f>IF(Table5[[#This Row],[Holiday]]="Y",Table5[[#This Row],[Demand]], NA())</f>
        <v>#N/A</v>
      </c>
      <c r="H1300" s="32">
        <f>IF(Table5[[#This Row],[Holiday]]="Y",NA(),Table5[[#This Row],[Demand]])</f>
        <v>114186.8</v>
      </c>
    </row>
    <row r="1301" spans="1:8" x14ac:dyDescent="0.3">
      <c r="A1301" s="31">
        <v>43304</v>
      </c>
      <c r="B1301" s="32" t="str">
        <f>VLOOKUP(Table_EnergyDemand_raw_data[[#This Row],[Date]],Table_Sheet1[], 2, FALSE)</f>
        <v>Y</v>
      </c>
      <c r="C1301" s="32" t="str">
        <f>VLOOKUP(Table_EnergyDemand_raw_data[[#This Row],[Date]],Table_Sheet1[], 3, FALSE)</f>
        <v>N</v>
      </c>
      <c r="D1301" s="32">
        <v>134664.655</v>
      </c>
      <c r="E1301" s="32">
        <f>IF(Table5[[#This Row],[School day]]="Y",Table5[[#This Row],[Demand]],NA())</f>
        <v>134664.655</v>
      </c>
      <c r="F1301" s="32" t="e">
        <f>IF(Table5[[#This Row],[School day]]="N",Table5[[#This Row],[Demand]],NA())</f>
        <v>#N/A</v>
      </c>
      <c r="G1301" s="32" t="e">
        <f>IF(Table5[[#This Row],[Holiday]]="Y",Table5[[#This Row],[Demand]], NA())</f>
        <v>#N/A</v>
      </c>
      <c r="H1301" s="32">
        <f>IF(Table5[[#This Row],[Holiday]]="Y",NA(),Table5[[#This Row],[Demand]])</f>
        <v>134664.655</v>
      </c>
    </row>
    <row r="1302" spans="1:8" x14ac:dyDescent="0.3">
      <c r="A1302" s="31">
        <v>43305</v>
      </c>
      <c r="B1302" s="32" t="str">
        <f>VLOOKUP(Table_EnergyDemand_raw_data[[#This Row],[Date]],Table_Sheet1[], 2, FALSE)</f>
        <v>Y</v>
      </c>
      <c r="C1302" s="32" t="str">
        <f>VLOOKUP(Table_EnergyDemand_raw_data[[#This Row],[Date]],Table_Sheet1[], 3, FALSE)</f>
        <v>N</v>
      </c>
      <c r="D1302" s="32">
        <v>132967.19</v>
      </c>
      <c r="E1302" s="32">
        <f>IF(Table5[[#This Row],[School day]]="Y",Table5[[#This Row],[Demand]],NA())</f>
        <v>132967.19</v>
      </c>
      <c r="F1302" s="32" t="e">
        <f>IF(Table5[[#This Row],[School day]]="N",Table5[[#This Row],[Demand]],NA())</f>
        <v>#N/A</v>
      </c>
      <c r="G1302" s="32" t="e">
        <f>IF(Table5[[#This Row],[Holiday]]="Y",Table5[[#This Row],[Demand]], NA())</f>
        <v>#N/A</v>
      </c>
      <c r="H1302" s="32">
        <f>IF(Table5[[#This Row],[Holiday]]="Y",NA(),Table5[[#This Row],[Demand]])</f>
        <v>132967.19</v>
      </c>
    </row>
    <row r="1303" spans="1:8" x14ac:dyDescent="0.3">
      <c r="A1303" s="31">
        <v>43306</v>
      </c>
      <c r="B1303" s="32" t="str">
        <f>VLOOKUP(Table_EnergyDemand_raw_data[[#This Row],[Date]],Table_Sheet1[], 2, FALSE)</f>
        <v>Y</v>
      </c>
      <c r="C1303" s="32" t="str">
        <f>VLOOKUP(Table_EnergyDemand_raw_data[[#This Row],[Date]],Table_Sheet1[], 3, FALSE)</f>
        <v>N</v>
      </c>
      <c r="D1303" s="32">
        <v>135308.29500000001</v>
      </c>
      <c r="E1303" s="32">
        <f>IF(Table5[[#This Row],[School day]]="Y",Table5[[#This Row],[Demand]],NA())</f>
        <v>135308.29500000001</v>
      </c>
      <c r="F1303" s="32" t="e">
        <f>IF(Table5[[#This Row],[School day]]="N",Table5[[#This Row],[Demand]],NA())</f>
        <v>#N/A</v>
      </c>
      <c r="G1303" s="32" t="e">
        <f>IF(Table5[[#This Row],[Holiday]]="Y",Table5[[#This Row],[Demand]], NA())</f>
        <v>#N/A</v>
      </c>
      <c r="H1303" s="32">
        <f>IF(Table5[[#This Row],[Holiday]]="Y",NA(),Table5[[#This Row],[Demand]])</f>
        <v>135308.29500000001</v>
      </c>
    </row>
    <row r="1304" spans="1:8" x14ac:dyDescent="0.3">
      <c r="A1304" s="31">
        <v>43307</v>
      </c>
      <c r="B1304" s="32" t="str">
        <f>VLOOKUP(Table_EnergyDemand_raw_data[[#This Row],[Date]],Table_Sheet1[], 2, FALSE)</f>
        <v>Y</v>
      </c>
      <c r="C1304" s="32" t="str">
        <f>VLOOKUP(Table_EnergyDemand_raw_data[[#This Row],[Date]],Table_Sheet1[], 3, FALSE)</f>
        <v>N</v>
      </c>
      <c r="D1304" s="32">
        <v>137634.125</v>
      </c>
      <c r="E1304" s="32">
        <f>IF(Table5[[#This Row],[School day]]="Y",Table5[[#This Row],[Demand]],NA())</f>
        <v>137634.125</v>
      </c>
      <c r="F1304" s="32" t="e">
        <f>IF(Table5[[#This Row],[School day]]="N",Table5[[#This Row],[Demand]],NA())</f>
        <v>#N/A</v>
      </c>
      <c r="G1304" s="32" t="e">
        <f>IF(Table5[[#This Row],[Holiday]]="Y",Table5[[#This Row],[Demand]], NA())</f>
        <v>#N/A</v>
      </c>
      <c r="H1304" s="32">
        <f>IF(Table5[[#This Row],[Holiday]]="Y",NA(),Table5[[#This Row],[Demand]])</f>
        <v>137634.125</v>
      </c>
    </row>
    <row r="1305" spans="1:8" x14ac:dyDescent="0.3">
      <c r="A1305" s="31">
        <v>43308</v>
      </c>
      <c r="B1305" s="32" t="str">
        <f>VLOOKUP(Table_EnergyDemand_raw_data[[#This Row],[Date]],Table_Sheet1[], 2, FALSE)</f>
        <v>Y</v>
      </c>
      <c r="C1305" s="32" t="str">
        <f>VLOOKUP(Table_EnergyDemand_raw_data[[#This Row],[Date]],Table_Sheet1[], 3, FALSE)</f>
        <v>N</v>
      </c>
      <c r="D1305" s="32">
        <v>130119.5</v>
      </c>
      <c r="E1305" s="32">
        <f>IF(Table5[[#This Row],[School day]]="Y",Table5[[#This Row],[Demand]],NA())</f>
        <v>130119.5</v>
      </c>
      <c r="F1305" s="32" t="e">
        <f>IF(Table5[[#This Row],[School day]]="N",Table5[[#This Row],[Demand]],NA())</f>
        <v>#N/A</v>
      </c>
      <c r="G1305" s="32" t="e">
        <f>IF(Table5[[#This Row],[Holiday]]="Y",Table5[[#This Row],[Demand]], NA())</f>
        <v>#N/A</v>
      </c>
      <c r="H1305" s="32">
        <f>IF(Table5[[#This Row],[Holiday]]="Y",NA(),Table5[[#This Row],[Demand]])</f>
        <v>130119.5</v>
      </c>
    </row>
    <row r="1306" spans="1:8" x14ac:dyDescent="0.3">
      <c r="A1306" s="31">
        <v>43309</v>
      </c>
      <c r="B1306" s="32" t="str">
        <f>VLOOKUP(Table_EnergyDemand_raw_data[[#This Row],[Date]],Table_Sheet1[], 2, FALSE)</f>
        <v>Y</v>
      </c>
      <c r="C1306" s="32" t="str">
        <f>VLOOKUP(Table_EnergyDemand_raw_data[[#This Row],[Date]],Table_Sheet1[], 3, FALSE)</f>
        <v>N</v>
      </c>
      <c r="D1306" s="32">
        <v>116942.94</v>
      </c>
      <c r="E1306" s="32">
        <f>IF(Table5[[#This Row],[School day]]="Y",Table5[[#This Row],[Demand]],NA())</f>
        <v>116942.94</v>
      </c>
      <c r="F1306" s="32" t="e">
        <f>IF(Table5[[#This Row],[School day]]="N",Table5[[#This Row],[Demand]],NA())</f>
        <v>#N/A</v>
      </c>
      <c r="G1306" s="32" t="e">
        <f>IF(Table5[[#This Row],[Holiday]]="Y",Table5[[#This Row],[Demand]], NA())</f>
        <v>#N/A</v>
      </c>
      <c r="H1306" s="32">
        <f>IF(Table5[[#This Row],[Holiday]]="Y",NA(),Table5[[#This Row],[Demand]])</f>
        <v>116942.94</v>
      </c>
    </row>
    <row r="1307" spans="1:8" x14ac:dyDescent="0.3">
      <c r="A1307" s="31">
        <v>43310</v>
      </c>
      <c r="B1307" s="32" t="str">
        <f>VLOOKUP(Table_EnergyDemand_raw_data[[#This Row],[Date]],Table_Sheet1[], 2, FALSE)</f>
        <v>Y</v>
      </c>
      <c r="C1307" s="32" t="str">
        <f>VLOOKUP(Table_EnergyDemand_raw_data[[#This Row],[Date]],Table_Sheet1[], 3, FALSE)</f>
        <v>N</v>
      </c>
      <c r="D1307" s="32">
        <v>111555</v>
      </c>
      <c r="E1307" s="32">
        <f>IF(Table5[[#This Row],[School day]]="Y",Table5[[#This Row],[Demand]],NA())</f>
        <v>111555</v>
      </c>
      <c r="F1307" s="32" t="e">
        <f>IF(Table5[[#This Row],[School day]]="N",Table5[[#This Row],[Demand]],NA())</f>
        <v>#N/A</v>
      </c>
      <c r="G1307" s="32" t="e">
        <f>IF(Table5[[#This Row],[Holiday]]="Y",Table5[[#This Row],[Demand]], NA())</f>
        <v>#N/A</v>
      </c>
      <c r="H1307" s="32">
        <f>IF(Table5[[#This Row],[Holiday]]="Y",NA(),Table5[[#This Row],[Demand]])</f>
        <v>111555</v>
      </c>
    </row>
    <row r="1308" spans="1:8" x14ac:dyDescent="0.3">
      <c r="A1308" s="31">
        <v>43311</v>
      </c>
      <c r="B1308" s="32" t="str">
        <f>VLOOKUP(Table_EnergyDemand_raw_data[[#This Row],[Date]],Table_Sheet1[], 2, FALSE)</f>
        <v>Y</v>
      </c>
      <c r="C1308" s="32" t="str">
        <f>VLOOKUP(Table_EnergyDemand_raw_data[[#This Row],[Date]],Table_Sheet1[], 3, FALSE)</f>
        <v>N</v>
      </c>
      <c r="D1308" s="32">
        <v>135422.13500000001</v>
      </c>
      <c r="E1308" s="32">
        <f>IF(Table5[[#This Row],[School day]]="Y",Table5[[#This Row],[Demand]],NA())</f>
        <v>135422.13500000001</v>
      </c>
      <c r="F1308" s="32" t="e">
        <f>IF(Table5[[#This Row],[School day]]="N",Table5[[#This Row],[Demand]],NA())</f>
        <v>#N/A</v>
      </c>
      <c r="G1308" s="32" t="e">
        <f>IF(Table5[[#This Row],[Holiday]]="Y",Table5[[#This Row],[Demand]], NA())</f>
        <v>#N/A</v>
      </c>
      <c r="H1308" s="32">
        <f>IF(Table5[[#This Row],[Holiday]]="Y",NA(),Table5[[#This Row],[Demand]])</f>
        <v>135422.13500000001</v>
      </c>
    </row>
    <row r="1309" spans="1:8" x14ac:dyDescent="0.3">
      <c r="A1309" s="31">
        <v>43312</v>
      </c>
      <c r="B1309" s="32" t="str">
        <f>VLOOKUP(Table_EnergyDemand_raw_data[[#This Row],[Date]],Table_Sheet1[], 2, FALSE)</f>
        <v>Y</v>
      </c>
      <c r="C1309" s="32" t="str">
        <f>VLOOKUP(Table_EnergyDemand_raw_data[[#This Row],[Date]],Table_Sheet1[], 3, FALSE)</f>
        <v>N</v>
      </c>
      <c r="D1309" s="32">
        <v>129519.995</v>
      </c>
      <c r="E1309" s="32">
        <f>IF(Table5[[#This Row],[School day]]="Y",Table5[[#This Row],[Demand]],NA())</f>
        <v>129519.995</v>
      </c>
      <c r="F1309" s="32" t="e">
        <f>IF(Table5[[#This Row],[School day]]="N",Table5[[#This Row],[Demand]],NA())</f>
        <v>#N/A</v>
      </c>
      <c r="G1309" s="32" t="e">
        <f>IF(Table5[[#This Row],[Holiday]]="Y",Table5[[#This Row],[Demand]], NA())</f>
        <v>#N/A</v>
      </c>
      <c r="H1309" s="32">
        <f>IF(Table5[[#This Row],[Holiday]]="Y",NA(),Table5[[#This Row],[Demand]])</f>
        <v>129519.995</v>
      </c>
    </row>
    <row r="1310" spans="1:8" x14ac:dyDescent="0.3">
      <c r="A1310" s="31">
        <v>43313</v>
      </c>
      <c r="B1310" s="32" t="str">
        <f>VLOOKUP(Table_EnergyDemand_raw_data[[#This Row],[Date]],Table_Sheet1[], 2, FALSE)</f>
        <v>Y</v>
      </c>
      <c r="C1310" s="32" t="str">
        <f>VLOOKUP(Table_EnergyDemand_raw_data[[#This Row],[Date]],Table_Sheet1[], 3, FALSE)</f>
        <v>N</v>
      </c>
      <c r="D1310" s="32">
        <v>134004.96</v>
      </c>
      <c r="E1310" s="32">
        <f>IF(Table5[[#This Row],[School day]]="Y",Table5[[#This Row],[Demand]],NA())</f>
        <v>134004.96</v>
      </c>
      <c r="F1310" s="32" t="e">
        <f>IF(Table5[[#This Row],[School day]]="N",Table5[[#This Row],[Demand]],NA())</f>
        <v>#N/A</v>
      </c>
      <c r="G1310" s="32" t="e">
        <f>IF(Table5[[#This Row],[Holiday]]="Y",Table5[[#This Row],[Demand]], NA())</f>
        <v>#N/A</v>
      </c>
      <c r="H1310" s="32">
        <f>IF(Table5[[#This Row],[Holiday]]="Y",NA(),Table5[[#This Row],[Demand]])</f>
        <v>134004.96</v>
      </c>
    </row>
    <row r="1311" spans="1:8" x14ac:dyDescent="0.3">
      <c r="A1311" s="31">
        <v>43314</v>
      </c>
      <c r="B1311" s="32" t="str">
        <f>VLOOKUP(Table_EnergyDemand_raw_data[[#This Row],[Date]],Table_Sheet1[], 2, FALSE)</f>
        <v>Y</v>
      </c>
      <c r="C1311" s="32" t="str">
        <f>VLOOKUP(Table_EnergyDemand_raw_data[[#This Row],[Date]],Table_Sheet1[], 3, FALSE)</f>
        <v>N</v>
      </c>
      <c r="D1311" s="32">
        <v>129025</v>
      </c>
      <c r="E1311" s="32">
        <f>IF(Table5[[#This Row],[School day]]="Y",Table5[[#This Row],[Demand]],NA())</f>
        <v>129025</v>
      </c>
      <c r="F1311" s="32" t="e">
        <f>IF(Table5[[#This Row],[School day]]="N",Table5[[#This Row],[Demand]],NA())</f>
        <v>#N/A</v>
      </c>
      <c r="G1311" s="32" t="e">
        <f>IF(Table5[[#This Row],[Holiday]]="Y",Table5[[#This Row],[Demand]], NA())</f>
        <v>#N/A</v>
      </c>
      <c r="H1311" s="32">
        <f>IF(Table5[[#This Row],[Holiday]]="Y",NA(),Table5[[#This Row],[Demand]])</f>
        <v>129025</v>
      </c>
    </row>
    <row r="1312" spans="1:8" x14ac:dyDescent="0.3">
      <c r="A1312" s="31">
        <v>43315</v>
      </c>
      <c r="B1312" s="32" t="str">
        <f>VLOOKUP(Table_EnergyDemand_raw_data[[#This Row],[Date]],Table_Sheet1[], 2, FALSE)</f>
        <v>Y</v>
      </c>
      <c r="C1312" s="32" t="str">
        <f>VLOOKUP(Table_EnergyDemand_raw_data[[#This Row],[Date]],Table_Sheet1[], 3, FALSE)</f>
        <v>N</v>
      </c>
      <c r="D1312" s="32">
        <v>129740.315</v>
      </c>
      <c r="E1312" s="32">
        <f>IF(Table5[[#This Row],[School day]]="Y",Table5[[#This Row],[Demand]],NA())</f>
        <v>129740.315</v>
      </c>
      <c r="F1312" s="32" t="e">
        <f>IF(Table5[[#This Row],[School day]]="N",Table5[[#This Row],[Demand]],NA())</f>
        <v>#N/A</v>
      </c>
      <c r="G1312" s="32" t="e">
        <f>IF(Table5[[#This Row],[Holiday]]="Y",Table5[[#This Row],[Demand]], NA())</f>
        <v>#N/A</v>
      </c>
      <c r="H1312" s="32">
        <f>IF(Table5[[#This Row],[Holiday]]="Y",NA(),Table5[[#This Row],[Demand]])</f>
        <v>129740.315</v>
      </c>
    </row>
    <row r="1313" spans="1:8" x14ac:dyDescent="0.3">
      <c r="A1313" s="31">
        <v>43316</v>
      </c>
      <c r="B1313" s="32" t="str">
        <f>VLOOKUP(Table_EnergyDemand_raw_data[[#This Row],[Date]],Table_Sheet1[], 2, FALSE)</f>
        <v>Y</v>
      </c>
      <c r="C1313" s="32" t="str">
        <f>VLOOKUP(Table_EnergyDemand_raw_data[[#This Row],[Date]],Table_Sheet1[], 3, FALSE)</f>
        <v>N</v>
      </c>
      <c r="D1313" s="32">
        <v>116238.175</v>
      </c>
      <c r="E1313" s="32">
        <f>IF(Table5[[#This Row],[School day]]="Y",Table5[[#This Row],[Demand]],NA())</f>
        <v>116238.175</v>
      </c>
      <c r="F1313" s="32" t="e">
        <f>IF(Table5[[#This Row],[School day]]="N",Table5[[#This Row],[Demand]],NA())</f>
        <v>#N/A</v>
      </c>
      <c r="G1313" s="32" t="e">
        <f>IF(Table5[[#This Row],[Holiday]]="Y",Table5[[#This Row],[Demand]], NA())</f>
        <v>#N/A</v>
      </c>
      <c r="H1313" s="32">
        <f>IF(Table5[[#This Row],[Holiday]]="Y",NA(),Table5[[#This Row],[Demand]])</f>
        <v>116238.175</v>
      </c>
    </row>
    <row r="1314" spans="1:8" x14ac:dyDescent="0.3">
      <c r="A1314" s="31">
        <v>43317</v>
      </c>
      <c r="B1314" s="32" t="str">
        <f>VLOOKUP(Table_EnergyDemand_raw_data[[#This Row],[Date]],Table_Sheet1[], 2, FALSE)</f>
        <v>Y</v>
      </c>
      <c r="C1314" s="32" t="str">
        <f>VLOOKUP(Table_EnergyDemand_raw_data[[#This Row],[Date]],Table_Sheet1[], 3, FALSE)</f>
        <v>N</v>
      </c>
      <c r="D1314" s="32">
        <v>104912.38</v>
      </c>
      <c r="E1314" s="32">
        <f>IF(Table5[[#This Row],[School day]]="Y",Table5[[#This Row],[Demand]],NA())</f>
        <v>104912.38</v>
      </c>
      <c r="F1314" s="32" t="e">
        <f>IF(Table5[[#This Row],[School day]]="N",Table5[[#This Row],[Demand]],NA())</f>
        <v>#N/A</v>
      </c>
      <c r="G1314" s="32" t="e">
        <f>IF(Table5[[#This Row],[Holiday]]="Y",Table5[[#This Row],[Demand]], NA())</f>
        <v>#N/A</v>
      </c>
      <c r="H1314" s="32">
        <f>IF(Table5[[#This Row],[Holiday]]="Y",NA(),Table5[[#This Row],[Demand]])</f>
        <v>104912.38</v>
      </c>
    </row>
    <row r="1315" spans="1:8" x14ac:dyDescent="0.3">
      <c r="A1315" s="31">
        <v>43318</v>
      </c>
      <c r="B1315" s="32" t="str">
        <f>VLOOKUP(Table_EnergyDemand_raw_data[[#This Row],[Date]],Table_Sheet1[], 2, FALSE)</f>
        <v>Y</v>
      </c>
      <c r="C1315" s="32" t="str">
        <f>VLOOKUP(Table_EnergyDemand_raw_data[[#This Row],[Date]],Table_Sheet1[], 3, FALSE)</f>
        <v>N</v>
      </c>
      <c r="D1315" s="32">
        <v>127198.78</v>
      </c>
      <c r="E1315" s="32">
        <f>IF(Table5[[#This Row],[School day]]="Y",Table5[[#This Row],[Demand]],NA())</f>
        <v>127198.78</v>
      </c>
      <c r="F1315" s="32" t="e">
        <f>IF(Table5[[#This Row],[School day]]="N",Table5[[#This Row],[Demand]],NA())</f>
        <v>#N/A</v>
      </c>
      <c r="G1315" s="32" t="e">
        <f>IF(Table5[[#This Row],[Holiday]]="Y",Table5[[#This Row],[Demand]], NA())</f>
        <v>#N/A</v>
      </c>
      <c r="H1315" s="32">
        <f>IF(Table5[[#This Row],[Holiday]]="Y",NA(),Table5[[#This Row],[Demand]])</f>
        <v>127198.78</v>
      </c>
    </row>
    <row r="1316" spans="1:8" x14ac:dyDescent="0.3">
      <c r="A1316" s="31">
        <v>43319</v>
      </c>
      <c r="B1316" s="32" t="str">
        <f>VLOOKUP(Table_EnergyDemand_raw_data[[#This Row],[Date]],Table_Sheet1[], 2, FALSE)</f>
        <v>Y</v>
      </c>
      <c r="C1316" s="32" t="str">
        <f>VLOOKUP(Table_EnergyDemand_raw_data[[#This Row],[Date]],Table_Sheet1[], 3, FALSE)</f>
        <v>N</v>
      </c>
      <c r="D1316" s="32">
        <v>131851.01500000001</v>
      </c>
      <c r="E1316" s="32">
        <f>IF(Table5[[#This Row],[School day]]="Y",Table5[[#This Row],[Demand]],NA())</f>
        <v>131851.01500000001</v>
      </c>
      <c r="F1316" s="32" t="e">
        <f>IF(Table5[[#This Row],[School day]]="N",Table5[[#This Row],[Demand]],NA())</f>
        <v>#N/A</v>
      </c>
      <c r="G1316" s="32" t="e">
        <f>IF(Table5[[#This Row],[Holiday]]="Y",Table5[[#This Row],[Demand]], NA())</f>
        <v>#N/A</v>
      </c>
      <c r="H1316" s="32">
        <f>IF(Table5[[#This Row],[Holiday]]="Y",NA(),Table5[[#This Row],[Demand]])</f>
        <v>131851.01500000001</v>
      </c>
    </row>
    <row r="1317" spans="1:8" x14ac:dyDescent="0.3">
      <c r="A1317" s="31">
        <v>43320</v>
      </c>
      <c r="B1317" s="32" t="str">
        <f>VLOOKUP(Table_EnergyDemand_raw_data[[#This Row],[Date]],Table_Sheet1[], 2, FALSE)</f>
        <v>Y</v>
      </c>
      <c r="C1317" s="32" t="str">
        <f>VLOOKUP(Table_EnergyDemand_raw_data[[#This Row],[Date]],Table_Sheet1[], 3, FALSE)</f>
        <v>N</v>
      </c>
      <c r="D1317" s="32">
        <v>131939.5</v>
      </c>
      <c r="E1317" s="32">
        <f>IF(Table5[[#This Row],[School day]]="Y",Table5[[#This Row],[Demand]],NA())</f>
        <v>131939.5</v>
      </c>
      <c r="F1317" s="32" t="e">
        <f>IF(Table5[[#This Row],[School day]]="N",Table5[[#This Row],[Demand]],NA())</f>
        <v>#N/A</v>
      </c>
      <c r="G1317" s="32" t="e">
        <f>IF(Table5[[#This Row],[Holiday]]="Y",Table5[[#This Row],[Demand]], NA())</f>
        <v>#N/A</v>
      </c>
      <c r="H1317" s="32">
        <f>IF(Table5[[#This Row],[Holiday]]="Y",NA(),Table5[[#This Row],[Demand]])</f>
        <v>131939.5</v>
      </c>
    </row>
    <row r="1318" spans="1:8" x14ac:dyDescent="0.3">
      <c r="A1318" s="31">
        <v>43321</v>
      </c>
      <c r="B1318" s="32" t="str">
        <f>VLOOKUP(Table_EnergyDemand_raw_data[[#This Row],[Date]],Table_Sheet1[], 2, FALSE)</f>
        <v>Y</v>
      </c>
      <c r="C1318" s="32" t="str">
        <f>VLOOKUP(Table_EnergyDemand_raw_data[[#This Row],[Date]],Table_Sheet1[], 3, FALSE)</f>
        <v>N</v>
      </c>
      <c r="D1318" s="32">
        <v>135670.99</v>
      </c>
      <c r="E1318" s="32">
        <f>IF(Table5[[#This Row],[School day]]="Y",Table5[[#This Row],[Demand]],NA())</f>
        <v>135670.99</v>
      </c>
      <c r="F1318" s="32" t="e">
        <f>IF(Table5[[#This Row],[School day]]="N",Table5[[#This Row],[Demand]],NA())</f>
        <v>#N/A</v>
      </c>
      <c r="G1318" s="32" t="e">
        <f>IF(Table5[[#This Row],[Holiday]]="Y",Table5[[#This Row],[Demand]], NA())</f>
        <v>#N/A</v>
      </c>
      <c r="H1318" s="32">
        <f>IF(Table5[[#This Row],[Holiday]]="Y",NA(),Table5[[#This Row],[Demand]])</f>
        <v>135670.99</v>
      </c>
    </row>
    <row r="1319" spans="1:8" x14ac:dyDescent="0.3">
      <c r="A1319" s="31">
        <v>43322</v>
      </c>
      <c r="B1319" s="32" t="str">
        <f>VLOOKUP(Table_EnergyDemand_raw_data[[#This Row],[Date]],Table_Sheet1[], 2, FALSE)</f>
        <v>Y</v>
      </c>
      <c r="C1319" s="32" t="str">
        <f>VLOOKUP(Table_EnergyDemand_raw_data[[#This Row],[Date]],Table_Sheet1[], 3, FALSE)</f>
        <v>N</v>
      </c>
      <c r="D1319" s="32">
        <v>121875.355</v>
      </c>
      <c r="E1319" s="32">
        <f>IF(Table5[[#This Row],[School day]]="Y",Table5[[#This Row],[Demand]],NA())</f>
        <v>121875.355</v>
      </c>
      <c r="F1319" s="32" t="e">
        <f>IF(Table5[[#This Row],[School day]]="N",Table5[[#This Row],[Demand]],NA())</f>
        <v>#N/A</v>
      </c>
      <c r="G1319" s="32" t="e">
        <f>IF(Table5[[#This Row],[Holiday]]="Y",Table5[[#This Row],[Demand]], NA())</f>
        <v>#N/A</v>
      </c>
      <c r="H1319" s="32">
        <f>IF(Table5[[#This Row],[Holiday]]="Y",NA(),Table5[[#This Row],[Demand]])</f>
        <v>121875.355</v>
      </c>
    </row>
    <row r="1320" spans="1:8" x14ac:dyDescent="0.3">
      <c r="A1320" s="31">
        <v>43323</v>
      </c>
      <c r="B1320" s="32" t="str">
        <f>VLOOKUP(Table_EnergyDemand_raw_data[[#This Row],[Date]],Table_Sheet1[], 2, FALSE)</f>
        <v>Y</v>
      </c>
      <c r="C1320" s="32" t="str">
        <f>VLOOKUP(Table_EnergyDemand_raw_data[[#This Row],[Date]],Table_Sheet1[], 3, FALSE)</f>
        <v>N</v>
      </c>
      <c r="D1320" s="32">
        <v>119988.735</v>
      </c>
      <c r="E1320" s="32">
        <f>IF(Table5[[#This Row],[School day]]="Y",Table5[[#This Row],[Demand]],NA())</f>
        <v>119988.735</v>
      </c>
      <c r="F1320" s="32" t="e">
        <f>IF(Table5[[#This Row],[School day]]="N",Table5[[#This Row],[Demand]],NA())</f>
        <v>#N/A</v>
      </c>
      <c r="G1320" s="32" t="e">
        <f>IF(Table5[[#This Row],[Holiday]]="Y",Table5[[#This Row],[Demand]], NA())</f>
        <v>#N/A</v>
      </c>
      <c r="H1320" s="32">
        <f>IF(Table5[[#This Row],[Holiday]]="Y",NA(),Table5[[#This Row],[Demand]])</f>
        <v>119988.735</v>
      </c>
    </row>
    <row r="1321" spans="1:8" x14ac:dyDescent="0.3">
      <c r="A1321" s="31">
        <v>43324</v>
      </c>
      <c r="B1321" s="32" t="str">
        <f>VLOOKUP(Table_EnergyDemand_raw_data[[#This Row],[Date]],Table_Sheet1[], 2, FALSE)</f>
        <v>Y</v>
      </c>
      <c r="C1321" s="32" t="str">
        <f>VLOOKUP(Table_EnergyDemand_raw_data[[#This Row],[Date]],Table_Sheet1[], 3, FALSE)</f>
        <v>N</v>
      </c>
      <c r="D1321" s="32">
        <v>115231.85</v>
      </c>
      <c r="E1321" s="32">
        <f>IF(Table5[[#This Row],[School day]]="Y",Table5[[#This Row],[Demand]],NA())</f>
        <v>115231.85</v>
      </c>
      <c r="F1321" s="32" t="e">
        <f>IF(Table5[[#This Row],[School day]]="N",Table5[[#This Row],[Demand]],NA())</f>
        <v>#N/A</v>
      </c>
      <c r="G1321" s="32" t="e">
        <f>IF(Table5[[#This Row],[Holiday]]="Y",Table5[[#This Row],[Demand]], NA())</f>
        <v>#N/A</v>
      </c>
      <c r="H1321" s="32">
        <f>IF(Table5[[#This Row],[Holiday]]="Y",NA(),Table5[[#This Row],[Demand]])</f>
        <v>115231.85</v>
      </c>
    </row>
    <row r="1322" spans="1:8" x14ac:dyDescent="0.3">
      <c r="A1322" s="31">
        <v>43325</v>
      </c>
      <c r="B1322" s="32" t="str">
        <f>VLOOKUP(Table_EnergyDemand_raw_data[[#This Row],[Date]],Table_Sheet1[], 2, FALSE)</f>
        <v>Y</v>
      </c>
      <c r="C1322" s="32" t="str">
        <f>VLOOKUP(Table_EnergyDemand_raw_data[[#This Row],[Date]],Table_Sheet1[], 3, FALSE)</f>
        <v>N</v>
      </c>
      <c r="D1322" s="32">
        <v>127541.57</v>
      </c>
      <c r="E1322" s="32">
        <f>IF(Table5[[#This Row],[School day]]="Y",Table5[[#This Row],[Demand]],NA())</f>
        <v>127541.57</v>
      </c>
      <c r="F1322" s="32" t="e">
        <f>IF(Table5[[#This Row],[School day]]="N",Table5[[#This Row],[Demand]],NA())</f>
        <v>#N/A</v>
      </c>
      <c r="G1322" s="32" t="e">
        <f>IF(Table5[[#This Row],[Holiday]]="Y",Table5[[#This Row],[Demand]], NA())</f>
        <v>#N/A</v>
      </c>
      <c r="H1322" s="32">
        <f>IF(Table5[[#This Row],[Holiday]]="Y",NA(),Table5[[#This Row],[Demand]])</f>
        <v>127541.57</v>
      </c>
    </row>
    <row r="1323" spans="1:8" x14ac:dyDescent="0.3">
      <c r="A1323" s="31">
        <v>43326</v>
      </c>
      <c r="B1323" s="32" t="str">
        <f>VLOOKUP(Table_EnergyDemand_raw_data[[#This Row],[Date]],Table_Sheet1[], 2, FALSE)</f>
        <v>Y</v>
      </c>
      <c r="C1323" s="32" t="str">
        <f>VLOOKUP(Table_EnergyDemand_raw_data[[#This Row],[Date]],Table_Sheet1[], 3, FALSE)</f>
        <v>N</v>
      </c>
      <c r="D1323" s="32">
        <v>121073.45</v>
      </c>
      <c r="E1323" s="32">
        <f>IF(Table5[[#This Row],[School day]]="Y",Table5[[#This Row],[Demand]],NA())</f>
        <v>121073.45</v>
      </c>
      <c r="F1323" s="32" t="e">
        <f>IF(Table5[[#This Row],[School day]]="N",Table5[[#This Row],[Demand]],NA())</f>
        <v>#N/A</v>
      </c>
      <c r="G1323" s="32" t="e">
        <f>IF(Table5[[#This Row],[Holiday]]="Y",Table5[[#This Row],[Demand]], NA())</f>
        <v>#N/A</v>
      </c>
      <c r="H1323" s="32">
        <f>IF(Table5[[#This Row],[Holiday]]="Y",NA(),Table5[[#This Row],[Demand]])</f>
        <v>121073.45</v>
      </c>
    </row>
    <row r="1324" spans="1:8" x14ac:dyDescent="0.3">
      <c r="A1324" s="31">
        <v>43327</v>
      </c>
      <c r="B1324" s="32" t="str">
        <f>VLOOKUP(Table_EnergyDemand_raw_data[[#This Row],[Date]],Table_Sheet1[], 2, FALSE)</f>
        <v>Y</v>
      </c>
      <c r="C1324" s="32" t="str">
        <f>VLOOKUP(Table_EnergyDemand_raw_data[[#This Row],[Date]],Table_Sheet1[], 3, FALSE)</f>
        <v>N</v>
      </c>
      <c r="D1324" s="32">
        <v>122602.11500000001</v>
      </c>
      <c r="E1324" s="32">
        <f>IF(Table5[[#This Row],[School day]]="Y",Table5[[#This Row],[Demand]],NA())</f>
        <v>122602.11500000001</v>
      </c>
      <c r="F1324" s="32" t="e">
        <f>IF(Table5[[#This Row],[School day]]="N",Table5[[#This Row],[Demand]],NA())</f>
        <v>#N/A</v>
      </c>
      <c r="G1324" s="32" t="e">
        <f>IF(Table5[[#This Row],[Holiday]]="Y",Table5[[#This Row],[Demand]], NA())</f>
        <v>#N/A</v>
      </c>
      <c r="H1324" s="32">
        <f>IF(Table5[[#This Row],[Holiday]]="Y",NA(),Table5[[#This Row],[Demand]])</f>
        <v>122602.11500000001</v>
      </c>
    </row>
    <row r="1325" spans="1:8" x14ac:dyDescent="0.3">
      <c r="A1325" s="31">
        <v>43328</v>
      </c>
      <c r="B1325" s="32" t="str">
        <f>VLOOKUP(Table_EnergyDemand_raw_data[[#This Row],[Date]],Table_Sheet1[], 2, FALSE)</f>
        <v>Y</v>
      </c>
      <c r="C1325" s="32" t="str">
        <f>VLOOKUP(Table_EnergyDemand_raw_data[[#This Row],[Date]],Table_Sheet1[], 3, FALSE)</f>
        <v>N</v>
      </c>
      <c r="D1325" s="32">
        <v>131137.065</v>
      </c>
      <c r="E1325" s="32">
        <f>IF(Table5[[#This Row],[School day]]="Y",Table5[[#This Row],[Demand]],NA())</f>
        <v>131137.065</v>
      </c>
      <c r="F1325" s="32" t="e">
        <f>IF(Table5[[#This Row],[School day]]="N",Table5[[#This Row],[Demand]],NA())</f>
        <v>#N/A</v>
      </c>
      <c r="G1325" s="32" t="e">
        <f>IF(Table5[[#This Row],[Holiday]]="Y",Table5[[#This Row],[Demand]], NA())</f>
        <v>#N/A</v>
      </c>
      <c r="H1325" s="32">
        <f>IF(Table5[[#This Row],[Holiday]]="Y",NA(),Table5[[#This Row],[Demand]])</f>
        <v>131137.065</v>
      </c>
    </row>
    <row r="1326" spans="1:8" x14ac:dyDescent="0.3">
      <c r="A1326" s="31">
        <v>43329</v>
      </c>
      <c r="B1326" s="32" t="str">
        <f>VLOOKUP(Table_EnergyDemand_raw_data[[#This Row],[Date]],Table_Sheet1[], 2, FALSE)</f>
        <v>Y</v>
      </c>
      <c r="C1326" s="32" t="str">
        <f>VLOOKUP(Table_EnergyDemand_raw_data[[#This Row],[Date]],Table_Sheet1[], 3, FALSE)</f>
        <v>N</v>
      </c>
      <c r="D1326" s="32">
        <v>125189.54</v>
      </c>
      <c r="E1326" s="32">
        <f>IF(Table5[[#This Row],[School day]]="Y",Table5[[#This Row],[Demand]],NA())</f>
        <v>125189.54</v>
      </c>
      <c r="F1326" s="32" t="e">
        <f>IF(Table5[[#This Row],[School day]]="N",Table5[[#This Row],[Demand]],NA())</f>
        <v>#N/A</v>
      </c>
      <c r="G1326" s="32" t="e">
        <f>IF(Table5[[#This Row],[Holiday]]="Y",Table5[[#This Row],[Demand]], NA())</f>
        <v>#N/A</v>
      </c>
      <c r="H1326" s="32">
        <f>IF(Table5[[#This Row],[Holiday]]="Y",NA(),Table5[[#This Row],[Demand]])</f>
        <v>125189.54</v>
      </c>
    </row>
    <row r="1327" spans="1:8" x14ac:dyDescent="0.3">
      <c r="A1327" s="31">
        <v>43330</v>
      </c>
      <c r="B1327" s="32" t="str">
        <f>VLOOKUP(Table_EnergyDemand_raw_data[[#This Row],[Date]],Table_Sheet1[], 2, FALSE)</f>
        <v>Y</v>
      </c>
      <c r="C1327" s="32" t="str">
        <f>VLOOKUP(Table_EnergyDemand_raw_data[[#This Row],[Date]],Table_Sheet1[], 3, FALSE)</f>
        <v>N</v>
      </c>
      <c r="D1327" s="32">
        <v>116571.26</v>
      </c>
      <c r="E1327" s="32">
        <f>IF(Table5[[#This Row],[School day]]="Y",Table5[[#This Row],[Demand]],NA())</f>
        <v>116571.26</v>
      </c>
      <c r="F1327" s="32" t="e">
        <f>IF(Table5[[#This Row],[School day]]="N",Table5[[#This Row],[Demand]],NA())</f>
        <v>#N/A</v>
      </c>
      <c r="G1327" s="32" t="e">
        <f>IF(Table5[[#This Row],[Holiday]]="Y",Table5[[#This Row],[Demand]], NA())</f>
        <v>#N/A</v>
      </c>
      <c r="H1327" s="32">
        <f>IF(Table5[[#This Row],[Holiday]]="Y",NA(),Table5[[#This Row],[Demand]])</f>
        <v>116571.26</v>
      </c>
    </row>
    <row r="1328" spans="1:8" x14ac:dyDescent="0.3">
      <c r="A1328" s="31">
        <v>43331</v>
      </c>
      <c r="B1328" s="32" t="str">
        <f>VLOOKUP(Table_EnergyDemand_raw_data[[#This Row],[Date]],Table_Sheet1[], 2, FALSE)</f>
        <v>Y</v>
      </c>
      <c r="C1328" s="32" t="str">
        <f>VLOOKUP(Table_EnergyDemand_raw_data[[#This Row],[Date]],Table_Sheet1[], 3, FALSE)</f>
        <v>N</v>
      </c>
      <c r="D1328" s="32">
        <v>119707.93</v>
      </c>
      <c r="E1328" s="32">
        <f>IF(Table5[[#This Row],[School day]]="Y",Table5[[#This Row],[Demand]],NA())</f>
        <v>119707.93</v>
      </c>
      <c r="F1328" s="32" t="e">
        <f>IF(Table5[[#This Row],[School day]]="N",Table5[[#This Row],[Demand]],NA())</f>
        <v>#N/A</v>
      </c>
      <c r="G1328" s="32" t="e">
        <f>IF(Table5[[#This Row],[Holiday]]="Y",Table5[[#This Row],[Demand]], NA())</f>
        <v>#N/A</v>
      </c>
      <c r="H1328" s="32">
        <f>IF(Table5[[#This Row],[Holiday]]="Y",NA(),Table5[[#This Row],[Demand]])</f>
        <v>119707.93</v>
      </c>
    </row>
    <row r="1329" spans="1:8" x14ac:dyDescent="0.3">
      <c r="A1329" s="31">
        <v>43332</v>
      </c>
      <c r="B1329" s="32" t="str">
        <f>VLOOKUP(Table_EnergyDemand_raw_data[[#This Row],[Date]],Table_Sheet1[], 2, FALSE)</f>
        <v>Y</v>
      </c>
      <c r="C1329" s="32" t="str">
        <f>VLOOKUP(Table_EnergyDemand_raw_data[[#This Row],[Date]],Table_Sheet1[], 3, FALSE)</f>
        <v>N</v>
      </c>
      <c r="D1329" s="32">
        <v>138918.38500000001</v>
      </c>
      <c r="E1329" s="32">
        <f>IF(Table5[[#This Row],[School day]]="Y",Table5[[#This Row],[Demand]],NA())</f>
        <v>138918.38500000001</v>
      </c>
      <c r="F1329" s="32" t="e">
        <f>IF(Table5[[#This Row],[School day]]="N",Table5[[#This Row],[Demand]],NA())</f>
        <v>#N/A</v>
      </c>
      <c r="G1329" s="32" t="e">
        <f>IF(Table5[[#This Row],[Holiday]]="Y",Table5[[#This Row],[Demand]], NA())</f>
        <v>#N/A</v>
      </c>
      <c r="H1329" s="32">
        <f>IF(Table5[[#This Row],[Holiday]]="Y",NA(),Table5[[#This Row],[Demand]])</f>
        <v>138918.38500000001</v>
      </c>
    </row>
    <row r="1330" spans="1:8" x14ac:dyDescent="0.3">
      <c r="A1330" s="31">
        <v>43333</v>
      </c>
      <c r="B1330" s="32" t="str">
        <f>VLOOKUP(Table_EnergyDemand_raw_data[[#This Row],[Date]],Table_Sheet1[], 2, FALSE)</f>
        <v>Y</v>
      </c>
      <c r="C1330" s="32" t="str">
        <f>VLOOKUP(Table_EnergyDemand_raw_data[[#This Row],[Date]],Table_Sheet1[], 3, FALSE)</f>
        <v>N</v>
      </c>
      <c r="D1330" s="32">
        <v>138424.25</v>
      </c>
      <c r="E1330" s="32">
        <f>IF(Table5[[#This Row],[School day]]="Y",Table5[[#This Row],[Demand]],NA())</f>
        <v>138424.25</v>
      </c>
      <c r="F1330" s="32" t="e">
        <f>IF(Table5[[#This Row],[School day]]="N",Table5[[#This Row],[Demand]],NA())</f>
        <v>#N/A</v>
      </c>
      <c r="G1330" s="32" t="e">
        <f>IF(Table5[[#This Row],[Holiday]]="Y",Table5[[#This Row],[Demand]], NA())</f>
        <v>#N/A</v>
      </c>
      <c r="H1330" s="32">
        <f>IF(Table5[[#This Row],[Holiday]]="Y",NA(),Table5[[#This Row],[Demand]])</f>
        <v>138424.25</v>
      </c>
    </row>
    <row r="1331" spans="1:8" x14ac:dyDescent="0.3">
      <c r="A1331" s="31">
        <v>43334</v>
      </c>
      <c r="B1331" s="32" t="str">
        <f>VLOOKUP(Table_EnergyDemand_raw_data[[#This Row],[Date]],Table_Sheet1[], 2, FALSE)</f>
        <v>Y</v>
      </c>
      <c r="C1331" s="32" t="str">
        <f>VLOOKUP(Table_EnergyDemand_raw_data[[#This Row],[Date]],Table_Sheet1[], 3, FALSE)</f>
        <v>N</v>
      </c>
      <c r="D1331" s="32">
        <v>136240.845</v>
      </c>
      <c r="E1331" s="32">
        <f>IF(Table5[[#This Row],[School day]]="Y",Table5[[#This Row],[Demand]],NA())</f>
        <v>136240.845</v>
      </c>
      <c r="F1331" s="32" t="e">
        <f>IF(Table5[[#This Row],[School day]]="N",Table5[[#This Row],[Demand]],NA())</f>
        <v>#N/A</v>
      </c>
      <c r="G1331" s="32" t="e">
        <f>IF(Table5[[#This Row],[Holiday]]="Y",Table5[[#This Row],[Demand]], NA())</f>
        <v>#N/A</v>
      </c>
      <c r="H1331" s="32">
        <f>IF(Table5[[#This Row],[Holiday]]="Y",NA(),Table5[[#This Row],[Demand]])</f>
        <v>136240.845</v>
      </c>
    </row>
    <row r="1332" spans="1:8" x14ac:dyDescent="0.3">
      <c r="A1332" s="31">
        <v>43335</v>
      </c>
      <c r="B1332" s="32" t="str">
        <f>VLOOKUP(Table_EnergyDemand_raw_data[[#This Row],[Date]],Table_Sheet1[], 2, FALSE)</f>
        <v>Y</v>
      </c>
      <c r="C1332" s="32" t="str">
        <f>VLOOKUP(Table_EnergyDemand_raw_data[[#This Row],[Date]],Table_Sheet1[], 3, FALSE)</f>
        <v>N</v>
      </c>
      <c r="D1332" s="32">
        <v>131956.72500000001</v>
      </c>
      <c r="E1332" s="32">
        <f>IF(Table5[[#This Row],[School day]]="Y",Table5[[#This Row],[Demand]],NA())</f>
        <v>131956.72500000001</v>
      </c>
      <c r="F1332" s="32" t="e">
        <f>IF(Table5[[#This Row],[School day]]="N",Table5[[#This Row],[Demand]],NA())</f>
        <v>#N/A</v>
      </c>
      <c r="G1332" s="32" t="e">
        <f>IF(Table5[[#This Row],[Holiday]]="Y",Table5[[#This Row],[Demand]], NA())</f>
        <v>#N/A</v>
      </c>
      <c r="H1332" s="32">
        <f>IF(Table5[[#This Row],[Holiday]]="Y",NA(),Table5[[#This Row],[Demand]])</f>
        <v>131956.72500000001</v>
      </c>
    </row>
    <row r="1333" spans="1:8" x14ac:dyDescent="0.3">
      <c r="A1333" s="31">
        <v>43336</v>
      </c>
      <c r="B1333" s="32" t="str">
        <f>VLOOKUP(Table_EnergyDemand_raw_data[[#This Row],[Date]],Table_Sheet1[], 2, FALSE)</f>
        <v>Y</v>
      </c>
      <c r="C1333" s="32" t="str">
        <f>VLOOKUP(Table_EnergyDemand_raw_data[[#This Row],[Date]],Table_Sheet1[], 3, FALSE)</f>
        <v>N</v>
      </c>
      <c r="D1333" s="32">
        <v>130210.94</v>
      </c>
      <c r="E1333" s="32">
        <f>IF(Table5[[#This Row],[School day]]="Y",Table5[[#This Row],[Demand]],NA())</f>
        <v>130210.94</v>
      </c>
      <c r="F1333" s="32" t="e">
        <f>IF(Table5[[#This Row],[School day]]="N",Table5[[#This Row],[Demand]],NA())</f>
        <v>#N/A</v>
      </c>
      <c r="G1333" s="32" t="e">
        <f>IF(Table5[[#This Row],[Holiday]]="Y",Table5[[#This Row],[Demand]], NA())</f>
        <v>#N/A</v>
      </c>
      <c r="H1333" s="32">
        <f>IF(Table5[[#This Row],[Holiday]]="Y",NA(),Table5[[#This Row],[Demand]])</f>
        <v>130210.94</v>
      </c>
    </row>
    <row r="1334" spans="1:8" x14ac:dyDescent="0.3">
      <c r="A1334" s="31">
        <v>43337</v>
      </c>
      <c r="B1334" s="32" t="str">
        <f>VLOOKUP(Table_EnergyDemand_raw_data[[#This Row],[Date]],Table_Sheet1[], 2, FALSE)</f>
        <v>Y</v>
      </c>
      <c r="C1334" s="32" t="str">
        <f>VLOOKUP(Table_EnergyDemand_raw_data[[#This Row],[Date]],Table_Sheet1[], 3, FALSE)</f>
        <v>N</v>
      </c>
      <c r="D1334" s="32">
        <v>116471.77499999999</v>
      </c>
      <c r="E1334" s="32">
        <f>IF(Table5[[#This Row],[School day]]="Y",Table5[[#This Row],[Demand]],NA())</f>
        <v>116471.77499999999</v>
      </c>
      <c r="F1334" s="32" t="e">
        <f>IF(Table5[[#This Row],[School day]]="N",Table5[[#This Row],[Demand]],NA())</f>
        <v>#N/A</v>
      </c>
      <c r="G1334" s="32" t="e">
        <f>IF(Table5[[#This Row],[Holiday]]="Y",Table5[[#This Row],[Demand]], NA())</f>
        <v>#N/A</v>
      </c>
      <c r="H1334" s="32">
        <f>IF(Table5[[#This Row],[Holiday]]="Y",NA(),Table5[[#This Row],[Demand]])</f>
        <v>116471.77499999999</v>
      </c>
    </row>
    <row r="1335" spans="1:8" x14ac:dyDescent="0.3">
      <c r="A1335" s="31">
        <v>43338</v>
      </c>
      <c r="B1335" s="32" t="str">
        <f>VLOOKUP(Table_EnergyDemand_raw_data[[#This Row],[Date]],Table_Sheet1[], 2, FALSE)</f>
        <v>Y</v>
      </c>
      <c r="C1335" s="32" t="str">
        <f>VLOOKUP(Table_EnergyDemand_raw_data[[#This Row],[Date]],Table_Sheet1[], 3, FALSE)</f>
        <v>N</v>
      </c>
      <c r="D1335" s="32">
        <v>111436.265</v>
      </c>
      <c r="E1335" s="32">
        <f>IF(Table5[[#This Row],[School day]]="Y",Table5[[#This Row],[Demand]],NA())</f>
        <v>111436.265</v>
      </c>
      <c r="F1335" s="32" t="e">
        <f>IF(Table5[[#This Row],[School day]]="N",Table5[[#This Row],[Demand]],NA())</f>
        <v>#N/A</v>
      </c>
      <c r="G1335" s="32" t="e">
        <f>IF(Table5[[#This Row],[Holiday]]="Y",Table5[[#This Row],[Demand]], NA())</f>
        <v>#N/A</v>
      </c>
      <c r="H1335" s="32">
        <f>IF(Table5[[#This Row],[Holiday]]="Y",NA(),Table5[[#This Row],[Demand]])</f>
        <v>111436.265</v>
      </c>
    </row>
    <row r="1336" spans="1:8" x14ac:dyDescent="0.3">
      <c r="A1336" s="31">
        <v>43339</v>
      </c>
      <c r="B1336" s="32" t="str">
        <f>VLOOKUP(Table_EnergyDemand_raw_data[[#This Row],[Date]],Table_Sheet1[], 2, FALSE)</f>
        <v>Y</v>
      </c>
      <c r="C1336" s="32" t="str">
        <f>VLOOKUP(Table_EnergyDemand_raw_data[[#This Row],[Date]],Table_Sheet1[], 3, FALSE)</f>
        <v>N</v>
      </c>
      <c r="D1336" s="32">
        <v>131280.85</v>
      </c>
      <c r="E1336" s="32">
        <f>IF(Table5[[#This Row],[School day]]="Y",Table5[[#This Row],[Demand]],NA())</f>
        <v>131280.85</v>
      </c>
      <c r="F1336" s="32" t="e">
        <f>IF(Table5[[#This Row],[School day]]="N",Table5[[#This Row],[Demand]],NA())</f>
        <v>#N/A</v>
      </c>
      <c r="G1336" s="32" t="e">
        <f>IF(Table5[[#This Row],[Holiday]]="Y",Table5[[#This Row],[Demand]], NA())</f>
        <v>#N/A</v>
      </c>
      <c r="H1336" s="32">
        <f>IF(Table5[[#This Row],[Holiday]]="Y",NA(),Table5[[#This Row],[Demand]])</f>
        <v>131280.85</v>
      </c>
    </row>
    <row r="1337" spans="1:8" x14ac:dyDescent="0.3">
      <c r="A1337" s="31">
        <v>43340</v>
      </c>
      <c r="B1337" s="32" t="str">
        <f>VLOOKUP(Table_EnergyDemand_raw_data[[#This Row],[Date]],Table_Sheet1[], 2, FALSE)</f>
        <v>Y</v>
      </c>
      <c r="C1337" s="32" t="str">
        <f>VLOOKUP(Table_EnergyDemand_raw_data[[#This Row],[Date]],Table_Sheet1[], 3, FALSE)</f>
        <v>N</v>
      </c>
      <c r="D1337" s="32">
        <v>139563.095</v>
      </c>
      <c r="E1337" s="32">
        <f>IF(Table5[[#This Row],[School day]]="Y",Table5[[#This Row],[Demand]],NA())</f>
        <v>139563.095</v>
      </c>
      <c r="F1337" s="32" t="e">
        <f>IF(Table5[[#This Row],[School day]]="N",Table5[[#This Row],[Demand]],NA())</f>
        <v>#N/A</v>
      </c>
      <c r="G1337" s="32" t="e">
        <f>IF(Table5[[#This Row],[Holiday]]="Y",Table5[[#This Row],[Demand]], NA())</f>
        <v>#N/A</v>
      </c>
      <c r="H1337" s="32">
        <f>IF(Table5[[#This Row],[Holiday]]="Y",NA(),Table5[[#This Row],[Demand]])</f>
        <v>139563.095</v>
      </c>
    </row>
    <row r="1338" spans="1:8" x14ac:dyDescent="0.3">
      <c r="A1338" s="31">
        <v>43341</v>
      </c>
      <c r="B1338" s="32" t="str">
        <f>VLOOKUP(Table_EnergyDemand_raw_data[[#This Row],[Date]],Table_Sheet1[], 2, FALSE)</f>
        <v>Y</v>
      </c>
      <c r="C1338" s="32" t="str">
        <f>VLOOKUP(Table_EnergyDemand_raw_data[[#This Row],[Date]],Table_Sheet1[], 3, FALSE)</f>
        <v>N</v>
      </c>
      <c r="D1338" s="32">
        <v>136032.16</v>
      </c>
      <c r="E1338" s="32">
        <f>IF(Table5[[#This Row],[School day]]="Y",Table5[[#This Row],[Demand]],NA())</f>
        <v>136032.16</v>
      </c>
      <c r="F1338" s="32" t="e">
        <f>IF(Table5[[#This Row],[School day]]="N",Table5[[#This Row],[Demand]],NA())</f>
        <v>#N/A</v>
      </c>
      <c r="G1338" s="32" t="e">
        <f>IF(Table5[[#This Row],[Holiday]]="Y",Table5[[#This Row],[Demand]], NA())</f>
        <v>#N/A</v>
      </c>
      <c r="H1338" s="32">
        <f>IF(Table5[[#This Row],[Holiday]]="Y",NA(),Table5[[#This Row],[Demand]])</f>
        <v>136032.16</v>
      </c>
    </row>
    <row r="1339" spans="1:8" x14ac:dyDescent="0.3">
      <c r="A1339" s="31">
        <v>43342</v>
      </c>
      <c r="B1339" s="32" t="str">
        <f>VLOOKUP(Table_EnergyDemand_raw_data[[#This Row],[Date]],Table_Sheet1[], 2, FALSE)</f>
        <v>Y</v>
      </c>
      <c r="C1339" s="32" t="str">
        <f>VLOOKUP(Table_EnergyDemand_raw_data[[#This Row],[Date]],Table_Sheet1[], 3, FALSE)</f>
        <v>N</v>
      </c>
      <c r="D1339" s="32">
        <v>139752.54500000001</v>
      </c>
      <c r="E1339" s="32">
        <f>IF(Table5[[#This Row],[School day]]="Y",Table5[[#This Row],[Demand]],NA())</f>
        <v>139752.54500000001</v>
      </c>
      <c r="F1339" s="32" t="e">
        <f>IF(Table5[[#This Row],[School day]]="N",Table5[[#This Row],[Demand]],NA())</f>
        <v>#N/A</v>
      </c>
      <c r="G1339" s="32" t="e">
        <f>IF(Table5[[#This Row],[Holiday]]="Y",Table5[[#This Row],[Demand]], NA())</f>
        <v>#N/A</v>
      </c>
      <c r="H1339" s="32">
        <f>IF(Table5[[#This Row],[Holiday]]="Y",NA(),Table5[[#This Row],[Demand]])</f>
        <v>139752.54500000001</v>
      </c>
    </row>
    <row r="1340" spans="1:8" x14ac:dyDescent="0.3">
      <c r="A1340" s="31">
        <v>43343</v>
      </c>
      <c r="B1340" s="32" t="str">
        <f>VLOOKUP(Table_EnergyDemand_raw_data[[#This Row],[Date]],Table_Sheet1[], 2, FALSE)</f>
        <v>Y</v>
      </c>
      <c r="C1340" s="32" t="str">
        <f>VLOOKUP(Table_EnergyDemand_raw_data[[#This Row],[Date]],Table_Sheet1[], 3, FALSE)</f>
        <v>N</v>
      </c>
      <c r="D1340" s="32">
        <v>130466.91499999999</v>
      </c>
      <c r="E1340" s="32">
        <f>IF(Table5[[#This Row],[School day]]="Y",Table5[[#This Row],[Demand]],NA())</f>
        <v>130466.91499999999</v>
      </c>
      <c r="F1340" s="32" t="e">
        <f>IF(Table5[[#This Row],[School day]]="N",Table5[[#This Row],[Demand]],NA())</f>
        <v>#N/A</v>
      </c>
      <c r="G1340" s="32" t="e">
        <f>IF(Table5[[#This Row],[Holiday]]="Y",Table5[[#This Row],[Demand]], NA())</f>
        <v>#N/A</v>
      </c>
      <c r="H1340" s="32">
        <f>IF(Table5[[#This Row],[Holiday]]="Y",NA(),Table5[[#This Row],[Demand]])</f>
        <v>130466.91499999999</v>
      </c>
    </row>
    <row r="1341" spans="1:8" x14ac:dyDescent="0.3">
      <c r="A1341" s="31">
        <v>43344</v>
      </c>
      <c r="B1341" s="32" t="str">
        <f>VLOOKUP(Table_EnergyDemand_raw_data[[#This Row],[Date]],Table_Sheet1[], 2, FALSE)</f>
        <v>Y</v>
      </c>
      <c r="C1341" s="32" t="str">
        <f>VLOOKUP(Table_EnergyDemand_raw_data[[#This Row],[Date]],Table_Sheet1[], 3, FALSE)</f>
        <v>N</v>
      </c>
      <c r="D1341" s="32">
        <v>116344.565</v>
      </c>
      <c r="E1341" s="32">
        <f>IF(Table5[[#This Row],[School day]]="Y",Table5[[#This Row],[Demand]],NA())</f>
        <v>116344.565</v>
      </c>
      <c r="F1341" s="32" t="e">
        <f>IF(Table5[[#This Row],[School day]]="N",Table5[[#This Row],[Demand]],NA())</f>
        <v>#N/A</v>
      </c>
      <c r="G1341" s="32" t="e">
        <f>IF(Table5[[#This Row],[Holiday]]="Y",Table5[[#This Row],[Demand]], NA())</f>
        <v>#N/A</v>
      </c>
      <c r="H1341" s="32">
        <f>IF(Table5[[#This Row],[Holiday]]="Y",NA(),Table5[[#This Row],[Demand]])</f>
        <v>116344.565</v>
      </c>
    </row>
    <row r="1342" spans="1:8" x14ac:dyDescent="0.3">
      <c r="A1342" s="31">
        <v>43345</v>
      </c>
      <c r="B1342" s="32" t="str">
        <f>VLOOKUP(Table_EnergyDemand_raw_data[[#This Row],[Date]],Table_Sheet1[], 2, FALSE)</f>
        <v>Y</v>
      </c>
      <c r="C1342" s="32" t="str">
        <f>VLOOKUP(Table_EnergyDemand_raw_data[[#This Row],[Date]],Table_Sheet1[], 3, FALSE)</f>
        <v>N</v>
      </c>
      <c r="D1342" s="32">
        <v>118402.905</v>
      </c>
      <c r="E1342" s="32">
        <f>IF(Table5[[#This Row],[School day]]="Y",Table5[[#This Row],[Demand]],NA())</f>
        <v>118402.905</v>
      </c>
      <c r="F1342" s="32" t="e">
        <f>IF(Table5[[#This Row],[School day]]="N",Table5[[#This Row],[Demand]],NA())</f>
        <v>#N/A</v>
      </c>
      <c r="G1342" s="32" t="e">
        <f>IF(Table5[[#This Row],[Holiday]]="Y",Table5[[#This Row],[Demand]], NA())</f>
        <v>#N/A</v>
      </c>
      <c r="H1342" s="32">
        <f>IF(Table5[[#This Row],[Holiday]]="Y",NA(),Table5[[#This Row],[Demand]])</f>
        <v>118402.905</v>
      </c>
    </row>
    <row r="1343" spans="1:8" x14ac:dyDescent="0.3">
      <c r="A1343" s="31">
        <v>43346</v>
      </c>
      <c r="B1343" s="32" t="str">
        <f>VLOOKUP(Table_EnergyDemand_raw_data[[#This Row],[Date]],Table_Sheet1[], 2, FALSE)</f>
        <v>Y</v>
      </c>
      <c r="C1343" s="32" t="str">
        <f>VLOOKUP(Table_EnergyDemand_raw_data[[#This Row],[Date]],Table_Sheet1[], 3, FALSE)</f>
        <v>N</v>
      </c>
      <c r="D1343" s="32">
        <v>131448.995</v>
      </c>
      <c r="E1343" s="32">
        <f>IF(Table5[[#This Row],[School day]]="Y",Table5[[#This Row],[Demand]],NA())</f>
        <v>131448.995</v>
      </c>
      <c r="F1343" s="32" t="e">
        <f>IF(Table5[[#This Row],[School day]]="N",Table5[[#This Row],[Demand]],NA())</f>
        <v>#N/A</v>
      </c>
      <c r="G1343" s="32" t="e">
        <f>IF(Table5[[#This Row],[Holiday]]="Y",Table5[[#This Row],[Demand]], NA())</f>
        <v>#N/A</v>
      </c>
      <c r="H1343" s="32">
        <f>IF(Table5[[#This Row],[Holiday]]="Y",NA(),Table5[[#This Row],[Demand]])</f>
        <v>131448.995</v>
      </c>
    </row>
    <row r="1344" spans="1:8" x14ac:dyDescent="0.3">
      <c r="A1344" s="31">
        <v>43347</v>
      </c>
      <c r="B1344" s="32" t="str">
        <f>VLOOKUP(Table_EnergyDemand_raw_data[[#This Row],[Date]],Table_Sheet1[], 2, FALSE)</f>
        <v>Y</v>
      </c>
      <c r="C1344" s="32" t="str">
        <f>VLOOKUP(Table_EnergyDemand_raw_data[[#This Row],[Date]],Table_Sheet1[], 3, FALSE)</f>
        <v>N</v>
      </c>
      <c r="D1344" s="32">
        <v>128192.08500000001</v>
      </c>
      <c r="E1344" s="32">
        <f>IF(Table5[[#This Row],[School day]]="Y",Table5[[#This Row],[Demand]],NA())</f>
        <v>128192.08500000001</v>
      </c>
      <c r="F1344" s="32" t="e">
        <f>IF(Table5[[#This Row],[School day]]="N",Table5[[#This Row],[Demand]],NA())</f>
        <v>#N/A</v>
      </c>
      <c r="G1344" s="32" t="e">
        <f>IF(Table5[[#This Row],[Holiday]]="Y",Table5[[#This Row],[Demand]], NA())</f>
        <v>#N/A</v>
      </c>
      <c r="H1344" s="32">
        <f>IF(Table5[[#This Row],[Holiday]]="Y",NA(),Table5[[#This Row],[Demand]])</f>
        <v>128192.08500000001</v>
      </c>
    </row>
    <row r="1345" spans="1:8" x14ac:dyDescent="0.3">
      <c r="A1345" s="31">
        <v>43348</v>
      </c>
      <c r="B1345" s="32" t="str">
        <f>VLOOKUP(Table_EnergyDemand_raw_data[[#This Row],[Date]],Table_Sheet1[], 2, FALSE)</f>
        <v>Y</v>
      </c>
      <c r="C1345" s="32" t="str">
        <f>VLOOKUP(Table_EnergyDemand_raw_data[[#This Row],[Date]],Table_Sheet1[], 3, FALSE)</f>
        <v>N</v>
      </c>
      <c r="D1345" s="32">
        <v>118307.155</v>
      </c>
      <c r="E1345" s="32">
        <f>IF(Table5[[#This Row],[School day]]="Y",Table5[[#This Row],[Demand]],NA())</f>
        <v>118307.155</v>
      </c>
      <c r="F1345" s="32" t="e">
        <f>IF(Table5[[#This Row],[School day]]="N",Table5[[#This Row],[Demand]],NA())</f>
        <v>#N/A</v>
      </c>
      <c r="G1345" s="32" t="e">
        <f>IF(Table5[[#This Row],[Holiday]]="Y",Table5[[#This Row],[Demand]], NA())</f>
        <v>#N/A</v>
      </c>
      <c r="H1345" s="32">
        <f>IF(Table5[[#This Row],[Holiday]]="Y",NA(),Table5[[#This Row],[Demand]])</f>
        <v>118307.155</v>
      </c>
    </row>
    <row r="1346" spans="1:8" x14ac:dyDescent="0.3">
      <c r="A1346" s="31">
        <v>43349</v>
      </c>
      <c r="B1346" s="32" t="str">
        <f>VLOOKUP(Table_EnergyDemand_raw_data[[#This Row],[Date]],Table_Sheet1[], 2, FALSE)</f>
        <v>Y</v>
      </c>
      <c r="C1346" s="32" t="str">
        <f>VLOOKUP(Table_EnergyDemand_raw_data[[#This Row],[Date]],Table_Sheet1[], 3, FALSE)</f>
        <v>N</v>
      </c>
      <c r="D1346" s="32">
        <v>116467.37</v>
      </c>
      <c r="E1346" s="32">
        <f>IF(Table5[[#This Row],[School day]]="Y",Table5[[#This Row],[Demand]],NA())</f>
        <v>116467.37</v>
      </c>
      <c r="F1346" s="32" t="e">
        <f>IF(Table5[[#This Row],[School day]]="N",Table5[[#This Row],[Demand]],NA())</f>
        <v>#N/A</v>
      </c>
      <c r="G1346" s="32" t="e">
        <f>IF(Table5[[#This Row],[Holiday]]="Y",Table5[[#This Row],[Demand]], NA())</f>
        <v>#N/A</v>
      </c>
      <c r="H1346" s="32">
        <f>IF(Table5[[#This Row],[Holiday]]="Y",NA(),Table5[[#This Row],[Demand]])</f>
        <v>116467.37</v>
      </c>
    </row>
    <row r="1347" spans="1:8" x14ac:dyDescent="0.3">
      <c r="A1347" s="31">
        <v>43350</v>
      </c>
      <c r="B1347" s="32" t="str">
        <f>VLOOKUP(Table_EnergyDemand_raw_data[[#This Row],[Date]],Table_Sheet1[], 2, FALSE)</f>
        <v>Y</v>
      </c>
      <c r="C1347" s="32" t="str">
        <f>VLOOKUP(Table_EnergyDemand_raw_data[[#This Row],[Date]],Table_Sheet1[], 3, FALSE)</f>
        <v>N</v>
      </c>
      <c r="D1347" s="32">
        <v>123583.52</v>
      </c>
      <c r="E1347" s="32">
        <f>IF(Table5[[#This Row],[School day]]="Y",Table5[[#This Row],[Demand]],NA())</f>
        <v>123583.52</v>
      </c>
      <c r="F1347" s="32" t="e">
        <f>IF(Table5[[#This Row],[School day]]="N",Table5[[#This Row],[Demand]],NA())</f>
        <v>#N/A</v>
      </c>
      <c r="G1347" s="32" t="e">
        <f>IF(Table5[[#This Row],[Holiday]]="Y",Table5[[#This Row],[Demand]], NA())</f>
        <v>#N/A</v>
      </c>
      <c r="H1347" s="32">
        <f>IF(Table5[[#This Row],[Holiday]]="Y",NA(),Table5[[#This Row],[Demand]])</f>
        <v>123583.52</v>
      </c>
    </row>
    <row r="1348" spans="1:8" x14ac:dyDescent="0.3">
      <c r="A1348" s="31">
        <v>43351</v>
      </c>
      <c r="B1348" s="32" t="str">
        <f>VLOOKUP(Table_EnergyDemand_raw_data[[#This Row],[Date]],Table_Sheet1[], 2, FALSE)</f>
        <v>Y</v>
      </c>
      <c r="C1348" s="32" t="str">
        <f>VLOOKUP(Table_EnergyDemand_raw_data[[#This Row],[Date]],Table_Sheet1[], 3, FALSE)</f>
        <v>N</v>
      </c>
      <c r="D1348" s="32">
        <v>109948.61500000001</v>
      </c>
      <c r="E1348" s="32">
        <f>IF(Table5[[#This Row],[School day]]="Y",Table5[[#This Row],[Demand]],NA())</f>
        <v>109948.61500000001</v>
      </c>
      <c r="F1348" s="32" t="e">
        <f>IF(Table5[[#This Row],[School day]]="N",Table5[[#This Row],[Demand]],NA())</f>
        <v>#N/A</v>
      </c>
      <c r="G1348" s="32" t="e">
        <f>IF(Table5[[#This Row],[Holiday]]="Y",Table5[[#This Row],[Demand]], NA())</f>
        <v>#N/A</v>
      </c>
      <c r="H1348" s="32">
        <f>IF(Table5[[#This Row],[Holiday]]="Y",NA(),Table5[[#This Row],[Demand]])</f>
        <v>109948.61500000001</v>
      </c>
    </row>
    <row r="1349" spans="1:8" x14ac:dyDescent="0.3">
      <c r="A1349" s="31">
        <v>43352</v>
      </c>
      <c r="B1349" s="32" t="str">
        <f>VLOOKUP(Table_EnergyDemand_raw_data[[#This Row],[Date]],Table_Sheet1[], 2, FALSE)</f>
        <v>Y</v>
      </c>
      <c r="C1349" s="32" t="str">
        <f>VLOOKUP(Table_EnergyDemand_raw_data[[#This Row],[Date]],Table_Sheet1[], 3, FALSE)</f>
        <v>N</v>
      </c>
      <c r="D1349" s="32">
        <v>107838.95</v>
      </c>
      <c r="E1349" s="32">
        <f>IF(Table5[[#This Row],[School day]]="Y",Table5[[#This Row],[Demand]],NA())</f>
        <v>107838.95</v>
      </c>
      <c r="F1349" s="32" t="e">
        <f>IF(Table5[[#This Row],[School day]]="N",Table5[[#This Row],[Demand]],NA())</f>
        <v>#N/A</v>
      </c>
      <c r="G1349" s="32" t="e">
        <f>IF(Table5[[#This Row],[Holiday]]="Y",Table5[[#This Row],[Demand]], NA())</f>
        <v>#N/A</v>
      </c>
      <c r="H1349" s="32">
        <f>IF(Table5[[#This Row],[Holiday]]="Y",NA(),Table5[[#This Row],[Demand]])</f>
        <v>107838.95</v>
      </c>
    </row>
    <row r="1350" spans="1:8" x14ac:dyDescent="0.3">
      <c r="A1350" s="31">
        <v>43353</v>
      </c>
      <c r="B1350" s="32" t="str">
        <f>VLOOKUP(Table_EnergyDemand_raw_data[[#This Row],[Date]],Table_Sheet1[], 2, FALSE)</f>
        <v>Y</v>
      </c>
      <c r="C1350" s="32" t="str">
        <f>VLOOKUP(Table_EnergyDemand_raw_data[[#This Row],[Date]],Table_Sheet1[], 3, FALSE)</f>
        <v>N</v>
      </c>
      <c r="D1350" s="32">
        <v>123132.625</v>
      </c>
      <c r="E1350" s="32">
        <f>IF(Table5[[#This Row],[School day]]="Y",Table5[[#This Row],[Demand]],NA())</f>
        <v>123132.625</v>
      </c>
      <c r="F1350" s="32" t="e">
        <f>IF(Table5[[#This Row],[School day]]="N",Table5[[#This Row],[Demand]],NA())</f>
        <v>#N/A</v>
      </c>
      <c r="G1350" s="32" t="e">
        <f>IF(Table5[[#This Row],[Holiday]]="Y",Table5[[#This Row],[Demand]], NA())</f>
        <v>#N/A</v>
      </c>
      <c r="H1350" s="32">
        <f>IF(Table5[[#This Row],[Holiday]]="Y",NA(),Table5[[#This Row],[Demand]])</f>
        <v>123132.625</v>
      </c>
    </row>
    <row r="1351" spans="1:8" x14ac:dyDescent="0.3">
      <c r="A1351" s="31">
        <v>43354</v>
      </c>
      <c r="B1351" s="32" t="str">
        <f>VLOOKUP(Table_EnergyDemand_raw_data[[#This Row],[Date]],Table_Sheet1[], 2, FALSE)</f>
        <v>Y</v>
      </c>
      <c r="C1351" s="32" t="str">
        <f>VLOOKUP(Table_EnergyDemand_raw_data[[#This Row],[Date]],Table_Sheet1[], 3, FALSE)</f>
        <v>N</v>
      </c>
      <c r="D1351" s="32">
        <v>111096.53</v>
      </c>
      <c r="E1351" s="32">
        <f>IF(Table5[[#This Row],[School day]]="Y",Table5[[#This Row],[Demand]],NA())</f>
        <v>111096.53</v>
      </c>
      <c r="F1351" s="32" t="e">
        <f>IF(Table5[[#This Row],[School day]]="N",Table5[[#This Row],[Demand]],NA())</f>
        <v>#N/A</v>
      </c>
      <c r="G1351" s="32" t="e">
        <f>IF(Table5[[#This Row],[Holiday]]="Y",Table5[[#This Row],[Demand]], NA())</f>
        <v>#N/A</v>
      </c>
      <c r="H1351" s="32">
        <f>IF(Table5[[#This Row],[Holiday]]="Y",NA(),Table5[[#This Row],[Demand]])</f>
        <v>111096.53</v>
      </c>
    </row>
    <row r="1352" spans="1:8" x14ac:dyDescent="0.3">
      <c r="A1352" s="31">
        <v>43355</v>
      </c>
      <c r="B1352" s="32" t="str">
        <f>VLOOKUP(Table_EnergyDemand_raw_data[[#This Row],[Date]],Table_Sheet1[], 2, FALSE)</f>
        <v>Y</v>
      </c>
      <c r="C1352" s="32" t="str">
        <f>VLOOKUP(Table_EnergyDemand_raw_data[[#This Row],[Date]],Table_Sheet1[], 3, FALSE)</f>
        <v>N</v>
      </c>
      <c r="D1352" s="32">
        <v>112935.03999999999</v>
      </c>
      <c r="E1352" s="32">
        <f>IF(Table5[[#This Row],[School day]]="Y",Table5[[#This Row],[Demand]],NA())</f>
        <v>112935.03999999999</v>
      </c>
      <c r="F1352" s="32" t="e">
        <f>IF(Table5[[#This Row],[School day]]="N",Table5[[#This Row],[Demand]],NA())</f>
        <v>#N/A</v>
      </c>
      <c r="G1352" s="32" t="e">
        <f>IF(Table5[[#This Row],[Holiday]]="Y",Table5[[#This Row],[Demand]], NA())</f>
        <v>#N/A</v>
      </c>
      <c r="H1352" s="32">
        <f>IF(Table5[[#This Row],[Holiday]]="Y",NA(),Table5[[#This Row],[Demand]])</f>
        <v>112935.03999999999</v>
      </c>
    </row>
    <row r="1353" spans="1:8" x14ac:dyDescent="0.3">
      <c r="A1353" s="31">
        <v>43356</v>
      </c>
      <c r="B1353" s="32" t="str">
        <f>VLOOKUP(Table_EnergyDemand_raw_data[[#This Row],[Date]],Table_Sheet1[], 2, FALSE)</f>
        <v>Y</v>
      </c>
      <c r="C1353" s="32" t="str">
        <f>VLOOKUP(Table_EnergyDemand_raw_data[[#This Row],[Date]],Table_Sheet1[], 3, FALSE)</f>
        <v>N</v>
      </c>
      <c r="D1353" s="32">
        <v>117880.565</v>
      </c>
      <c r="E1353" s="32">
        <f>IF(Table5[[#This Row],[School day]]="Y",Table5[[#This Row],[Demand]],NA())</f>
        <v>117880.565</v>
      </c>
      <c r="F1353" s="32" t="e">
        <f>IF(Table5[[#This Row],[School day]]="N",Table5[[#This Row],[Demand]],NA())</f>
        <v>#N/A</v>
      </c>
      <c r="G1353" s="32" t="e">
        <f>IF(Table5[[#This Row],[Holiday]]="Y",Table5[[#This Row],[Demand]], NA())</f>
        <v>#N/A</v>
      </c>
      <c r="H1353" s="32">
        <f>IF(Table5[[#This Row],[Holiday]]="Y",NA(),Table5[[#This Row],[Demand]])</f>
        <v>117880.565</v>
      </c>
    </row>
    <row r="1354" spans="1:8" x14ac:dyDescent="0.3">
      <c r="A1354" s="31">
        <v>43357</v>
      </c>
      <c r="B1354" s="32" t="str">
        <f>VLOOKUP(Table_EnergyDemand_raw_data[[#This Row],[Date]],Table_Sheet1[], 2, FALSE)</f>
        <v>Y</v>
      </c>
      <c r="C1354" s="32" t="str">
        <f>VLOOKUP(Table_EnergyDemand_raw_data[[#This Row],[Date]],Table_Sheet1[], 3, FALSE)</f>
        <v>N</v>
      </c>
      <c r="D1354" s="32">
        <v>111213.15</v>
      </c>
      <c r="E1354" s="32">
        <f>IF(Table5[[#This Row],[School day]]="Y",Table5[[#This Row],[Demand]],NA())</f>
        <v>111213.15</v>
      </c>
      <c r="F1354" s="32" t="e">
        <f>IF(Table5[[#This Row],[School day]]="N",Table5[[#This Row],[Demand]],NA())</f>
        <v>#N/A</v>
      </c>
      <c r="G1354" s="32" t="e">
        <f>IF(Table5[[#This Row],[Holiday]]="Y",Table5[[#This Row],[Demand]], NA())</f>
        <v>#N/A</v>
      </c>
      <c r="H1354" s="32">
        <f>IF(Table5[[#This Row],[Holiday]]="Y",NA(),Table5[[#This Row],[Demand]])</f>
        <v>111213.15</v>
      </c>
    </row>
    <row r="1355" spans="1:8" x14ac:dyDescent="0.3">
      <c r="A1355" s="31">
        <v>43358</v>
      </c>
      <c r="B1355" s="32" t="str">
        <f>VLOOKUP(Table_EnergyDemand_raw_data[[#This Row],[Date]],Table_Sheet1[], 2, FALSE)</f>
        <v>Y</v>
      </c>
      <c r="C1355" s="32" t="str">
        <f>VLOOKUP(Table_EnergyDemand_raw_data[[#This Row],[Date]],Table_Sheet1[], 3, FALSE)</f>
        <v>N</v>
      </c>
      <c r="D1355" s="32">
        <v>108632.355</v>
      </c>
      <c r="E1355" s="32">
        <f>IF(Table5[[#This Row],[School day]]="Y",Table5[[#This Row],[Demand]],NA())</f>
        <v>108632.355</v>
      </c>
      <c r="F1355" s="32" t="e">
        <f>IF(Table5[[#This Row],[School day]]="N",Table5[[#This Row],[Demand]],NA())</f>
        <v>#N/A</v>
      </c>
      <c r="G1355" s="32" t="e">
        <f>IF(Table5[[#This Row],[Holiday]]="Y",Table5[[#This Row],[Demand]], NA())</f>
        <v>#N/A</v>
      </c>
      <c r="H1355" s="32">
        <f>IF(Table5[[#This Row],[Holiday]]="Y",NA(),Table5[[#This Row],[Demand]])</f>
        <v>108632.355</v>
      </c>
    </row>
    <row r="1356" spans="1:8" x14ac:dyDescent="0.3">
      <c r="A1356" s="31">
        <v>43359</v>
      </c>
      <c r="B1356" s="32" t="str">
        <f>VLOOKUP(Table_EnergyDemand_raw_data[[#This Row],[Date]],Table_Sheet1[], 2, FALSE)</f>
        <v>Y</v>
      </c>
      <c r="C1356" s="32" t="str">
        <f>VLOOKUP(Table_EnergyDemand_raw_data[[#This Row],[Date]],Table_Sheet1[], 3, FALSE)</f>
        <v>N</v>
      </c>
      <c r="D1356" s="32">
        <v>113030.005</v>
      </c>
      <c r="E1356" s="32">
        <f>IF(Table5[[#This Row],[School day]]="Y",Table5[[#This Row],[Demand]],NA())</f>
        <v>113030.005</v>
      </c>
      <c r="F1356" s="32" t="e">
        <f>IF(Table5[[#This Row],[School day]]="N",Table5[[#This Row],[Demand]],NA())</f>
        <v>#N/A</v>
      </c>
      <c r="G1356" s="32" t="e">
        <f>IF(Table5[[#This Row],[Holiday]]="Y",Table5[[#This Row],[Demand]], NA())</f>
        <v>#N/A</v>
      </c>
      <c r="H1356" s="32">
        <f>IF(Table5[[#This Row],[Holiday]]="Y",NA(),Table5[[#This Row],[Demand]])</f>
        <v>113030.005</v>
      </c>
    </row>
    <row r="1357" spans="1:8" x14ac:dyDescent="0.3">
      <c r="A1357" s="31">
        <v>43360</v>
      </c>
      <c r="B1357" s="32" t="str">
        <f>VLOOKUP(Table_EnergyDemand_raw_data[[#This Row],[Date]],Table_Sheet1[], 2, FALSE)</f>
        <v>Y</v>
      </c>
      <c r="C1357" s="32" t="str">
        <f>VLOOKUP(Table_EnergyDemand_raw_data[[#This Row],[Date]],Table_Sheet1[], 3, FALSE)</f>
        <v>N</v>
      </c>
      <c r="D1357" s="32">
        <v>118208.24</v>
      </c>
      <c r="E1357" s="32">
        <f>IF(Table5[[#This Row],[School day]]="Y",Table5[[#This Row],[Demand]],NA())</f>
        <v>118208.24</v>
      </c>
      <c r="F1357" s="32" t="e">
        <f>IF(Table5[[#This Row],[School day]]="N",Table5[[#This Row],[Demand]],NA())</f>
        <v>#N/A</v>
      </c>
      <c r="G1357" s="32" t="e">
        <f>IF(Table5[[#This Row],[Holiday]]="Y",Table5[[#This Row],[Demand]], NA())</f>
        <v>#N/A</v>
      </c>
      <c r="H1357" s="32">
        <f>IF(Table5[[#This Row],[Holiday]]="Y",NA(),Table5[[#This Row],[Demand]])</f>
        <v>118208.24</v>
      </c>
    </row>
    <row r="1358" spans="1:8" x14ac:dyDescent="0.3">
      <c r="A1358" s="31">
        <v>43361</v>
      </c>
      <c r="B1358" s="32" t="str">
        <f>VLOOKUP(Table_EnergyDemand_raw_data[[#This Row],[Date]],Table_Sheet1[], 2, FALSE)</f>
        <v>Y</v>
      </c>
      <c r="C1358" s="32" t="str">
        <f>VLOOKUP(Table_EnergyDemand_raw_data[[#This Row],[Date]],Table_Sheet1[], 3, FALSE)</f>
        <v>N</v>
      </c>
      <c r="D1358" s="32">
        <v>119622.285</v>
      </c>
      <c r="E1358" s="32">
        <f>IF(Table5[[#This Row],[School day]]="Y",Table5[[#This Row],[Demand]],NA())</f>
        <v>119622.285</v>
      </c>
      <c r="F1358" s="32" t="e">
        <f>IF(Table5[[#This Row],[School day]]="N",Table5[[#This Row],[Demand]],NA())</f>
        <v>#N/A</v>
      </c>
      <c r="G1358" s="32" t="e">
        <f>IF(Table5[[#This Row],[Holiday]]="Y",Table5[[#This Row],[Demand]], NA())</f>
        <v>#N/A</v>
      </c>
      <c r="H1358" s="32">
        <f>IF(Table5[[#This Row],[Holiday]]="Y",NA(),Table5[[#This Row],[Demand]])</f>
        <v>119622.285</v>
      </c>
    </row>
    <row r="1359" spans="1:8" x14ac:dyDescent="0.3">
      <c r="A1359" s="31">
        <v>43362</v>
      </c>
      <c r="B1359" s="32" t="str">
        <f>VLOOKUP(Table_EnergyDemand_raw_data[[#This Row],[Date]],Table_Sheet1[], 2, FALSE)</f>
        <v>Y</v>
      </c>
      <c r="C1359" s="32" t="str">
        <f>VLOOKUP(Table_EnergyDemand_raw_data[[#This Row],[Date]],Table_Sheet1[], 3, FALSE)</f>
        <v>N</v>
      </c>
      <c r="D1359" s="32">
        <v>123787.77</v>
      </c>
      <c r="E1359" s="32">
        <f>IF(Table5[[#This Row],[School day]]="Y",Table5[[#This Row],[Demand]],NA())</f>
        <v>123787.77</v>
      </c>
      <c r="F1359" s="32" t="e">
        <f>IF(Table5[[#This Row],[School day]]="N",Table5[[#This Row],[Demand]],NA())</f>
        <v>#N/A</v>
      </c>
      <c r="G1359" s="32" t="e">
        <f>IF(Table5[[#This Row],[Holiday]]="Y",Table5[[#This Row],[Demand]], NA())</f>
        <v>#N/A</v>
      </c>
      <c r="H1359" s="32">
        <f>IF(Table5[[#This Row],[Holiday]]="Y",NA(),Table5[[#This Row],[Demand]])</f>
        <v>123787.77</v>
      </c>
    </row>
    <row r="1360" spans="1:8" x14ac:dyDescent="0.3">
      <c r="A1360" s="31">
        <v>43363</v>
      </c>
      <c r="B1360" s="32" t="str">
        <f>VLOOKUP(Table_EnergyDemand_raw_data[[#This Row],[Date]],Table_Sheet1[], 2, FALSE)</f>
        <v>Y</v>
      </c>
      <c r="C1360" s="32" t="str">
        <f>VLOOKUP(Table_EnergyDemand_raw_data[[#This Row],[Date]],Table_Sheet1[], 3, FALSE)</f>
        <v>N</v>
      </c>
      <c r="D1360" s="32">
        <v>125335.57</v>
      </c>
      <c r="E1360" s="32">
        <f>IF(Table5[[#This Row],[School day]]="Y",Table5[[#This Row],[Demand]],NA())</f>
        <v>125335.57</v>
      </c>
      <c r="F1360" s="32" t="e">
        <f>IF(Table5[[#This Row],[School day]]="N",Table5[[#This Row],[Demand]],NA())</f>
        <v>#N/A</v>
      </c>
      <c r="G1360" s="32" t="e">
        <f>IF(Table5[[#This Row],[Holiday]]="Y",Table5[[#This Row],[Demand]], NA())</f>
        <v>#N/A</v>
      </c>
      <c r="H1360" s="32">
        <f>IF(Table5[[#This Row],[Holiday]]="Y",NA(),Table5[[#This Row],[Demand]])</f>
        <v>125335.57</v>
      </c>
    </row>
    <row r="1361" spans="1:8" x14ac:dyDescent="0.3">
      <c r="A1361" s="31">
        <v>43364</v>
      </c>
      <c r="B1361" s="32" t="str">
        <f>VLOOKUP(Table_EnergyDemand_raw_data[[#This Row],[Date]],Table_Sheet1[], 2, FALSE)</f>
        <v>N</v>
      </c>
      <c r="C1361" s="32" t="str">
        <f>VLOOKUP(Table_EnergyDemand_raw_data[[#This Row],[Date]],Table_Sheet1[], 3, FALSE)</f>
        <v>N</v>
      </c>
      <c r="D1361" s="32">
        <v>120372.48</v>
      </c>
      <c r="E1361" s="32" t="e">
        <f>IF(Table5[[#This Row],[School day]]="Y",Table5[[#This Row],[Demand]],NA())</f>
        <v>#N/A</v>
      </c>
      <c r="F1361" s="32">
        <f>IF(Table5[[#This Row],[School day]]="N",Table5[[#This Row],[Demand]],NA())</f>
        <v>120372.48</v>
      </c>
      <c r="G1361" s="32" t="e">
        <f>IF(Table5[[#This Row],[Holiday]]="Y",Table5[[#This Row],[Demand]], NA())</f>
        <v>#N/A</v>
      </c>
      <c r="H1361" s="32">
        <f>IF(Table5[[#This Row],[Holiday]]="Y",NA(),Table5[[#This Row],[Demand]])</f>
        <v>120372.48</v>
      </c>
    </row>
    <row r="1362" spans="1:8" x14ac:dyDescent="0.3">
      <c r="A1362" s="31">
        <v>43365</v>
      </c>
      <c r="B1362" s="32" t="str">
        <f>VLOOKUP(Table_EnergyDemand_raw_data[[#This Row],[Date]],Table_Sheet1[], 2, FALSE)</f>
        <v>N</v>
      </c>
      <c r="C1362" s="32" t="str">
        <f>VLOOKUP(Table_EnergyDemand_raw_data[[#This Row],[Date]],Table_Sheet1[], 3, FALSE)</f>
        <v>N</v>
      </c>
      <c r="D1362" s="32">
        <v>107731.72</v>
      </c>
      <c r="E1362" s="32" t="e">
        <f>IF(Table5[[#This Row],[School day]]="Y",Table5[[#This Row],[Demand]],NA())</f>
        <v>#N/A</v>
      </c>
      <c r="F1362" s="32">
        <f>IF(Table5[[#This Row],[School day]]="N",Table5[[#This Row],[Demand]],NA())</f>
        <v>107731.72</v>
      </c>
      <c r="G1362" s="32" t="e">
        <f>IF(Table5[[#This Row],[Holiday]]="Y",Table5[[#This Row],[Demand]], NA())</f>
        <v>#N/A</v>
      </c>
      <c r="H1362" s="32">
        <f>IF(Table5[[#This Row],[Holiday]]="Y",NA(),Table5[[#This Row],[Demand]])</f>
        <v>107731.72</v>
      </c>
    </row>
    <row r="1363" spans="1:8" x14ac:dyDescent="0.3">
      <c r="A1363" s="31">
        <v>43366</v>
      </c>
      <c r="B1363" s="32" t="str">
        <f>VLOOKUP(Table_EnergyDemand_raw_data[[#This Row],[Date]],Table_Sheet1[], 2, FALSE)</f>
        <v>N</v>
      </c>
      <c r="C1363" s="32" t="str">
        <f>VLOOKUP(Table_EnergyDemand_raw_data[[#This Row],[Date]],Table_Sheet1[], 3, FALSE)</f>
        <v>N</v>
      </c>
      <c r="D1363" s="32">
        <v>107332.1</v>
      </c>
      <c r="E1363" s="32" t="e">
        <f>IF(Table5[[#This Row],[School day]]="Y",Table5[[#This Row],[Demand]],NA())</f>
        <v>#N/A</v>
      </c>
      <c r="F1363" s="32">
        <f>IF(Table5[[#This Row],[School day]]="N",Table5[[#This Row],[Demand]],NA())</f>
        <v>107332.1</v>
      </c>
      <c r="G1363" s="32" t="e">
        <f>IF(Table5[[#This Row],[Holiday]]="Y",Table5[[#This Row],[Demand]], NA())</f>
        <v>#N/A</v>
      </c>
      <c r="H1363" s="32">
        <f>IF(Table5[[#This Row],[Holiday]]="Y",NA(),Table5[[#This Row],[Demand]])</f>
        <v>107332.1</v>
      </c>
    </row>
    <row r="1364" spans="1:8" x14ac:dyDescent="0.3">
      <c r="A1364" s="31">
        <v>43367</v>
      </c>
      <c r="B1364" s="32" t="str">
        <f>VLOOKUP(Table_EnergyDemand_raw_data[[#This Row],[Date]],Table_Sheet1[], 2, FALSE)</f>
        <v>N</v>
      </c>
      <c r="C1364" s="32" t="str">
        <f>VLOOKUP(Table_EnergyDemand_raw_data[[#This Row],[Date]],Table_Sheet1[], 3, FALSE)</f>
        <v>N</v>
      </c>
      <c r="D1364" s="32">
        <v>119535.715</v>
      </c>
      <c r="E1364" s="32" t="e">
        <f>IF(Table5[[#This Row],[School day]]="Y",Table5[[#This Row],[Demand]],NA())</f>
        <v>#N/A</v>
      </c>
      <c r="F1364" s="32">
        <f>IF(Table5[[#This Row],[School day]]="N",Table5[[#This Row],[Demand]],NA())</f>
        <v>119535.715</v>
      </c>
      <c r="G1364" s="32" t="e">
        <f>IF(Table5[[#This Row],[Holiday]]="Y",Table5[[#This Row],[Demand]], NA())</f>
        <v>#N/A</v>
      </c>
      <c r="H1364" s="32">
        <f>IF(Table5[[#This Row],[Holiday]]="Y",NA(),Table5[[#This Row],[Demand]])</f>
        <v>119535.715</v>
      </c>
    </row>
    <row r="1365" spans="1:8" x14ac:dyDescent="0.3">
      <c r="A1365" s="31">
        <v>43368</v>
      </c>
      <c r="B1365" s="32" t="str">
        <f>VLOOKUP(Table_EnergyDemand_raw_data[[#This Row],[Date]],Table_Sheet1[], 2, FALSE)</f>
        <v>N</v>
      </c>
      <c r="C1365" s="32" t="str">
        <f>VLOOKUP(Table_EnergyDemand_raw_data[[#This Row],[Date]],Table_Sheet1[], 3, FALSE)</f>
        <v>N</v>
      </c>
      <c r="D1365" s="32">
        <v>124797.08500000001</v>
      </c>
      <c r="E1365" s="32" t="e">
        <f>IF(Table5[[#This Row],[School day]]="Y",Table5[[#This Row],[Demand]],NA())</f>
        <v>#N/A</v>
      </c>
      <c r="F1365" s="32">
        <f>IF(Table5[[#This Row],[School day]]="N",Table5[[#This Row],[Demand]],NA())</f>
        <v>124797.08500000001</v>
      </c>
      <c r="G1365" s="32" t="e">
        <f>IF(Table5[[#This Row],[Holiday]]="Y",Table5[[#This Row],[Demand]], NA())</f>
        <v>#N/A</v>
      </c>
      <c r="H1365" s="32">
        <f>IF(Table5[[#This Row],[Holiday]]="Y",NA(),Table5[[#This Row],[Demand]])</f>
        <v>124797.08500000001</v>
      </c>
    </row>
    <row r="1366" spans="1:8" x14ac:dyDescent="0.3">
      <c r="A1366" s="31">
        <v>43369</v>
      </c>
      <c r="B1366" s="32" t="str">
        <f>VLOOKUP(Table_EnergyDemand_raw_data[[#This Row],[Date]],Table_Sheet1[], 2, FALSE)</f>
        <v>N</v>
      </c>
      <c r="C1366" s="32" t="str">
        <f>VLOOKUP(Table_EnergyDemand_raw_data[[#This Row],[Date]],Table_Sheet1[], 3, FALSE)</f>
        <v>N</v>
      </c>
      <c r="D1366" s="32">
        <v>119238.345</v>
      </c>
      <c r="E1366" s="32" t="e">
        <f>IF(Table5[[#This Row],[School day]]="Y",Table5[[#This Row],[Demand]],NA())</f>
        <v>#N/A</v>
      </c>
      <c r="F1366" s="32">
        <f>IF(Table5[[#This Row],[School day]]="N",Table5[[#This Row],[Demand]],NA())</f>
        <v>119238.345</v>
      </c>
      <c r="G1366" s="32" t="e">
        <f>IF(Table5[[#This Row],[Holiday]]="Y",Table5[[#This Row],[Demand]], NA())</f>
        <v>#N/A</v>
      </c>
      <c r="H1366" s="32">
        <f>IF(Table5[[#This Row],[Holiday]]="Y",NA(),Table5[[#This Row],[Demand]])</f>
        <v>119238.345</v>
      </c>
    </row>
    <row r="1367" spans="1:8" x14ac:dyDescent="0.3">
      <c r="A1367" s="31">
        <v>43370</v>
      </c>
      <c r="B1367" s="32" t="str">
        <f>VLOOKUP(Table_EnergyDemand_raw_data[[#This Row],[Date]],Table_Sheet1[], 2, FALSE)</f>
        <v>N</v>
      </c>
      <c r="C1367" s="32" t="str">
        <f>VLOOKUP(Table_EnergyDemand_raw_data[[#This Row],[Date]],Table_Sheet1[], 3, FALSE)</f>
        <v>N</v>
      </c>
      <c r="D1367" s="32">
        <v>110878.67</v>
      </c>
      <c r="E1367" s="32" t="e">
        <f>IF(Table5[[#This Row],[School day]]="Y",Table5[[#This Row],[Demand]],NA())</f>
        <v>#N/A</v>
      </c>
      <c r="F1367" s="32">
        <f>IF(Table5[[#This Row],[School day]]="N",Table5[[#This Row],[Demand]],NA())</f>
        <v>110878.67</v>
      </c>
      <c r="G1367" s="32" t="e">
        <f>IF(Table5[[#This Row],[Holiday]]="Y",Table5[[#This Row],[Demand]], NA())</f>
        <v>#N/A</v>
      </c>
      <c r="H1367" s="32">
        <f>IF(Table5[[#This Row],[Holiday]]="Y",NA(),Table5[[#This Row],[Demand]])</f>
        <v>110878.67</v>
      </c>
    </row>
    <row r="1368" spans="1:8" x14ac:dyDescent="0.3">
      <c r="A1368" s="31">
        <v>43371</v>
      </c>
      <c r="B1368" s="32" t="str">
        <f>VLOOKUP(Table_EnergyDemand_raw_data[[#This Row],[Date]],Table_Sheet1[], 2, FALSE)</f>
        <v>N</v>
      </c>
      <c r="C1368" s="32" t="str">
        <f>VLOOKUP(Table_EnergyDemand_raw_data[[#This Row],[Date]],Table_Sheet1[], 3, FALSE)</f>
        <v>Y</v>
      </c>
      <c r="D1368" s="32">
        <v>108622.42</v>
      </c>
      <c r="E1368" s="32" t="e">
        <f>IF(Table5[[#This Row],[School day]]="Y",Table5[[#This Row],[Demand]],NA())</f>
        <v>#N/A</v>
      </c>
      <c r="F1368" s="32">
        <f>IF(Table5[[#This Row],[School day]]="N",Table5[[#This Row],[Demand]],NA())</f>
        <v>108622.42</v>
      </c>
      <c r="G1368" s="32">
        <f>IF(Table5[[#This Row],[Holiday]]="Y",Table5[[#This Row],[Demand]], NA())</f>
        <v>108622.42</v>
      </c>
      <c r="H1368" s="32" t="e">
        <f>IF(Table5[[#This Row],[Holiday]]="Y",NA(),Table5[[#This Row],[Demand]])</f>
        <v>#N/A</v>
      </c>
    </row>
    <row r="1369" spans="1:8" x14ac:dyDescent="0.3">
      <c r="A1369" s="31">
        <v>43372</v>
      </c>
      <c r="B1369" s="32" t="str">
        <f>VLOOKUP(Table_EnergyDemand_raw_data[[#This Row],[Date]],Table_Sheet1[], 2, FALSE)</f>
        <v>N</v>
      </c>
      <c r="C1369" s="32" t="str">
        <f>VLOOKUP(Table_EnergyDemand_raw_data[[#This Row],[Date]],Table_Sheet1[], 3, FALSE)</f>
        <v>N</v>
      </c>
      <c r="D1369" s="32">
        <v>109315.065</v>
      </c>
      <c r="E1369" s="32" t="e">
        <f>IF(Table5[[#This Row],[School day]]="Y",Table5[[#This Row],[Demand]],NA())</f>
        <v>#N/A</v>
      </c>
      <c r="F1369" s="32">
        <f>IF(Table5[[#This Row],[School day]]="N",Table5[[#This Row],[Demand]],NA())</f>
        <v>109315.065</v>
      </c>
      <c r="G1369" s="32" t="e">
        <f>IF(Table5[[#This Row],[Holiday]]="Y",Table5[[#This Row],[Demand]], NA())</f>
        <v>#N/A</v>
      </c>
      <c r="H1369" s="32">
        <f>IF(Table5[[#This Row],[Holiday]]="Y",NA(),Table5[[#This Row],[Demand]])</f>
        <v>109315.065</v>
      </c>
    </row>
    <row r="1370" spans="1:8" x14ac:dyDescent="0.3">
      <c r="A1370" s="31">
        <v>43373</v>
      </c>
      <c r="B1370" s="32" t="str">
        <f>VLOOKUP(Table_EnergyDemand_raw_data[[#This Row],[Date]],Table_Sheet1[], 2, FALSE)</f>
        <v>N</v>
      </c>
      <c r="C1370" s="32" t="str">
        <f>VLOOKUP(Table_EnergyDemand_raw_data[[#This Row],[Date]],Table_Sheet1[], 3, FALSE)</f>
        <v>N</v>
      </c>
      <c r="D1370" s="32">
        <v>106236.23</v>
      </c>
      <c r="E1370" s="32" t="e">
        <f>IF(Table5[[#This Row],[School day]]="Y",Table5[[#This Row],[Demand]],NA())</f>
        <v>#N/A</v>
      </c>
      <c r="F1370" s="32">
        <f>IF(Table5[[#This Row],[School day]]="N",Table5[[#This Row],[Demand]],NA())</f>
        <v>106236.23</v>
      </c>
      <c r="G1370" s="32" t="e">
        <f>IF(Table5[[#This Row],[Holiday]]="Y",Table5[[#This Row],[Demand]], NA())</f>
        <v>#N/A</v>
      </c>
      <c r="H1370" s="32">
        <f>IF(Table5[[#This Row],[Holiday]]="Y",NA(),Table5[[#This Row],[Demand]])</f>
        <v>106236.23</v>
      </c>
    </row>
    <row r="1371" spans="1:8" x14ac:dyDescent="0.3">
      <c r="A1371" s="31">
        <v>43374</v>
      </c>
      <c r="B1371" s="32" t="str">
        <f>VLOOKUP(Table_EnergyDemand_raw_data[[#This Row],[Date]],Table_Sheet1[], 2, FALSE)</f>
        <v>N</v>
      </c>
      <c r="C1371" s="32" t="str">
        <f>VLOOKUP(Table_EnergyDemand_raw_data[[#This Row],[Date]],Table_Sheet1[], 3, FALSE)</f>
        <v>N</v>
      </c>
      <c r="D1371" s="32">
        <v>114466.64</v>
      </c>
      <c r="E1371" s="32" t="e">
        <f>IF(Table5[[#This Row],[School day]]="Y",Table5[[#This Row],[Demand]],NA())</f>
        <v>#N/A</v>
      </c>
      <c r="F1371" s="32">
        <f>IF(Table5[[#This Row],[School day]]="N",Table5[[#This Row],[Demand]],NA())</f>
        <v>114466.64</v>
      </c>
      <c r="G1371" s="32" t="e">
        <f>IF(Table5[[#This Row],[Holiday]]="Y",Table5[[#This Row],[Demand]], NA())</f>
        <v>#N/A</v>
      </c>
      <c r="H1371" s="32">
        <f>IF(Table5[[#This Row],[Holiday]]="Y",NA(),Table5[[#This Row],[Demand]])</f>
        <v>114466.64</v>
      </c>
    </row>
    <row r="1372" spans="1:8" x14ac:dyDescent="0.3">
      <c r="A1372" s="31">
        <v>43375</v>
      </c>
      <c r="B1372" s="32" t="str">
        <f>VLOOKUP(Table_EnergyDemand_raw_data[[#This Row],[Date]],Table_Sheet1[], 2, FALSE)</f>
        <v>N</v>
      </c>
      <c r="C1372" s="32" t="str">
        <f>VLOOKUP(Table_EnergyDemand_raw_data[[#This Row],[Date]],Table_Sheet1[], 3, FALSE)</f>
        <v>N</v>
      </c>
      <c r="D1372" s="32">
        <v>114458.205</v>
      </c>
      <c r="E1372" s="32" t="e">
        <f>IF(Table5[[#This Row],[School day]]="Y",Table5[[#This Row],[Demand]],NA())</f>
        <v>#N/A</v>
      </c>
      <c r="F1372" s="32">
        <f>IF(Table5[[#This Row],[School day]]="N",Table5[[#This Row],[Demand]],NA())</f>
        <v>114458.205</v>
      </c>
      <c r="G1372" s="32" t="e">
        <f>IF(Table5[[#This Row],[Holiday]]="Y",Table5[[#This Row],[Demand]], NA())</f>
        <v>#N/A</v>
      </c>
      <c r="H1372" s="32">
        <f>IF(Table5[[#This Row],[Holiday]]="Y",NA(),Table5[[#This Row],[Demand]])</f>
        <v>114458.205</v>
      </c>
    </row>
    <row r="1373" spans="1:8" x14ac:dyDescent="0.3">
      <c r="A1373" s="31">
        <v>43376</v>
      </c>
      <c r="B1373" s="32" t="str">
        <f>VLOOKUP(Table_EnergyDemand_raw_data[[#This Row],[Date]],Table_Sheet1[], 2, FALSE)</f>
        <v>N</v>
      </c>
      <c r="C1373" s="32" t="str">
        <f>VLOOKUP(Table_EnergyDemand_raw_data[[#This Row],[Date]],Table_Sheet1[], 3, FALSE)</f>
        <v>N</v>
      </c>
      <c r="D1373" s="32">
        <v>115490.83500000001</v>
      </c>
      <c r="E1373" s="32" t="e">
        <f>IF(Table5[[#This Row],[School day]]="Y",Table5[[#This Row],[Demand]],NA())</f>
        <v>#N/A</v>
      </c>
      <c r="F1373" s="32">
        <f>IF(Table5[[#This Row],[School day]]="N",Table5[[#This Row],[Demand]],NA())</f>
        <v>115490.83500000001</v>
      </c>
      <c r="G1373" s="32" t="e">
        <f>IF(Table5[[#This Row],[Holiday]]="Y",Table5[[#This Row],[Demand]], NA())</f>
        <v>#N/A</v>
      </c>
      <c r="H1373" s="32">
        <f>IF(Table5[[#This Row],[Holiday]]="Y",NA(),Table5[[#This Row],[Demand]])</f>
        <v>115490.83500000001</v>
      </c>
    </row>
    <row r="1374" spans="1:8" x14ac:dyDescent="0.3">
      <c r="A1374" s="31">
        <v>43377</v>
      </c>
      <c r="B1374" s="32" t="str">
        <f>VLOOKUP(Table_EnergyDemand_raw_data[[#This Row],[Date]],Table_Sheet1[], 2, FALSE)</f>
        <v>N</v>
      </c>
      <c r="C1374" s="32" t="str">
        <f>VLOOKUP(Table_EnergyDemand_raw_data[[#This Row],[Date]],Table_Sheet1[], 3, FALSE)</f>
        <v>N</v>
      </c>
      <c r="D1374" s="32">
        <v>115294.12</v>
      </c>
      <c r="E1374" s="32" t="e">
        <f>IF(Table5[[#This Row],[School day]]="Y",Table5[[#This Row],[Demand]],NA())</f>
        <v>#N/A</v>
      </c>
      <c r="F1374" s="32">
        <f>IF(Table5[[#This Row],[School day]]="N",Table5[[#This Row],[Demand]],NA())</f>
        <v>115294.12</v>
      </c>
      <c r="G1374" s="32" t="e">
        <f>IF(Table5[[#This Row],[Holiday]]="Y",Table5[[#This Row],[Demand]], NA())</f>
        <v>#N/A</v>
      </c>
      <c r="H1374" s="32">
        <f>IF(Table5[[#This Row],[Holiday]]="Y",NA(),Table5[[#This Row],[Demand]])</f>
        <v>115294.12</v>
      </c>
    </row>
    <row r="1375" spans="1:8" x14ac:dyDescent="0.3">
      <c r="A1375" s="31">
        <v>43378</v>
      </c>
      <c r="B1375" s="32" t="str">
        <f>VLOOKUP(Table_EnergyDemand_raw_data[[#This Row],[Date]],Table_Sheet1[], 2, FALSE)</f>
        <v>N</v>
      </c>
      <c r="C1375" s="32" t="str">
        <f>VLOOKUP(Table_EnergyDemand_raw_data[[#This Row],[Date]],Table_Sheet1[], 3, FALSE)</f>
        <v>N</v>
      </c>
      <c r="D1375" s="32">
        <v>112576.545</v>
      </c>
      <c r="E1375" s="32" t="e">
        <f>IF(Table5[[#This Row],[School day]]="Y",Table5[[#This Row],[Demand]],NA())</f>
        <v>#N/A</v>
      </c>
      <c r="F1375" s="32">
        <f>IF(Table5[[#This Row],[School day]]="N",Table5[[#This Row],[Demand]],NA())</f>
        <v>112576.545</v>
      </c>
      <c r="G1375" s="32" t="e">
        <f>IF(Table5[[#This Row],[Holiday]]="Y",Table5[[#This Row],[Demand]], NA())</f>
        <v>#N/A</v>
      </c>
      <c r="H1375" s="32">
        <f>IF(Table5[[#This Row],[Holiday]]="Y",NA(),Table5[[#This Row],[Demand]])</f>
        <v>112576.545</v>
      </c>
    </row>
    <row r="1376" spans="1:8" x14ac:dyDescent="0.3">
      <c r="A1376" s="31">
        <v>43379</v>
      </c>
      <c r="B1376" s="32" t="str">
        <f>VLOOKUP(Table_EnergyDemand_raw_data[[#This Row],[Date]],Table_Sheet1[], 2, FALSE)</f>
        <v>N</v>
      </c>
      <c r="C1376" s="32" t="str">
        <f>VLOOKUP(Table_EnergyDemand_raw_data[[#This Row],[Date]],Table_Sheet1[], 3, FALSE)</f>
        <v>N</v>
      </c>
      <c r="D1376" s="32">
        <v>102988.145</v>
      </c>
      <c r="E1376" s="32" t="e">
        <f>IF(Table5[[#This Row],[School day]]="Y",Table5[[#This Row],[Demand]],NA())</f>
        <v>#N/A</v>
      </c>
      <c r="F1376" s="32">
        <f>IF(Table5[[#This Row],[School day]]="N",Table5[[#This Row],[Demand]],NA())</f>
        <v>102988.145</v>
      </c>
      <c r="G1376" s="32" t="e">
        <f>IF(Table5[[#This Row],[Holiday]]="Y",Table5[[#This Row],[Demand]], NA())</f>
        <v>#N/A</v>
      </c>
      <c r="H1376" s="32">
        <f>IF(Table5[[#This Row],[Holiday]]="Y",NA(),Table5[[#This Row],[Demand]])</f>
        <v>102988.145</v>
      </c>
    </row>
    <row r="1377" spans="1:8" x14ac:dyDescent="0.3">
      <c r="A1377" s="31">
        <v>43380</v>
      </c>
      <c r="B1377" s="32" t="str">
        <f>VLOOKUP(Table_EnergyDemand_raw_data[[#This Row],[Date]],Table_Sheet1[], 2, FALSE)</f>
        <v>N</v>
      </c>
      <c r="C1377" s="32" t="str">
        <f>VLOOKUP(Table_EnergyDemand_raw_data[[#This Row],[Date]],Table_Sheet1[], 3, FALSE)</f>
        <v>N</v>
      </c>
      <c r="D1377" s="32">
        <v>100476.705</v>
      </c>
      <c r="E1377" s="32" t="e">
        <f>IF(Table5[[#This Row],[School day]]="Y",Table5[[#This Row],[Demand]],NA())</f>
        <v>#N/A</v>
      </c>
      <c r="F1377" s="32">
        <f>IF(Table5[[#This Row],[School day]]="N",Table5[[#This Row],[Demand]],NA())</f>
        <v>100476.705</v>
      </c>
      <c r="G1377" s="32" t="e">
        <f>IF(Table5[[#This Row],[Holiday]]="Y",Table5[[#This Row],[Demand]], NA())</f>
        <v>#N/A</v>
      </c>
      <c r="H1377" s="32">
        <f>IF(Table5[[#This Row],[Holiday]]="Y",NA(),Table5[[#This Row],[Demand]])</f>
        <v>100476.705</v>
      </c>
    </row>
    <row r="1378" spans="1:8" x14ac:dyDescent="0.3">
      <c r="A1378" s="31">
        <v>43381</v>
      </c>
      <c r="B1378" s="32" t="str">
        <f>VLOOKUP(Table_EnergyDemand_raw_data[[#This Row],[Date]],Table_Sheet1[], 2, FALSE)</f>
        <v>N</v>
      </c>
      <c r="C1378" s="32" t="str">
        <f>VLOOKUP(Table_EnergyDemand_raw_data[[#This Row],[Date]],Table_Sheet1[], 3, FALSE)</f>
        <v>N</v>
      </c>
      <c r="D1378" s="32">
        <v>113945.5</v>
      </c>
      <c r="E1378" s="32" t="e">
        <f>IF(Table5[[#This Row],[School day]]="Y",Table5[[#This Row],[Demand]],NA())</f>
        <v>#N/A</v>
      </c>
      <c r="F1378" s="32">
        <f>IF(Table5[[#This Row],[School day]]="N",Table5[[#This Row],[Demand]],NA())</f>
        <v>113945.5</v>
      </c>
      <c r="G1378" s="32" t="e">
        <f>IF(Table5[[#This Row],[Holiday]]="Y",Table5[[#This Row],[Demand]], NA())</f>
        <v>#N/A</v>
      </c>
      <c r="H1378" s="32">
        <f>IF(Table5[[#This Row],[Holiday]]="Y",NA(),Table5[[#This Row],[Demand]])</f>
        <v>113945.5</v>
      </c>
    </row>
    <row r="1379" spans="1:8" x14ac:dyDescent="0.3">
      <c r="A1379" s="31">
        <v>43382</v>
      </c>
      <c r="B1379" s="32" t="str">
        <f>VLOOKUP(Table_EnergyDemand_raw_data[[#This Row],[Date]],Table_Sheet1[], 2, FALSE)</f>
        <v>Y</v>
      </c>
      <c r="C1379" s="32" t="str">
        <f>VLOOKUP(Table_EnergyDemand_raw_data[[#This Row],[Date]],Table_Sheet1[], 3, FALSE)</f>
        <v>N</v>
      </c>
      <c r="D1379" s="32">
        <v>116449.31</v>
      </c>
      <c r="E1379" s="32">
        <f>IF(Table5[[#This Row],[School day]]="Y",Table5[[#This Row],[Demand]],NA())</f>
        <v>116449.31</v>
      </c>
      <c r="F1379" s="32" t="e">
        <f>IF(Table5[[#This Row],[School day]]="N",Table5[[#This Row],[Demand]],NA())</f>
        <v>#N/A</v>
      </c>
      <c r="G1379" s="32" t="e">
        <f>IF(Table5[[#This Row],[Holiday]]="Y",Table5[[#This Row],[Demand]], NA())</f>
        <v>#N/A</v>
      </c>
      <c r="H1379" s="32">
        <f>IF(Table5[[#This Row],[Holiday]]="Y",NA(),Table5[[#This Row],[Demand]])</f>
        <v>116449.31</v>
      </c>
    </row>
    <row r="1380" spans="1:8" x14ac:dyDescent="0.3">
      <c r="A1380" s="31">
        <v>43383</v>
      </c>
      <c r="B1380" s="32" t="str">
        <f>VLOOKUP(Table_EnergyDemand_raw_data[[#This Row],[Date]],Table_Sheet1[], 2, FALSE)</f>
        <v>Y</v>
      </c>
      <c r="C1380" s="32" t="str">
        <f>VLOOKUP(Table_EnergyDemand_raw_data[[#This Row],[Date]],Table_Sheet1[], 3, FALSE)</f>
        <v>N</v>
      </c>
      <c r="D1380" s="32">
        <v>109551.08</v>
      </c>
      <c r="E1380" s="32">
        <f>IF(Table5[[#This Row],[School day]]="Y",Table5[[#This Row],[Demand]],NA())</f>
        <v>109551.08</v>
      </c>
      <c r="F1380" s="32" t="e">
        <f>IF(Table5[[#This Row],[School day]]="N",Table5[[#This Row],[Demand]],NA())</f>
        <v>#N/A</v>
      </c>
      <c r="G1380" s="32" t="e">
        <f>IF(Table5[[#This Row],[Holiday]]="Y",Table5[[#This Row],[Demand]], NA())</f>
        <v>#N/A</v>
      </c>
      <c r="H1380" s="32">
        <f>IF(Table5[[#This Row],[Holiday]]="Y",NA(),Table5[[#This Row],[Demand]])</f>
        <v>109551.08</v>
      </c>
    </row>
    <row r="1381" spans="1:8" x14ac:dyDescent="0.3">
      <c r="A1381" s="31">
        <v>43384</v>
      </c>
      <c r="B1381" s="32" t="str">
        <f>VLOOKUP(Table_EnergyDemand_raw_data[[#This Row],[Date]],Table_Sheet1[], 2, FALSE)</f>
        <v>Y</v>
      </c>
      <c r="C1381" s="32" t="str">
        <f>VLOOKUP(Table_EnergyDemand_raw_data[[#This Row],[Date]],Table_Sheet1[], 3, FALSE)</f>
        <v>N</v>
      </c>
      <c r="D1381" s="32">
        <v>110432.33</v>
      </c>
      <c r="E1381" s="32">
        <f>IF(Table5[[#This Row],[School day]]="Y",Table5[[#This Row],[Demand]],NA())</f>
        <v>110432.33</v>
      </c>
      <c r="F1381" s="32" t="e">
        <f>IF(Table5[[#This Row],[School day]]="N",Table5[[#This Row],[Demand]],NA())</f>
        <v>#N/A</v>
      </c>
      <c r="G1381" s="32" t="e">
        <f>IF(Table5[[#This Row],[Holiday]]="Y",Table5[[#This Row],[Demand]], NA())</f>
        <v>#N/A</v>
      </c>
      <c r="H1381" s="32">
        <f>IF(Table5[[#This Row],[Holiday]]="Y",NA(),Table5[[#This Row],[Demand]])</f>
        <v>110432.33</v>
      </c>
    </row>
    <row r="1382" spans="1:8" x14ac:dyDescent="0.3">
      <c r="A1382" s="31">
        <v>43385</v>
      </c>
      <c r="B1382" s="32" t="str">
        <f>VLOOKUP(Table_EnergyDemand_raw_data[[#This Row],[Date]],Table_Sheet1[], 2, FALSE)</f>
        <v>Y</v>
      </c>
      <c r="C1382" s="32" t="str">
        <f>VLOOKUP(Table_EnergyDemand_raw_data[[#This Row],[Date]],Table_Sheet1[], 3, FALSE)</f>
        <v>N</v>
      </c>
      <c r="D1382" s="32">
        <v>110457.33500000001</v>
      </c>
      <c r="E1382" s="32">
        <f>IF(Table5[[#This Row],[School day]]="Y",Table5[[#This Row],[Demand]],NA())</f>
        <v>110457.33500000001</v>
      </c>
      <c r="F1382" s="32" t="e">
        <f>IF(Table5[[#This Row],[School day]]="N",Table5[[#This Row],[Demand]],NA())</f>
        <v>#N/A</v>
      </c>
      <c r="G1382" s="32" t="e">
        <f>IF(Table5[[#This Row],[Holiday]]="Y",Table5[[#This Row],[Demand]], NA())</f>
        <v>#N/A</v>
      </c>
      <c r="H1382" s="32">
        <f>IF(Table5[[#This Row],[Holiday]]="Y",NA(),Table5[[#This Row],[Demand]])</f>
        <v>110457.33500000001</v>
      </c>
    </row>
    <row r="1383" spans="1:8" x14ac:dyDescent="0.3">
      <c r="A1383" s="31">
        <v>43386</v>
      </c>
      <c r="B1383" s="32" t="str">
        <f>VLOOKUP(Table_EnergyDemand_raw_data[[#This Row],[Date]],Table_Sheet1[], 2, FALSE)</f>
        <v>Y</v>
      </c>
      <c r="C1383" s="32" t="str">
        <f>VLOOKUP(Table_EnergyDemand_raw_data[[#This Row],[Date]],Table_Sheet1[], 3, FALSE)</f>
        <v>N</v>
      </c>
      <c r="D1383" s="32">
        <v>96584.744999999995</v>
      </c>
      <c r="E1383" s="32">
        <f>IF(Table5[[#This Row],[School day]]="Y",Table5[[#This Row],[Demand]],NA())</f>
        <v>96584.744999999995</v>
      </c>
      <c r="F1383" s="32" t="e">
        <f>IF(Table5[[#This Row],[School day]]="N",Table5[[#This Row],[Demand]],NA())</f>
        <v>#N/A</v>
      </c>
      <c r="G1383" s="32" t="e">
        <f>IF(Table5[[#This Row],[Holiday]]="Y",Table5[[#This Row],[Demand]], NA())</f>
        <v>#N/A</v>
      </c>
      <c r="H1383" s="32">
        <f>IF(Table5[[#This Row],[Holiday]]="Y",NA(),Table5[[#This Row],[Demand]])</f>
        <v>96584.744999999995</v>
      </c>
    </row>
    <row r="1384" spans="1:8" x14ac:dyDescent="0.3">
      <c r="A1384" s="31">
        <v>43387</v>
      </c>
      <c r="B1384" s="32" t="str">
        <f>VLOOKUP(Table_EnergyDemand_raw_data[[#This Row],[Date]],Table_Sheet1[], 2, FALSE)</f>
        <v>Y</v>
      </c>
      <c r="C1384" s="32" t="str">
        <f>VLOOKUP(Table_EnergyDemand_raw_data[[#This Row],[Date]],Table_Sheet1[], 3, FALSE)</f>
        <v>N</v>
      </c>
      <c r="D1384" s="32">
        <v>90918.615000000005</v>
      </c>
      <c r="E1384" s="32">
        <f>IF(Table5[[#This Row],[School day]]="Y",Table5[[#This Row],[Demand]],NA())</f>
        <v>90918.615000000005</v>
      </c>
      <c r="F1384" s="32" t="e">
        <f>IF(Table5[[#This Row],[School day]]="N",Table5[[#This Row],[Demand]],NA())</f>
        <v>#N/A</v>
      </c>
      <c r="G1384" s="32" t="e">
        <f>IF(Table5[[#This Row],[Holiday]]="Y",Table5[[#This Row],[Demand]], NA())</f>
        <v>#N/A</v>
      </c>
      <c r="H1384" s="32">
        <f>IF(Table5[[#This Row],[Holiday]]="Y",NA(),Table5[[#This Row],[Demand]])</f>
        <v>90918.615000000005</v>
      </c>
    </row>
    <row r="1385" spans="1:8" x14ac:dyDescent="0.3">
      <c r="A1385" s="31">
        <v>43388</v>
      </c>
      <c r="B1385" s="32" t="str">
        <f>VLOOKUP(Table_EnergyDemand_raw_data[[#This Row],[Date]],Table_Sheet1[], 2, FALSE)</f>
        <v>Y</v>
      </c>
      <c r="C1385" s="32" t="str">
        <f>VLOOKUP(Table_EnergyDemand_raw_data[[#This Row],[Date]],Table_Sheet1[], 3, FALSE)</f>
        <v>N</v>
      </c>
      <c r="D1385" s="32">
        <v>108070.27499999999</v>
      </c>
      <c r="E1385" s="32">
        <f>IF(Table5[[#This Row],[School day]]="Y",Table5[[#This Row],[Demand]],NA())</f>
        <v>108070.27499999999</v>
      </c>
      <c r="F1385" s="32" t="e">
        <f>IF(Table5[[#This Row],[School day]]="N",Table5[[#This Row],[Demand]],NA())</f>
        <v>#N/A</v>
      </c>
      <c r="G1385" s="32" t="e">
        <f>IF(Table5[[#This Row],[Holiday]]="Y",Table5[[#This Row],[Demand]], NA())</f>
        <v>#N/A</v>
      </c>
      <c r="H1385" s="32">
        <f>IF(Table5[[#This Row],[Holiday]]="Y",NA(),Table5[[#This Row],[Demand]])</f>
        <v>108070.27499999999</v>
      </c>
    </row>
    <row r="1386" spans="1:8" x14ac:dyDescent="0.3">
      <c r="A1386" s="31">
        <v>43389</v>
      </c>
      <c r="B1386" s="32" t="str">
        <f>VLOOKUP(Table_EnergyDemand_raw_data[[#This Row],[Date]],Table_Sheet1[], 2, FALSE)</f>
        <v>Y</v>
      </c>
      <c r="C1386" s="32" t="str">
        <f>VLOOKUP(Table_EnergyDemand_raw_data[[#This Row],[Date]],Table_Sheet1[], 3, FALSE)</f>
        <v>N</v>
      </c>
      <c r="D1386" s="32">
        <v>113889.41</v>
      </c>
      <c r="E1386" s="32">
        <f>IF(Table5[[#This Row],[School day]]="Y",Table5[[#This Row],[Demand]],NA())</f>
        <v>113889.41</v>
      </c>
      <c r="F1386" s="32" t="e">
        <f>IF(Table5[[#This Row],[School day]]="N",Table5[[#This Row],[Demand]],NA())</f>
        <v>#N/A</v>
      </c>
      <c r="G1386" s="32" t="e">
        <f>IF(Table5[[#This Row],[Holiday]]="Y",Table5[[#This Row],[Demand]], NA())</f>
        <v>#N/A</v>
      </c>
      <c r="H1386" s="32">
        <f>IF(Table5[[#This Row],[Holiday]]="Y",NA(),Table5[[#This Row],[Demand]])</f>
        <v>113889.41</v>
      </c>
    </row>
    <row r="1387" spans="1:8" x14ac:dyDescent="0.3">
      <c r="A1387" s="31">
        <v>43390</v>
      </c>
      <c r="B1387" s="32" t="str">
        <f>VLOOKUP(Table_EnergyDemand_raw_data[[#This Row],[Date]],Table_Sheet1[], 2, FALSE)</f>
        <v>Y</v>
      </c>
      <c r="C1387" s="32" t="str">
        <f>VLOOKUP(Table_EnergyDemand_raw_data[[#This Row],[Date]],Table_Sheet1[], 3, FALSE)</f>
        <v>N</v>
      </c>
      <c r="D1387" s="32">
        <v>112592.26</v>
      </c>
      <c r="E1387" s="32">
        <f>IF(Table5[[#This Row],[School day]]="Y",Table5[[#This Row],[Demand]],NA())</f>
        <v>112592.26</v>
      </c>
      <c r="F1387" s="32" t="e">
        <f>IF(Table5[[#This Row],[School day]]="N",Table5[[#This Row],[Demand]],NA())</f>
        <v>#N/A</v>
      </c>
      <c r="G1387" s="32" t="e">
        <f>IF(Table5[[#This Row],[Holiday]]="Y",Table5[[#This Row],[Demand]], NA())</f>
        <v>#N/A</v>
      </c>
      <c r="H1387" s="32">
        <f>IF(Table5[[#This Row],[Holiday]]="Y",NA(),Table5[[#This Row],[Demand]])</f>
        <v>112592.26</v>
      </c>
    </row>
    <row r="1388" spans="1:8" x14ac:dyDescent="0.3">
      <c r="A1388" s="31">
        <v>43391</v>
      </c>
      <c r="B1388" s="32" t="str">
        <f>VLOOKUP(Table_EnergyDemand_raw_data[[#This Row],[Date]],Table_Sheet1[], 2, FALSE)</f>
        <v>Y</v>
      </c>
      <c r="C1388" s="32" t="str">
        <f>VLOOKUP(Table_EnergyDemand_raw_data[[#This Row],[Date]],Table_Sheet1[], 3, FALSE)</f>
        <v>N</v>
      </c>
      <c r="D1388" s="32">
        <v>112806.58500000001</v>
      </c>
      <c r="E1388" s="32">
        <f>IF(Table5[[#This Row],[School day]]="Y",Table5[[#This Row],[Demand]],NA())</f>
        <v>112806.58500000001</v>
      </c>
      <c r="F1388" s="32" t="e">
        <f>IF(Table5[[#This Row],[School day]]="N",Table5[[#This Row],[Demand]],NA())</f>
        <v>#N/A</v>
      </c>
      <c r="G1388" s="32" t="e">
        <f>IF(Table5[[#This Row],[Holiday]]="Y",Table5[[#This Row],[Demand]], NA())</f>
        <v>#N/A</v>
      </c>
      <c r="H1388" s="32">
        <f>IF(Table5[[#This Row],[Holiday]]="Y",NA(),Table5[[#This Row],[Demand]])</f>
        <v>112806.58500000001</v>
      </c>
    </row>
    <row r="1389" spans="1:8" x14ac:dyDescent="0.3">
      <c r="A1389" s="31">
        <v>43392</v>
      </c>
      <c r="B1389" s="32" t="str">
        <f>VLOOKUP(Table_EnergyDemand_raw_data[[#This Row],[Date]],Table_Sheet1[], 2, FALSE)</f>
        <v>Y</v>
      </c>
      <c r="C1389" s="32" t="str">
        <f>VLOOKUP(Table_EnergyDemand_raw_data[[#This Row],[Date]],Table_Sheet1[], 3, FALSE)</f>
        <v>N</v>
      </c>
      <c r="D1389" s="32">
        <v>107940.16</v>
      </c>
      <c r="E1389" s="32">
        <f>IF(Table5[[#This Row],[School day]]="Y",Table5[[#This Row],[Demand]],NA())</f>
        <v>107940.16</v>
      </c>
      <c r="F1389" s="32" t="e">
        <f>IF(Table5[[#This Row],[School day]]="N",Table5[[#This Row],[Demand]],NA())</f>
        <v>#N/A</v>
      </c>
      <c r="G1389" s="32" t="e">
        <f>IF(Table5[[#This Row],[Holiday]]="Y",Table5[[#This Row],[Demand]], NA())</f>
        <v>#N/A</v>
      </c>
      <c r="H1389" s="32">
        <f>IF(Table5[[#This Row],[Holiday]]="Y",NA(),Table5[[#This Row],[Demand]])</f>
        <v>107940.16</v>
      </c>
    </row>
    <row r="1390" spans="1:8" x14ac:dyDescent="0.3">
      <c r="A1390" s="31">
        <v>43393</v>
      </c>
      <c r="B1390" s="32" t="str">
        <f>VLOOKUP(Table_EnergyDemand_raw_data[[#This Row],[Date]],Table_Sheet1[], 2, FALSE)</f>
        <v>Y</v>
      </c>
      <c r="C1390" s="32" t="str">
        <f>VLOOKUP(Table_EnergyDemand_raw_data[[#This Row],[Date]],Table_Sheet1[], 3, FALSE)</f>
        <v>N</v>
      </c>
      <c r="D1390" s="32">
        <v>99368.854999999996</v>
      </c>
      <c r="E1390" s="32">
        <f>IF(Table5[[#This Row],[School day]]="Y",Table5[[#This Row],[Demand]],NA())</f>
        <v>99368.854999999996</v>
      </c>
      <c r="F1390" s="32" t="e">
        <f>IF(Table5[[#This Row],[School day]]="N",Table5[[#This Row],[Demand]],NA())</f>
        <v>#N/A</v>
      </c>
      <c r="G1390" s="32" t="e">
        <f>IF(Table5[[#This Row],[Holiday]]="Y",Table5[[#This Row],[Demand]], NA())</f>
        <v>#N/A</v>
      </c>
      <c r="H1390" s="32">
        <f>IF(Table5[[#This Row],[Holiday]]="Y",NA(),Table5[[#This Row],[Demand]])</f>
        <v>99368.854999999996</v>
      </c>
    </row>
    <row r="1391" spans="1:8" x14ac:dyDescent="0.3">
      <c r="A1391" s="31">
        <v>43394</v>
      </c>
      <c r="B1391" s="32" t="str">
        <f>VLOOKUP(Table_EnergyDemand_raw_data[[#This Row],[Date]],Table_Sheet1[], 2, FALSE)</f>
        <v>Y</v>
      </c>
      <c r="C1391" s="32" t="str">
        <f>VLOOKUP(Table_EnergyDemand_raw_data[[#This Row],[Date]],Table_Sheet1[], 3, FALSE)</f>
        <v>N</v>
      </c>
      <c r="D1391" s="32">
        <v>98427.53</v>
      </c>
      <c r="E1391" s="32">
        <f>IF(Table5[[#This Row],[School day]]="Y",Table5[[#This Row],[Demand]],NA())</f>
        <v>98427.53</v>
      </c>
      <c r="F1391" s="32" t="e">
        <f>IF(Table5[[#This Row],[School day]]="N",Table5[[#This Row],[Demand]],NA())</f>
        <v>#N/A</v>
      </c>
      <c r="G1391" s="32" t="e">
        <f>IF(Table5[[#This Row],[Holiday]]="Y",Table5[[#This Row],[Demand]], NA())</f>
        <v>#N/A</v>
      </c>
      <c r="H1391" s="32">
        <f>IF(Table5[[#This Row],[Holiday]]="Y",NA(),Table5[[#This Row],[Demand]])</f>
        <v>98427.53</v>
      </c>
    </row>
    <row r="1392" spans="1:8" x14ac:dyDescent="0.3">
      <c r="A1392" s="31">
        <v>43395</v>
      </c>
      <c r="B1392" s="32" t="str">
        <f>VLOOKUP(Table_EnergyDemand_raw_data[[#This Row],[Date]],Table_Sheet1[], 2, FALSE)</f>
        <v>Y</v>
      </c>
      <c r="C1392" s="32" t="str">
        <f>VLOOKUP(Table_EnergyDemand_raw_data[[#This Row],[Date]],Table_Sheet1[], 3, FALSE)</f>
        <v>N</v>
      </c>
      <c r="D1392" s="32">
        <v>105893.61500000001</v>
      </c>
      <c r="E1392" s="32">
        <f>IF(Table5[[#This Row],[School day]]="Y",Table5[[#This Row],[Demand]],NA())</f>
        <v>105893.61500000001</v>
      </c>
      <c r="F1392" s="32" t="e">
        <f>IF(Table5[[#This Row],[School day]]="N",Table5[[#This Row],[Demand]],NA())</f>
        <v>#N/A</v>
      </c>
      <c r="G1392" s="32" t="e">
        <f>IF(Table5[[#This Row],[Holiday]]="Y",Table5[[#This Row],[Demand]], NA())</f>
        <v>#N/A</v>
      </c>
      <c r="H1392" s="32">
        <f>IF(Table5[[#This Row],[Holiday]]="Y",NA(),Table5[[#This Row],[Demand]])</f>
        <v>105893.61500000001</v>
      </c>
    </row>
    <row r="1393" spans="1:8" x14ac:dyDescent="0.3">
      <c r="A1393" s="31">
        <v>43396</v>
      </c>
      <c r="B1393" s="32" t="str">
        <f>VLOOKUP(Table_EnergyDemand_raw_data[[#This Row],[Date]],Table_Sheet1[], 2, FALSE)</f>
        <v>Y</v>
      </c>
      <c r="C1393" s="32" t="str">
        <f>VLOOKUP(Table_EnergyDemand_raw_data[[#This Row],[Date]],Table_Sheet1[], 3, FALSE)</f>
        <v>N</v>
      </c>
      <c r="D1393" s="32">
        <v>109241.565</v>
      </c>
      <c r="E1393" s="32">
        <f>IF(Table5[[#This Row],[School day]]="Y",Table5[[#This Row],[Demand]],NA())</f>
        <v>109241.565</v>
      </c>
      <c r="F1393" s="32" t="e">
        <f>IF(Table5[[#This Row],[School day]]="N",Table5[[#This Row],[Demand]],NA())</f>
        <v>#N/A</v>
      </c>
      <c r="G1393" s="32" t="e">
        <f>IF(Table5[[#This Row],[Holiday]]="Y",Table5[[#This Row],[Demand]], NA())</f>
        <v>#N/A</v>
      </c>
      <c r="H1393" s="32">
        <f>IF(Table5[[#This Row],[Holiday]]="Y",NA(),Table5[[#This Row],[Demand]])</f>
        <v>109241.565</v>
      </c>
    </row>
    <row r="1394" spans="1:8" x14ac:dyDescent="0.3">
      <c r="A1394" s="31">
        <v>43397</v>
      </c>
      <c r="B1394" s="32" t="str">
        <f>VLOOKUP(Table_EnergyDemand_raw_data[[#This Row],[Date]],Table_Sheet1[], 2, FALSE)</f>
        <v>Y</v>
      </c>
      <c r="C1394" s="32" t="str">
        <f>VLOOKUP(Table_EnergyDemand_raw_data[[#This Row],[Date]],Table_Sheet1[], 3, FALSE)</f>
        <v>N</v>
      </c>
      <c r="D1394" s="32">
        <v>111423.36500000001</v>
      </c>
      <c r="E1394" s="32">
        <f>IF(Table5[[#This Row],[School day]]="Y",Table5[[#This Row],[Demand]],NA())</f>
        <v>111423.36500000001</v>
      </c>
      <c r="F1394" s="32" t="e">
        <f>IF(Table5[[#This Row],[School day]]="N",Table5[[#This Row],[Demand]],NA())</f>
        <v>#N/A</v>
      </c>
      <c r="G1394" s="32" t="e">
        <f>IF(Table5[[#This Row],[Holiday]]="Y",Table5[[#This Row],[Demand]], NA())</f>
        <v>#N/A</v>
      </c>
      <c r="H1394" s="32">
        <f>IF(Table5[[#This Row],[Holiday]]="Y",NA(),Table5[[#This Row],[Demand]])</f>
        <v>111423.36500000001</v>
      </c>
    </row>
    <row r="1395" spans="1:8" x14ac:dyDescent="0.3">
      <c r="A1395" s="31">
        <v>43398</v>
      </c>
      <c r="B1395" s="32" t="str">
        <f>VLOOKUP(Table_EnergyDemand_raw_data[[#This Row],[Date]],Table_Sheet1[], 2, FALSE)</f>
        <v>Y</v>
      </c>
      <c r="C1395" s="32" t="str">
        <f>VLOOKUP(Table_EnergyDemand_raw_data[[#This Row],[Date]],Table_Sheet1[], 3, FALSE)</f>
        <v>N</v>
      </c>
      <c r="D1395" s="32">
        <v>112414.39</v>
      </c>
      <c r="E1395" s="32">
        <f>IF(Table5[[#This Row],[School day]]="Y",Table5[[#This Row],[Demand]],NA())</f>
        <v>112414.39</v>
      </c>
      <c r="F1395" s="32" t="e">
        <f>IF(Table5[[#This Row],[School day]]="N",Table5[[#This Row],[Demand]],NA())</f>
        <v>#N/A</v>
      </c>
      <c r="G1395" s="32" t="e">
        <f>IF(Table5[[#This Row],[Holiday]]="Y",Table5[[#This Row],[Demand]], NA())</f>
        <v>#N/A</v>
      </c>
      <c r="H1395" s="32">
        <f>IF(Table5[[#This Row],[Holiday]]="Y",NA(),Table5[[#This Row],[Demand]])</f>
        <v>112414.39</v>
      </c>
    </row>
    <row r="1396" spans="1:8" x14ac:dyDescent="0.3">
      <c r="A1396" s="31">
        <v>43399</v>
      </c>
      <c r="B1396" s="32" t="str">
        <f>VLOOKUP(Table_EnergyDemand_raw_data[[#This Row],[Date]],Table_Sheet1[], 2, FALSE)</f>
        <v>Y</v>
      </c>
      <c r="C1396" s="32" t="str">
        <f>VLOOKUP(Table_EnergyDemand_raw_data[[#This Row],[Date]],Table_Sheet1[], 3, FALSE)</f>
        <v>N</v>
      </c>
      <c r="D1396" s="32">
        <v>111145.12</v>
      </c>
      <c r="E1396" s="32">
        <f>IF(Table5[[#This Row],[School day]]="Y",Table5[[#This Row],[Demand]],NA())</f>
        <v>111145.12</v>
      </c>
      <c r="F1396" s="32" t="e">
        <f>IF(Table5[[#This Row],[School day]]="N",Table5[[#This Row],[Demand]],NA())</f>
        <v>#N/A</v>
      </c>
      <c r="G1396" s="32" t="e">
        <f>IF(Table5[[#This Row],[Holiday]]="Y",Table5[[#This Row],[Demand]], NA())</f>
        <v>#N/A</v>
      </c>
      <c r="H1396" s="32">
        <f>IF(Table5[[#This Row],[Holiday]]="Y",NA(),Table5[[#This Row],[Demand]])</f>
        <v>111145.12</v>
      </c>
    </row>
    <row r="1397" spans="1:8" x14ac:dyDescent="0.3">
      <c r="A1397" s="31">
        <v>43400</v>
      </c>
      <c r="B1397" s="32" t="str">
        <f>VLOOKUP(Table_EnergyDemand_raw_data[[#This Row],[Date]],Table_Sheet1[], 2, FALSE)</f>
        <v>Y</v>
      </c>
      <c r="C1397" s="32" t="str">
        <f>VLOOKUP(Table_EnergyDemand_raw_data[[#This Row],[Date]],Table_Sheet1[], 3, FALSE)</f>
        <v>N</v>
      </c>
      <c r="D1397" s="32">
        <v>97973.985000000001</v>
      </c>
      <c r="E1397" s="32">
        <f>IF(Table5[[#This Row],[School day]]="Y",Table5[[#This Row],[Demand]],NA())</f>
        <v>97973.985000000001</v>
      </c>
      <c r="F1397" s="32" t="e">
        <f>IF(Table5[[#This Row],[School day]]="N",Table5[[#This Row],[Demand]],NA())</f>
        <v>#N/A</v>
      </c>
      <c r="G1397" s="32" t="e">
        <f>IF(Table5[[#This Row],[Holiday]]="Y",Table5[[#This Row],[Demand]], NA())</f>
        <v>#N/A</v>
      </c>
      <c r="H1397" s="32">
        <f>IF(Table5[[#This Row],[Holiday]]="Y",NA(),Table5[[#This Row],[Demand]])</f>
        <v>97973.985000000001</v>
      </c>
    </row>
    <row r="1398" spans="1:8" x14ac:dyDescent="0.3">
      <c r="A1398" s="31">
        <v>43401</v>
      </c>
      <c r="B1398" s="32" t="str">
        <f>VLOOKUP(Table_EnergyDemand_raw_data[[#This Row],[Date]],Table_Sheet1[], 2, FALSE)</f>
        <v>Y</v>
      </c>
      <c r="C1398" s="32" t="str">
        <f>VLOOKUP(Table_EnergyDemand_raw_data[[#This Row],[Date]],Table_Sheet1[], 3, FALSE)</f>
        <v>N</v>
      </c>
      <c r="D1398" s="32">
        <v>95624.014999999999</v>
      </c>
      <c r="E1398" s="32">
        <f>IF(Table5[[#This Row],[School day]]="Y",Table5[[#This Row],[Demand]],NA())</f>
        <v>95624.014999999999</v>
      </c>
      <c r="F1398" s="32" t="e">
        <f>IF(Table5[[#This Row],[School day]]="N",Table5[[#This Row],[Demand]],NA())</f>
        <v>#N/A</v>
      </c>
      <c r="G1398" s="32" t="e">
        <f>IF(Table5[[#This Row],[Holiday]]="Y",Table5[[#This Row],[Demand]], NA())</f>
        <v>#N/A</v>
      </c>
      <c r="H1398" s="32">
        <f>IF(Table5[[#This Row],[Holiday]]="Y",NA(),Table5[[#This Row],[Demand]])</f>
        <v>95624.014999999999</v>
      </c>
    </row>
    <row r="1399" spans="1:8" x14ac:dyDescent="0.3">
      <c r="A1399" s="31">
        <v>43402</v>
      </c>
      <c r="B1399" s="32" t="str">
        <f>VLOOKUP(Table_EnergyDemand_raw_data[[#This Row],[Date]],Table_Sheet1[], 2, FALSE)</f>
        <v>Y</v>
      </c>
      <c r="C1399" s="32" t="str">
        <f>VLOOKUP(Table_EnergyDemand_raw_data[[#This Row],[Date]],Table_Sheet1[], 3, FALSE)</f>
        <v>N</v>
      </c>
      <c r="D1399" s="32">
        <v>110196.61500000001</v>
      </c>
      <c r="E1399" s="32">
        <f>IF(Table5[[#This Row],[School day]]="Y",Table5[[#This Row],[Demand]],NA())</f>
        <v>110196.61500000001</v>
      </c>
      <c r="F1399" s="32" t="e">
        <f>IF(Table5[[#This Row],[School day]]="N",Table5[[#This Row],[Demand]],NA())</f>
        <v>#N/A</v>
      </c>
      <c r="G1399" s="32" t="e">
        <f>IF(Table5[[#This Row],[Holiday]]="Y",Table5[[#This Row],[Demand]], NA())</f>
        <v>#N/A</v>
      </c>
      <c r="H1399" s="32">
        <f>IF(Table5[[#This Row],[Holiday]]="Y",NA(),Table5[[#This Row],[Demand]])</f>
        <v>110196.61500000001</v>
      </c>
    </row>
    <row r="1400" spans="1:8" x14ac:dyDescent="0.3">
      <c r="A1400" s="31">
        <v>43403</v>
      </c>
      <c r="B1400" s="32" t="str">
        <f>VLOOKUP(Table_EnergyDemand_raw_data[[#This Row],[Date]],Table_Sheet1[], 2, FALSE)</f>
        <v>Y</v>
      </c>
      <c r="C1400" s="32" t="str">
        <f>VLOOKUP(Table_EnergyDemand_raw_data[[#This Row],[Date]],Table_Sheet1[], 3, FALSE)</f>
        <v>N</v>
      </c>
      <c r="D1400" s="32">
        <v>113459.02499999999</v>
      </c>
      <c r="E1400" s="32">
        <f>IF(Table5[[#This Row],[School day]]="Y",Table5[[#This Row],[Demand]],NA())</f>
        <v>113459.02499999999</v>
      </c>
      <c r="F1400" s="32" t="e">
        <f>IF(Table5[[#This Row],[School day]]="N",Table5[[#This Row],[Demand]],NA())</f>
        <v>#N/A</v>
      </c>
      <c r="G1400" s="32" t="e">
        <f>IF(Table5[[#This Row],[Holiday]]="Y",Table5[[#This Row],[Demand]], NA())</f>
        <v>#N/A</v>
      </c>
      <c r="H1400" s="32">
        <f>IF(Table5[[#This Row],[Holiday]]="Y",NA(),Table5[[#This Row],[Demand]])</f>
        <v>113459.02499999999</v>
      </c>
    </row>
    <row r="1401" spans="1:8" x14ac:dyDescent="0.3">
      <c r="A1401" s="31">
        <v>43404</v>
      </c>
      <c r="B1401" s="32" t="str">
        <f>VLOOKUP(Table_EnergyDemand_raw_data[[#This Row],[Date]],Table_Sheet1[], 2, FALSE)</f>
        <v>Y</v>
      </c>
      <c r="C1401" s="32" t="str">
        <f>VLOOKUP(Table_EnergyDemand_raw_data[[#This Row],[Date]],Table_Sheet1[], 3, FALSE)</f>
        <v>N</v>
      </c>
      <c r="D1401" s="32">
        <v>114402.745</v>
      </c>
      <c r="E1401" s="32">
        <f>IF(Table5[[#This Row],[School day]]="Y",Table5[[#This Row],[Demand]],NA())</f>
        <v>114402.745</v>
      </c>
      <c r="F1401" s="32" t="e">
        <f>IF(Table5[[#This Row],[School day]]="N",Table5[[#This Row],[Demand]],NA())</f>
        <v>#N/A</v>
      </c>
      <c r="G1401" s="32" t="e">
        <f>IF(Table5[[#This Row],[Holiday]]="Y",Table5[[#This Row],[Demand]], NA())</f>
        <v>#N/A</v>
      </c>
      <c r="H1401" s="32">
        <f>IF(Table5[[#This Row],[Holiday]]="Y",NA(),Table5[[#This Row],[Demand]])</f>
        <v>114402.745</v>
      </c>
    </row>
    <row r="1402" spans="1:8" x14ac:dyDescent="0.3">
      <c r="A1402" s="31">
        <v>43405</v>
      </c>
      <c r="B1402" s="32" t="str">
        <f>VLOOKUP(Table_EnergyDemand_raw_data[[#This Row],[Date]],Table_Sheet1[], 2, FALSE)</f>
        <v>Y</v>
      </c>
      <c r="C1402" s="32" t="str">
        <f>VLOOKUP(Table_EnergyDemand_raw_data[[#This Row],[Date]],Table_Sheet1[], 3, FALSE)</f>
        <v>N</v>
      </c>
      <c r="D1402" s="32">
        <v>119350.66499999999</v>
      </c>
      <c r="E1402" s="32">
        <f>IF(Table5[[#This Row],[School day]]="Y",Table5[[#This Row],[Demand]],NA())</f>
        <v>119350.66499999999</v>
      </c>
      <c r="F1402" s="32" t="e">
        <f>IF(Table5[[#This Row],[School day]]="N",Table5[[#This Row],[Demand]],NA())</f>
        <v>#N/A</v>
      </c>
      <c r="G1402" s="32" t="e">
        <f>IF(Table5[[#This Row],[Holiday]]="Y",Table5[[#This Row],[Demand]], NA())</f>
        <v>#N/A</v>
      </c>
      <c r="H1402" s="32">
        <f>IF(Table5[[#This Row],[Holiday]]="Y",NA(),Table5[[#This Row],[Demand]])</f>
        <v>119350.66499999999</v>
      </c>
    </row>
    <row r="1403" spans="1:8" x14ac:dyDescent="0.3">
      <c r="A1403" s="31">
        <v>43406</v>
      </c>
      <c r="B1403" s="32" t="str">
        <f>VLOOKUP(Table_EnergyDemand_raw_data[[#This Row],[Date]],Table_Sheet1[], 2, FALSE)</f>
        <v>Y</v>
      </c>
      <c r="C1403" s="32" t="str">
        <f>VLOOKUP(Table_EnergyDemand_raw_data[[#This Row],[Date]],Table_Sheet1[], 3, FALSE)</f>
        <v>N</v>
      </c>
      <c r="D1403" s="32">
        <v>116793.855</v>
      </c>
      <c r="E1403" s="32">
        <f>IF(Table5[[#This Row],[School day]]="Y",Table5[[#This Row],[Demand]],NA())</f>
        <v>116793.855</v>
      </c>
      <c r="F1403" s="32" t="e">
        <f>IF(Table5[[#This Row],[School day]]="N",Table5[[#This Row],[Demand]],NA())</f>
        <v>#N/A</v>
      </c>
      <c r="G1403" s="32" t="e">
        <f>IF(Table5[[#This Row],[Holiday]]="Y",Table5[[#This Row],[Demand]], NA())</f>
        <v>#N/A</v>
      </c>
      <c r="H1403" s="32">
        <f>IF(Table5[[#This Row],[Holiday]]="Y",NA(),Table5[[#This Row],[Demand]])</f>
        <v>116793.855</v>
      </c>
    </row>
    <row r="1404" spans="1:8" x14ac:dyDescent="0.3">
      <c r="A1404" s="31">
        <v>43407</v>
      </c>
      <c r="B1404" s="32" t="str">
        <f>VLOOKUP(Table_EnergyDemand_raw_data[[#This Row],[Date]],Table_Sheet1[], 2, FALSE)</f>
        <v>Y</v>
      </c>
      <c r="C1404" s="32" t="str">
        <f>VLOOKUP(Table_EnergyDemand_raw_data[[#This Row],[Date]],Table_Sheet1[], 3, FALSE)</f>
        <v>N</v>
      </c>
      <c r="D1404" s="32">
        <v>93859.285000000003</v>
      </c>
      <c r="E1404" s="32">
        <f>IF(Table5[[#This Row],[School day]]="Y",Table5[[#This Row],[Demand]],NA())</f>
        <v>93859.285000000003</v>
      </c>
      <c r="F1404" s="32" t="e">
        <f>IF(Table5[[#This Row],[School day]]="N",Table5[[#This Row],[Demand]],NA())</f>
        <v>#N/A</v>
      </c>
      <c r="G1404" s="32" t="e">
        <f>IF(Table5[[#This Row],[Holiday]]="Y",Table5[[#This Row],[Demand]], NA())</f>
        <v>#N/A</v>
      </c>
      <c r="H1404" s="32">
        <f>IF(Table5[[#This Row],[Holiday]]="Y",NA(),Table5[[#This Row],[Demand]])</f>
        <v>93859.285000000003</v>
      </c>
    </row>
    <row r="1405" spans="1:8" x14ac:dyDescent="0.3">
      <c r="A1405" s="31">
        <v>43408</v>
      </c>
      <c r="B1405" s="32" t="str">
        <f>VLOOKUP(Table_EnergyDemand_raw_data[[#This Row],[Date]],Table_Sheet1[], 2, FALSE)</f>
        <v>Y</v>
      </c>
      <c r="C1405" s="32" t="str">
        <f>VLOOKUP(Table_EnergyDemand_raw_data[[#This Row],[Date]],Table_Sheet1[], 3, FALSE)</f>
        <v>N</v>
      </c>
      <c r="D1405" s="32">
        <v>96432.625</v>
      </c>
      <c r="E1405" s="32">
        <f>IF(Table5[[#This Row],[School day]]="Y",Table5[[#This Row],[Demand]],NA())</f>
        <v>96432.625</v>
      </c>
      <c r="F1405" s="32" t="e">
        <f>IF(Table5[[#This Row],[School day]]="N",Table5[[#This Row],[Demand]],NA())</f>
        <v>#N/A</v>
      </c>
      <c r="G1405" s="32" t="e">
        <f>IF(Table5[[#This Row],[Holiday]]="Y",Table5[[#This Row],[Demand]], NA())</f>
        <v>#N/A</v>
      </c>
      <c r="H1405" s="32">
        <f>IF(Table5[[#This Row],[Holiday]]="Y",NA(),Table5[[#This Row],[Demand]])</f>
        <v>96432.625</v>
      </c>
    </row>
    <row r="1406" spans="1:8" x14ac:dyDescent="0.3">
      <c r="A1406" s="31">
        <v>43409</v>
      </c>
      <c r="B1406" s="32" t="str">
        <f>VLOOKUP(Table_EnergyDemand_raw_data[[#This Row],[Date]],Table_Sheet1[], 2, FALSE)</f>
        <v>Y</v>
      </c>
      <c r="C1406" s="32" t="str">
        <f>VLOOKUP(Table_EnergyDemand_raw_data[[#This Row],[Date]],Table_Sheet1[], 3, FALSE)</f>
        <v>N</v>
      </c>
      <c r="D1406" s="32">
        <v>107014.075</v>
      </c>
      <c r="E1406" s="32">
        <f>IF(Table5[[#This Row],[School day]]="Y",Table5[[#This Row],[Demand]],NA())</f>
        <v>107014.075</v>
      </c>
      <c r="F1406" s="32" t="e">
        <f>IF(Table5[[#This Row],[School day]]="N",Table5[[#This Row],[Demand]],NA())</f>
        <v>#N/A</v>
      </c>
      <c r="G1406" s="32" t="e">
        <f>IF(Table5[[#This Row],[Holiday]]="Y",Table5[[#This Row],[Demand]], NA())</f>
        <v>#N/A</v>
      </c>
      <c r="H1406" s="32">
        <f>IF(Table5[[#This Row],[Holiday]]="Y",NA(),Table5[[#This Row],[Demand]])</f>
        <v>107014.075</v>
      </c>
    </row>
    <row r="1407" spans="1:8" x14ac:dyDescent="0.3">
      <c r="A1407" s="31">
        <v>43410</v>
      </c>
      <c r="B1407" s="32" t="str">
        <f>VLOOKUP(Table_EnergyDemand_raw_data[[#This Row],[Date]],Table_Sheet1[], 2, FALSE)</f>
        <v>Y</v>
      </c>
      <c r="C1407" s="32" t="str">
        <f>VLOOKUP(Table_EnergyDemand_raw_data[[#This Row],[Date]],Table_Sheet1[], 3, FALSE)</f>
        <v>Y</v>
      </c>
      <c r="D1407" s="32">
        <v>100696.565</v>
      </c>
      <c r="E1407" s="32">
        <f>IF(Table5[[#This Row],[School day]]="Y",Table5[[#This Row],[Demand]],NA())</f>
        <v>100696.565</v>
      </c>
      <c r="F1407" s="32" t="e">
        <f>IF(Table5[[#This Row],[School day]]="N",Table5[[#This Row],[Demand]],NA())</f>
        <v>#N/A</v>
      </c>
      <c r="G1407" s="32">
        <f>IF(Table5[[#This Row],[Holiday]]="Y",Table5[[#This Row],[Demand]], NA())</f>
        <v>100696.565</v>
      </c>
      <c r="H1407" s="32" t="e">
        <f>IF(Table5[[#This Row],[Holiday]]="Y",NA(),Table5[[#This Row],[Demand]])</f>
        <v>#N/A</v>
      </c>
    </row>
    <row r="1408" spans="1:8" x14ac:dyDescent="0.3">
      <c r="A1408" s="31">
        <v>43411</v>
      </c>
      <c r="B1408" s="32" t="str">
        <f>VLOOKUP(Table_EnergyDemand_raw_data[[#This Row],[Date]],Table_Sheet1[], 2, FALSE)</f>
        <v>Y</v>
      </c>
      <c r="C1408" s="32" t="str">
        <f>VLOOKUP(Table_EnergyDemand_raw_data[[#This Row],[Date]],Table_Sheet1[], 3, FALSE)</f>
        <v>N</v>
      </c>
      <c r="D1408" s="32">
        <v>106387.19500000001</v>
      </c>
      <c r="E1408" s="32">
        <f>IF(Table5[[#This Row],[School day]]="Y",Table5[[#This Row],[Demand]],NA())</f>
        <v>106387.19500000001</v>
      </c>
      <c r="F1408" s="32" t="e">
        <f>IF(Table5[[#This Row],[School day]]="N",Table5[[#This Row],[Demand]],NA())</f>
        <v>#N/A</v>
      </c>
      <c r="G1408" s="32" t="e">
        <f>IF(Table5[[#This Row],[Holiday]]="Y",Table5[[#This Row],[Demand]], NA())</f>
        <v>#N/A</v>
      </c>
      <c r="H1408" s="32">
        <f>IF(Table5[[#This Row],[Holiday]]="Y",NA(),Table5[[#This Row],[Demand]])</f>
        <v>106387.19500000001</v>
      </c>
    </row>
    <row r="1409" spans="1:8" x14ac:dyDescent="0.3">
      <c r="A1409" s="31">
        <v>43412</v>
      </c>
      <c r="B1409" s="32" t="str">
        <f>VLOOKUP(Table_EnergyDemand_raw_data[[#This Row],[Date]],Table_Sheet1[], 2, FALSE)</f>
        <v>Y</v>
      </c>
      <c r="C1409" s="32" t="str">
        <f>VLOOKUP(Table_EnergyDemand_raw_data[[#This Row],[Date]],Table_Sheet1[], 3, FALSE)</f>
        <v>N</v>
      </c>
      <c r="D1409" s="32">
        <v>109430.37</v>
      </c>
      <c r="E1409" s="32">
        <f>IF(Table5[[#This Row],[School day]]="Y",Table5[[#This Row],[Demand]],NA())</f>
        <v>109430.37</v>
      </c>
      <c r="F1409" s="32" t="e">
        <f>IF(Table5[[#This Row],[School day]]="N",Table5[[#This Row],[Demand]],NA())</f>
        <v>#N/A</v>
      </c>
      <c r="G1409" s="32" t="e">
        <f>IF(Table5[[#This Row],[Holiday]]="Y",Table5[[#This Row],[Demand]], NA())</f>
        <v>#N/A</v>
      </c>
      <c r="H1409" s="32">
        <f>IF(Table5[[#This Row],[Holiday]]="Y",NA(),Table5[[#This Row],[Demand]])</f>
        <v>109430.37</v>
      </c>
    </row>
    <row r="1410" spans="1:8" x14ac:dyDescent="0.3">
      <c r="A1410" s="31">
        <v>43413</v>
      </c>
      <c r="B1410" s="32" t="str">
        <f>VLOOKUP(Table_EnergyDemand_raw_data[[#This Row],[Date]],Table_Sheet1[], 2, FALSE)</f>
        <v>Y</v>
      </c>
      <c r="C1410" s="32" t="str">
        <f>VLOOKUP(Table_EnergyDemand_raw_data[[#This Row],[Date]],Table_Sheet1[], 3, FALSE)</f>
        <v>N</v>
      </c>
      <c r="D1410" s="32">
        <v>112506.95</v>
      </c>
      <c r="E1410" s="32">
        <f>IF(Table5[[#This Row],[School day]]="Y",Table5[[#This Row],[Demand]],NA())</f>
        <v>112506.95</v>
      </c>
      <c r="F1410" s="32" t="e">
        <f>IF(Table5[[#This Row],[School day]]="N",Table5[[#This Row],[Demand]],NA())</f>
        <v>#N/A</v>
      </c>
      <c r="G1410" s="32" t="e">
        <f>IF(Table5[[#This Row],[Holiday]]="Y",Table5[[#This Row],[Demand]], NA())</f>
        <v>#N/A</v>
      </c>
      <c r="H1410" s="32">
        <f>IF(Table5[[#This Row],[Holiday]]="Y",NA(),Table5[[#This Row],[Demand]])</f>
        <v>112506.95</v>
      </c>
    </row>
    <row r="1411" spans="1:8" x14ac:dyDescent="0.3">
      <c r="A1411" s="31">
        <v>43414</v>
      </c>
      <c r="B1411" s="32" t="str">
        <f>VLOOKUP(Table_EnergyDemand_raw_data[[#This Row],[Date]],Table_Sheet1[], 2, FALSE)</f>
        <v>Y</v>
      </c>
      <c r="C1411" s="32" t="str">
        <f>VLOOKUP(Table_EnergyDemand_raw_data[[#This Row],[Date]],Table_Sheet1[], 3, FALSE)</f>
        <v>N</v>
      </c>
      <c r="D1411" s="32">
        <v>100203.55</v>
      </c>
      <c r="E1411" s="32">
        <f>IF(Table5[[#This Row],[School day]]="Y",Table5[[#This Row],[Demand]],NA())</f>
        <v>100203.55</v>
      </c>
      <c r="F1411" s="32" t="e">
        <f>IF(Table5[[#This Row],[School day]]="N",Table5[[#This Row],[Demand]],NA())</f>
        <v>#N/A</v>
      </c>
      <c r="G1411" s="32" t="e">
        <f>IF(Table5[[#This Row],[Holiday]]="Y",Table5[[#This Row],[Demand]], NA())</f>
        <v>#N/A</v>
      </c>
      <c r="H1411" s="32">
        <f>IF(Table5[[#This Row],[Holiday]]="Y",NA(),Table5[[#This Row],[Demand]])</f>
        <v>100203.55</v>
      </c>
    </row>
    <row r="1412" spans="1:8" x14ac:dyDescent="0.3">
      <c r="A1412" s="31">
        <v>43415</v>
      </c>
      <c r="B1412" s="32" t="str">
        <f>VLOOKUP(Table_EnergyDemand_raw_data[[#This Row],[Date]],Table_Sheet1[], 2, FALSE)</f>
        <v>Y</v>
      </c>
      <c r="C1412" s="32" t="str">
        <f>VLOOKUP(Table_EnergyDemand_raw_data[[#This Row],[Date]],Table_Sheet1[], 3, FALSE)</f>
        <v>N</v>
      </c>
      <c r="D1412" s="32">
        <v>94602.89</v>
      </c>
      <c r="E1412" s="32">
        <f>IF(Table5[[#This Row],[School day]]="Y",Table5[[#This Row],[Demand]],NA())</f>
        <v>94602.89</v>
      </c>
      <c r="F1412" s="32" t="e">
        <f>IF(Table5[[#This Row],[School day]]="N",Table5[[#This Row],[Demand]],NA())</f>
        <v>#N/A</v>
      </c>
      <c r="G1412" s="32" t="e">
        <f>IF(Table5[[#This Row],[Holiday]]="Y",Table5[[#This Row],[Demand]], NA())</f>
        <v>#N/A</v>
      </c>
      <c r="H1412" s="32">
        <f>IF(Table5[[#This Row],[Holiday]]="Y",NA(),Table5[[#This Row],[Demand]])</f>
        <v>94602.89</v>
      </c>
    </row>
    <row r="1413" spans="1:8" x14ac:dyDescent="0.3">
      <c r="A1413" s="31">
        <v>43416</v>
      </c>
      <c r="B1413" s="32" t="str">
        <f>VLOOKUP(Table_EnergyDemand_raw_data[[#This Row],[Date]],Table_Sheet1[], 2, FALSE)</f>
        <v>Y</v>
      </c>
      <c r="C1413" s="32" t="str">
        <f>VLOOKUP(Table_EnergyDemand_raw_data[[#This Row],[Date]],Table_Sheet1[], 3, FALSE)</f>
        <v>N</v>
      </c>
      <c r="D1413" s="32">
        <v>114159.595</v>
      </c>
      <c r="E1413" s="32">
        <f>IF(Table5[[#This Row],[School day]]="Y",Table5[[#This Row],[Demand]],NA())</f>
        <v>114159.595</v>
      </c>
      <c r="F1413" s="32" t="e">
        <f>IF(Table5[[#This Row],[School day]]="N",Table5[[#This Row],[Demand]],NA())</f>
        <v>#N/A</v>
      </c>
      <c r="G1413" s="32" t="e">
        <f>IF(Table5[[#This Row],[Holiday]]="Y",Table5[[#This Row],[Demand]], NA())</f>
        <v>#N/A</v>
      </c>
      <c r="H1413" s="32">
        <f>IF(Table5[[#This Row],[Holiday]]="Y",NA(),Table5[[#This Row],[Demand]])</f>
        <v>114159.595</v>
      </c>
    </row>
    <row r="1414" spans="1:8" x14ac:dyDescent="0.3">
      <c r="A1414" s="31">
        <v>43417</v>
      </c>
      <c r="B1414" s="32" t="str">
        <f>VLOOKUP(Table_EnergyDemand_raw_data[[#This Row],[Date]],Table_Sheet1[], 2, FALSE)</f>
        <v>Y</v>
      </c>
      <c r="C1414" s="32" t="str">
        <f>VLOOKUP(Table_EnergyDemand_raw_data[[#This Row],[Date]],Table_Sheet1[], 3, FALSE)</f>
        <v>N</v>
      </c>
      <c r="D1414" s="32">
        <v>120185.265</v>
      </c>
      <c r="E1414" s="32">
        <f>IF(Table5[[#This Row],[School day]]="Y",Table5[[#This Row],[Demand]],NA())</f>
        <v>120185.265</v>
      </c>
      <c r="F1414" s="32" t="e">
        <f>IF(Table5[[#This Row],[School day]]="N",Table5[[#This Row],[Demand]],NA())</f>
        <v>#N/A</v>
      </c>
      <c r="G1414" s="32" t="e">
        <f>IF(Table5[[#This Row],[Holiday]]="Y",Table5[[#This Row],[Demand]], NA())</f>
        <v>#N/A</v>
      </c>
      <c r="H1414" s="32">
        <f>IF(Table5[[#This Row],[Holiday]]="Y",NA(),Table5[[#This Row],[Demand]])</f>
        <v>120185.265</v>
      </c>
    </row>
    <row r="1415" spans="1:8" x14ac:dyDescent="0.3">
      <c r="A1415" s="31">
        <v>43418</v>
      </c>
      <c r="B1415" s="32" t="str">
        <f>VLOOKUP(Table_EnergyDemand_raw_data[[#This Row],[Date]],Table_Sheet1[], 2, FALSE)</f>
        <v>Y</v>
      </c>
      <c r="C1415" s="32" t="str">
        <f>VLOOKUP(Table_EnergyDemand_raw_data[[#This Row],[Date]],Table_Sheet1[], 3, FALSE)</f>
        <v>N</v>
      </c>
      <c r="D1415" s="32">
        <v>116487.58</v>
      </c>
      <c r="E1415" s="32">
        <f>IF(Table5[[#This Row],[School day]]="Y",Table5[[#This Row],[Demand]],NA())</f>
        <v>116487.58</v>
      </c>
      <c r="F1415" s="32" t="e">
        <f>IF(Table5[[#This Row],[School day]]="N",Table5[[#This Row],[Demand]],NA())</f>
        <v>#N/A</v>
      </c>
      <c r="G1415" s="32" t="e">
        <f>IF(Table5[[#This Row],[Holiday]]="Y",Table5[[#This Row],[Demand]], NA())</f>
        <v>#N/A</v>
      </c>
      <c r="H1415" s="32">
        <f>IF(Table5[[#This Row],[Holiday]]="Y",NA(),Table5[[#This Row],[Demand]])</f>
        <v>116487.58</v>
      </c>
    </row>
    <row r="1416" spans="1:8" x14ac:dyDescent="0.3">
      <c r="A1416" s="31">
        <v>43419</v>
      </c>
      <c r="B1416" s="32" t="str">
        <f>VLOOKUP(Table_EnergyDemand_raw_data[[#This Row],[Date]],Table_Sheet1[], 2, FALSE)</f>
        <v>Y</v>
      </c>
      <c r="C1416" s="32" t="str">
        <f>VLOOKUP(Table_EnergyDemand_raw_data[[#This Row],[Date]],Table_Sheet1[], 3, FALSE)</f>
        <v>N</v>
      </c>
      <c r="D1416" s="32">
        <v>108628.34</v>
      </c>
      <c r="E1416" s="32">
        <f>IF(Table5[[#This Row],[School day]]="Y",Table5[[#This Row],[Demand]],NA())</f>
        <v>108628.34</v>
      </c>
      <c r="F1416" s="32" t="e">
        <f>IF(Table5[[#This Row],[School day]]="N",Table5[[#This Row],[Demand]],NA())</f>
        <v>#N/A</v>
      </c>
      <c r="G1416" s="32" t="e">
        <f>IF(Table5[[#This Row],[Holiday]]="Y",Table5[[#This Row],[Demand]], NA())</f>
        <v>#N/A</v>
      </c>
      <c r="H1416" s="32">
        <f>IF(Table5[[#This Row],[Holiday]]="Y",NA(),Table5[[#This Row],[Demand]])</f>
        <v>108628.34</v>
      </c>
    </row>
    <row r="1417" spans="1:8" x14ac:dyDescent="0.3">
      <c r="A1417" s="31">
        <v>43420</v>
      </c>
      <c r="B1417" s="32" t="str">
        <f>VLOOKUP(Table_EnergyDemand_raw_data[[#This Row],[Date]],Table_Sheet1[], 2, FALSE)</f>
        <v>Y</v>
      </c>
      <c r="C1417" s="32" t="str">
        <f>VLOOKUP(Table_EnergyDemand_raw_data[[#This Row],[Date]],Table_Sheet1[], 3, FALSE)</f>
        <v>N</v>
      </c>
      <c r="D1417" s="32">
        <v>107405.925</v>
      </c>
      <c r="E1417" s="32">
        <f>IF(Table5[[#This Row],[School day]]="Y",Table5[[#This Row],[Demand]],NA())</f>
        <v>107405.925</v>
      </c>
      <c r="F1417" s="32" t="e">
        <f>IF(Table5[[#This Row],[School day]]="N",Table5[[#This Row],[Demand]],NA())</f>
        <v>#N/A</v>
      </c>
      <c r="G1417" s="32" t="e">
        <f>IF(Table5[[#This Row],[Holiday]]="Y",Table5[[#This Row],[Demand]], NA())</f>
        <v>#N/A</v>
      </c>
      <c r="H1417" s="32">
        <f>IF(Table5[[#This Row],[Holiday]]="Y",NA(),Table5[[#This Row],[Demand]])</f>
        <v>107405.925</v>
      </c>
    </row>
    <row r="1418" spans="1:8" x14ac:dyDescent="0.3">
      <c r="A1418" s="31">
        <v>43421</v>
      </c>
      <c r="B1418" s="32" t="str">
        <f>VLOOKUP(Table_EnergyDemand_raw_data[[#This Row],[Date]],Table_Sheet1[], 2, FALSE)</f>
        <v>Y</v>
      </c>
      <c r="C1418" s="32" t="str">
        <f>VLOOKUP(Table_EnergyDemand_raw_data[[#This Row],[Date]],Table_Sheet1[], 3, FALSE)</f>
        <v>N</v>
      </c>
      <c r="D1418" s="32">
        <v>90498.92</v>
      </c>
      <c r="E1418" s="32">
        <f>IF(Table5[[#This Row],[School day]]="Y",Table5[[#This Row],[Demand]],NA())</f>
        <v>90498.92</v>
      </c>
      <c r="F1418" s="32" t="e">
        <f>IF(Table5[[#This Row],[School day]]="N",Table5[[#This Row],[Demand]],NA())</f>
        <v>#N/A</v>
      </c>
      <c r="G1418" s="32" t="e">
        <f>IF(Table5[[#This Row],[Holiday]]="Y",Table5[[#This Row],[Demand]], NA())</f>
        <v>#N/A</v>
      </c>
      <c r="H1418" s="32">
        <f>IF(Table5[[#This Row],[Holiday]]="Y",NA(),Table5[[#This Row],[Demand]])</f>
        <v>90498.92</v>
      </c>
    </row>
    <row r="1419" spans="1:8" x14ac:dyDescent="0.3">
      <c r="A1419" s="31">
        <v>43422</v>
      </c>
      <c r="B1419" s="32" t="str">
        <f>VLOOKUP(Table_EnergyDemand_raw_data[[#This Row],[Date]],Table_Sheet1[], 2, FALSE)</f>
        <v>Y</v>
      </c>
      <c r="C1419" s="32" t="str">
        <f>VLOOKUP(Table_EnergyDemand_raw_data[[#This Row],[Date]],Table_Sheet1[], 3, FALSE)</f>
        <v>N</v>
      </c>
      <c r="D1419" s="32">
        <v>92043.13</v>
      </c>
      <c r="E1419" s="32">
        <f>IF(Table5[[#This Row],[School day]]="Y",Table5[[#This Row],[Demand]],NA())</f>
        <v>92043.13</v>
      </c>
      <c r="F1419" s="32" t="e">
        <f>IF(Table5[[#This Row],[School day]]="N",Table5[[#This Row],[Demand]],NA())</f>
        <v>#N/A</v>
      </c>
      <c r="G1419" s="32" t="e">
        <f>IF(Table5[[#This Row],[Holiday]]="Y",Table5[[#This Row],[Demand]], NA())</f>
        <v>#N/A</v>
      </c>
      <c r="H1419" s="32">
        <f>IF(Table5[[#This Row],[Holiday]]="Y",NA(),Table5[[#This Row],[Demand]])</f>
        <v>92043.13</v>
      </c>
    </row>
    <row r="1420" spans="1:8" x14ac:dyDescent="0.3">
      <c r="A1420" s="31">
        <v>43423</v>
      </c>
      <c r="B1420" s="32" t="str">
        <f>VLOOKUP(Table_EnergyDemand_raw_data[[#This Row],[Date]],Table_Sheet1[], 2, FALSE)</f>
        <v>Y</v>
      </c>
      <c r="C1420" s="32" t="str">
        <f>VLOOKUP(Table_EnergyDemand_raw_data[[#This Row],[Date]],Table_Sheet1[], 3, FALSE)</f>
        <v>N</v>
      </c>
      <c r="D1420" s="32">
        <v>113978.535</v>
      </c>
      <c r="E1420" s="32">
        <f>IF(Table5[[#This Row],[School day]]="Y",Table5[[#This Row],[Demand]],NA())</f>
        <v>113978.535</v>
      </c>
      <c r="F1420" s="32" t="e">
        <f>IF(Table5[[#This Row],[School day]]="N",Table5[[#This Row],[Demand]],NA())</f>
        <v>#N/A</v>
      </c>
      <c r="G1420" s="32" t="e">
        <f>IF(Table5[[#This Row],[Holiday]]="Y",Table5[[#This Row],[Demand]], NA())</f>
        <v>#N/A</v>
      </c>
      <c r="H1420" s="32">
        <f>IF(Table5[[#This Row],[Holiday]]="Y",NA(),Table5[[#This Row],[Demand]])</f>
        <v>113978.535</v>
      </c>
    </row>
    <row r="1421" spans="1:8" x14ac:dyDescent="0.3">
      <c r="A1421" s="31">
        <v>43424</v>
      </c>
      <c r="B1421" s="32" t="str">
        <f>VLOOKUP(Table_EnergyDemand_raw_data[[#This Row],[Date]],Table_Sheet1[], 2, FALSE)</f>
        <v>Y</v>
      </c>
      <c r="C1421" s="32" t="str">
        <f>VLOOKUP(Table_EnergyDemand_raw_data[[#This Row],[Date]],Table_Sheet1[], 3, FALSE)</f>
        <v>N</v>
      </c>
      <c r="D1421" s="32">
        <v>118330.625</v>
      </c>
      <c r="E1421" s="32">
        <f>IF(Table5[[#This Row],[School day]]="Y",Table5[[#This Row],[Demand]],NA())</f>
        <v>118330.625</v>
      </c>
      <c r="F1421" s="32" t="e">
        <f>IF(Table5[[#This Row],[School day]]="N",Table5[[#This Row],[Demand]],NA())</f>
        <v>#N/A</v>
      </c>
      <c r="G1421" s="32" t="e">
        <f>IF(Table5[[#This Row],[Holiday]]="Y",Table5[[#This Row],[Demand]], NA())</f>
        <v>#N/A</v>
      </c>
      <c r="H1421" s="32">
        <f>IF(Table5[[#This Row],[Holiday]]="Y",NA(),Table5[[#This Row],[Demand]])</f>
        <v>118330.625</v>
      </c>
    </row>
    <row r="1422" spans="1:8" x14ac:dyDescent="0.3">
      <c r="A1422" s="31">
        <v>43425</v>
      </c>
      <c r="B1422" s="32" t="str">
        <f>VLOOKUP(Table_EnergyDemand_raw_data[[#This Row],[Date]],Table_Sheet1[], 2, FALSE)</f>
        <v>Y</v>
      </c>
      <c r="C1422" s="32" t="str">
        <f>VLOOKUP(Table_EnergyDemand_raw_data[[#This Row],[Date]],Table_Sheet1[], 3, FALSE)</f>
        <v>N</v>
      </c>
      <c r="D1422" s="32">
        <v>106618.19500000001</v>
      </c>
      <c r="E1422" s="32">
        <f>IF(Table5[[#This Row],[School day]]="Y",Table5[[#This Row],[Demand]],NA())</f>
        <v>106618.19500000001</v>
      </c>
      <c r="F1422" s="32" t="e">
        <f>IF(Table5[[#This Row],[School day]]="N",Table5[[#This Row],[Demand]],NA())</f>
        <v>#N/A</v>
      </c>
      <c r="G1422" s="32" t="e">
        <f>IF(Table5[[#This Row],[Holiday]]="Y",Table5[[#This Row],[Demand]], NA())</f>
        <v>#N/A</v>
      </c>
      <c r="H1422" s="32">
        <f>IF(Table5[[#This Row],[Holiday]]="Y",NA(),Table5[[#This Row],[Demand]])</f>
        <v>106618.19500000001</v>
      </c>
    </row>
    <row r="1423" spans="1:8" x14ac:dyDescent="0.3">
      <c r="A1423" s="31">
        <v>43426</v>
      </c>
      <c r="B1423" s="32" t="str">
        <f>VLOOKUP(Table_EnergyDemand_raw_data[[#This Row],[Date]],Table_Sheet1[], 2, FALSE)</f>
        <v>Y</v>
      </c>
      <c r="C1423" s="32" t="str">
        <f>VLOOKUP(Table_EnergyDemand_raw_data[[#This Row],[Date]],Table_Sheet1[], 3, FALSE)</f>
        <v>N</v>
      </c>
      <c r="D1423" s="32">
        <v>107278.83</v>
      </c>
      <c r="E1423" s="32">
        <f>IF(Table5[[#This Row],[School day]]="Y",Table5[[#This Row],[Demand]],NA())</f>
        <v>107278.83</v>
      </c>
      <c r="F1423" s="32" t="e">
        <f>IF(Table5[[#This Row],[School day]]="N",Table5[[#This Row],[Demand]],NA())</f>
        <v>#N/A</v>
      </c>
      <c r="G1423" s="32" t="e">
        <f>IF(Table5[[#This Row],[Holiday]]="Y",Table5[[#This Row],[Demand]], NA())</f>
        <v>#N/A</v>
      </c>
      <c r="H1423" s="32">
        <f>IF(Table5[[#This Row],[Holiday]]="Y",NA(),Table5[[#This Row],[Demand]])</f>
        <v>107278.83</v>
      </c>
    </row>
    <row r="1424" spans="1:8" x14ac:dyDescent="0.3">
      <c r="A1424" s="31">
        <v>43427</v>
      </c>
      <c r="B1424" s="32" t="str">
        <f>VLOOKUP(Table_EnergyDemand_raw_data[[#This Row],[Date]],Table_Sheet1[], 2, FALSE)</f>
        <v>Y</v>
      </c>
      <c r="C1424" s="32" t="str">
        <f>VLOOKUP(Table_EnergyDemand_raw_data[[#This Row],[Date]],Table_Sheet1[], 3, FALSE)</f>
        <v>N</v>
      </c>
      <c r="D1424" s="32">
        <v>113582.6</v>
      </c>
      <c r="E1424" s="32">
        <f>IF(Table5[[#This Row],[School day]]="Y",Table5[[#This Row],[Demand]],NA())</f>
        <v>113582.6</v>
      </c>
      <c r="F1424" s="32" t="e">
        <f>IF(Table5[[#This Row],[School day]]="N",Table5[[#This Row],[Demand]],NA())</f>
        <v>#N/A</v>
      </c>
      <c r="G1424" s="32" t="e">
        <f>IF(Table5[[#This Row],[Holiday]]="Y",Table5[[#This Row],[Demand]], NA())</f>
        <v>#N/A</v>
      </c>
      <c r="H1424" s="32">
        <f>IF(Table5[[#This Row],[Holiday]]="Y",NA(),Table5[[#This Row],[Demand]])</f>
        <v>113582.6</v>
      </c>
    </row>
    <row r="1425" spans="1:8" x14ac:dyDescent="0.3">
      <c r="A1425" s="31">
        <v>43428</v>
      </c>
      <c r="B1425" s="32" t="str">
        <f>VLOOKUP(Table_EnergyDemand_raw_data[[#This Row],[Date]],Table_Sheet1[], 2, FALSE)</f>
        <v>Y</v>
      </c>
      <c r="C1425" s="32" t="str">
        <f>VLOOKUP(Table_EnergyDemand_raw_data[[#This Row],[Date]],Table_Sheet1[], 3, FALSE)</f>
        <v>N</v>
      </c>
      <c r="D1425" s="32">
        <v>101352.12</v>
      </c>
      <c r="E1425" s="32">
        <f>IF(Table5[[#This Row],[School day]]="Y",Table5[[#This Row],[Demand]],NA())</f>
        <v>101352.12</v>
      </c>
      <c r="F1425" s="32" t="e">
        <f>IF(Table5[[#This Row],[School day]]="N",Table5[[#This Row],[Demand]],NA())</f>
        <v>#N/A</v>
      </c>
      <c r="G1425" s="32" t="e">
        <f>IF(Table5[[#This Row],[Holiday]]="Y",Table5[[#This Row],[Demand]], NA())</f>
        <v>#N/A</v>
      </c>
      <c r="H1425" s="32">
        <f>IF(Table5[[#This Row],[Holiday]]="Y",NA(),Table5[[#This Row],[Demand]])</f>
        <v>101352.12</v>
      </c>
    </row>
    <row r="1426" spans="1:8" x14ac:dyDescent="0.3">
      <c r="A1426" s="31">
        <v>43429</v>
      </c>
      <c r="B1426" s="32" t="str">
        <f>VLOOKUP(Table_EnergyDemand_raw_data[[#This Row],[Date]],Table_Sheet1[], 2, FALSE)</f>
        <v>Y</v>
      </c>
      <c r="C1426" s="32" t="str">
        <f>VLOOKUP(Table_EnergyDemand_raw_data[[#This Row],[Date]],Table_Sheet1[], 3, FALSE)</f>
        <v>N</v>
      </c>
      <c r="D1426" s="32">
        <v>96240.41</v>
      </c>
      <c r="E1426" s="32">
        <f>IF(Table5[[#This Row],[School day]]="Y",Table5[[#This Row],[Demand]],NA())</f>
        <v>96240.41</v>
      </c>
      <c r="F1426" s="32" t="e">
        <f>IF(Table5[[#This Row],[School day]]="N",Table5[[#This Row],[Demand]],NA())</f>
        <v>#N/A</v>
      </c>
      <c r="G1426" s="32" t="e">
        <f>IF(Table5[[#This Row],[Holiday]]="Y",Table5[[#This Row],[Demand]], NA())</f>
        <v>#N/A</v>
      </c>
      <c r="H1426" s="32">
        <f>IF(Table5[[#This Row],[Holiday]]="Y",NA(),Table5[[#This Row],[Demand]])</f>
        <v>96240.41</v>
      </c>
    </row>
    <row r="1427" spans="1:8" x14ac:dyDescent="0.3">
      <c r="A1427" s="31">
        <v>43430</v>
      </c>
      <c r="B1427" s="32" t="str">
        <f>VLOOKUP(Table_EnergyDemand_raw_data[[#This Row],[Date]],Table_Sheet1[], 2, FALSE)</f>
        <v>Y</v>
      </c>
      <c r="C1427" s="32" t="str">
        <f>VLOOKUP(Table_EnergyDemand_raw_data[[#This Row],[Date]],Table_Sheet1[], 3, FALSE)</f>
        <v>N</v>
      </c>
      <c r="D1427" s="32">
        <v>110547.605</v>
      </c>
      <c r="E1427" s="32">
        <f>IF(Table5[[#This Row],[School day]]="Y",Table5[[#This Row],[Demand]],NA())</f>
        <v>110547.605</v>
      </c>
      <c r="F1427" s="32" t="e">
        <f>IF(Table5[[#This Row],[School day]]="N",Table5[[#This Row],[Demand]],NA())</f>
        <v>#N/A</v>
      </c>
      <c r="G1427" s="32" t="e">
        <f>IF(Table5[[#This Row],[Holiday]]="Y",Table5[[#This Row],[Demand]], NA())</f>
        <v>#N/A</v>
      </c>
      <c r="H1427" s="32">
        <f>IF(Table5[[#This Row],[Holiday]]="Y",NA(),Table5[[#This Row],[Demand]])</f>
        <v>110547.605</v>
      </c>
    </row>
    <row r="1428" spans="1:8" x14ac:dyDescent="0.3">
      <c r="A1428" s="31">
        <v>43431</v>
      </c>
      <c r="B1428" s="32" t="str">
        <f>VLOOKUP(Table_EnergyDemand_raw_data[[#This Row],[Date]],Table_Sheet1[], 2, FALSE)</f>
        <v>Y</v>
      </c>
      <c r="C1428" s="32" t="str">
        <f>VLOOKUP(Table_EnergyDemand_raw_data[[#This Row],[Date]],Table_Sheet1[], 3, FALSE)</f>
        <v>N</v>
      </c>
      <c r="D1428" s="32">
        <v>109706.42</v>
      </c>
      <c r="E1428" s="32">
        <f>IF(Table5[[#This Row],[School day]]="Y",Table5[[#This Row],[Demand]],NA())</f>
        <v>109706.42</v>
      </c>
      <c r="F1428" s="32" t="e">
        <f>IF(Table5[[#This Row],[School day]]="N",Table5[[#This Row],[Demand]],NA())</f>
        <v>#N/A</v>
      </c>
      <c r="G1428" s="32" t="e">
        <f>IF(Table5[[#This Row],[Holiday]]="Y",Table5[[#This Row],[Demand]], NA())</f>
        <v>#N/A</v>
      </c>
      <c r="H1428" s="32">
        <f>IF(Table5[[#This Row],[Holiday]]="Y",NA(),Table5[[#This Row],[Demand]])</f>
        <v>109706.42</v>
      </c>
    </row>
    <row r="1429" spans="1:8" x14ac:dyDescent="0.3">
      <c r="A1429" s="31">
        <v>43432</v>
      </c>
      <c r="B1429" s="32" t="str">
        <f>VLOOKUP(Table_EnergyDemand_raw_data[[#This Row],[Date]],Table_Sheet1[], 2, FALSE)</f>
        <v>Y</v>
      </c>
      <c r="C1429" s="32" t="str">
        <f>VLOOKUP(Table_EnergyDemand_raw_data[[#This Row],[Date]],Table_Sheet1[], 3, FALSE)</f>
        <v>N</v>
      </c>
      <c r="D1429" s="32">
        <v>106684.825</v>
      </c>
      <c r="E1429" s="32">
        <f>IF(Table5[[#This Row],[School day]]="Y",Table5[[#This Row],[Demand]],NA())</f>
        <v>106684.825</v>
      </c>
      <c r="F1429" s="32" t="e">
        <f>IF(Table5[[#This Row],[School day]]="N",Table5[[#This Row],[Demand]],NA())</f>
        <v>#N/A</v>
      </c>
      <c r="G1429" s="32" t="e">
        <f>IF(Table5[[#This Row],[Holiday]]="Y",Table5[[#This Row],[Demand]], NA())</f>
        <v>#N/A</v>
      </c>
      <c r="H1429" s="32">
        <f>IF(Table5[[#This Row],[Holiday]]="Y",NA(),Table5[[#This Row],[Demand]])</f>
        <v>106684.825</v>
      </c>
    </row>
    <row r="1430" spans="1:8" x14ac:dyDescent="0.3">
      <c r="A1430" s="31">
        <v>43433</v>
      </c>
      <c r="B1430" s="32" t="str">
        <f>VLOOKUP(Table_EnergyDemand_raw_data[[#This Row],[Date]],Table_Sheet1[], 2, FALSE)</f>
        <v>Y</v>
      </c>
      <c r="C1430" s="32" t="str">
        <f>VLOOKUP(Table_EnergyDemand_raw_data[[#This Row],[Date]],Table_Sheet1[], 3, FALSE)</f>
        <v>N</v>
      </c>
      <c r="D1430" s="32">
        <v>112586.74</v>
      </c>
      <c r="E1430" s="32">
        <f>IF(Table5[[#This Row],[School day]]="Y",Table5[[#This Row],[Demand]],NA())</f>
        <v>112586.74</v>
      </c>
      <c r="F1430" s="32" t="e">
        <f>IF(Table5[[#This Row],[School day]]="N",Table5[[#This Row],[Demand]],NA())</f>
        <v>#N/A</v>
      </c>
      <c r="G1430" s="32" t="e">
        <f>IF(Table5[[#This Row],[Holiday]]="Y",Table5[[#This Row],[Demand]], NA())</f>
        <v>#N/A</v>
      </c>
      <c r="H1430" s="32">
        <f>IF(Table5[[#This Row],[Holiday]]="Y",NA(),Table5[[#This Row],[Demand]])</f>
        <v>112586.74</v>
      </c>
    </row>
    <row r="1431" spans="1:8" x14ac:dyDescent="0.3">
      <c r="A1431" s="31">
        <v>43434</v>
      </c>
      <c r="B1431" s="32" t="str">
        <f>VLOOKUP(Table_EnergyDemand_raw_data[[#This Row],[Date]],Table_Sheet1[], 2, FALSE)</f>
        <v>Y</v>
      </c>
      <c r="C1431" s="32" t="str">
        <f>VLOOKUP(Table_EnergyDemand_raw_data[[#This Row],[Date]],Table_Sheet1[], 3, FALSE)</f>
        <v>N</v>
      </c>
      <c r="D1431" s="32">
        <v>110031.82</v>
      </c>
      <c r="E1431" s="32">
        <f>IF(Table5[[#This Row],[School day]]="Y",Table5[[#This Row],[Demand]],NA())</f>
        <v>110031.82</v>
      </c>
      <c r="F1431" s="32" t="e">
        <f>IF(Table5[[#This Row],[School day]]="N",Table5[[#This Row],[Demand]],NA())</f>
        <v>#N/A</v>
      </c>
      <c r="G1431" s="32" t="e">
        <f>IF(Table5[[#This Row],[Holiday]]="Y",Table5[[#This Row],[Demand]], NA())</f>
        <v>#N/A</v>
      </c>
      <c r="H1431" s="32">
        <f>IF(Table5[[#This Row],[Holiday]]="Y",NA(),Table5[[#This Row],[Demand]])</f>
        <v>110031.82</v>
      </c>
    </row>
    <row r="1432" spans="1:8" x14ac:dyDescent="0.3">
      <c r="A1432" s="31">
        <v>43435</v>
      </c>
      <c r="B1432" s="32" t="str">
        <f>VLOOKUP(Table_EnergyDemand_raw_data[[#This Row],[Date]],Table_Sheet1[], 2, FALSE)</f>
        <v>Y</v>
      </c>
      <c r="C1432" s="32" t="str">
        <f>VLOOKUP(Table_EnergyDemand_raw_data[[#This Row],[Date]],Table_Sheet1[], 3, FALSE)</f>
        <v>N</v>
      </c>
      <c r="D1432" s="32">
        <v>100725.24</v>
      </c>
      <c r="E1432" s="32">
        <f>IF(Table5[[#This Row],[School day]]="Y",Table5[[#This Row],[Demand]],NA())</f>
        <v>100725.24</v>
      </c>
      <c r="F1432" s="32" t="e">
        <f>IF(Table5[[#This Row],[School day]]="N",Table5[[#This Row],[Demand]],NA())</f>
        <v>#N/A</v>
      </c>
      <c r="G1432" s="32" t="e">
        <f>IF(Table5[[#This Row],[Holiday]]="Y",Table5[[#This Row],[Demand]], NA())</f>
        <v>#N/A</v>
      </c>
      <c r="H1432" s="32">
        <f>IF(Table5[[#This Row],[Holiday]]="Y",NA(),Table5[[#This Row],[Demand]])</f>
        <v>100725.24</v>
      </c>
    </row>
    <row r="1433" spans="1:8" x14ac:dyDescent="0.3">
      <c r="A1433" s="31">
        <v>43436</v>
      </c>
      <c r="B1433" s="32" t="str">
        <f>VLOOKUP(Table_EnergyDemand_raw_data[[#This Row],[Date]],Table_Sheet1[], 2, FALSE)</f>
        <v>Y</v>
      </c>
      <c r="C1433" s="32" t="str">
        <f>VLOOKUP(Table_EnergyDemand_raw_data[[#This Row],[Date]],Table_Sheet1[], 3, FALSE)</f>
        <v>N</v>
      </c>
      <c r="D1433" s="32">
        <v>88903.065000000002</v>
      </c>
      <c r="E1433" s="32">
        <f>IF(Table5[[#This Row],[School day]]="Y",Table5[[#This Row],[Demand]],NA())</f>
        <v>88903.065000000002</v>
      </c>
      <c r="F1433" s="32" t="e">
        <f>IF(Table5[[#This Row],[School day]]="N",Table5[[#This Row],[Demand]],NA())</f>
        <v>#N/A</v>
      </c>
      <c r="G1433" s="32" t="e">
        <f>IF(Table5[[#This Row],[Holiday]]="Y",Table5[[#This Row],[Demand]], NA())</f>
        <v>#N/A</v>
      </c>
      <c r="H1433" s="32">
        <f>IF(Table5[[#This Row],[Holiday]]="Y",NA(),Table5[[#This Row],[Demand]])</f>
        <v>88903.065000000002</v>
      </c>
    </row>
    <row r="1434" spans="1:8" x14ac:dyDescent="0.3">
      <c r="A1434" s="31">
        <v>43437</v>
      </c>
      <c r="B1434" s="32" t="str">
        <f>VLOOKUP(Table_EnergyDemand_raw_data[[#This Row],[Date]],Table_Sheet1[], 2, FALSE)</f>
        <v>Y</v>
      </c>
      <c r="C1434" s="32" t="str">
        <f>VLOOKUP(Table_EnergyDemand_raw_data[[#This Row],[Date]],Table_Sheet1[], 3, FALSE)</f>
        <v>N</v>
      </c>
      <c r="D1434" s="32">
        <v>107666.30499999999</v>
      </c>
      <c r="E1434" s="32">
        <f>IF(Table5[[#This Row],[School day]]="Y",Table5[[#This Row],[Demand]],NA())</f>
        <v>107666.30499999999</v>
      </c>
      <c r="F1434" s="32" t="e">
        <f>IF(Table5[[#This Row],[School day]]="N",Table5[[#This Row],[Demand]],NA())</f>
        <v>#N/A</v>
      </c>
      <c r="G1434" s="32" t="e">
        <f>IF(Table5[[#This Row],[Holiday]]="Y",Table5[[#This Row],[Demand]], NA())</f>
        <v>#N/A</v>
      </c>
      <c r="H1434" s="32">
        <f>IF(Table5[[#This Row],[Holiday]]="Y",NA(),Table5[[#This Row],[Demand]])</f>
        <v>107666.30499999999</v>
      </c>
    </row>
    <row r="1435" spans="1:8" x14ac:dyDescent="0.3">
      <c r="A1435" s="31">
        <v>43438</v>
      </c>
      <c r="B1435" s="32" t="str">
        <f>VLOOKUP(Table_EnergyDemand_raw_data[[#This Row],[Date]],Table_Sheet1[], 2, FALSE)</f>
        <v>Y</v>
      </c>
      <c r="C1435" s="32" t="str">
        <f>VLOOKUP(Table_EnergyDemand_raw_data[[#This Row],[Date]],Table_Sheet1[], 3, FALSE)</f>
        <v>N</v>
      </c>
      <c r="D1435" s="32">
        <v>111718.075</v>
      </c>
      <c r="E1435" s="32">
        <f>IF(Table5[[#This Row],[School day]]="Y",Table5[[#This Row],[Demand]],NA())</f>
        <v>111718.075</v>
      </c>
      <c r="F1435" s="32" t="e">
        <f>IF(Table5[[#This Row],[School day]]="N",Table5[[#This Row],[Demand]],NA())</f>
        <v>#N/A</v>
      </c>
      <c r="G1435" s="32" t="e">
        <f>IF(Table5[[#This Row],[Holiday]]="Y",Table5[[#This Row],[Demand]], NA())</f>
        <v>#N/A</v>
      </c>
      <c r="H1435" s="32">
        <f>IF(Table5[[#This Row],[Holiday]]="Y",NA(),Table5[[#This Row],[Demand]])</f>
        <v>111718.075</v>
      </c>
    </row>
    <row r="1436" spans="1:8" x14ac:dyDescent="0.3">
      <c r="A1436" s="31">
        <v>43439</v>
      </c>
      <c r="B1436" s="32" t="str">
        <f>VLOOKUP(Table_EnergyDemand_raw_data[[#This Row],[Date]],Table_Sheet1[], 2, FALSE)</f>
        <v>Y</v>
      </c>
      <c r="C1436" s="32" t="str">
        <f>VLOOKUP(Table_EnergyDemand_raw_data[[#This Row],[Date]],Table_Sheet1[], 3, FALSE)</f>
        <v>N</v>
      </c>
      <c r="D1436" s="32">
        <v>114225.12</v>
      </c>
      <c r="E1436" s="32">
        <f>IF(Table5[[#This Row],[School day]]="Y",Table5[[#This Row],[Demand]],NA())</f>
        <v>114225.12</v>
      </c>
      <c r="F1436" s="32" t="e">
        <f>IF(Table5[[#This Row],[School day]]="N",Table5[[#This Row],[Demand]],NA())</f>
        <v>#N/A</v>
      </c>
      <c r="G1436" s="32" t="e">
        <f>IF(Table5[[#This Row],[Holiday]]="Y",Table5[[#This Row],[Demand]], NA())</f>
        <v>#N/A</v>
      </c>
      <c r="H1436" s="32">
        <f>IF(Table5[[#This Row],[Holiday]]="Y",NA(),Table5[[#This Row],[Demand]])</f>
        <v>114225.12</v>
      </c>
    </row>
    <row r="1437" spans="1:8" x14ac:dyDescent="0.3">
      <c r="A1437" s="31">
        <v>43440</v>
      </c>
      <c r="B1437" s="32" t="str">
        <f>VLOOKUP(Table_EnergyDemand_raw_data[[#This Row],[Date]],Table_Sheet1[], 2, FALSE)</f>
        <v>Y</v>
      </c>
      <c r="C1437" s="32" t="str">
        <f>VLOOKUP(Table_EnergyDemand_raw_data[[#This Row],[Date]],Table_Sheet1[], 3, FALSE)</f>
        <v>N</v>
      </c>
      <c r="D1437" s="32">
        <v>135452.26</v>
      </c>
      <c r="E1437" s="32">
        <f>IF(Table5[[#This Row],[School day]]="Y",Table5[[#This Row],[Demand]],NA())</f>
        <v>135452.26</v>
      </c>
      <c r="F1437" s="32" t="e">
        <f>IF(Table5[[#This Row],[School day]]="N",Table5[[#This Row],[Demand]],NA())</f>
        <v>#N/A</v>
      </c>
      <c r="G1437" s="32" t="e">
        <f>IF(Table5[[#This Row],[Holiday]]="Y",Table5[[#This Row],[Demand]], NA())</f>
        <v>#N/A</v>
      </c>
      <c r="H1437" s="32">
        <f>IF(Table5[[#This Row],[Holiday]]="Y",NA(),Table5[[#This Row],[Demand]])</f>
        <v>135452.26</v>
      </c>
    </row>
    <row r="1438" spans="1:8" x14ac:dyDescent="0.3">
      <c r="A1438" s="31">
        <v>43441</v>
      </c>
      <c r="B1438" s="32" t="str">
        <f>VLOOKUP(Table_EnergyDemand_raw_data[[#This Row],[Date]],Table_Sheet1[], 2, FALSE)</f>
        <v>Y</v>
      </c>
      <c r="C1438" s="32" t="str">
        <f>VLOOKUP(Table_EnergyDemand_raw_data[[#This Row],[Date]],Table_Sheet1[], 3, FALSE)</f>
        <v>N</v>
      </c>
      <c r="D1438" s="32">
        <v>156648.405</v>
      </c>
      <c r="E1438" s="32">
        <f>IF(Table5[[#This Row],[School day]]="Y",Table5[[#This Row],[Demand]],NA())</f>
        <v>156648.405</v>
      </c>
      <c r="F1438" s="32" t="e">
        <f>IF(Table5[[#This Row],[School day]]="N",Table5[[#This Row],[Demand]],NA())</f>
        <v>#N/A</v>
      </c>
      <c r="G1438" s="32" t="e">
        <f>IF(Table5[[#This Row],[Holiday]]="Y",Table5[[#This Row],[Demand]], NA())</f>
        <v>#N/A</v>
      </c>
      <c r="H1438" s="32">
        <f>IF(Table5[[#This Row],[Holiday]]="Y",NA(),Table5[[#This Row],[Demand]])</f>
        <v>156648.405</v>
      </c>
    </row>
    <row r="1439" spans="1:8" x14ac:dyDescent="0.3">
      <c r="A1439" s="31">
        <v>43442</v>
      </c>
      <c r="B1439" s="32" t="str">
        <f>VLOOKUP(Table_EnergyDemand_raw_data[[#This Row],[Date]],Table_Sheet1[], 2, FALSE)</f>
        <v>Y</v>
      </c>
      <c r="C1439" s="32" t="str">
        <f>VLOOKUP(Table_EnergyDemand_raw_data[[#This Row],[Date]],Table_Sheet1[], 3, FALSE)</f>
        <v>N</v>
      </c>
      <c r="D1439" s="32">
        <v>121237.47</v>
      </c>
      <c r="E1439" s="32">
        <f>IF(Table5[[#This Row],[School day]]="Y",Table5[[#This Row],[Demand]],NA())</f>
        <v>121237.47</v>
      </c>
      <c r="F1439" s="32" t="e">
        <f>IF(Table5[[#This Row],[School day]]="N",Table5[[#This Row],[Demand]],NA())</f>
        <v>#N/A</v>
      </c>
      <c r="G1439" s="32" t="e">
        <f>IF(Table5[[#This Row],[Holiday]]="Y",Table5[[#This Row],[Demand]], NA())</f>
        <v>#N/A</v>
      </c>
      <c r="H1439" s="32">
        <f>IF(Table5[[#This Row],[Holiday]]="Y",NA(),Table5[[#This Row],[Demand]])</f>
        <v>121237.47</v>
      </c>
    </row>
    <row r="1440" spans="1:8" x14ac:dyDescent="0.3">
      <c r="A1440" s="31">
        <v>43443</v>
      </c>
      <c r="B1440" s="32" t="str">
        <f>VLOOKUP(Table_EnergyDemand_raw_data[[#This Row],[Date]],Table_Sheet1[], 2, FALSE)</f>
        <v>Y</v>
      </c>
      <c r="C1440" s="32" t="str">
        <f>VLOOKUP(Table_EnergyDemand_raw_data[[#This Row],[Date]],Table_Sheet1[], 3, FALSE)</f>
        <v>N</v>
      </c>
      <c r="D1440" s="32">
        <v>102161.11500000001</v>
      </c>
      <c r="E1440" s="32">
        <f>IF(Table5[[#This Row],[School day]]="Y",Table5[[#This Row],[Demand]],NA())</f>
        <v>102161.11500000001</v>
      </c>
      <c r="F1440" s="32" t="e">
        <f>IF(Table5[[#This Row],[School day]]="N",Table5[[#This Row],[Demand]],NA())</f>
        <v>#N/A</v>
      </c>
      <c r="G1440" s="32" t="e">
        <f>IF(Table5[[#This Row],[Holiday]]="Y",Table5[[#This Row],[Demand]], NA())</f>
        <v>#N/A</v>
      </c>
      <c r="H1440" s="32">
        <f>IF(Table5[[#This Row],[Holiday]]="Y",NA(),Table5[[#This Row],[Demand]])</f>
        <v>102161.11500000001</v>
      </c>
    </row>
    <row r="1441" spans="1:8" x14ac:dyDescent="0.3">
      <c r="A1441" s="31">
        <v>43444</v>
      </c>
      <c r="B1441" s="32" t="str">
        <f>VLOOKUP(Table_EnergyDemand_raw_data[[#This Row],[Date]],Table_Sheet1[], 2, FALSE)</f>
        <v>Y</v>
      </c>
      <c r="C1441" s="32" t="str">
        <f>VLOOKUP(Table_EnergyDemand_raw_data[[#This Row],[Date]],Table_Sheet1[], 3, FALSE)</f>
        <v>N</v>
      </c>
      <c r="D1441" s="32">
        <v>110803.765</v>
      </c>
      <c r="E1441" s="32">
        <f>IF(Table5[[#This Row],[School day]]="Y",Table5[[#This Row],[Demand]],NA())</f>
        <v>110803.765</v>
      </c>
      <c r="F1441" s="32" t="e">
        <f>IF(Table5[[#This Row],[School day]]="N",Table5[[#This Row],[Demand]],NA())</f>
        <v>#N/A</v>
      </c>
      <c r="G1441" s="32" t="e">
        <f>IF(Table5[[#This Row],[Holiday]]="Y",Table5[[#This Row],[Demand]], NA())</f>
        <v>#N/A</v>
      </c>
      <c r="H1441" s="32">
        <f>IF(Table5[[#This Row],[Holiday]]="Y",NA(),Table5[[#This Row],[Demand]])</f>
        <v>110803.765</v>
      </c>
    </row>
    <row r="1442" spans="1:8" x14ac:dyDescent="0.3">
      <c r="A1442" s="31">
        <v>43445</v>
      </c>
      <c r="B1442" s="32" t="str">
        <f>VLOOKUP(Table_EnergyDemand_raw_data[[#This Row],[Date]],Table_Sheet1[], 2, FALSE)</f>
        <v>Y</v>
      </c>
      <c r="C1442" s="32" t="str">
        <f>VLOOKUP(Table_EnergyDemand_raw_data[[#This Row],[Date]],Table_Sheet1[], 3, FALSE)</f>
        <v>N</v>
      </c>
      <c r="D1442" s="32">
        <v>114413.785</v>
      </c>
      <c r="E1442" s="32">
        <f>IF(Table5[[#This Row],[School day]]="Y",Table5[[#This Row],[Demand]],NA())</f>
        <v>114413.785</v>
      </c>
      <c r="F1442" s="32" t="e">
        <f>IF(Table5[[#This Row],[School day]]="N",Table5[[#This Row],[Demand]],NA())</f>
        <v>#N/A</v>
      </c>
      <c r="G1442" s="32" t="e">
        <f>IF(Table5[[#This Row],[Holiday]]="Y",Table5[[#This Row],[Demand]], NA())</f>
        <v>#N/A</v>
      </c>
      <c r="H1442" s="32">
        <f>IF(Table5[[#This Row],[Holiday]]="Y",NA(),Table5[[#This Row],[Demand]])</f>
        <v>114413.785</v>
      </c>
    </row>
    <row r="1443" spans="1:8" x14ac:dyDescent="0.3">
      <c r="A1443" s="31">
        <v>43446</v>
      </c>
      <c r="B1443" s="32" t="str">
        <f>VLOOKUP(Table_EnergyDemand_raw_data[[#This Row],[Date]],Table_Sheet1[], 2, FALSE)</f>
        <v>Y</v>
      </c>
      <c r="C1443" s="32" t="str">
        <f>VLOOKUP(Table_EnergyDemand_raw_data[[#This Row],[Date]],Table_Sheet1[], 3, FALSE)</f>
        <v>N</v>
      </c>
      <c r="D1443" s="32">
        <v>129715.465</v>
      </c>
      <c r="E1443" s="32">
        <f>IF(Table5[[#This Row],[School day]]="Y",Table5[[#This Row],[Demand]],NA())</f>
        <v>129715.465</v>
      </c>
      <c r="F1443" s="32" t="e">
        <f>IF(Table5[[#This Row],[School day]]="N",Table5[[#This Row],[Demand]],NA())</f>
        <v>#N/A</v>
      </c>
      <c r="G1443" s="32" t="e">
        <f>IF(Table5[[#This Row],[Holiday]]="Y",Table5[[#This Row],[Demand]], NA())</f>
        <v>#N/A</v>
      </c>
      <c r="H1443" s="32">
        <f>IF(Table5[[#This Row],[Holiday]]="Y",NA(),Table5[[#This Row],[Demand]])</f>
        <v>129715.465</v>
      </c>
    </row>
    <row r="1444" spans="1:8" x14ac:dyDescent="0.3">
      <c r="A1444" s="31">
        <v>43447</v>
      </c>
      <c r="B1444" s="32" t="str">
        <f>VLOOKUP(Table_EnergyDemand_raw_data[[#This Row],[Date]],Table_Sheet1[], 2, FALSE)</f>
        <v>Y</v>
      </c>
      <c r="C1444" s="32" t="str">
        <f>VLOOKUP(Table_EnergyDemand_raw_data[[#This Row],[Date]],Table_Sheet1[], 3, FALSE)</f>
        <v>N</v>
      </c>
      <c r="D1444" s="32">
        <v>114986.33</v>
      </c>
      <c r="E1444" s="32">
        <f>IF(Table5[[#This Row],[School day]]="Y",Table5[[#This Row],[Demand]],NA())</f>
        <v>114986.33</v>
      </c>
      <c r="F1444" s="32" t="e">
        <f>IF(Table5[[#This Row],[School day]]="N",Table5[[#This Row],[Demand]],NA())</f>
        <v>#N/A</v>
      </c>
      <c r="G1444" s="32" t="e">
        <f>IF(Table5[[#This Row],[Holiday]]="Y",Table5[[#This Row],[Demand]], NA())</f>
        <v>#N/A</v>
      </c>
      <c r="H1444" s="32">
        <f>IF(Table5[[#This Row],[Holiday]]="Y",NA(),Table5[[#This Row],[Demand]])</f>
        <v>114986.33</v>
      </c>
    </row>
    <row r="1445" spans="1:8" x14ac:dyDescent="0.3">
      <c r="A1445" s="31">
        <v>43448</v>
      </c>
      <c r="B1445" s="32" t="str">
        <f>VLOOKUP(Table_EnergyDemand_raw_data[[#This Row],[Date]],Table_Sheet1[], 2, FALSE)</f>
        <v>Y</v>
      </c>
      <c r="C1445" s="32" t="str">
        <f>VLOOKUP(Table_EnergyDemand_raw_data[[#This Row],[Date]],Table_Sheet1[], 3, FALSE)</f>
        <v>N</v>
      </c>
      <c r="D1445" s="32">
        <v>110025.465</v>
      </c>
      <c r="E1445" s="32">
        <f>IF(Table5[[#This Row],[School day]]="Y",Table5[[#This Row],[Demand]],NA())</f>
        <v>110025.465</v>
      </c>
      <c r="F1445" s="32" t="e">
        <f>IF(Table5[[#This Row],[School day]]="N",Table5[[#This Row],[Demand]],NA())</f>
        <v>#N/A</v>
      </c>
      <c r="G1445" s="32" t="e">
        <f>IF(Table5[[#This Row],[Holiday]]="Y",Table5[[#This Row],[Demand]], NA())</f>
        <v>#N/A</v>
      </c>
      <c r="H1445" s="32">
        <f>IF(Table5[[#This Row],[Holiday]]="Y",NA(),Table5[[#This Row],[Demand]])</f>
        <v>110025.465</v>
      </c>
    </row>
    <row r="1446" spans="1:8" x14ac:dyDescent="0.3">
      <c r="A1446" s="31">
        <v>43449</v>
      </c>
      <c r="B1446" s="32" t="str">
        <f>VLOOKUP(Table_EnergyDemand_raw_data[[#This Row],[Date]],Table_Sheet1[], 2, FALSE)</f>
        <v>Y</v>
      </c>
      <c r="C1446" s="32" t="str">
        <f>VLOOKUP(Table_EnergyDemand_raw_data[[#This Row],[Date]],Table_Sheet1[], 3, FALSE)</f>
        <v>N</v>
      </c>
      <c r="D1446" s="32">
        <v>102577.145</v>
      </c>
      <c r="E1446" s="32">
        <f>IF(Table5[[#This Row],[School day]]="Y",Table5[[#This Row],[Demand]],NA())</f>
        <v>102577.145</v>
      </c>
      <c r="F1446" s="32" t="e">
        <f>IF(Table5[[#This Row],[School day]]="N",Table5[[#This Row],[Demand]],NA())</f>
        <v>#N/A</v>
      </c>
      <c r="G1446" s="32" t="e">
        <f>IF(Table5[[#This Row],[Holiday]]="Y",Table5[[#This Row],[Demand]], NA())</f>
        <v>#N/A</v>
      </c>
      <c r="H1446" s="32">
        <f>IF(Table5[[#This Row],[Holiday]]="Y",NA(),Table5[[#This Row],[Demand]])</f>
        <v>102577.145</v>
      </c>
    </row>
    <row r="1447" spans="1:8" x14ac:dyDescent="0.3">
      <c r="A1447" s="31">
        <v>43450</v>
      </c>
      <c r="B1447" s="32" t="str">
        <f>VLOOKUP(Table_EnergyDemand_raw_data[[#This Row],[Date]],Table_Sheet1[], 2, FALSE)</f>
        <v>Y</v>
      </c>
      <c r="C1447" s="32" t="str">
        <f>VLOOKUP(Table_EnergyDemand_raw_data[[#This Row],[Date]],Table_Sheet1[], 3, FALSE)</f>
        <v>N</v>
      </c>
      <c r="D1447" s="32">
        <v>99110.774999999994</v>
      </c>
      <c r="E1447" s="32">
        <f>IF(Table5[[#This Row],[School day]]="Y",Table5[[#This Row],[Demand]],NA())</f>
        <v>99110.774999999994</v>
      </c>
      <c r="F1447" s="32" t="e">
        <f>IF(Table5[[#This Row],[School day]]="N",Table5[[#This Row],[Demand]],NA())</f>
        <v>#N/A</v>
      </c>
      <c r="G1447" s="32" t="e">
        <f>IF(Table5[[#This Row],[Holiday]]="Y",Table5[[#This Row],[Demand]], NA())</f>
        <v>#N/A</v>
      </c>
      <c r="H1447" s="32">
        <f>IF(Table5[[#This Row],[Holiday]]="Y",NA(),Table5[[#This Row],[Demand]])</f>
        <v>99110.774999999994</v>
      </c>
    </row>
    <row r="1448" spans="1:8" x14ac:dyDescent="0.3">
      <c r="A1448" s="31">
        <v>43451</v>
      </c>
      <c r="B1448" s="32" t="str">
        <f>VLOOKUP(Table_EnergyDemand_raw_data[[#This Row],[Date]],Table_Sheet1[], 2, FALSE)</f>
        <v>Y</v>
      </c>
      <c r="C1448" s="32" t="str">
        <f>VLOOKUP(Table_EnergyDemand_raw_data[[#This Row],[Date]],Table_Sheet1[], 3, FALSE)</f>
        <v>N</v>
      </c>
      <c r="D1448" s="32">
        <v>112804.4</v>
      </c>
      <c r="E1448" s="32">
        <f>IF(Table5[[#This Row],[School day]]="Y",Table5[[#This Row],[Demand]],NA())</f>
        <v>112804.4</v>
      </c>
      <c r="F1448" s="32" t="e">
        <f>IF(Table5[[#This Row],[School day]]="N",Table5[[#This Row],[Demand]],NA())</f>
        <v>#N/A</v>
      </c>
      <c r="G1448" s="32" t="e">
        <f>IF(Table5[[#This Row],[Holiday]]="Y",Table5[[#This Row],[Demand]], NA())</f>
        <v>#N/A</v>
      </c>
      <c r="H1448" s="32">
        <f>IF(Table5[[#This Row],[Holiday]]="Y",NA(),Table5[[#This Row],[Demand]])</f>
        <v>112804.4</v>
      </c>
    </row>
    <row r="1449" spans="1:8" x14ac:dyDescent="0.3">
      <c r="A1449" s="31">
        <v>43452</v>
      </c>
      <c r="B1449" s="32" t="str">
        <f>VLOOKUP(Table_EnergyDemand_raw_data[[#This Row],[Date]],Table_Sheet1[], 2, FALSE)</f>
        <v>Y</v>
      </c>
      <c r="C1449" s="32" t="str">
        <f>VLOOKUP(Table_EnergyDemand_raw_data[[#This Row],[Date]],Table_Sheet1[], 3, FALSE)</f>
        <v>N</v>
      </c>
      <c r="D1449" s="32">
        <v>113485.105</v>
      </c>
      <c r="E1449" s="32">
        <f>IF(Table5[[#This Row],[School day]]="Y",Table5[[#This Row],[Demand]],NA())</f>
        <v>113485.105</v>
      </c>
      <c r="F1449" s="32" t="e">
        <f>IF(Table5[[#This Row],[School day]]="N",Table5[[#This Row],[Demand]],NA())</f>
        <v>#N/A</v>
      </c>
      <c r="G1449" s="32" t="e">
        <f>IF(Table5[[#This Row],[Holiday]]="Y",Table5[[#This Row],[Demand]], NA())</f>
        <v>#N/A</v>
      </c>
      <c r="H1449" s="32">
        <f>IF(Table5[[#This Row],[Holiday]]="Y",NA(),Table5[[#This Row],[Demand]])</f>
        <v>113485.105</v>
      </c>
    </row>
    <row r="1450" spans="1:8" x14ac:dyDescent="0.3">
      <c r="A1450" s="31">
        <v>43453</v>
      </c>
      <c r="B1450" s="32" t="str">
        <f>VLOOKUP(Table_EnergyDemand_raw_data[[#This Row],[Date]],Table_Sheet1[], 2, FALSE)</f>
        <v>Y</v>
      </c>
      <c r="C1450" s="32" t="str">
        <f>VLOOKUP(Table_EnergyDemand_raw_data[[#This Row],[Date]],Table_Sheet1[], 3, FALSE)</f>
        <v>N</v>
      </c>
      <c r="D1450" s="32">
        <v>119907.245</v>
      </c>
      <c r="E1450" s="32">
        <f>IF(Table5[[#This Row],[School day]]="Y",Table5[[#This Row],[Demand]],NA())</f>
        <v>119907.245</v>
      </c>
      <c r="F1450" s="32" t="e">
        <f>IF(Table5[[#This Row],[School day]]="N",Table5[[#This Row],[Demand]],NA())</f>
        <v>#N/A</v>
      </c>
      <c r="G1450" s="32" t="e">
        <f>IF(Table5[[#This Row],[Holiday]]="Y",Table5[[#This Row],[Demand]], NA())</f>
        <v>#N/A</v>
      </c>
      <c r="H1450" s="32">
        <f>IF(Table5[[#This Row],[Holiday]]="Y",NA(),Table5[[#This Row],[Demand]])</f>
        <v>119907.245</v>
      </c>
    </row>
    <row r="1451" spans="1:8" x14ac:dyDescent="0.3">
      <c r="A1451" s="31">
        <v>43454</v>
      </c>
      <c r="B1451" s="32" t="str">
        <f>VLOOKUP(Table_EnergyDemand_raw_data[[#This Row],[Date]],Table_Sheet1[], 2, FALSE)</f>
        <v>Y</v>
      </c>
      <c r="C1451" s="32" t="str">
        <f>VLOOKUP(Table_EnergyDemand_raw_data[[#This Row],[Date]],Table_Sheet1[], 3, FALSE)</f>
        <v>N</v>
      </c>
      <c r="D1451" s="32">
        <v>111880.52499999999</v>
      </c>
      <c r="E1451" s="32">
        <f>IF(Table5[[#This Row],[School day]]="Y",Table5[[#This Row],[Demand]],NA())</f>
        <v>111880.52499999999</v>
      </c>
      <c r="F1451" s="32" t="e">
        <f>IF(Table5[[#This Row],[School day]]="N",Table5[[#This Row],[Demand]],NA())</f>
        <v>#N/A</v>
      </c>
      <c r="G1451" s="32" t="e">
        <f>IF(Table5[[#This Row],[Holiday]]="Y",Table5[[#This Row],[Demand]], NA())</f>
        <v>#N/A</v>
      </c>
      <c r="H1451" s="32">
        <f>IF(Table5[[#This Row],[Holiday]]="Y",NA(),Table5[[#This Row],[Demand]])</f>
        <v>111880.52499999999</v>
      </c>
    </row>
    <row r="1452" spans="1:8" x14ac:dyDescent="0.3">
      <c r="A1452" s="31">
        <v>43455</v>
      </c>
      <c r="B1452" s="32" t="str">
        <f>VLOOKUP(Table_EnergyDemand_raw_data[[#This Row],[Date]],Table_Sheet1[], 2, FALSE)</f>
        <v>N</v>
      </c>
      <c r="C1452" s="32" t="str">
        <f>VLOOKUP(Table_EnergyDemand_raw_data[[#This Row],[Date]],Table_Sheet1[], 3, FALSE)</f>
        <v>N</v>
      </c>
      <c r="D1452" s="32">
        <v>102075.925</v>
      </c>
      <c r="E1452" s="32" t="e">
        <f>IF(Table5[[#This Row],[School day]]="Y",Table5[[#This Row],[Demand]],NA())</f>
        <v>#N/A</v>
      </c>
      <c r="F1452" s="32">
        <f>IF(Table5[[#This Row],[School day]]="N",Table5[[#This Row],[Demand]],NA())</f>
        <v>102075.925</v>
      </c>
      <c r="G1452" s="32" t="e">
        <f>IF(Table5[[#This Row],[Holiday]]="Y",Table5[[#This Row],[Demand]], NA())</f>
        <v>#N/A</v>
      </c>
      <c r="H1452" s="32">
        <f>IF(Table5[[#This Row],[Holiday]]="Y",NA(),Table5[[#This Row],[Demand]])</f>
        <v>102075.925</v>
      </c>
    </row>
    <row r="1453" spans="1:8" x14ac:dyDescent="0.3">
      <c r="A1453" s="31">
        <v>43456</v>
      </c>
      <c r="B1453" s="32" t="str">
        <f>VLOOKUP(Table_EnergyDemand_raw_data[[#This Row],[Date]],Table_Sheet1[], 2, FALSE)</f>
        <v>N</v>
      </c>
      <c r="C1453" s="32" t="str">
        <f>VLOOKUP(Table_EnergyDemand_raw_data[[#This Row],[Date]],Table_Sheet1[], 3, FALSE)</f>
        <v>N</v>
      </c>
      <c r="D1453" s="32">
        <v>92725.74</v>
      </c>
      <c r="E1453" s="32" t="e">
        <f>IF(Table5[[#This Row],[School day]]="Y",Table5[[#This Row],[Demand]],NA())</f>
        <v>#N/A</v>
      </c>
      <c r="F1453" s="32">
        <f>IF(Table5[[#This Row],[School day]]="N",Table5[[#This Row],[Demand]],NA())</f>
        <v>92725.74</v>
      </c>
      <c r="G1453" s="32" t="e">
        <f>IF(Table5[[#This Row],[Holiday]]="Y",Table5[[#This Row],[Demand]], NA())</f>
        <v>#N/A</v>
      </c>
      <c r="H1453" s="32">
        <f>IF(Table5[[#This Row],[Holiday]]="Y",NA(),Table5[[#This Row],[Demand]])</f>
        <v>92725.74</v>
      </c>
    </row>
    <row r="1454" spans="1:8" x14ac:dyDescent="0.3">
      <c r="A1454" s="31">
        <v>43457</v>
      </c>
      <c r="B1454" s="32" t="str">
        <f>VLOOKUP(Table_EnergyDemand_raw_data[[#This Row],[Date]],Table_Sheet1[], 2, FALSE)</f>
        <v>N</v>
      </c>
      <c r="C1454" s="32" t="str">
        <f>VLOOKUP(Table_EnergyDemand_raw_data[[#This Row],[Date]],Table_Sheet1[], 3, FALSE)</f>
        <v>N</v>
      </c>
      <c r="D1454" s="32">
        <v>94938.395000000004</v>
      </c>
      <c r="E1454" s="32" t="e">
        <f>IF(Table5[[#This Row],[School day]]="Y",Table5[[#This Row],[Demand]],NA())</f>
        <v>#N/A</v>
      </c>
      <c r="F1454" s="32">
        <f>IF(Table5[[#This Row],[School day]]="N",Table5[[#This Row],[Demand]],NA())</f>
        <v>94938.395000000004</v>
      </c>
      <c r="G1454" s="32" t="e">
        <f>IF(Table5[[#This Row],[Holiday]]="Y",Table5[[#This Row],[Demand]], NA())</f>
        <v>#N/A</v>
      </c>
      <c r="H1454" s="32">
        <f>IF(Table5[[#This Row],[Holiday]]="Y",NA(),Table5[[#This Row],[Demand]])</f>
        <v>94938.395000000004</v>
      </c>
    </row>
    <row r="1455" spans="1:8" x14ac:dyDescent="0.3">
      <c r="A1455" s="31">
        <v>43458</v>
      </c>
      <c r="B1455" s="32" t="str">
        <f>VLOOKUP(Table_EnergyDemand_raw_data[[#This Row],[Date]],Table_Sheet1[], 2, FALSE)</f>
        <v>N</v>
      </c>
      <c r="C1455" s="32" t="str">
        <f>VLOOKUP(Table_EnergyDemand_raw_data[[#This Row],[Date]],Table_Sheet1[], 3, FALSE)</f>
        <v>N</v>
      </c>
      <c r="D1455" s="32">
        <v>112358.815</v>
      </c>
      <c r="E1455" s="32" t="e">
        <f>IF(Table5[[#This Row],[School day]]="Y",Table5[[#This Row],[Demand]],NA())</f>
        <v>#N/A</v>
      </c>
      <c r="F1455" s="32">
        <f>IF(Table5[[#This Row],[School day]]="N",Table5[[#This Row],[Demand]],NA())</f>
        <v>112358.815</v>
      </c>
      <c r="G1455" s="32" t="e">
        <f>IF(Table5[[#This Row],[Holiday]]="Y",Table5[[#This Row],[Demand]], NA())</f>
        <v>#N/A</v>
      </c>
      <c r="H1455" s="32">
        <f>IF(Table5[[#This Row],[Holiday]]="Y",NA(),Table5[[#This Row],[Demand]])</f>
        <v>112358.815</v>
      </c>
    </row>
    <row r="1456" spans="1:8" x14ac:dyDescent="0.3">
      <c r="A1456" s="31">
        <v>43459</v>
      </c>
      <c r="B1456" s="32" t="str">
        <f>VLOOKUP(Table_EnergyDemand_raw_data[[#This Row],[Date]],Table_Sheet1[], 2, FALSE)</f>
        <v>N</v>
      </c>
      <c r="C1456" s="32" t="str">
        <f>VLOOKUP(Table_EnergyDemand_raw_data[[#This Row],[Date]],Table_Sheet1[], 3, FALSE)</f>
        <v>Y</v>
      </c>
      <c r="D1456" s="32">
        <v>98191.654999999999</v>
      </c>
      <c r="E1456" s="32" t="e">
        <f>IF(Table5[[#This Row],[School day]]="Y",Table5[[#This Row],[Demand]],NA())</f>
        <v>#N/A</v>
      </c>
      <c r="F1456" s="32">
        <f>IF(Table5[[#This Row],[School day]]="N",Table5[[#This Row],[Demand]],NA())</f>
        <v>98191.654999999999</v>
      </c>
      <c r="G1456" s="32">
        <f>IF(Table5[[#This Row],[Holiday]]="Y",Table5[[#This Row],[Demand]], NA())</f>
        <v>98191.654999999999</v>
      </c>
      <c r="H1456" s="32" t="e">
        <f>IF(Table5[[#This Row],[Holiday]]="Y",NA(),Table5[[#This Row],[Demand]])</f>
        <v>#N/A</v>
      </c>
    </row>
    <row r="1457" spans="1:8" x14ac:dyDescent="0.3">
      <c r="A1457" s="31">
        <v>43460</v>
      </c>
      <c r="B1457" s="32" t="str">
        <f>VLOOKUP(Table_EnergyDemand_raw_data[[#This Row],[Date]],Table_Sheet1[], 2, FALSE)</f>
        <v>N</v>
      </c>
      <c r="C1457" s="32" t="str">
        <f>VLOOKUP(Table_EnergyDemand_raw_data[[#This Row],[Date]],Table_Sheet1[], 3, FALSE)</f>
        <v>Y</v>
      </c>
      <c r="D1457" s="32">
        <v>100017.19500000001</v>
      </c>
      <c r="E1457" s="32" t="e">
        <f>IF(Table5[[#This Row],[School day]]="Y",Table5[[#This Row],[Demand]],NA())</f>
        <v>#N/A</v>
      </c>
      <c r="F1457" s="32">
        <f>IF(Table5[[#This Row],[School day]]="N",Table5[[#This Row],[Demand]],NA())</f>
        <v>100017.19500000001</v>
      </c>
      <c r="G1457" s="32">
        <f>IF(Table5[[#This Row],[Holiday]]="Y",Table5[[#This Row],[Demand]], NA())</f>
        <v>100017.19500000001</v>
      </c>
      <c r="H1457" s="32" t="e">
        <f>IF(Table5[[#This Row],[Holiday]]="Y",NA(),Table5[[#This Row],[Demand]])</f>
        <v>#N/A</v>
      </c>
    </row>
    <row r="1458" spans="1:8" x14ac:dyDescent="0.3">
      <c r="A1458" s="31">
        <v>43461</v>
      </c>
      <c r="B1458" s="32" t="str">
        <f>VLOOKUP(Table_EnergyDemand_raw_data[[#This Row],[Date]],Table_Sheet1[], 2, FALSE)</f>
        <v>N</v>
      </c>
      <c r="C1458" s="32" t="str">
        <f>VLOOKUP(Table_EnergyDemand_raw_data[[#This Row],[Date]],Table_Sheet1[], 3, FALSE)</f>
        <v>N</v>
      </c>
      <c r="D1458" s="32">
        <v>129749.14</v>
      </c>
      <c r="E1458" s="32" t="e">
        <f>IF(Table5[[#This Row],[School day]]="Y",Table5[[#This Row],[Demand]],NA())</f>
        <v>#N/A</v>
      </c>
      <c r="F1458" s="32">
        <f>IF(Table5[[#This Row],[School day]]="N",Table5[[#This Row],[Demand]],NA())</f>
        <v>129749.14</v>
      </c>
      <c r="G1458" s="32" t="e">
        <f>IF(Table5[[#This Row],[Holiday]]="Y",Table5[[#This Row],[Demand]], NA())</f>
        <v>#N/A</v>
      </c>
      <c r="H1458" s="32">
        <f>IF(Table5[[#This Row],[Holiday]]="Y",NA(),Table5[[#This Row],[Demand]])</f>
        <v>129749.14</v>
      </c>
    </row>
    <row r="1459" spans="1:8" x14ac:dyDescent="0.3">
      <c r="A1459" s="31">
        <v>43462</v>
      </c>
      <c r="B1459" s="32" t="str">
        <f>VLOOKUP(Table_EnergyDemand_raw_data[[#This Row],[Date]],Table_Sheet1[], 2, FALSE)</f>
        <v>N</v>
      </c>
      <c r="C1459" s="32" t="str">
        <f>VLOOKUP(Table_EnergyDemand_raw_data[[#This Row],[Date]],Table_Sheet1[], 3, FALSE)</f>
        <v>N</v>
      </c>
      <c r="D1459" s="32">
        <v>133831.375</v>
      </c>
      <c r="E1459" s="32" t="e">
        <f>IF(Table5[[#This Row],[School day]]="Y",Table5[[#This Row],[Demand]],NA())</f>
        <v>#N/A</v>
      </c>
      <c r="F1459" s="32">
        <f>IF(Table5[[#This Row],[School day]]="N",Table5[[#This Row],[Demand]],NA())</f>
        <v>133831.375</v>
      </c>
      <c r="G1459" s="32" t="e">
        <f>IF(Table5[[#This Row],[Holiday]]="Y",Table5[[#This Row],[Demand]], NA())</f>
        <v>#N/A</v>
      </c>
      <c r="H1459" s="32">
        <f>IF(Table5[[#This Row],[Holiday]]="Y",NA(),Table5[[#This Row],[Demand]])</f>
        <v>133831.375</v>
      </c>
    </row>
    <row r="1460" spans="1:8" x14ac:dyDescent="0.3">
      <c r="A1460" s="31">
        <v>43463</v>
      </c>
      <c r="B1460" s="32" t="str">
        <f>VLOOKUP(Table_EnergyDemand_raw_data[[#This Row],[Date]],Table_Sheet1[], 2, FALSE)</f>
        <v>N</v>
      </c>
      <c r="C1460" s="32" t="str">
        <f>VLOOKUP(Table_EnergyDemand_raw_data[[#This Row],[Date]],Table_Sheet1[], 3, FALSE)</f>
        <v>N</v>
      </c>
      <c r="D1460" s="32">
        <v>108290.11</v>
      </c>
      <c r="E1460" s="32" t="e">
        <f>IF(Table5[[#This Row],[School day]]="Y",Table5[[#This Row],[Demand]],NA())</f>
        <v>#N/A</v>
      </c>
      <c r="F1460" s="32">
        <f>IF(Table5[[#This Row],[School day]]="N",Table5[[#This Row],[Demand]],NA())</f>
        <v>108290.11</v>
      </c>
      <c r="G1460" s="32" t="e">
        <f>IF(Table5[[#This Row],[Holiday]]="Y",Table5[[#This Row],[Demand]], NA())</f>
        <v>#N/A</v>
      </c>
      <c r="H1460" s="32">
        <f>IF(Table5[[#This Row],[Holiday]]="Y",NA(),Table5[[#This Row],[Demand]])</f>
        <v>108290.11</v>
      </c>
    </row>
    <row r="1461" spans="1:8" x14ac:dyDescent="0.3">
      <c r="A1461" s="31">
        <v>43464</v>
      </c>
      <c r="B1461" s="32" t="str">
        <f>VLOOKUP(Table_EnergyDemand_raw_data[[#This Row],[Date]],Table_Sheet1[], 2, FALSE)</f>
        <v>N</v>
      </c>
      <c r="C1461" s="32" t="str">
        <f>VLOOKUP(Table_EnergyDemand_raw_data[[#This Row],[Date]],Table_Sheet1[], 3, FALSE)</f>
        <v>N</v>
      </c>
      <c r="D1461" s="32">
        <v>99613.865000000005</v>
      </c>
      <c r="E1461" s="32" t="e">
        <f>IF(Table5[[#This Row],[School day]]="Y",Table5[[#This Row],[Demand]],NA())</f>
        <v>#N/A</v>
      </c>
      <c r="F1461" s="32">
        <f>IF(Table5[[#This Row],[School day]]="N",Table5[[#This Row],[Demand]],NA())</f>
        <v>99613.865000000005</v>
      </c>
      <c r="G1461" s="32" t="e">
        <f>IF(Table5[[#This Row],[Holiday]]="Y",Table5[[#This Row],[Demand]], NA())</f>
        <v>#N/A</v>
      </c>
      <c r="H1461" s="32">
        <f>IF(Table5[[#This Row],[Holiday]]="Y",NA(),Table5[[#This Row],[Demand]])</f>
        <v>99613.865000000005</v>
      </c>
    </row>
    <row r="1462" spans="1:8" x14ac:dyDescent="0.3">
      <c r="A1462" s="31">
        <v>43465</v>
      </c>
      <c r="B1462" s="32" t="str">
        <f>VLOOKUP(Table_EnergyDemand_raw_data[[#This Row],[Date]],Table_Sheet1[], 2, FALSE)</f>
        <v>N</v>
      </c>
      <c r="C1462" s="32" t="str">
        <f>VLOOKUP(Table_EnergyDemand_raw_data[[#This Row],[Date]],Table_Sheet1[], 3, FALSE)</f>
        <v>N</v>
      </c>
      <c r="D1462" s="32">
        <v>103381.91499999999</v>
      </c>
      <c r="E1462" s="32" t="e">
        <f>IF(Table5[[#This Row],[School day]]="Y",Table5[[#This Row],[Demand]],NA())</f>
        <v>#N/A</v>
      </c>
      <c r="F1462" s="32">
        <f>IF(Table5[[#This Row],[School day]]="N",Table5[[#This Row],[Demand]],NA())</f>
        <v>103381.91499999999</v>
      </c>
      <c r="G1462" s="32" t="e">
        <f>IF(Table5[[#This Row],[Holiday]]="Y",Table5[[#This Row],[Demand]], NA())</f>
        <v>#N/A</v>
      </c>
      <c r="H1462" s="32">
        <f>IF(Table5[[#This Row],[Holiday]]="Y",NA(),Table5[[#This Row],[Demand]])</f>
        <v>103381.91499999999</v>
      </c>
    </row>
    <row r="1463" spans="1:8" x14ac:dyDescent="0.3">
      <c r="A1463" s="31">
        <v>43466</v>
      </c>
      <c r="B1463" s="32" t="str">
        <f>VLOOKUP(Table_EnergyDemand_raw_data[[#This Row],[Date]],Table_Sheet1[], 2, FALSE)</f>
        <v>N</v>
      </c>
      <c r="C1463" s="32" t="str">
        <f>VLOOKUP(Table_EnergyDemand_raw_data[[#This Row],[Date]],Table_Sheet1[], 3, FALSE)</f>
        <v>Y</v>
      </c>
      <c r="D1463" s="32">
        <v>98933.06</v>
      </c>
      <c r="E1463" s="32" t="e">
        <f>IF(Table5[[#This Row],[School day]]="Y",Table5[[#This Row],[Demand]],NA())</f>
        <v>#N/A</v>
      </c>
      <c r="F1463" s="32">
        <f>IF(Table5[[#This Row],[School day]]="N",Table5[[#This Row],[Demand]],NA())</f>
        <v>98933.06</v>
      </c>
      <c r="G1463" s="32">
        <f>IF(Table5[[#This Row],[Holiday]]="Y",Table5[[#This Row],[Demand]], NA())</f>
        <v>98933.06</v>
      </c>
      <c r="H1463" s="32" t="e">
        <f>IF(Table5[[#This Row],[Holiday]]="Y",NA(),Table5[[#This Row],[Demand]])</f>
        <v>#N/A</v>
      </c>
    </row>
    <row r="1464" spans="1:8" x14ac:dyDescent="0.3">
      <c r="A1464" s="31">
        <v>43467</v>
      </c>
      <c r="B1464" s="32" t="str">
        <f>VLOOKUP(Table_EnergyDemand_raw_data[[#This Row],[Date]],Table_Sheet1[], 2, FALSE)</f>
        <v>N</v>
      </c>
      <c r="C1464" s="32" t="str">
        <f>VLOOKUP(Table_EnergyDemand_raw_data[[#This Row],[Date]],Table_Sheet1[], 3, FALSE)</f>
        <v>N</v>
      </c>
      <c r="D1464" s="32">
        <v>106470.675</v>
      </c>
      <c r="E1464" s="32" t="e">
        <f>IF(Table5[[#This Row],[School day]]="Y",Table5[[#This Row],[Demand]],NA())</f>
        <v>#N/A</v>
      </c>
      <c r="F1464" s="32">
        <f>IF(Table5[[#This Row],[School day]]="N",Table5[[#This Row],[Demand]],NA())</f>
        <v>106470.675</v>
      </c>
      <c r="G1464" s="32" t="e">
        <f>IF(Table5[[#This Row],[Holiday]]="Y",Table5[[#This Row],[Demand]], NA())</f>
        <v>#N/A</v>
      </c>
      <c r="H1464" s="32">
        <f>IF(Table5[[#This Row],[Holiday]]="Y",NA(),Table5[[#This Row],[Demand]])</f>
        <v>106470.675</v>
      </c>
    </row>
    <row r="1465" spans="1:8" x14ac:dyDescent="0.3">
      <c r="A1465" s="31">
        <v>43468</v>
      </c>
      <c r="B1465" s="32" t="str">
        <f>VLOOKUP(Table_EnergyDemand_raw_data[[#This Row],[Date]],Table_Sheet1[], 2, FALSE)</f>
        <v>N</v>
      </c>
      <c r="C1465" s="32" t="str">
        <f>VLOOKUP(Table_EnergyDemand_raw_data[[#This Row],[Date]],Table_Sheet1[], 3, FALSE)</f>
        <v>N</v>
      </c>
      <c r="D1465" s="32">
        <v>118789.605</v>
      </c>
      <c r="E1465" s="32" t="e">
        <f>IF(Table5[[#This Row],[School day]]="Y",Table5[[#This Row],[Demand]],NA())</f>
        <v>#N/A</v>
      </c>
      <c r="F1465" s="32">
        <f>IF(Table5[[#This Row],[School day]]="N",Table5[[#This Row],[Demand]],NA())</f>
        <v>118789.605</v>
      </c>
      <c r="G1465" s="32" t="e">
        <f>IF(Table5[[#This Row],[Holiday]]="Y",Table5[[#This Row],[Demand]], NA())</f>
        <v>#N/A</v>
      </c>
      <c r="H1465" s="32">
        <f>IF(Table5[[#This Row],[Holiday]]="Y",NA(),Table5[[#This Row],[Demand]])</f>
        <v>118789.605</v>
      </c>
    </row>
    <row r="1466" spans="1:8" x14ac:dyDescent="0.3">
      <c r="A1466" s="31">
        <v>43469</v>
      </c>
      <c r="B1466" s="32" t="str">
        <f>VLOOKUP(Table_EnergyDemand_raw_data[[#This Row],[Date]],Table_Sheet1[], 2, FALSE)</f>
        <v>N</v>
      </c>
      <c r="C1466" s="32" t="str">
        <f>VLOOKUP(Table_EnergyDemand_raw_data[[#This Row],[Date]],Table_Sheet1[], 3, FALSE)</f>
        <v>N</v>
      </c>
      <c r="D1466" s="32">
        <v>133288.46</v>
      </c>
      <c r="E1466" s="32" t="e">
        <f>IF(Table5[[#This Row],[School day]]="Y",Table5[[#This Row],[Demand]],NA())</f>
        <v>#N/A</v>
      </c>
      <c r="F1466" s="32">
        <f>IF(Table5[[#This Row],[School day]]="N",Table5[[#This Row],[Demand]],NA())</f>
        <v>133288.46</v>
      </c>
      <c r="G1466" s="32" t="e">
        <f>IF(Table5[[#This Row],[Holiday]]="Y",Table5[[#This Row],[Demand]], NA())</f>
        <v>#N/A</v>
      </c>
      <c r="H1466" s="32">
        <f>IF(Table5[[#This Row],[Holiday]]="Y",NA(),Table5[[#This Row],[Demand]])</f>
        <v>133288.46</v>
      </c>
    </row>
    <row r="1467" spans="1:8" x14ac:dyDescent="0.3">
      <c r="A1467" s="31">
        <v>43470</v>
      </c>
      <c r="B1467" s="32" t="str">
        <f>VLOOKUP(Table_EnergyDemand_raw_data[[#This Row],[Date]],Table_Sheet1[], 2, FALSE)</f>
        <v>N</v>
      </c>
      <c r="C1467" s="32" t="str">
        <f>VLOOKUP(Table_EnergyDemand_raw_data[[#This Row],[Date]],Table_Sheet1[], 3, FALSE)</f>
        <v>N</v>
      </c>
      <c r="D1467" s="32">
        <v>97262.79</v>
      </c>
      <c r="E1467" s="32" t="e">
        <f>IF(Table5[[#This Row],[School day]]="Y",Table5[[#This Row],[Demand]],NA())</f>
        <v>#N/A</v>
      </c>
      <c r="F1467" s="32">
        <f>IF(Table5[[#This Row],[School day]]="N",Table5[[#This Row],[Demand]],NA())</f>
        <v>97262.79</v>
      </c>
      <c r="G1467" s="32" t="e">
        <f>IF(Table5[[#This Row],[Holiday]]="Y",Table5[[#This Row],[Demand]], NA())</f>
        <v>#N/A</v>
      </c>
      <c r="H1467" s="32">
        <f>IF(Table5[[#This Row],[Holiday]]="Y",NA(),Table5[[#This Row],[Demand]])</f>
        <v>97262.79</v>
      </c>
    </row>
    <row r="1468" spans="1:8" x14ac:dyDescent="0.3">
      <c r="A1468" s="31">
        <v>43471</v>
      </c>
      <c r="B1468" s="32" t="str">
        <f>VLOOKUP(Table_EnergyDemand_raw_data[[#This Row],[Date]],Table_Sheet1[], 2, FALSE)</f>
        <v>N</v>
      </c>
      <c r="C1468" s="32" t="str">
        <f>VLOOKUP(Table_EnergyDemand_raw_data[[#This Row],[Date]],Table_Sheet1[], 3, FALSE)</f>
        <v>N</v>
      </c>
      <c r="D1468" s="32">
        <v>93606.214999999997</v>
      </c>
      <c r="E1468" s="32" t="e">
        <f>IF(Table5[[#This Row],[School day]]="Y",Table5[[#This Row],[Demand]],NA())</f>
        <v>#N/A</v>
      </c>
      <c r="F1468" s="32">
        <f>IF(Table5[[#This Row],[School day]]="N",Table5[[#This Row],[Demand]],NA())</f>
        <v>93606.214999999997</v>
      </c>
      <c r="G1468" s="32" t="e">
        <f>IF(Table5[[#This Row],[Holiday]]="Y",Table5[[#This Row],[Demand]], NA())</f>
        <v>#N/A</v>
      </c>
      <c r="H1468" s="32">
        <f>IF(Table5[[#This Row],[Holiday]]="Y",NA(),Table5[[#This Row],[Demand]])</f>
        <v>93606.214999999997</v>
      </c>
    </row>
    <row r="1469" spans="1:8" x14ac:dyDescent="0.3">
      <c r="A1469" s="31">
        <v>43472</v>
      </c>
      <c r="B1469" s="32" t="str">
        <f>VLOOKUP(Table_EnergyDemand_raw_data[[#This Row],[Date]],Table_Sheet1[], 2, FALSE)</f>
        <v>N</v>
      </c>
      <c r="C1469" s="32" t="str">
        <f>VLOOKUP(Table_EnergyDemand_raw_data[[#This Row],[Date]],Table_Sheet1[], 3, FALSE)</f>
        <v>N</v>
      </c>
      <c r="D1469" s="32">
        <v>109874.9</v>
      </c>
      <c r="E1469" s="32" t="e">
        <f>IF(Table5[[#This Row],[School day]]="Y",Table5[[#This Row],[Demand]],NA())</f>
        <v>#N/A</v>
      </c>
      <c r="F1469" s="32">
        <f>IF(Table5[[#This Row],[School day]]="N",Table5[[#This Row],[Demand]],NA())</f>
        <v>109874.9</v>
      </c>
      <c r="G1469" s="32" t="e">
        <f>IF(Table5[[#This Row],[Holiday]]="Y",Table5[[#This Row],[Demand]], NA())</f>
        <v>#N/A</v>
      </c>
      <c r="H1469" s="32">
        <f>IF(Table5[[#This Row],[Holiday]]="Y",NA(),Table5[[#This Row],[Demand]])</f>
        <v>109874.9</v>
      </c>
    </row>
    <row r="1470" spans="1:8" x14ac:dyDescent="0.3">
      <c r="A1470" s="31">
        <v>43473</v>
      </c>
      <c r="B1470" s="32" t="str">
        <f>VLOOKUP(Table_EnergyDemand_raw_data[[#This Row],[Date]],Table_Sheet1[], 2, FALSE)</f>
        <v>N</v>
      </c>
      <c r="C1470" s="32" t="str">
        <f>VLOOKUP(Table_EnergyDemand_raw_data[[#This Row],[Date]],Table_Sheet1[], 3, FALSE)</f>
        <v>N</v>
      </c>
      <c r="D1470" s="32">
        <v>113446.1</v>
      </c>
      <c r="E1470" s="32" t="e">
        <f>IF(Table5[[#This Row],[School day]]="Y",Table5[[#This Row],[Demand]],NA())</f>
        <v>#N/A</v>
      </c>
      <c r="F1470" s="32">
        <f>IF(Table5[[#This Row],[School day]]="N",Table5[[#This Row],[Demand]],NA())</f>
        <v>113446.1</v>
      </c>
      <c r="G1470" s="32" t="e">
        <f>IF(Table5[[#This Row],[Holiday]]="Y",Table5[[#This Row],[Demand]], NA())</f>
        <v>#N/A</v>
      </c>
      <c r="H1470" s="32">
        <f>IF(Table5[[#This Row],[Holiday]]="Y",NA(),Table5[[#This Row],[Demand]])</f>
        <v>113446.1</v>
      </c>
    </row>
    <row r="1471" spans="1:8" x14ac:dyDescent="0.3">
      <c r="A1471" s="31">
        <v>43474</v>
      </c>
      <c r="B1471" s="32" t="str">
        <f>VLOOKUP(Table_EnergyDemand_raw_data[[#This Row],[Date]],Table_Sheet1[], 2, FALSE)</f>
        <v>N</v>
      </c>
      <c r="C1471" s="32" t="str">
        <f>VLOOKUP(Table_EnergyDemand_raw_data[[#This Row],[Date]],Table_Sheet1[], 3, FALSE)</f>
        <v>N</v>
      </c>
      <c r="D1471" s="32">
        <v>105483.435</v>
      </c>
      <c r="E1471" s="32" t="e">
        <f>IF(Table5[[#This Row],[School day]]="Y",Table5[[#This Row],[Demand]],NA())</f>
        <v>#N/A</v>
      </c>
      <c r="F1471" s="32">
        <f>IF(Table5[[#This Row],[School day]]="N",Table5[[#This Row],[Demand]],NA())</f>
        <v>105483.435</v>
      </c>
      <c r="G1471" s="32" t="e">
        <f>IF(Table5[[#This Row],[Holiday]]="Y",Table5[[#This Row],[Demand]], NA())</f>
        <v>#N/A</v>
      </c>
      <c r="H1471" s="32">
        <f>IF(Table5[[#This Row],[Holiday]]="Y",NA(),Table5[[#This Row],[Demand]])</f>
        <v>105483.435</v>
      </c>
    </row>
    <row r="1472" spans="1:8" x14ac:dyDescent="0.3">
      <c r="A1472" s="31">
        <v>43475</v>
      </c>
      <c r="B1472" s="32" t="str">
        <f>VLOOKUP(Table_EnergyDemand_raw_data[[#This Row],[Date]],Table_Sheet1[], 2, FALSE)</f>
        <v>N</v>
      </c>
      <c r="C1472" s="32" t="str">
        <f>VLOOKUP(Table_EnergyDemand_raw_data[[#This Row],[Date]],Table_Sheet1[], 3, FALSE)</f>
        <v>N</v>
      </c>
      <c r="D1472" s="32">
        <v>108078.69500000001</v>
      </c>
      <c r="E1472" s="32" t="e">
        <f>IF(Table5[[#This Row],[School day]]="Y",Table5[[#This Row],[Demand]],NA())</f>
        <v>#N/A</v>
      </c>
      <c r="F1472" s="32">
        <f>IF(Table5[[#This Row],[School day]]="N",Table5[[#This Row],[Demand]],NA())</f>
        <v>108078.69500000001</v>
      </c>
      <c r="G1472" s="32" t="e">
        <f>IF(Table5[[#This Row],[Holiday]]="Y",Table5[[#This Row],[Demand]], NA())</f>
        <v>#N/A</v>
      </c>
      <c r="H1472" s="32">
        <f>IF(Table5[[#This Row],[Holiday]]="Y",NA(),Table5[[#This Row],[Demand]])</f>
        <v>108078.69500000001</v>
      </c>
    </row>
    <row r="1473" spans="1:8" x14ac:dyDescent="0.3">
      <c r="A1473" s="31">
        <v>43476</v>
      </c>
      <c r="B1473" s="32" t="str">
        <f>VLOOKUP(Table_EnergyDemand_raw_data[[#This Row],[Date]],Table_Sheet1[], 2, FALSE)</f>
        <v>N</v>
      </c>
      <c r="C1473" s="32" t="str">
        <f>VLOOKUP(Table_EnergyDemand_raw_data[[#This Row],[Date]],Table_Sheet1[], 3, FALSE)</f>
        <v>N</v>
      </c>
      <c r="D1473" s="32">
        <v>119728.63499999999</v>
      </c>
      <c r="E1473" s="32" t="e">
        <f>IF(Table5[[#This Row],[School day]]="Y",Table5[[#This Row],[Demand]],NA())</f>
        <v>#N/A</v>
      </c>
      <c r="F1473" s="32">
        <f>IF(Table5[[#This Row],[School day]]="N",Table5[[#This Row],[Demand]],NA())</f>
        <v>119728.63499999999</v>
      </c>
      <c r="G1473" s="32" t="e">
        <f>IF(Table5[[#This Row],[Holiday]]="Y",Table5[[#This Row],[Demand]], NA())</f>
        <v>#N/A</v>
      </c>
      <c r="H1473" s="32">
        <f>IF(Table5[[#This Row],[Holiday]]="Y",NA(),Table5[[#This Row],[Demand]])</f>
        <v>119728.63499999999</v>
      </c>
    </row>
    <row r="1474" spans="1:8" x14ac:dyDescent="0.3">
      <c r="A1474" s="31">
        <v>43477</v>
      </c>
      <c r="B1474" s="32" t="str">
        <f>VLOOKUP(Table_EnergyDemand_raw_data[[#This Row],[Date]],Table_Sheet1[], 2, FALSE)</f>
        <v>N</v>
      </c>
      <c r="C1474" s="32" t="str">
        <f>VLOOKUP(Table_EnergyDemand_raw_data[[#This Row],[Date]],Table_Sheet1[], 3, FALSE)</f>
        <v>N</v>
      </c>
      <c r="D1474" s="32">
        <v>108628.96</v>
      </c>
      <c r="E1474" s="32" t="e">
        <f>IF(Table5[[#This Row],[School day]]="Y",Table5[[#This Row],[Demand]],NA())</f>
        <v>#N/A</v>
      </c>
      <c r="F1474" s="32">
        <f>IF(Table5[[#This Row],[School day]]="N",Table5[[#This Row],[Demand]],NA())</f>
        <v>108628.96</v>
      </c>
      <c r="G1474" s="32" t="e">
        <f>IF(Table5[[#This Row],[Holiday]]="Y",Table5[[#This Row],[Demand]], NA())</f>
        <v>#N/A</v>
      </c>
      <c r="H1474" s="32">
        <f>IF(Table5[[#This Row],[Holiday]]="Y",NA(),Table5[[#This Row],[Demand]])</f>
        <v>108628.96</v>
      </c>
    </row>
    <row r="1475" spans="1:8" x14ac:dyDescent="0.3">
      <c r="A1475" s="31">
        <v>43478</v>
      </c>
      <c r="B1475" s="32" t="str">
        <f>VLOOKUP(Table_EnergyDemand_raw_data[[#This Row],[Date]],Table_Sheet1[], 2, FALSE)</f>
        <v>N</v>
      </c>
      <c r="C1475" s="32" t="str">
        <f>VLOOKUP(Table_EnergyDemand_raw_data[[#This Row],[Date]],Table_Sheet1[], 3, FALSE)</f>
        <v>N</v>
      </c>
      <c r="D1475" s="32">
        <v>101853.24</v>
      </c>
      <c r="E1475" s="32" t="e">
        <f>IF(Table5[[#This Row],[School day]]="Y",Table5[[#This Row],[Demand]],NA())</f>
        <v>#N/A</v>
      </c>
      <c r="F1475" s="32">
        <f>IF(Table5[[#This Row],[School day]]="N",Table5[[#This Row],[Demand]],NA())</f>
        <v>101853.24</v>
      </c>
      <c r="G1475" s="32" t="e">
        <f>IF(Table5[[#This Row],[Holiday]]="Y",Table5[[#This Row],[Demand]], NA())</f>
        <v>#N/A</v>
      </c>
      <c r="H1475" s="32">
        <f>IF(Table5[[#This Row],[Holiday]]="Y",NA(),Table5[[#This Row],[Demand]])</f>
        <v>101853.24</v>
      </c>
    </row>
    <row r="1476" spans="1:8" x14ac:dyDescent="0.3">
      <c r="A1476" s="31">
        <v>43479</v>
      </c>
      <c r="B1476" s="32" t="str">
        <f>VLOOKUP(Table_EnergyDemand_raw_data[[#This Row],[Date]],Table_Sheet1[], 2, FALSE)</f>
        <v>N</v>
      </c>
      <c r="C1476" s="32" t="str">
        <f>VLOOKUP(Table_EnergyDemand_raw_data[[#This Row],[Date]],Table_Sheet1[], 3, FALSE)</f>
        <v>N</v>
      </c>
      <c r="D1476" s="32">
        <v>147070.535</v>
      </c>
      <c r="E1476" s="32" t="e">
        <f>IF(Table5[[#This Row],[School day]]="Y",Table5[[#This Row],[Demand]],NA())</f>
        <v>#N/A</v>
      </c>
      <c r="F1476" s="32">
        <f>IF(Table5[[#This Row],[School day]]="N",Table5[[#This Row],[Demand]],NA())</f>
        <v>147070.535</v>
      </c>
      <c r="G1476" s="32" t="e">
        <f>IF(Table5[[#This Row],[Holiday]]="Y",Table5[[#This Row],[Demand]], NA())</f>
        <v>#N/A</v>
      </c>
      <c r="H1476" s="32">
        <f>IF(Table5[[#This Row],[Holiday]]="Y",NA(),Table5[[#This Row],[Demand]])</f>
        <v>147070.535</v>
      </c>
    </row>
    <row r="1477" spans="1:8" x14ac:dyDescent="0.3">
      <c r="A1477" s="31">
        <v>43480</v>
      </c>
      <c r="B1477" s="32" t="str">
        <f>VLOOKUP(Table_EnergyDemand_raw_data[[#This Row],[Date]],Table_Sheet1[], 2, FALSE)</f>
        <v>N</v>
      </c>
      <c r="C1477" s="32" t="str">
        <f>VLOOKUP(Table_EnergyDemand_raw_data[[#This Row],[Date]],Table_Sheet1[], 3, FALSE)</f>
        <v>N</v>
      </c>
      <c r="D1477" s="32">
        <v>152496.245</v>
      </c>
      <c r="E1477" s="32" t="e">
        <f>IF(Table5[[#This Row],[School day]]="Y",Table5[[#This Row],[Demand]],NA())</f>
        <v>#N/A</v>
      </c>
      <c r="F1477" s="32">
        <f>IF(Table5[[#This Row],[School day]]="N",Table5[[#This Row],[Demand]],NA())</f>
        <v>152496.245</v>
      </c>
      <c r="G1477" s="32" t="e">
        <f>IF(Table5[[#This Row],[Holiday]]="Y",Table5[[#This Row],[Demand]], NA())</f>
        <v>#N/A</v>
      </c>
      <c r="H1477" s="32">
        <f>IF(Table5[[#This Row],[Holiday]]="Y",NA(),Table5[[#This Row],[Demand]])</f>
        <v>152496.245</v>
      </c>
    </row>
    <row r="1478" spans="1:8" x14ac:dyDescent="0.3">
      <c r="A1478" s="31">
        <v>43481</v>
      </c>
      <c r="B1478" s="32" t="str">
        <f>VLOOKUP(Table_EnergyDemand_raw_data[[#This Row],[Date]],Table_Sheet1[], 2, FALSE)</f>
        <v>N</v>
      </c>
      <c r="C1478" s="32" t="str">
        <f>VLOOKUP(Table_EnergyDemand_raw_data[[#This Row],[Date]],Table_Sheet1[], 3, FALSE)</f>
        <v>N</v>
      </c>
      <c r="D1478" s="32">
        <v>136971.755</v>
      </c>
      <c r="E1478" s="32" t="e">
        <f>IF(Table5[[#This Row],[School day]]="Y",Table5[[#This Row],[Demand]],NA())</f>
        <v>#N/A</v>
      </c>
      <c r="F1478" s="32">
        <f>IF(Table5[[#This Row],[School day]]="N",Table5[[#This Row],[Demand]],NA())</f>
        <v>136971.755</v>
      </c>
      <c r="G1478" s="32" t="e">
        <f>IF(Table5[[#This Row],[Holiday]]="Y",Table5[[#This Row],[Demand]], NA())</f>
        <v>#N/A</v>
      </c>
      <c r="H1478" s="32">
        <f>IF(Table5[[#This Row],[Holiday]]="Y",NA(),Table5[[#This Row],[Demand]])</f>
        <v>136971.755</v>
      </c>
    </row>
    <row r="1479" spans="1:8" x14ac:dyDescent="0.3">
      <c r="A1479" s="31">
        <v>43482</v>
      </c>
      <c r="B1479" s="32" t="str">
        <f>VLOOKUP(Table_EnergyDemand_raw_data[[#This Row],[Date]],Table_Sheet1[], 2, FALSE)</f>
        <v>N</v>
      </c>
      <c r="C1479" s="32" t="str">
        <f>VLOOKUP(Table_EnergyDemand_raw_data[[#This Row],[Date]],Table_Sheet1[], 3, FALSE)</f>
        <v>N</v>
      </c>
      <c r="D1479" s="32">
        <v>145211.49</v>
      </c>
      <c r="E1479" s="32" t="e">
        <f>IF(Table5[[#This Row],[School day]]="Y",Table5[[#This Row],[Demand]],NA())</f>
        <v>#N/A</v>
      </c>
      <c r="F1479" s="32">
        <f>IF(Table5[[#This Row],[School day]]="N",Table5[[#This Row],[Demand]],NA())</f>
        <v>145211.49</v>
      </c>
      <c r="G1479" s="32" t="e">
        <f>IF(Table5[[#This Row],[Holiday]]="Y",Table5[[#This Row],[Demand]], NA())</f>
        <v>#N/A</v>
      </c>
      <c r="H1479" s="32">
        <f>IF(Table5[[#This Row],[Holiday]]="Y",NA(),Table5[[#This Row],[Demand]])</f>
        <v>145211.49</v>
      </c>
    </row>
    <row r="1480" spans="1:8" x14ac:dyDescent="0.3">
      <c r="A1480" s="31">
        <v>43483</v>
      </c>
      <c r="B1480" s="32" t="str">
        <f>VLOOKUP(Table_EnergyDemand_raw_data[[#This Row],[Date]],Table_Sheet1[], 2, FALSE)</f>
        <v>N</v>
      </c>
      <c r="C1480" s="32" t="str">
        <f>VLOOKUP(Table_EnergyDemand_raw_data[[#This Row],[Date]],Table_Sheet1[], 3, FALSE)</f>
        <v>N</v>
      </c>
      <c r="D1480" s="32">
        <v>134898.21</v>
      </c>
      <c r="E1480" s="32" t="e">
        <f>IF(Table5[[#This Row],[School day]]="Y",Table5[[#This Row],[Demand]],NA())</f>
        <v>#N/A</v>
      </c>
      <c r="F1480" s="32">
        <f>IF(Table5[[#This Row],[School day]]="N",Table5[[#This Row],[Demand]],NA())</f>
        <v>134898.21</v>
      </c>
      <c r="G1480" s="32" t="e">
        <f>IF(Table5[[#This Row],[Holiday]]="Y",Table5[[#This Row],[Demand]], NA())</f>
        <v>#N/A</v>
      </c>
      <c r="H1480" s="32">
        <f>IF(Table5[[#This Row],[Holiday]]="Y",NA(),Table5[[#This Row],[Demand]])</f>
        <v>134898.21</v>
      </c>
    </row>
    <row r="1481" spans="1:8" x14ac:dyDescent="0.3">
      <c r="A1481" s="31">
        <v>43484</v>
      </c>
      <c r="B1481" s="32" t="str">
        <f>VLOOKUP(Table_EnergyDemand_raw_data[[#This Row],[Date]],Table_Sheet1[], 2, FALSE)</f>
        <v>N</v>
      </c>
      <c r="C1481" s="32" t="str">
        <f>VLOOKUP(Table_EnergyDemand_raw_data[[#This Row],[Date]],Table_Sheet1[], 3, FALSE)</f>
        <v>N</v>
      </c>
      <c r="D1481" s="32">
        <v>101692.45</v>
      </c>
      <c r="E1481" s="32" t="e">
        <f>IF(Table5[[#This Row],[School day]]="Y",Table5[[#This Row],[Demand]],NA())</f>
        <v>#N/A</v>
      </c>
      <c r="F1481" s="32">
        <f>IF(Table5[[#This Row],[School day]]="N",Table5[[#This Row],[Demand]],NA())</f>
        <v>101692.45</v>
      </c>
      <c r="G1481" s="32" t="e">
        <f>IF(Table5[[#This Row],[Holiday]]="Y",Table5[[#This Row],[Demand]], NA())</f>
        <v>#N/A</v>
      </c>
      <c r="H1481" s="32">
        <f>IF(Table5[[#This Row],[Holiday]]="Y",NA(),Table5[[#This Row],[Demand]])</f>
        <v>101692.45</v>
      </c>
    </row>
    <row r="1482" spans="1:8" x14ac:dyDescent="0.3">
      <c r="A1482" s="31">
        <v>43485</v>
      </c>
      <c r="B1482" s="32" t="str">
        <f>VLOOKUP(Table_EnergyDemand_raw_data[[#This Row],[Date]],Table_Sheet1[], 2, FALSE)</f>
        <v>N</v>
      </c>
      <c r="C1482" s="32" t="str">
        <f>VLOOKUP(Table_EnergyDemand_raw_data[[#This Row],[Date]],Table_Sheet1[], 3, FALSE)</f>
        <v>N</v>
      </c>
      <c r="D1482" s="32">
        <v>102283.13</v>
      </c>
      <c r="E1482" s="32" t="e">
        <f>IF(Table5[[#This Row],[School day]]="Y",Table5[[#This Row],[Demand]],NA())</f>
        <v>#N/A</v>
      </c>
      <c r="F1482" s="32">
        <f>IF(Table5[[#This Row],[School day]]="N",Table5[[#This Row],[Demand]],NA())</f>
        <v>102283.13</v>
      </c>
      <c r="G1482" s="32" t="e">
        <f>IF(Table5[[#This Row],[Holiday]]="Y",Table5[[#This Row],[Demand]], NA())</f>
        <v>#N/A</v>
      </c>
      <c r="H1482" s="32">
        <f>IF(Table5[[#This Row],[Holiday]]="Y",NA(),Table5[[#This Row],[Demand]])</f>
        <v>102283.13</v>
      </c>
    </row>
    <row r="1483" spans="1:8" x14ac:dyDescent="0.3">
      <c r="A1483" s="31">
        <v>43486</v>
      </c>
      <c r="B1483" s="32" t="str">
        <f>VLOOKUP(Table_EnergyDemand_raw_data[[#This Row],[Date]],Table_Sheet1[], 2, FALSE)</f>
        <v>N</v>
      </c>
      <c r="C1483" s="32" t="str">
        <f>VLOOKUP(Table_EnergyDemand_raw_data[[#This Row],[Date]],Table_Sheet1[], 3, FALSE)</f>
        <v>N</v>
      </c>
      <c r="D1483" s="32">
        <v>130517.97</v>
      </c>
      <c r="E1483" s="32" t="e">
        <f>IF(Table5[[#This Row],[School day]]="Y",Table5[[#This Row],[Demand]],NA())</f>
        <v>#N/A</v>
      </c>
      <c r="F1483" s="32">
        <f>IF(Table5[[#This Row],[School day]]="N",Table5[[#This Row],[Demand]],NA())</f>
        <v>130517.97</v>
      </c>
      <c r="G1483" s="32" t="e">
        <f>IF(Table5[[#This Row],[Holiday]]="Y",Table5[[#This Row],[Demand]], NA())</f>
        <v>#N/A</v>
      </c>
      <c r="H1483" s="32">
        <f>IF(Table5[[#This Row],[Holiday]]="Y",NA(),Table5[[#This Row],[Demand]])</f>
        <v>130517.97</v>
      </c>
    </row>
    <row r="1484" spans="1:8" x14ac:dyDescent="0.3">
      <c r="A1484" s="31">
        <v>43487</v>
      </c>
      <c r="B1484" s="32" t="str">
        <f>VLOOKUP(Table_EnergyDemand_raw_data[[#This Row],[Date]],Table_Sheet1[], 2, FALSE)</f>
        <v>N</v>
      </c>
      <c r="C1484" s="32" t="str">
        <f>VLOOKUP(Table_EnergyDemand_raw_data[[#This Row],[Date]],Table_Sheet1[], 3, FALSE)</f>
        <v>N</v>
      </c>
      <c r="D1484" s="32">
        <v>141444.78</v>
      </c>
      <c r="E1484" s="32" t="e">
        <f>IF(Table5[[#This Row],[School day]]="Y",Table5[[#This Row],[Demand]],NA())</f>
        <v>#N/A</v>
      </c>
      <c r="F1484" s="32">
        <f>IF(Table5[[#This Row],[School day]]="N",Table5[[#This Row],[Demand]],NA())</f>
        <v>141444.78</v>
      </c>
      <c r="G1484" s="32" t="e">
        <f>IF(Table5[[#This Row],[Holiday]]="Y",Table5[[#This Row],[Demand]], NA())</f>
        <v>#N/A</v>
      </c>
      <c r="H1484" s="32">
        <f>IF(Table5[[#This Row],[Holiday]]="Y",NA(),Table5[[#This Row],[Demand]])</f>
        <v>141444.78</v>
      </c>
    </row>
    <row r="1485" spans="1:8" x14ac:dyDescent="0.3">
      <c r="A1485" s="31">
        <v>43488</v>
      </c>
      <c r="B1485" s="32" t="str">
        <f>VLOOKUP(Table_EnergyDemand_raw_data[[#This Row],[Date]],Table_Sheet1[], 2, FALSE)</f>
        <v>N</v>
      </c>
      <c r="C1485" s="32" t="str">
        <f>VLOOKUP(Table_EnergyDemand_raw_data[[#This Row],[Date]],Table_Sheet1[], 3, FALSE)</f>
        <v>N</v>
      </c>
      <c r="D1485" s="32">
        <v>125501.15</v>
      </c>
      <c r="E1485" s="32" t="e">
        <f>IF(Table5[[#This Row],[School day]]="Y",Table5[[#This Row],[Demand]],NA())</f>
        <v>#N/A</v>
      </c>
      <c r="F1485" s="32">
        <f>IF(Table5[[#This Row],[School day]]="N",Table5[[#This Row],[Demand]],NA())</f>
        <v>125501.15</v>
      </c>
      <c r="G1485" s="32" t="e">
        <f>IF(Table5[[#This Row],[Holiday]]="Y",Table5[[#This Row],[Demand]], NA())</f>
        <v>#N/A</v>
      </c>
      <c r="H1485" s="32">
        <f>IF(Table5[[#This Row],[Holiday]]="Y",NA(),Table5[[#This Row],[Demand]])</f>
        <v>125501.15</v>
      </c>
    </row>
    <row r="1486" spans="1:8" x14ac:dyDescent="0.3">
      <c r="A1486" s="31">
        <v>43489</v>
      </c>
      <c r="B1486" s="32" t="str">
        <f>VLOOKUP(Table_EnergyDemand_raw_data[[#This Row],[Date]],Table_Sheet1[], 2, FALSE)</f>
        <v>N</v>
      </c>
      <c r="C1486" s="32" t="str">
        <f>VLOOKUP(Table_EnergyDemand_raw_data[[#This Row],[Date]],Table_Sheet1[], 3, FALSE)</f>
        <v>N</v>
      </c>
      <c r="D1486" s="32">
        <v>155891.345</v>
      </c>
      <c r="E1486" s="32" t="e">
        <f>IF(Table5[[#This Row],[School day]]="Y",Table5[[#This Row],[Demand]],NA())</f>
        <v>#N/A</v>
      </c>
      <c r="F1486" s="32">
        <f>IF(Table5[[#This Row],[School day]]="N",Table5[[#This Row],[Demand]],NA())</f>
        <v>155891.345</v>
      </c>
      <c r="G1486" s="32" t="e">
        <f>IF(Table5[[#This Row],[Holiday]]="Y",Table5[[#This Row],[Demand]], NA())</f>
        <v>#N/A</v>
      </c>
      <c r="H1486" s="32">
        <f>IF(Table5[[#This Row],[Holiday]]="Y",NA(),Table5[[#This Row],[Demand]])</f>
        <v>155891.345</v>
      </c>
    </row>
    <row r="1487" spans="1:8" x14ac:dyDescent="0.3">
      <c r="A1487" s="31">
        <v>43490</v>
      </c>
      <c r="B1487" s="32" t="str">
        <f>VLOOKUP(Table_EnergyDemand_raw_data[[#This Row],[Date]],Table_Sheet1[], 2, FALSE)</f>
        <v>N</v>
      </c>
      <c r="C1487" s="32" t="str">
        <f>VLOOKUP(Table_EnergyDemand_raw_data[[#This Row],[Date]],Table_Sheet1[], 3, FALSE)</f>
        <v>N</v>
      </c>
      <c r="D1487" s="32">
        <v>168894.845</v>
      </c>
      <c r="E1487" s="32" t="e">
        <f>IF(Table5[[#This Row],[School day]]="Y",Table5[[#This Row],[Demand]],NA())</f>
        <v>#N/A</v>
      </c>
      <c r="F1487" s="32">
        <f>IF(Table5[[#This Row],[School day]]="N",Table5[[#This Row],[Demand]],NA())</f>
        <v>168894.845</v>
      </c>
      <c r="G1487" s="32" t="e">
        <f>IF(Table5[[#This Row],[Holiday]]="Y",Table5[[#This Row],[Demand]], NA())</f>
        <v>#N/A</v>
      </c>
      <c r="H1487" s="32">
        <f>IF(Table5[[#This Row],[Holiday]]="Y",NA(),Table5[[#This Row],[Demand]])</f>
        <v>168894.845</v>
      </c>
    </row>
    <row r="1488" spans="1:8" x14ac:dyDescent="0.3">
      <c r="A1488" s="31">
        <v>43491</v>
      </c>
      <c r="B1488" s="32" t="str">
        <f>VLOOKUP(Table_EnergyDemand_raw_data[[#This Row],[Date]],Table_Sheet1[], 2, FALSE)</f>
        <v>N</v>
      </c>
      <c r="C1488" s="32" t="str">
        <f>VLOOKUP(Table_EnergyDemand_raw_data[[#This Row],[Date]],Table_Sheet1[], 3, FALSE)</f>
        <v>Y</v>
      </c>
      <c r="D1488" s="32">
        <v>114818.66499999999</v>
      </c>
      <c r="E1488" s="32" t="e">
        <f>IF(Table5[[#This Row],[School day]]="Y",Table5[[#This Row],[Demand]],NA())</f>
        <v>#N/A</v>
      </c>
      <c r="F1488" s="32">
        <f>IF(Table5[[#This Row],[School day]]="N",Table5[[#This Row],[Demand]],NA())</f>
        <v>114818.66499999999</v>
      </c>
      <c r="G1488" s="32">
        <f>IF(Table5[[#This Row],[Holiday]]="Y",Table5[[#This Row],[Demand]], NA())</f>
        <v>114818.66499999999</v>
      </c>
      <c r="H1488" s="32" t="e">
        <f>IF(Table5[[#This Row],[Holiday]]="Y",NA(),Table5[[#This Row],[Demand]])</f>
        <v>#N/A</v>
      </c>
    </row>
    <row r="1489" spans="1:8" x14ac:dyDescent="0.3">
      <c r="A1489" s="31">
        <v>43492</v>
      </c>
      <c r="B1489" s="32" t="str">
        <f>VLOOKUP(Table_EnergyDemand_raw_data[[#This Row],[Date]],Table_Sheet1[], 2, FALSE)</f>
        <v>N</v>
      </c>
      <c r="C1489" s="32" t="str">
        <f>VLOOKUP(Table_EnergyDemand_raw_data[[#This Row],[Date]],Table_Sheet1[], 3, FALSE)</f>
        <v>N</v>
      </c>
      <c r="D1489" s="32">
        <v>99801.574999999997</v>
      </c>
      <c r="E1489" s="32" t="e">
        <f>IF(Table5[[#This Row],[School day]]="Y",Table5[[#This Row],[Demand]],NA())</f>
        <v>#N/A</v>
      </c>
      <c r="F1489" s="32">
        <f>IF(Table5[[#This Row],[School day]]="N",Table5[[#This Row],[Demand]],NA())</f>
        <v>99801.574999999997</v>
      </c>
      <c r="G1489" s="32" t="e">
        <f>IF(Table5[[#This Row],[Holiday]]="Y",Table5[[#This Row],[Demand]], NA())</f>
        <v>#N/A</v>
      </c>
      <c r="H1489" s="32">
        <f>IF(Table5[[#This Row],[Holiday]]="Y",NA(),Table5[[#This Row],[Demand]])</f>
        <v>99801.574999999997</v>
      </c>
    </row>
    <row r="1490" spans="1:8" x14ac:dyDescent="0.3">
      <c r="A1490" s="31">
        <v>43493</v>
      </c>
      <c r="B1490" s="32" t="str">
        <f>VLOOKUP(Table_EnergyDemand_raw_data[[#This Row],[Date]],Table_Sheet1[], 2, FALSE)</f>
        <v>N</v>
      </c>
      <c r="C1490" s="32" t="str">
        <f>VLOOKUP(Table_EnergyDemand_raw_data[[#This Row],[Date]],Table_Sheet1[], 3, FALSE)</f>
        <v>Y</v>
      </c>
      <c r="D1490" s="32">
        <v>112374.63</v>
      </c>
      <c r="E1490" s="32" t="e">
        <f>IF(Table5[[#This Row],[School day]]="Y",Table5[[#This Row],[Demand]],NA())</f>
        <v>#N/A</v>
      </c>
      <c r="F1490" s="32">
        <f>IF(Table5[[#This Row],[School day]]="N",Table5[[#This Row],[Demand]],NA())</f>
        <v>112374.63</v>
      </c>
      <c r="G1490" s="32">
        <f>IF(Table5[[#This Row],[Holiday]]="Y",Table5[[#This Row],[Demand]], NA())</f>
        <v>112374.63</v>
      </c>
      <c r="H1490" s="32" t="e">
        <f>IF(Table5[[#This Row],[Holiday]]="Y",NA(),Table5[[#This Row],[Demand]])</f>
        <v>#N/A</v>
      </c>
    </row>
    <row r="1491" spans="1:8" x14ac:dyDescent="0.3">
      <c r="A1491" s="31">
        <v>43494</v>
      </c>
      <c r="B1491" s="32" t="str">
        <f>VLOOKUP(Table_EnergyDemand_raw_data[[#This Row],[Date]],Table_Sheet1[], 2, FALSE)</f>
        <v>N</v>
      </c>
      <c r="C1491" s="32" t="str">
        <f>VLOOKUP(Table_EnergyDemand_raw_data[[#This Row],[Date]],Table_Sheet1[], 3, FALSE)</f>
        <v>N</v>
      </c>
      <c r="D1491" s="32">
        <v>138455.45499999999</v>
      </c>
      <c r="E1491" s="32" t="e">
        <f>IF(Table5[[#This Row],[School day]]="Y",Table5[[#This Row],[Demand]],NA())</f>
        <v>#N/A</v>
      </c>
      <c r="F1491" s="32">
        <f>IF(Table5[[#This Row],[School day]]="N",Table5[[#This Row],[Demand]],NA())</f>
        <v>138455.45499999999</v>
      </c>
      <c r="G1491" s="32" t="e">
        <f>IF(Table5[[#This Row],[Holiday]]="Y",Table5[[#This Row],[Demand]], NA())</f>
        <v>#N/A</v>
      </c>
      <c r="H1491" s="32">
        <f>IF(Table5[[#This Row],[Holiday]]="Y",NA(),Table5[[#This Row],[Demand]])</f>
        <v>138455.45499999999</v>
      </c>
    </row>
    <row r="1492" spans="1:8" x14ac:dyDescent="0.3">
      <c r="A1492" s="31">
        <v>43495</v>
      </c>
      <c r="B1492" s="32" t="str">
        <f>VLOOKUP(Table_EnergyDemand_raw_data[[#This Row],[Date]],Table_Sheet1[], 2, FALSE)</f>
        <v>N</v>
      </c>
      <c r="C1492" s="32" t="str">
        <f>VLOOKUP(Table_EnergyDemand_raw_data[[#This Row],[Date]],Table_Sheet1[], 3, FALSE)</f>
        <v>N</v>
      </c>
      <c r="D1492" s="32">
        <v>142113.375</v>
      </c>
      <c r="E1492" s="32" t="e">
        <f>IF(Table5[[#This Row],[School day]]="Y",Table5[[#This Row],[Demand]],NA())</f>
        <v>#N/A</v>
      </c>
      <c r="F1492" s="32">
        <f>IF(Table5[[#This Row],[School day]]="N",Table5[[#This Row],[Demand]],NA())</f>
        <v>142113.375</v>
      </c>
      <c r="G1492" s="32" t="e">
        <f>IF(Table5[[#This Row],[Holiday]]="Y",Table5[[#This Row],[Demand]], NA())</f>
        <v>#N/A</v>
      </c>
      <c r="H1492" s="32">
        <f>IF(Table5[[#This Row],[Holiday]]="Y",NA(),Table5[[#This Row],[Demand]])</f>
        <v>142113.375</v>
      </c>
    </row>
    <row r="1493" spans="1:8" x14ac:dyDescent="0.3">
      <c r="A1493" s="31">
        <v>43496</v>
      </c>
      <c r="B1493" s="32" t="str">
        <f>VLOOKUP(Table_EnergyDemand_raw_data[[#This Row],[Date]],Table_Sheet1[], 2, FALSE)</f>
        <v>Y</v>
      </c>
      <c r="C1493" s="32" t="str">
        <f>VLOOKUP(Table_EnergyDemand_raw_data[[#This Row],[Date]],Table_Sheet1[], 3, FALSE)</f>
        <v>N</v>
      </c>
      <c r="D1493" s="32">
        <v>110277.21</v>
      </c>
      <c r="E1493" s="32">
        <f>IF(Table5[[#This Row],[School day]]="Y",Table5[[#This Row],[Demand]],NA())</f>
        <v>110277.21</v>
      </c>
      <c r="F1493" s="32" t="e">
        <f>IF(Table5[[#This Row],[School day]]="N",Table5[[#This Row],[Demand]],NA())</f>
        <v>#N/A</v>
      </c>
      <c r="G1493" s="32" t="e">
        <f>IF(Table5[[#This Row],[Holiday]]="Y",Table5[[#This Row],[Demand]], NA())</f>
        <v>#N/A</v>
      </c>
      <c r="H1493" s="32">
        <f>IF(Table5[[#This Row],[Holiday]]="Y",NA(),Table5[[#This Row],[Demand]])</f>
        <v>110277.21</v>
      </c>
    </row>
    <row r="1494" spans="1:8" x14ac:dyDescent="0.3">
      <c r="A1494" s="31">
        <v>43497</v>
      </c>
      <c r="B1494" s="32" t="str">
        <f>VLOOKUP(Table_EnergyDemand_raw_data[[#This Row],[Date]],Table_Sheet1[], 2, FALSE)</f>
        <v>Y</v>
      </c>
      <c r="C1494" s="32" t="str">
        <f>VLOOKUP(Table_EnergyDemand_raw_data[[#This Row],[Date]],Table_Sheet1[], 3, FALSE)</f>
        <v>N</v>
      </c>
      <c r="D1494" s="32">
        <v>104422.79</v>
      </c>
      <c r="E1494" s="32">
        <f>IF(Table5[[#This Row],[School day]]="Y",Table5[[#This Row],[Demand]],NA())</f>
        <v>104422.79</v>
      </c>
      <c r="F1494" s="32" t="e">
        <f>IF(Table5[[#This Row],[School day]]="N",Table5[[#This Row],[Demand]],NA())</f>
        <v>#N/A</v>
      </c>
      <c r="G1494" s="32" t="e">
        <f>IF(Table5[[#This Row],[Holiday]]="Y",Table5[[#This Row],[Demand]], NA())</f>
        <v>#N/A</v>
      </c>
      <c r="H1494" s="32">
        <f>IF(Table5[[#This Row],[Holiday]]="Y",NA(),Table5[[#This Row],[Demand]])</f>
        <v>104422.79</v>
      </c>
    </row>
    <row r="1495" spans="1:8" x14ac:dyDescent="0.3">
      <c r="A1495" s="31">
        <v>43498</v>
      </c>
      <c r="B1495" s="32" t="str">
        <f>VLOOKUP(Table_EnergyDemand_raw_data[[#This Row],[Date]],Table_Sheet1[], 2, FALSE)</f>
        <v>Y</v>
      </c>
      <c r="C1495" s="32" t="str">
        <f>VLOOKUP(Table_EnergyDemand_raw_data[[#This Row],[Date]],Table_Sheet1[], 3, FALSE)</f>
        <v>N</v>
      </c>
      <c r="D1495" s="32">
        <v>124749.065</v>
      </c>
      <c r="E1495" s="32">
        <f>IF(Table5[[#This Row],[School day]]="Y",Table5[[#This Row],[Demand]],NA())</f>
        <v>124749.065</v>
      </c>
      <c r="F1495" s="32" t="e">
        <f>IF(Table5[[#This Row],[School day]]="N",Table5[[#This Row],[Demand]],NA())</f>
        <v>#N/A</v>
      </c>
      <c r="G1495" s="32" t="e">
        <f>IF(Table5[[#This Row],[Holiday]]="Y",Table5[[#This Row],[Demand]], NA())</f>
        <v>#N/A</v>
      </c>
      <c r="H1495" s="32">
        <f>IF(Table5[[#This Row],[Holiday]]="Y",NA(),Table5[[#This Row],[Demand]])</f>
        <v>124749.065</v>
      </c>
    </row>
    <row r="1496" spans="1:8" x14ac:dyDescent="0.3">
      <c r="A1496" s="31">
        <v>43499</v>
      </c>
      <c r="B1496" s="32" t="str">
        <f>VLOOKUP(Table_EnergyDemand_raw_data[[#This Row],[Date]],Table_Sheet1[], 2, FALSE)</f>
        <v>Y</v>
      </c>
      <c r="C1496" s="32" t="str">
        <f>VLOOKUP(Table_EnergyDemand_raw_data[[#This Row],[Date]],Table_Sheet1[], 3, FALSE)</f>
        <v>N</v>
      </c>
      <c r="D1496" s="32">
        <v>133287.58499999999</v>
      </c>
      <c r="E1496" s="32">
        <f>IF(Table5[[#This Row],[School day]]="Y",Table5[[#This Row],[Demand]],NA())</f>
        <v>133287.58499999999</v>
      </c>
      <c r="F1496" s="32" t="e">
        <f>IF(Table5[[#This Row],[School day]]="N",Table5[[#This Row],[Demand]],NA())</f>
        <v>#N/A</v>
      </c>
      <c r="G1496" s="32" t="e">
        <f>IF(Table5[[#This Row],[Holiday]]="Y",Table5[[#This Row],[Demand]], NA())</f>
        <v>#N/A</v>
      </c>
      <c r="H1496" s="32">
        <f>IF(Table5[[#This Row],[Holiday]]="Y",NA(),Table5[[#This Row],[Demand]])</f>
        <v>133287.58499999999</v>
      </c>
    </row>
    <row r="1497" spans="1:8" x14ac:dyDescent="0.3">
      <c r="A1497" s="31">
        <v>43500</v>
      </c>
      <c r="B1497" s="32" t="str">
        <f>VLOOKUP(Table_EnergyDemand_raw_data[[#This Row],[Date]],Table_Sheet1[], 2, FALSE)</f>
        <v>Y</v>
      </c>
      <c r="C1497" s="32" t="str">
        <f>VLOOKUP(Table_EnergyDemand_raw_data[[#This Row],[Date]],Table_Sheet1[], 3, FALSE)</f>
        <v>N</v>
      </c>
      <c r="D1497" s="32">
        <v>119168.96000000001</v>
      </c>
      <c r="E1497" s="32">
        <f>IF(Table5[[#This Row],[School day]]="Y",Table5[[#This Row],[Demand]],NA())</f>
        <v>119168.96000000001</v>
      </c>
      <c r="F1497" s="32" t="e">
        <f>IF(Table5[[#This Row],[School day]]="N",Table5[[#This Row],[Demand]],NA())</f>
        <v>#N/A</v>
      </c>
      <c r="G1497" s="32" t="e">
        <f>IF(Table5[[#This Row],[Holiday]]="Y",Table5[[#This Row],[Demand]], NA())</f>
        <v>#N/A</v>
      </c>
      <c r="H1497" s="32">
        <f>IF(Table5[[#This Row],[Holiday]]="Y",NA(),Table5[[#This Row],[Demand]])</f>
        <v>119168.96000000001</v>
      </c>
    </row>
    <row r="1498" spans="1:8" x14ac:dyDescent="0.3">
      <c r="A1498" s="31">
        <v>43501</v>
      </c>
      <c r="B1498" s="32" t="str">
        <f>VLOOKUP(Table_EnergyDemand_raw_data[[#This Row],[Date]],Table_Sheet1[], 2, FALSE)</f>
        <v>Y</v>
      </c>
      <c r="C1498" s="32" t="str">
        <f>VLOOKUP(Table_EnergyDemand_raw_data[[#This Row],[Date]],Table_Sheet1[], 3, FALSE)</f>
        <v>N</v>
      </c>
      <c r="D1498" s="32">
        <v>119702.045</v>
      </c>
      <c r="E1498" s="32">
        <f>IF(Table5[[#This Row],[School day]]="Y",Table5[[#This Row],[Demand]],NA())</f>
        <v>119702.045</v>
      </c>
      <c r="F1498" s="32" t="e">
        <f>IF(Table5[[#This Row],[School day]]="N",Table5[[#This Row],[Demand]],NA())</f>
        <v>#N/A</v>
      </c>
      <c r="G1498" s="32" t="e">
        <f>IF(Table5[[#This Row],[Holiday]]="Y",Table5[[#This Row],[Demand]], NA())</f>
        <v>#N/A</v>
      </c>
      <c r="H1498" s="32">
        <f>IF(Table5[[#This Row],[Holiday]]="Y",NA(),Table5[[#This Row],[Demand]])</f>
        <v>119702.045</v>
      </c>
    </row>
    <row r="1499" spans="1:8" x14ac:dyDescent="0.3">
      <c r="A1499" s="31">
        <v>43502</v>
      </c>
      <c r="B1499" s="32" t="str">
        <f>VLOOKUP(Table_EnergyDemand_raw_data[[#This Row],[Date]],Table_Sheet1[], 2, FALSE)</f>
        <v>Y</v>
      </c>
      <c r="C1499" s="32" t="str">
        <f>VLOOKUP(Table_EnergyDemand_raw_data[[#This Row],[Date]],Table_Sheet1[], 3, FALSE)</f>
        <v>N</v>
      </c>
      <c r="D1499" s="32">
        <v>140497.815</v>
      </c>
      <c r="E1499" s="32">
        <f>IF(Table5[[#This Row],[School day]]="Y",Table5[[#This Row],[Demand]],NA())</f>
        <v>140497.815</v>
      </c>
      <c r="F1499" s="32" t="e">
        <f>IF(Table5[[#This Row],[School day]]="N",Table5[[#This Row],[Demand]],NA())</f>
        <v>#N/A</v>
      </c>
      <c r="G1499" s="32" t="e">
        <f>IF(Table5[[#This Row],[Holiday]]="Y",Table5[[#This Row],[Demand]], NA())</f>
        <v>#N/A</v>
      </c>
      <c r="H1499" s="32">
        <f>IF(Table5[[#This Row],[Holiday]]="Y",NA(),Table5[[#This Row],[Demand]])</f>
        <v>140497.815</v>
      </c>
    </row>
    <row r="1500" spans="1:8" x14ac:dyDescent="0.3">
      <c r="A1500" s="31">
        <v>43503</v>
      </c>
      <c r="B1500" s="32" t="str">
        <f>VLOOKUP(Table_EnergyDemand_raw_data[[#This Row],[Date]],Table_Sheet1[], 2, FALSE)</f>
        <v>Y</v>
      </c>
      <c r="C1500" s="32" t="str">
        <f>VLOOKUP(Table_EnergyDemand_raw_data[[#This Row],[Date]],Table_Sheet1[], 3, FALSE)</f>
        <v>N</v>
      </c>
      <c r="D1500" s="32">
        <v>141593.54500000001</v>
      </c>
      <c r="E1500" s="32">
        <f>IF(Table5[[#This Row],[School day]]="Y",Table5[[#This Row],[Demand]],NA())</f>
        <v>141593.54500000001</v>
      </c>
      <c r="F1500" s="32" t="e">
        <f>IF(Table5[[#This Row],[School day]]="N",Table5[[#This Row],[Demand]],NA())</f>
        <v>#N/A</v>
      </c>
      <c r="G1500" s="32" t="e">
        <f>IF(Table5[[#This Row],[Holiday]]="Y",Table5[[#This Row],[Demand]], NA())</f>
        <v>#N/A</v>
      </c>
      <c r="H1500" s="32">
        <f>IF(Table5[[#This Row],[Holiday]]="Y",NA(),Table5[[#This Row],[Demand]])</f>
        <v>141593.54500000001</v>
      </c>
    </row>
    <row r="1501" spans="1:8" x14ac:dyDescent="0.3">
      <c r="A1501" s="31">
        <v>43504</v>
      </c>
      <c r="B1501" s="32" t="str">
        <f>VLOOKUP(Table_EnergyDemand_raw_data[[#This Row],[Date]],Table_Sheet1[], 2, FALSE)</f>
        <v>Y</v>
      </c>
      <c r="C1501" s="32" t="str">
        <f>VLOOKUP(Table_EnergyDemand_raw_data[[#This Row],[Date]],Table_Sheet1[], 3, FALSE)</f>
        <v>N</v>
      </c>
      <c r="D1501" s="32">
        <v>117327.495</v>
      </c>
      <c r="E1501" s="32">
        <f>IF(Table5[[#This Row],[School day]]="Y",Table5[[#This Row],[Demand]],NA())</f>
        <v>117327.495</v>
      </c>
      <c r="F1501" s="32" t="e">
        <f>IF(Table5[[#This Row],[School day]]="N",Table5[[#This Row],[Demand]],NA())</f>
        <v>#N/A</v>
      </c>
      <c r="G1501" s="32" t="e">
        <f>IF(Table5[[#This Row],[Holiday]]="Y",Table5[[#This Row],[Demand]], NA())</f>
        <v>#N/A</v>
      </c>
      <c r="H1501" s="32">
        <f>IF(Table5[[#This Row],[Holiday]]="Y",NA(),Table5[[#This Row],[Demand]])</f>
        <v>117327.495</v>
      </c>
    </row>
    <row r="1502" spans="1:8" x14ac:dyDescent="0.3">
      <c r="A1502" s="31">
        <v>43505</v>
      </c>
      <c r="B1502" s="32" t="str">
        <f>VLOOKUP(Table_EnergyDemand_raw_data[[#This Row],[Date]],Table_Sheet1[], 2, FALSE)</f>
        <v>Y</v>
      </c>
      <c r="C1502" s="32" t="str">
        <f>VLOOKUP(Table_EnergyDemand_raw_data[[#This Row],[Date]],Table_Sheet1[], 3, FALSE)</f>
        <v>N</v>
      </c>
      <c r="D1502" s="32">
        <v>95668.77</v>
      </c>
      <c r="E1502" s="32">
        <f>IF(Table5[[#This Row],[School day]]="Y",Table5[[#This Row],[Demand]],NA())</f>
        <v>95668.77</v>
      </c>
      <c r="F1502" s="32" t="e">
        <f>IF(Table5[[#This Row],[School day]]="N",Table5[[#This Row],[Demand]],NA())</f>
        <v>#N/A</v>
      </c>
      <c r="G1502" s="32" t="e">
        <f>IF(Table5[[#This Row],[Holiday]]="Y",Table5[[#This Row],[Demand]], NA())</f>
        <v>#N/A</v>
      </c>
      <c r="H1502" s="32">
        <f>IF(Table5[[#This Row],[Holiday]]="Y",NA(),Table5[[#This Row],[Demand]])</f>
        <v>95668.77</v>
      </c>
    </row>
    <row r="1503" spans="1:8" x14ac:dyDescent="0.3">
      <c r="A1503" s="31">
        <v>43506</v>
      </c>
      <c r="B1503" s="32" t="str">
        <f>VLOOKUP(Table_EnergyDemand_raw_data[[#This Row],[Date]],Table_Sheet1[], 2, FALSE)</f>
        <v>Y</v>
      </c>
      <c r="C1503" s="32" t="str">
        <f>VLOOKUP(Table_EnergyDemand_raw_data[[#This Row],[Date]],Table_Sheet1[], 3, FALSE)</f>
        <v>N</v>
      </c>
      <c r="D1503" s="32">
        <v>94786.72</v>
      </c>
      <c r="E1503" s="32">
        <f>IF(Table5[[#This Row],[School day]]="Y",Table5[[#This Row],[Demand]],NA())</f>
        <v>94786.72</v>
      </c>
      <c r="F1503" s="32" t="e">
        <f>IF(Table5[[#This Row],[School day]]="N",Table5[[#This Row],[Demand]],NA())</f>
        <v>#N/A</v>
      </c>
      <c r="G1503" s="32" t="e">
        <f>IF(Table5[[#This Row],[Holiday]]="Y",Table5[[#This Row],[Demand]], NA())</f>
        <v>#N/A</v>
      </c>
      <c r="H1503" s="32">
        <f>IF(Table5[[#This Row],[Holiday]]="Y",NA(),Table5[[#This Row],[Demand]])</f>
        <v>94786.72</v>
      </c>
    </row>
    <row r="1504" spans="1:8" x14ac:dyDescent="0.3">
      <c r="A1504" s="31">
        <v>43507</v>
      </c>
      <c r="B1504" s="32" t="str">
        <f>VLOOKUP(Table_EnergyDemand_raw_data[[#This Row],[Date]],Table_Sheet1[], 2, FALSE)</f>
        <v>Y</v>
      </c>
      <c r="C1504" s="32" t="str">
        <f>VLOOKUP(Table_EnergyDemand_raw_data[[#This Row],[Date]],Table_Sheet1[], 3, FALSE)</f>
        <v>N</v>
      </c>
      <c r="D1504" s="32">
        <v>114085.645</v>
      </c>
      <c r="E1504" s="32">
        <f>IF(Table5[[#This Row],[School day]]="Y",Table5[[#This Row],[Demand]],NA())</f>
        <v>114085.645</v>
      </c>
      <c r="F1504" s="32" t="e">
        <f>IF(Table5[[#This Row],[School day]]="N",Table5[[#This Row],[Demand]],NA())</f>
        <v>#N/A</v>
      </c>
      <c r="G1504" s="32" t="e">
        <f>IF(Table5[[#This Row],[Holiday]]="Y",Table5[[#This Row],[Demand]], NA())</f>
        <v>#N/A</v>
      </c>
      <c r="H1504" s="32">
        <f>IF(Table5[[#This Row],[Holiday]]="Y",NA(),Table5[[#This Row],[Demand]])</f>
        <v>114085.645</v>
      </c>
    </row>
    <row r="1505" spans="1:8" x14ac:dyDescent="0.3">
      <c r="A1505" s="31">
        <v>43508</v>
      </c>
      <c r="B1505" s="32" t="str">
        <f>VLOOKUP(Table_EnergyDemand_raw_data[[#This Row],[Date]],Table_Sheet1[], 2, FALSE)</f>
        <v>Y</v>
      </c>
      <c r="C1505" s="32" t="str">
        <f>VLOOKUP(Table_EnergyDemand_raw_data[[#This Row],[Date]],Table_Sheet1[], 3, FALSE)</f>
        <v>N</v>
      </c>
      <c r="D1505" s="32">
        <v>107697.205</v>
      </c>
      <c r="E1505" s="32">
        <f>IF(Table5[[#This Row],[School day]]="Y",Table5[[#This Row],[Demand]],NA())</f>
        <v>107697.205</v>
      </c>
      <c r="F1505" s="32" t="e">
        <f>IF(Table5[[#This Row],[School day]]="N",Table5[[#This Row],[Demand]],NA())</f>
        <v>#N/A</v>
      </c>
      <c r="G1505" s="32" t="e">
        <f>IF(Table5[[#This Row],[Holiday]]="Y",Table5[[#This Row],[Demand]], NA())</f>
        <v>#N/A</v>
      </c>
      <c r="H1505" s="32">
        <f>IF(Table5[[#This Row],[Holiday]]="Y",NA(),Table5[[#This Row],[Demand]])</f>
        <v>107697.205</v>
      </c>
    </row>
    <row r="1506" spans="1:8" x14ac:dyDescent="0.3">
      <c r="A1506" s="31">
        <v>43509</v>
      </c>
      <c r="B1506" s="32" t="str">
        <f>VLOOKUP(Table_EnergyDemand_raw_data[[#This Row],[Date]],Table_Sheet1[], 2, FALSE)</f>
        <v>Y</v>
      </c>
      <c r="C1506" s="32" t="str">
        <f>VLOOKUP(Table_EnergyDemand_raw_data[[#This Row],[Date]],Table_Sheet1[], 3, FALSE)</f>
        <v>N</v>
      </c>
      <c r="D1506" s="32">
        <v>106692.845</v>
      </c>
      <c r="E1506" s="32">
        <f>IF(Table5[[#This Row],[School day]]="Y",Table5[[#This Row],[Demand]],NA())</f>
        <v>106692.845</v>
      </c>
      <c r="F1506" s="32" t="e">
        <f>IF(Table5[[#This Row],[School day]]="N",Table5[[#This Row],[Demand]],NA())</f>
        <v>#N/A</v>
      </c>
      <c r="G1506" s="32" t="e">
        <f>IF(Table5[[#This Row],[Holiday]]="Y",Table5[[#This Row],[Demand]], NA())</f>
        <v>#N/A</v>
      </c>
      <c r="H1506" s="32">
        <f>IF(Table5[[#This Row],[Holiday]]="Y",NA(),Table5[[#This Row],[Demand]])</f>
        <v>106692.845</v>
      </c>
    </row>
    <row r="1507" spans="1:8" x14ac:dyDescent="0.3">
      <c r="A1507" s="31">
        <v>43510</v>
      </c>
      <c r="B1507" s="32" t="str">
        <f>VLOOKUP(Table_EnergyDemand_raw_data[[#This Row],[Date]],Table_Sheet1[], 2, FALSE)</f>
        <v>Y</v>
      </c>
      <c r="C1507" s="32" t="str">
        <f>VLOOKUP(Table_EnergyDemand_raw_data[[#This Row],[Date]],Table_Sheet1[], 3, FALSE)</f>
        <v>N</v>
      </c>
      <c r="D1507" s="32">
        <v>107655.08</v>
      </c>
      <c r="E1507" s="32">
        <f>IF(Table5[[#This Row],[School day]]="Y",Table5[[#This Row],[Demand]],NA())</f>
        <v>107655.08</v>
      </c>
      <c r="F1507" s="32" t="e">
        <f>IF(Table5[[#This Row],[School day]]="N",Table5[[#This Row],[Demand]],NA())</f>
        <v>#N/A</v>
      </c>
      <c r="G1507" s="32" t="e">
        <f>IF(Table5[[#This Row],[Holiday]]="Y",Table5[[#This Row],[Demand]], NA())</f>
        <v>#N/A</v>
      </c>
      <c r="H1507" s="32">
        <f>IF(Table5[[#This Row],[Holiday]]="Y",NA(),Table5[[#This Row],[Demand]])</f>
        <v>107655.08</v>
      </c>
    </row>
    <row r="1508" spans="1:8" x14ac:dyDescent="0.3">
      <c r="A1508" s="31">
        <v>43511</v>
      </c>
      <c r="B1508" s="32" t="str">
        <f>VLOOKUP(Table_EnergyDemand_raw_data[[#This Row],[Date]],Table_Sheet1[], 2, FALSE)</f>
        <v>Y</v>
      </c>
      <c r="C1508" s="32" t="str">
        <f>VLOOKUP(Table_EnergyDemand_raw_data[[#This Row],[Date]],Table_Sheet1[], 3, FALSE)</f>
        <v>N</v>
      </c>
      <c r="D1508" s="32">
        <v>113910.46</v>
      </c>
      <c r="E1508" s="32">
        <f>IF(Table5[[#This Row],[School day]]="Y",Table5[[#This Row],[Demand]],NA())</f>
        <v>113910.46</v>
      </c>
      <c r="F1508" s="32" t="e">
        <f>IF(Table5[[#This Row],[School day]]="N",Table5[[#This Row],[Demand]],NA())</f>
        <v>#N/A</v>
      </c>
      <c r="G1508" s="32" t="e">
        <f>IF(Table5[[#This Row],[Holiday]]="Y",Table5[[#This Row],[Demand]], NA())</f>
        <v>#N/A</v>
      </c>
      <c r="H1508" s="32">
        <f>IF(Table5[[#This Row],[Holiday]]="Y",NA(),Table5[[#This Row],[Demand]])</f>
        <v>113910.46</v>
      </c>
    </row>
    <row r="1509" spans="1:8" x14ac:dyDescent="0.3">
      <c r="A1509" s="31">
        <v>43512</v>
      </c>
      <c r="B1509" s="32" t="str">
        <f>VLOOKUP(Table_EnergyDemand_raw_data[[#This Row],[Date]],Table_Sheet1[], 2, FALSE)</f>
        <v>Y</v>
      </c>
      <c r="C1509" s="32" t="str">
        <f>VLOOKUP(Table_EnergyDemand_raw_data[[#This Row],[Date]],Table_Sheet1[], 3, FALSE)</f>
        <v>N</v>
      </c>
      <c r="D1509" s="32">
        <v>106467.235</v>
      </c>
      <c r="E1509" s="32">
        <f>IF(Table5[[#This Row],[School day]]="Y",Table5[[#This Row],[Demand]],NA())</f>
        <v>106467.235</v>
      </c>
      <c r="F1509" s="32" t="e">
        <f>IF(Table5[[#This Row],[School day]]="N",Table5[[#This Row],[Demand]],NA())</f>
        <v>#N/A</v>
      </c>
      <c r="G1509" s="32" t="e">
        <f>IF(Table5[[#This Row],[Holiday]]="Y",Table5[[#This Row],[Demand]], NA())</f>
        <v>#N/A</v>
      </c>
      <c r="H1509" s="32">
        <f>IF(Table5[[#This Row],[Holiday]]="Y",NA(),Table5[[#This Row],[Demand]])</f>
        <v>106467.235</v>
      </c>
    </row>
    <row r="1510" spans="1:8" x14ac:dyDescent="0.3">
      <c r="A1510" s="31">
        <v>43513</v>
      </c>
      <c r="B1510" s="32" t="str">
        <f>VLOOKUP(Table_EnergyDemand_raw_data[[#This Row],[Date]],Table_Sheet1[], 2, FALSE)</f>
        <v>Y</v>
      </c>
      <c r="C1510" s="32" t="str">
        <f>VLOOKUP(Table_EnergyDemand_raw_data[[#This Row],[Date]],Table_Sheet1[], 3, FALSE)</f>
        <v>N</v>
      </c>
      <c r="D1510" s="32">
        <v>108470.925</v>
      </c>
      <c r="E1510" s="32">
        <f>IF(Table5[[#This Row],[School day]]="Y",Table5[[#This Row],[Demand]],NA())</f>
        <v>108470.925</v>
      </c>
      <c r="F1510" s="32" t="e">
        <f>IF(Table5[[#This Row],[School day]]="N",Table5[[#This Row],[Demand]],NA())</f>
        <v>#N/A</v>
      </c>
      <c r="G1510" s="32" t="e">
        <f>IF(Table5[[#This Row],[Holiday]]="Y",Table5[[#This Row],[Demand]], NA())</f>
        <v>#N/A</v>
      </c>
      <c r="H1510" s="32">
        <f>IF(Table5[[#This Row],[Holiday]]="Y",NA(),Table5[[#This Row],[Demand]])</f>
        <v>108470.925</v>
      </c>
    </row>
    <row r="1511" spans="1:8" x14ac:dyDescent="0.3">
      <c r="A1511" s="31">
        <v>43514</v>
      </c>
      <c r="B1511" s="32" t="str">
        <f>VLOOKUP(Table_EnergyDemand_raw_data[[#This Row],[Date]],Table_Sheet1[], 2, FALSE)</f>
        <v>Y</v>
      </c>
      <c r="C1511" s="32" t="str">
        <f>VLOOKUP(Table_EnergyDemand_raw_data[[#This Row],[Date]],Table_Sheet1[], 3, FALSE)</f>
        <v>N</v>
      </c>
      <c r="D1511" s="32">
        <v>116995.065</v>
      </c>
      <c r="E1511" s="32">
        <f>IF(Table5[[#This Row],[School day]]="Y",Table5[[#This Row],[Demand]],NA())</f>
        <v>116995.065</v>
      </c>
      <c r="F1511" s="32" t="e">
        <f>IF(Table5[[#This Row],[School day]]="N",Table5[[#This Row],[Demand]],NA())</f>
        <v>#N/A</v>
      </c>
      <c r="G1511" s="32" t="e">
        <f>IF(Table5[[#This Row],[Holiday]]="Y",Table5[[#This Row],[Demand]], NA())</f>
        <v>#N/A</v>
      </c>
      <c r="H1511" s="32">
        <f>IF(Table5[[#This Row],[Holiday]]="Y",NA(),Table5[[#This Row],[Demand]])</f>
        <v>116995.065</v>
      </c>
    </row>
    <row r="1512" spans="1:8" x14ac:dyDescent="0.3">
      <c r="A1512" s="31">
        <v>43515</v>
      </c>
      <c r="B1512" s="32" t="str">
        <f>VLOOKUP(Table_EnergyDemand_raw_data[[#This Row],[Date]],Table_Sheet1[], 2, FALSE)</f>
        <v>Y</v>
      </c>
      <c r="C1512" s="32" t="str">
        <f>VLOOKUP(Table_EnergyDemand_raw_data[[#This Row],[Date]],Table_Sheet1[], 3, FALSE)</f>
        <v>N</v>
      </c>
      <c r="D1512" s="32">
        <v>110531.6</v>
      </c>
      <c r="E1512" s="32">
        <f>IF(Table5[[#This Row],[School day]]="Y",Table5[[#This Row],[Demand]],NA())</f>
        <v>110531.6</v>
      </c>
      <c r="F1512" s="32" t="e">
        <f>IF(Table5[[#This Row],[School day]]="N",Table5[[#This Row],[Demand]],NA())</f>
        <v>#N/A</v>
      </c>
      <c r="G1512" s="32" t="e">
        <f>IF(Table5[[#This Row],[Holiday]]="Y",Table5[[#This Row],[Demand]], NA())</f>
        <v>#N/A</v>
      </c>
      <c r="H1512" s="32">
        <f>IF(Table5[[#This Row],[Holiday]]="Y",NA(),Table5[[#This Row],[Demand]])</f>
        <v>110531.6</v>
      </c>
    </row>
    <row r="1513" spans="1:8" x14ac:dyDescent="0.3">
      <c r="A1513" s="31">
        <v>43516</v>
      </c>
      <c r="B1513" s="32" t="str">
        <f>VLOOKUP(Table_EnergyDemand_raw_data[[#This Row],[Date]],Table_Sheet1[], 2, FALSE)</f>
        <v>Y</v>
      </c>
      <c r="C1513" s="32" t="str">
        <f>VLOOKUP(Table_EnergyDemand_raw_data[[#This Row],[Date]],Table_Sheet1[], 3, FALSE)</f>
        <v>N</v>
      </c>
      <c r="D1513" s="32">
        <v>108972.30499999999</v>
      </c>
      <c r="E1513" s="32">
        <f>IF(Table5[[#This Row],[School day]]="Y",Table5[[#This Row],[Demand]],NA())</f>
        <v>108972.30499999999</v>
      </c>
      <c r="F1513" s="32" t="e">
        <f>IF(Table5[[#This Row],[School day]]="N",Table5[[#This Row],[Demand]],NA())</f>
        <v>#N/A</v>
      </c>
      <c r="G1513" s="32" t="e">
        <f>IF(Table5[[#This Row],[Holiday]]="Y",Table5[[#This Row],[Demand]], NA())</f>
        <v>#N/A</v>
      </c>
      <c r="H1513" s="32">
        <f>IF(Table5[[#This Row],[Holiday]]="Y",NA(),Table5[[#This Row],[Demand]])</f>
        <v>108972.30499999999</v>
      </c>
    </row>
    <row r="1514" spans="1:8" x14ac:dyDescent="0.3">
      <c r="A1514" s="31">
        <v>43517</v>
      </c>
      <c r="B1514" s="32" t="str">
        <f>VLOOKUP(Table_EnergyDemand_raw_data[[#This Row],[Date]],Table_Sheet1[], 2, FALSE)</f>
        <v>Y</v>
      </c>
      <c r="C1514" s="32" t="str">
        <f>VLOOKUP(Table_EnergyDemand_raw_data[[#This Row],[Date]],Table_Sheet1[], 3, FALSE)</f>
        <v>N</v>
      </c>
      <c r="D1514" s="32">
        <v>110235.33500000001</v>
      </c>
      <c r="E1514" s="32">
        <f>IF(Table5[[#This Row],[School day]]="Y",Table5[[#This Row],[Demand]],NA())</f>
        <v>110235.33500000001</v>
      </c>
      <c r="F1514" s="32" t="e">
        <f>IF(Table5[[#This Row],[School day]]="N",Table5[[#This Row],[Demand]],NA())</f>
        <v>#N/A</v>
      </c>
      <c r="G1514" s="32" t="e">
        <f>IF(Table5[[#This Row],[Holiday]]="Y",Table5[[#This Row],[Demand]], NA())</f>
        <v>#N/A</v>
      </c>
      <c r="H1514" s="32">
        <f>IF(Table5[[#This Row],[Holiday]]="Y",NA(),Table5[[#This Row],[Demand]])</f>
        <v>110235.33500000001</v>
      </c>
    </row>
    <row r="1515" spans="1:8" x14ac:dyDescent="0.3">
      <c r="A1515" s="31">
        <v>43518</v>
      </c>
      <c r="B1515" s="32" t="str">
        <f>VLOOKUP(Table_EnergyDemand_raw_data[[#This Row],[Date]],Table_Sheet1[], 2, FALSE)</f>
        <v>Y</v>
      </c>
      <c r="C1515" s="32" t="str">
        <f>VLOOKUP(Table_EnergyDemand_raw_data[[#This Row],[Date]],Table_Sheet1[], 3, FALSE)</f>
        <v>N</v>
      </c>
      <c r="D1515" s="32">
        <v>109901.75999999999</v>
      </c>
      <c r="E1515" s="32">
        <f>IF(Table5[[#This Row],[School day]]="Y",Table5[[#This Row],[Demand]],NA())</f>
        <v>109901.75999999999</v>
      </c>
      <c r="F1515" s="32" t="e">
        <f>IF(Table5[[#This Row],[School day]]="N",Table5[[#This Row],[Demand]],NA())</f>
        <v>#N/A</v>
      </c>
      <c r="G1515" s="32" t="e">
        <f>IF(Table5[[#This Row],[Holiday]]="Y",Table5[[#This Row],[Demand]], NA())</f>
        <v>#N/A</v>
      </c>
      <c r="H1515" s="32">
        <f>IF(Table5[[#This Row],[Holiday]]="Y",NA(),Table5[[#This Row],[Demand]])</f>
        <v>109901.75999999999</v>
      </c>
    </row>
    <row r="1516" spans="1:8" x14ac:dyDescent="0.3">
      <c r="A1516" s="31">
        <v>43519</v>
      </c>
      <c r="B1516" s="32" t="str">
        <f>VLOOKUP(Table_EnergyDemand_raw_data[[#This Row],[Date]],Table_Sheet1[], 2, FALSE)</f>
        <v>Y</v>
      </c>
      <c r="C1516" s="32" t="str">
        <f>VLOOKUP(Table_EnergyDemand_raw_data[[#This Row],[Date]],Table_Sheet1[], 3, FALSE)</f>
        <v>N</v>
      </c>
      <c r="D1516" s="32">
        <v>99890.25</v>
      </c>
      <c r="E1516" s="32">
        <f>IF(Table5[[#This Row],[School day]]="Y",Table5[[#This Row],[Demand]],NA())</f>
        <v>99890.25</v>
      </c>
      <c r="F1516" s="32" t="e">
        <f>IF(Table5[[#This Row],[School day]]="N",Table5[[#This Row],[Demand]],NA())</f>
        <v>#N/A</v>
      </c>
      <c r="G1516" s="32" t="e">
        <f>IF(Table5[[#This Row],[Holiday]]="Y",Table5[[#This Row],[Demand]], NA())</f>
        <v>#N/A</v>
      </c>
      <c r="H1516" s="32">
        <f>IF(Table5[[#This Row],[Holiday]]="Y",NA(),Table5[[#This Row],[Demand]])</f>
        <v>99890.25</v>
      </c>
    </row>
    <row r="1517" spans="1:8" x14ac:dyDescent="0.3">
      <c r="A1517" s="31">
        <v>43520</v>
      </c>
      <c r="B1517" s="32" t="str">
        <f>VLOOKUP(Table_EnergyDemand_raw_data[[#This Row],[Date]],Table_Sheet1[], 2, FALSE)</f>
        <v>Y</v>
      </c>
      <c r="C1517" s="32" t="str">
        <f>VLOOKUP(Table_EnergyDemand_raw_data[[#This Row],[Date]],Table_Sheet1[], 3, FALSE)</f>
        <v>N</v>
      </c>
      <c r="D1517" s="32">
        <v>106877.86500000001</v>
      </c>
      <c r="E1517" s="32">
        <f>IF(Table5[[#This Row],[School day]]="Y",Table5[[#This Row],[Demand]],NA())</f>
        <v>106877.86500000001</v>
      </c>
      <c r="F1517" s="32" t="e">
        <f>IF(Table5[[#This Row],[School day]]="N",Table5[[#This Row],[Demand]],NA())</f>
        <v>#N/A</v>
      </c>
      <c r="G1517" s="32" t="e">
        <f>IF(Table5[[#This Row],[Holiday]]="Y",Table5[[#This Row],[Demand]], NA())</f>
        <v>#N/A</v>
      </c>
      <c r="H1517" s="32">
        <f>IF(Table5[[#This Row],[Holiday]]="Y",NA(),Table5[[#This Row],[Demand]])</f>
        <v>106877.86500000001</v>
      </c>
    </row>
    <row r="1518" spans="1:8" x14ac:dyDescent="0.3">
      <c r="A1518" s="31">
        <v>43521</v>
      </c>
      <c r="B1518" s="32" t="str">
        <f>VLOOKUP(Table_EnergyDemand_raw_data[[#This Row],[Date]],Table_Sheet1[], 2, FALSE)</f>
        <v>Y</v>
      </c>
      <c r="C1518" s="32" t="str">
        <f>VLOOKUP(Table_EnergyDemand_raw_data[[#This Row],[Date]],Table_Sheet1[], 3, FALSE)</f>
        <v>N</v>
      </c>
      <c r="D1518" s="32">
        <v>133476.60500000001</v>
      </c>
      <c r="E1518" s="32">
        <f>IF(Table5[[#This Row],[School day]]="Y",Table5[[#This Row],[Demand]],NA())</f>
        <v>133476.60500000001</v>
      </c>
      <c r="F1518" s="32" t="e">
        <f>IF(Table5[[#This Row],[School day]]="N",Table5[[#This Row],[Demand]],NA())</f>
        <v>#N/A</v>
      </c>
      <c r="G1518" s="32" t="e">
        <f>IF(Table5[[#This Row],[Holiday]]="Y",Table5[[#This Row],[Demand]], NA())</f>
        <v>#N/A</v>
      </c>
      <c r="H1518" s="32">
        <f>IF(Table5[[#This Row],[Holiday]]="Y",NA(),Table5[[#This Row],[Demand]])</f>
        <v>133476.60500000001</v>
      </c>
    </row>
    <row r="1519" spans="1:8" x14ac:dyDescent="0.3">
      <c r="A1519" s="31">
        <v>43522</v>
      </c>
      <c r="B1519" s="32" t="str">
        <f>VLOOKUP(Table_EnergyDemand_raw_data[[#This Row],[Date]],Table_Sheet1[], 2, FALSE)</f>
        <v>Y</v>
      </c>
      <c r="C1519" s="32" t="str">
        <f>VLOOKUP(Table_EnergyDemand_raw_data[[#This Row],[Date]],Table_Sheet1[], 3, FALSE)</f>
        <v>N</v>
      </c>
      <c r="D1519" s="32">
        <v>123114.11500000001</v>
      </c>
      <c r="E1519" s="32">
        <f>IF(Table5[[#This Row],[School day]]="Y",Table5[[#This Row],[Demand]],NA())</f>
        <v>123114.11500000001</v>
      </c>
      <c r="F1519" s="32" t="e">
        <f>IF(Table5[[#This Row],[School day]]="N",Table5[[#This Row],[Demand]],NA())</f>
        <v>#N/A</v>
      </c>
      <c r="G1519" s="32" t="e">
        <f>IF(Table5[[#This Row],[Holiday]]="Y",Table5[[#This Row],[Demand]], NA())</f>
        <v>#N/A</v>
      </c>
      <c r="H1519" s="32">
        <f>IF(Table5[[#This Row],[Holiday]]="Y",NA(),Table5[[#This Row],[Demand]])</f>
        <v>123114.11500000001</v>
      </c>
    </row>
    <row r="1520" spans="1:8" x14ac:dyDescent="0.3">
      <c r="A1520" s="31">
        <v>43523</v>
      </c>
      <c r="B1520" s="32" t="str">
        <f>VLOOKUP(Table_EnergyDemand_raw_data[[#This Row],[Date]],Table_Sheet1[], 2, FALSE)</f>
        <v>Y</v>
      </c>
      <c r="C1520" s="32" t="str">
        <f>VLOOKUP(Table_EnergyDemand_raw_data[[#This Row],[Date]],Table_Sheet1[], 3, FALSE)</f>
        <v>N</v>
      </c>
      <c r="D1520" s="32">
        <v>125272.27</v>
      </c>
      <c r="E1520" s="32">
        <f>IF(Table5[[#This Row],[School day]]="Y",Table5[[#This Row],[Demand]],NA())</f>
        <v>125272.27</v>
      </c>
      <c r="F1520" s="32" t="e">
        <f>IF(Table5[[#This Row],[School day]]="N",Table5[[#This Row],[Demand]],NA())</f>
        <v>#N/A</v>
      </c>
      <c r="G1520" s="32" t="e">
        <f>IF(Table5[[#This Row],[Holiday]]="Y",Table5[[#This Row],[Demand]], NA())</f>
        <v>#N/A</v>
      </c>
      <c r="H1520" s="32">
        <f>IF(Table5[[#This Row],[Holiday]]="Y",NA(),Table5[[#This Row],[Demand]])</f>
        <v>125272.27</v>
      </c>
    </row>
    <row r="1521" spans="1:8" x14ac:dyDescent="0.3">
      <c r="A1521" s="31">
        <v>43524</v>
      </c>
      <c r="B1521" s="32" t="str">
        <f>VLOOKUP(Table_EnergyDemand_raw_data[[#This Row],[Date]],Table_Sheet1[], 2, FALSE)</f>
        <v>Y</v>
      </c>
      <c r="C1521" s="32" t="str">
        <f>VLOOKUP(Table_EnergyDemand_raw_data[[#This Row],[Date]],Table_Sheet1[], 3, FALSE)</f>
        <v>N</v>
      </c>
      <c r="D1521" s="32">
        <v>150472.255</v>
      </c>
      <c r="E1521" s="32">
        <f>IF(Table5[[#This Row],[School day]]="Y",Table5[[#This Row],[Demand]],NA())</f>
        <v>150472.255</v>
      </c>
      <c r="F1521" s="32" t="e">
        <f>IF(Table5[[#This Row],[School day]]="N",Table5[[#This Row],[Demand]],NA())</f>
        <v>#N/A</v>
      </c>
      <c r="G1521" s="32" t="e">
        <f>IF(Table5[[#This Row],[Holiday]]="Y",Table5[[#This Row],[Demand]], NA())</f>
        <v>#N/A</v>
      </c>
      <c r="H1521" s="32">
        <f>IF(Table5[[#This Row],[Holiday]]="Y",NA(),Table5[[#This Row],[Demand]])</f>
        <v>150472.255</v>
      </c>
    </row>
    <row r="1522" spans="1:8" x14ac:dyDescent="0.3">
      <c r="A1522" s="31">
        <v>43525</v>
      </c>
      <c r="B1522" s="32" t="str">
        <f>VLOOKUP(Table_EnergyDemand_raw_data[[#This Row],[Date]],Table_Sheet1[], 2, FALSE)</f>
        <v>Y</v>
      </c>
      <c r="C1522" s="32" t="str">
        <f>VLOOKUP(Table_EnergyDemand_raw_data[[#This Row],[Date]],Table_Sheet1[], 3, FALSE)</f>
        <v>N</v>
      </c>
      <c r="D1522" s="32">
        <v>163682.04</v>
      </c>
      <c r="E1522" s="32">
        <f>IF(Table5[[#This Row],[School day]]="Y",Table5[[#This Row],[Demand]],NA())</f>
        <v>163682.04</v>
      </c>
      <c r="F1522" s="32" t="e">
        <f>IF(Table5[[#This Row],[School day]]="N",Table5[[#This Row],[Demand]],NA())</f>
        <v>#N/A</v>
      </c>
      <c r="G1522" s="32" t="e">
        <f>IF(Table5[[#This Row],[Holiday]]="Y",Table5[[#This Row],[Demand]], NA())</f>
        <v>#N/A</v>
      </c>
      <c r="H1522" s="32">
        <f>IF(Table5[[#This Row],[Holiday]]="Y",NA(),Table5[[#This Row],[Demand]])</f>
        <v>163682.04</v>
      </c>
    </row>
    <row r="1523" spans="1:8" x14ac:dyDescent="0.3">
      <c r="A1523" s="31">
        <v>43526</v>
      </c>
      <c r="B1523" s="32" t="str">
        <f>VLOOKUP(Table_EnergyDemand_raw_data[[#This Row],[Date]],Table_Sheet1[], 2, FALSE)</f>
        <v>Y</v>
      </c>
      <c r="C1523" s="32" t="str">
        <f>VLOOKUP(Table_EnergyDemand_raw_data[[#This Row],[Date]],Table_Sheet1[], 3, FALSE)</f>
        <v>N</v>
      </c>
      <c r="D1523" s="32">
        <v>146265.11499999999</v>
      </c>
      <c r="E1523" s="32">
        <f>IF(Table5[[#This Row],[School day]]="Y",Table5[[#This Row],[Demand]],NA())</f>
        <v>146265.11499999999</v>
      </c>
      <c r="F1523" s="32" t="e">
        <f>IF(Table5[[#This Row],[School day]]="N",Table5[[#This Row],[Demand]],NA())</f>
        <v>#N/A</v>
      </c>
      <c r="G1523" s="32" t="e">
        <f>IF(Table5[[#This Row],[Holiday]]="Y",Table5[[#This Row],[Demand]], NA())</f>
        <v>#N/A</v>
      </c>
      <c r="H1523" s="32">
        <f>IF(Table5[[#This Row],[Holiday]]="Y",NA(),Table5[[#This Row],[Demand]])</f>
        <v>146265.11499999999</v>
      </c>
    </row>
    <row r="1524" spans="1:8" x14ac:dyDescent="0.3">
      <c r="A1524" s="31">
        <v>43527</v>
      </c>
      <c r="B1524" s="32" t="str">
        <f>VLOOKUP(Table_EnergyDemand_raw_data[[#This Row],[Date]],Table_Sheet1[], 2, FALSE)</f>
        <v>Y</v>
      </c>
      <c r="C1524" s="32" t="str">
        <f>VLOOKUP(Table_EnergyDemand_raw_data[[#This Row],[Date]],Table_Sheet1[], 3, FALSE)</f>
        <v>N</v>
      </c>
      <c r="D1524" s="32">
        <v>138597.69</v>
      </c>
      <c r="E1524" s="32">
        <f>IF(Table5[[#This Row],[School day]]="Y",Table5[[#This Row],[Demand]],NA())</f>
        <v>138597.69</v>
      </c>
      <c r="F1524" s="32" t="e">
        <f>IF(Table5[[#This Row],[School day]]="N",Table5[[#This Row],[Demand]],NA())</f>
        <v>#N/A</v>
      </c>
      <c r="G1524" s="32" t="e">
        <f>IF(Table5[[#This Row],[Holiday]]="Y",Table5[[#This Row],[Demand]], NA())</f>
        <v>#N/A</v>
      </c>
      <c r="H1524" s="32">
        <f>IF(Table5[[#This Row],[Holiday]]="Y",NA(),Table5[[#This Row],[Demand]])</f>
        <v>138597.69</v>
      </c>
    </row>
    <row r="1525" spans="1:8" x14ac:dyDescent="0.3">
      <c r="A1525" s="31">
        <v>43528</v>
      </c>
      <c r="B1525" s="32" t="str">
        <f>VLOOKUP(Table_EnergyDemand_raw_data[[#This Row],[Date]],Table_Sheet1[], 2, FALSE)</f>
        <v>Y</v>
      </c>
      <c r="C1525" s="32" t="str">
        <f>VLOOKUP(Table_EnergyDemand_raw_data[[#This Row],[Date]],Table_Sheet1[], 3, FALSE)</f>
        <v>N</v>
      </c>
      <c r="D1525" s="32">
        <v>136528.81</v>
      </c>
      <c r="E1525" s="32">
        <f>IF(Table5[[#This Row],[School day]]="Y",Table5[[#This Row],[Demand]],NA())</f>
        <v>136528.81</v>
      </c>
      <c r="F1525" s="32" t="e">
        <f>IF(Table5[[#This Row],[School day]]="N",Table5[[#This Row],[Demand]],NA())</f>
        <v>#N/A</v>
      </c>
      <c r="G1525" s="32" t="e">
        <f>IF(Table5[[#This Row],[Holiday]]="Y",Table5[[#This Row],[Demand]], NA())</f>
        <v>#N/A</v>
      </c>
      <c r="H1525" s="32">
        <f>IF(Table5[[#This Row],[Holiday]]="Y",NA(),Table5[[#This Row],[Demand]])</f>
        <v>136528.81</v>
      </c>
    </row>
    <row r="1526" spans="1:8" x14ac:dyDescent="0.3">
      <c r="A1526" s="31">
        <v>43529</v>
      </c>
      <c r="B1526" s="32" t="str">
        <f>VLOOKUP(Table_EnergyDemand_raw_data[[#This Row],[Date]],Table_Sheet1[], 2, FALSE)</f>
        <v>Y</v>
      </c>
      <c r="C1526" s="32" t="str">
        <f>VLOOKUP(Table_EnergyDemand_raw_data[[#This Row],[Date]],Table_Sheet1[], 3, FALSE)</f>
        <v>N</v>
      </c>
      <c r="D1526" s="32">
        <v>126073.53</v>
      </c>
      <c r="E1526" s="32">
        <f>IF(Table5[[#This Row],[School day]]="Y",Table5[[#This Row],[Demand]],NA())</f>
        <v>126073.53</v>
      </c>
      <c r="F1526" s="32" t="e">
        <f>IF(Table5[[#This Row],[School day]]="N",Table5[[#This Row],[Demand]],NA())</f>
        <v>#N/A</v>
      </c>
      <c r="G1526" s="32" t="e">
        <f>IF(Table5[[#This Row],[Holiday]]="Y",Table5[[#This Row],[Demand]], NA())</f>
        <v>#N/A</v>
      </c>
      <c r="H1526" s="32">
        <f>IF(Table5[[#This Row],[Holiday]]="Y",NA(),Table5[[#This Row],[Demand]])</f>
        <v>126073.53</v>
      </c>
    </row>
    <row r="1527" spans="1:8" x14ac:dyDescent="0.3">
      <c r="A1527" s="31">
        <v>43530</v>
      </c>
      <c r="B1527" s="32" t="str">
        <f>VLOOKUP(Table_EnergyDemand_raw_data[[#This Row],[Date]],Table_Sheet1[], 2, FALSE)</f>
        <v>Y</v>
      </c>
      <c r="C1527" s="32" t="str">
        <f>VLOOKUP(Table_EnergyDemand_raw_data[[#This Row],[Date]],Table_Sheet1[], 3, FALSE)</f>
        <v>N</v>
      </c>
      <c r="D1527" s="32">
        <v>108723.61500000001</v>
      </c>
      <c r="E1527" s="32">
        <f>IF(Table5[[#This Row],[School day]]="Y",Table5[[#This Row],[Demand]],NA())</f>
        <v>108723.61500000001</v>
      </c>
      <c r="F1527" s="32" t="e">
        <f>IF(Table5[[#This Row],[School day]]="N",Table5[[#This Row],[Demand]],NA())</f>
        <v>#N/A</v>
      </c>
      <c r="G1527" s="32" t="e">
        <f>IF(Table5[[#This Row],[Holiday]]="Y",Table5[[#This Row],[Demand]], NA())</f>
        <v>#N/A</v>
      </c>
      <c r="H1527" s="32">
        <f>IF(Table5[[#This Row],[Holiday]]="Y",NA(),Table5[[#This Row],[Demand]])</f>
        <v>108723.61500000001</v>
      </c>
    </row>
    <row r="1528" spans="1:8" x14ac:dyDescent="0.3">
      <c r="A1528" s="31">
        <v>43531</v>
      </c>
      <c r="B1528" s="32" t="str">
        <f>VLOOKUP(Table_EnergyDemand_raw_data[[#This Row],[Date]],Table_Sheet1[], 2, FALSE)</f>
        <v>Y</v>
      </c>
      <c r="C1528" s="32" t="str">
        <f>VLOOKUP(Table_EnergyDemand_raw_data[[#This Row],[Date]],Table_Sheet1[], 3, FALSE)</f>
        <v>N</v>
      </c>
      <c r="D1528" s="32">
        <v>114519.86500000001</v>
      </c>
      <c r="E1528" s="32">
        <f>IF(Table5[[#This Row],[School day]]="Y",Table5[[#This Row],[Demand]],NA())</f>
        <v>114519.86500000001</v>
      </c>
      <c r="F1528" s="32" t="e">
        <f>IF(Table5[[#This Row],[School day]]="N",Table5[[#This Row],[Demand]],NA())</f>
        <v>#N/A</v>
      </c>
      <c r="G1528" s="32" t="e">
        <f>IF(Table5[[#This Row],[Holiday]]="Y",Table5[[#This Row],[Demand]], NA())</f>
        <v>#N/A</v>
      </c>
      <c r="H1528" s="32">
        <f>IF(Table5[[#This Row],[Holiday]]="Y",NA(),Table5[[#This Row],[Demand]])</f>
        <v>114519.86500000001</v>
      </c>
    </row>
    <row r="1529" spans="1:8" x14ac:dyDescent="0.3">
      <c r="A1529" s="31">
        <v>43532</v>
      </c>
      <c r="B1529" s="32" t="str">
        <f>VLOOKUP(Table_EnergyDemand_raw_data[[#This Row],[Date]],Table_Sheet1[], 2, FALSE)</f>
        <v>Y</v>
      </c>
      <c r="C1529" s="32" t="str">
        <f>VLOOKUP(Table_EnergyDemand_raw_data[[#This Row],[Date]],Table_Sheet1[], 3, FALSE)</f>
        <v>N</v>
      </c>
      <c r="D1529" s="32">
        <v>117281.2</v>
      </c>
      <c r="E1529" s="32">
        <f>IF(Table5[[#This Row],[School day]]="Y",Table5[[#This Row],[Demand]],NA())</f>
        <v>117281.2</v>
      </c>
      <c r="F1529" s="32" t="e">
        <f>IF(Table5[[#This Row],[School day]]="N",Table5[[#This Row],[Demand]],NA())</f>
        <v>#N/A</v>
      </c>
      <c r="G1529" s="32" t="e">
        <f>IF(Table5[[#This Row],[Holiday]]="Y",Table5[[#This Row],[Demand]], NA())</f>
        <v>#N/A</v>
      </c>
      <c r="H1529" s="32">
        <f>IF(Table5[[#This Row],[Holiday]]="Y",NA(),Table5[[#This Row],[Demand]])</f>
        <v>117281.2</v>
      </c>
    </row>
    <row r="1530" spans="1:8" x14ac:dyDescent="0.3">
      <c r="A1530" s="31">
        <v>43533</v>
      </c>
      <c r="B1530" s="32" t="str">
        <f>VLOOKUP(Table_EnergyDemand_raw_data[[#This Row],[Date]],Table_Sheet1[], 2, FALSE)</f>
        <v>Y</v>
      </c>
      <c r="C1530" s="32" t="str">
        <f>VLOOKUP(Table_EnergyDemand_raw_data[[#This Row],[Date]],Table_Sheet1[], 3, FALSE)</f>
        <v>N</v>
      </c>
      <c r="D1530" s="32">
        <v>106854.935</v>
      </c>
      <c r="E1530" s="32">
        <f>IF(Table5[[#This Row],[School day]]="Y",Table5[[#This Row],[Demand]],NA())</f>
        <v>106854.935</v>
      </c>
      <c r="F1530" s="32" t="e">
        <f>IF(Table5[[#This Row],[School day]]="N",Table5[[#This Row],[Demand]],NA())</f>
        <v>#N/A</v>
      </c>
      <c r="G1530" s="32" t="e">
        <f>IF(Table5[[#This Row],[Holiday]]="Y",Table5[[#This Row],[Demand]], NA())</f>
        <v>#N/A</v>
      </c>
      <c r="H1530" s="32">
        <f>IF(Table5[[#This Row],[Holiday]]="Y",NA(),Table5[[#This Row],[Demand]])</f>
        <v>106854.935</v>
      </c>
    </row>
    <row r="1531" spans="1:8" x14ac:dyDescent="0.3">
      <c r="A1531" s="31">
        <v>43534</v>
      </c>
      <c r="B1531" s="32" t="str">
        <f>VLOOKUP(Table_EnergyDemand_raw_data[[#This Row],[Date]],Table_Sheet1[], 2, FALSE)</f>
        <v>Y</v>
      </c>
      <c r="C1531" s="32" t="str">
        <f>VLOOKUP(Table_EnergyDemand_raw_data[[#This Row],[Date]],Table_Sheet1[], 3, FALSE)</f>
        <v>N</v>
      </c>
      <c r="D1531" s="32">
        <v>101994.05499999999</v>
      </c>
      <c r="E1531" s="32">
        <f>IF(Table5[[#This Row],[School day]]="Y",Table5[[#This Row],[Demand]],NA())</f>
        <v>101994.05499999999</v>
      </c>
      <c r="F1531" s="32" t="e">
        <f>IF(Table5[[#This Row],[School day]]="N",Table5[[#This Row],[Demand]],NA())</f>
        <v>#N/A</v>
      </c>
      <c r="G1531" s="32" t="e">
        <f>IF(Table5[[#This Row],[Holiday]]="Y",Table5[[#This Row],[Demand]], NA())</f>
        <v>#N/A</v>
      </c>
      <c r="H1531" s="32">
        <f>IF(Table5[[#This Row],[Holiday]]="Y",NA(),Table5[[#This Row],[Demand]])</f>
        <v>101994.05499999999</v>
      </c>
    </row>
    <row r="1532" spans="1:8" x14ac:dyDescent="0.3">
      <c r="A1532" s="31">
        <v>43535</v>
      </c>
      <c r="B1532" s="32" t="str">
        <f>VLOOKUP(Table_EnergyDemand_raw_data[[#This Row],[Date]],Table_Sheet1[], 2, FALSE)</f>
        <v>Y</v>
      </c>
      <c r="C1532" s="32" t="str">
        <f>VLOOKUP(Table_EnergyDemand_raw_data[[#This Row],[Date]],Table_Sheet1[], 3, FALSE)</f>
        <v>Y</v>
      </c>
      <c r="D1532" s="32">
        <v>103219.08</v>
      </c>
      <c r="E1532" s="32">
        <f>IF(Table5[[#This Row],[School day]]="Y",Table5[[#This Row],[Demand]],NA())</f>
        <v>103219.08</v>
      </c>
      <c r="F1532" s="32" t="e">
        <f>IF(Table5[[#This Row],[School day]]="N",Table5[[#This Row],[Demand]],NA())</f>
        <v>#N/A</v>
      </c>
      <c r="G1532" s="32">
        <f>IF(Table5[[#This Row],[Holiday]]="Y",Table5[[#This Row],[Demand]], NA())</f>
        <v>103219.08</v>
      </c>
      <c r="H1532" s="32" t="e">
        <f>IF(Table5[[#This Row],[Holiday]]="Y",NA(),Table5[[#This Row],[Demand]])</f>
        <v>#N/A</v>
      </c>
    </row>
    <row r="1533" spans="1:8" x14ac:dyDescent="0.3">
      <c r="A1533" s="31">
        <v>43536</v>
      </c>
      <c r="B1533" s="32" t="str">
        <f>VLOOKUP(Table_EnergyDemand_raw_data[[#This Row],[Date]],Table_Sheet1[], 2, FALSE)</f>
        <v>Y</v>
      </c>
      <c r="C1533" s="32" t="str">
        <f>VLOOKUP(Table_EnergyDemand_raw_data[[#This Row],[Date]],Table_Sheet1[], 3, FALSE)</f>
        <v>N</v>
      </c>
      <c r="D1533" s="32">
        <v>110086.7</v>
      </c>
      <c r="E1533" s="32">
        <f>IF(Table5[[#This Row],[School day]]="Y",Table5[[#This Row],[Demand]],NA())</f>
        <v>110086.7</v>
      </c>
      <c r="F1533" s="32" t="e">
        <f>IF(Table5[[#This Row],[School day]]="N",Table5[[#This Row],[Demand]],NA())</f>
        <v>#N/A</v>
      </c>
      <c r="G1533" s="32" t="e">
        <f>IF(Table5[[#This Row],[Holiday]]="Y",Table5[[#This Row],[Demand]], NA())</f>
        <v>#N/A</v>
      </c>
      <c r="H1533" s="32">
        <f>IF(Table5[[#This Row],[Holiday]]="Y",NA(),Table5[[#This Row],[Demand]])</f>
        <v>110086.7</v>
      </c>
    </row>
    <row r="1534" spans="1:8" x14ac:dyDescent="0.3">
      <c r="A1534" s="31">
        <v>43537</v>
      </c>
      <c r="B1534" s="32" t="str">
        <f>VLOOKUP(Table_EnergyDemand_raw_data[[#This Row],[Date]],Table_Sheet1[], 2, FALSE)</f>
        <v>Y</v>
      </c>
      <c r="C1534" s="32" t="str">
        <f>VLOOKUP(Table_EnergyDemand_raw_data[[#This Row],[Date]],Table_Sheet1[], 3, FALSE)</f>
        <v>N</v>
      </c>
      <c r="D1534" s="32">
        <v>114740.52</v>
      </c>
      <c r="E1534" s="32">
        <f>IF(Table5[[#This Row],[School day]]="Y",Table5[[#This Row],[Demand]],NA())</f>
        <v>114740.52</v>
      </c>
      <c r="F1534" s="32" t="e">
        <f>IF(Table5[[#This Row],[School day]]="N",Table5[[#This Row],[Demand]],NA())</f>
        <v>#N/A</v>
      </c>
      <c r="G1534" s="32" t="e">
        <f>IF(Table5[[#This Row],[Holiday]]="Y",Table5[[#This Row],[Demand]], NA())</f>
        <v>#N/A</v>
      </c>
      <c r="H1534" s="32">
        <f>IF(Table5[[#This Row],[Holiday]]="Y",NA(),Table5[[#This Row],[Demand]])</f>
        <v>114740.52</v>
      </c>
    </row>
    <row r="1535" spans="1:8" x14ac:dyDescent="0.3">
      <c r="A1535" s="31">
        <v>43538</v>
      </c>
      <c r="B1535" s="32" t="str">
        <f>VLOOKUP(Table_EnergyDemand_raw_data[[#This Row],[Date]],Table_Sheet1[], 2, FALSE)</f>
        <v>Y</v>
      </c>
      <c r="C1535" s="32" t="str">
        <f>VLOOKUP(Table_EnergyDemand_raw_data[[#This Row],[Date]],Table_Sheet1[], 3, FALSE)</f>
        <v>N</v>
      </c>
      <c r="D1535" s="32">
        <v>112785.78</v>
      </c>
      <c r="E1535" s="32">
        <f>IF(Table5[[#This Row],[School day]]="Y",Table5[[#This Row],[Demand]],NA())</f>
        <v>112785.78</v>
      </c>
      <c r="F1535" s="32" t="e">
        <f>IF(Table5[[#This Row],[School day]]="N",Table5[[#This Row],[Demand]],NA())</f>
        <v>#N/A</v>
      </c>
      <c r="G1535" s="32" t="e">
        <f>IF(Table5[[#This Row],[Holiday]]="Y",Table5[[#This Row],[Demand]], NA())</f>
        <v>#N/A</v>
      </c>
      <c r="H1535" s="32">
        <f>IF(Table5[[#This Row],[Holiday]]="Y",NA(),Table5[[#This Row],[Demand]])</f>
        <v>112785.78</v>
      </c>
    </row>
    <row r="1536" spans="1:8" x14ac:dyDescent="0.3">
      <c r="A1536" s="31">
        <v>43539</v>
      </c>
      <c r="B1536" s="32" t="str">
        <f>VLOOKUP(Table_EnergyDemand_raw_data[[#This Row],[Date]],Table_Sheet1[], 2, FALSE)</f>
        <v>Y</v>
      </c>
      <c r="C1536" s="32" t="str">
        <f>VLOOKUP(Table_EnergyDemand_raw_data[[#This Row],[Date]],Table_Sheet1[], 3, FALSE)</f>
        <v>N</v>
      </c>
      <c r="D1536" s="32">
        <v>111179.125</v>
      </c>
      <c r="E1536" s="32">
        <f>IF(Table5[[#This Row],[School day]]="Y",Table5[[#This Row],[Demand]],NA())</f>
        <v>111179.125</v>
      </c>
      <c r="F1536" s="32" t="e">
        <f>IF(Table5[[#This Row],[School day]]="N",Table5[[#This Row],[Demand]],NA())</f>
        <v>#N/A</v>
      </c>
      <c r="G1536" s="32" t="e">
        <f>IF(Table5[[#This Row],[Holiday]]="Y",Table5[[#This Row],[Demand]], NA())</f>
        <v>#N/A</v>
      </c>
      <c r="H1536" s="32">
        <f>IF(Table5[[#This Row],[Holiday]]="Y",NA(),Table5[[#This Row],[Demand]])</f>
        <v>111179.125</v>
      </c>
    </row>
    <row r="1537" spans="1:8" x14ac:dyDescent="0.3">
      <c r="A1537" s="31">
        <v>43540</v>
      </c>
      <c r="B1537" s="32" t="str">
        <f>VLOOKUP(Table_EnergyDemand_raw_data[[#This Row],[Date]],Table_Sheet1[], 2, FALSE)</f>
        <v>Y</v>
      </c>
      <c r="C1537" s="32" t="str">
        <f>VLOOKUP(Table_EnergyDemand_raw_data[[#This Row],[Date]],Table_Sheet1[], 3, FALSE)</f>
        <v>N</v>
      </c>
      <c r="D1537" s="32">
        <v>105119.48</v>
      </c>
      <c r="E1537" s="32">
        <f>IF(Table5[[#This Row],[School day]]="Y",Table5[[#This Row],[Demand]],NA())</f>
        <v>105119.48</v>
      </c>
      <c r="F1537" s="32" t="e">
        <f>IF(Table5[[#This Row],[School day]]="N",Table5[[#This Row],[Demand]],NA())</f>
        <v>#N/A</v>
      </c>
      <c r="G1537" s="32" t="e">
        <f>IF(Table5[[#This Row],[Holiday]]="Y",Table5[[#This Row],[Demand]], NA())</f>
        <v>#N/A</v>
      </c>
      <c r="H1537" s="32">
        <f>IF(Table5[[#This Row],[Holiday]]="Y",NA(),Table5[[#This Row],[Demand]])</f>
        <v>105119.48</v>
      </c>
    </row>
    <row r="1538" spans="1:8" x14ac:dyDescent="0.3">
      <c r="A1538" s="31">
        <v>43541</v>
      </c>
      <c r="B1538" s="32" t="str">
        <f>VLOOKUP(Table_EnergyDemand_raw_data[[#This Row],[Date]],Table_Sheet1[], 2, FALSE)</f>
        <v>Y</v>
      </c>
      <c r="C1538" s="32" t="str">
        <f>VLOOKUP(Table_EnergyDemand_raw_data[[#This Row],[Date]],Table_Sheet1[], 3, FALSE)</f>
        <v>N</v>
      </c>
      <c r="D1538" s="32">
        <v>105669.045</v>
      </c>
      <c r="E1538" s="32">
        <f>IF(Table5[[#This Row],[School day]]="Y",Table5[[#This Row],[Demand]],NA())</f>
        <v>105669.045</v>
      </c>
      <c r="F1538" s="32" t="e">
        <f>IF(Table5[[#This Row],[School day]]="N",Table5[[#This Row],[Demand]],NA())</f>
        <v>#N/A</v>
      </c>
      <c r="G1538" s="32" t="e">
        <f>IF(Table5[[#This Row],[Holiday]]="Y",Table5[[#This Row],[Demand]], NA())</f>
        <v>#N/A</v>
      </c>
      <c r="H1538" s="32">
        <f>IF(Table5[[#This Row],[Holiday]]="Y",NA(),Table5[[#This Row],[Demand]])</f>
        <v>105669.045</v>
      </c>
    </row>
    <row r="1539" spans="1:8" x14ac:dyDescent="0.3">
      <c r="A1539" s="31">
        <v>43542</v>
      </c>
      <c r="B1539" s="32" t="str">
        <f>VLOOKUP(Table_EnergyDemand_raw_data[[#This Row],[Date]],Table_Sheet1[], 2, FALSE)</f>
        <v>Y</v>
      </c>
      <c r="C1539" s="32" t="str">
        <f>VLOOKUP(Table_EnergyDemand_raw_data[[#This Row],[Date]],Table_Sheet1[], 3, FALSE)</f>
        <v>N</v>
      </c>
      <c r="D1539" s="32">
        <v>121954.38499999999</v>
      </c>
      <c r="E1539" s="32">
        <f>IF(Table5[[#This Row],[School day]]="Y",Table5[[#This Row],[Demand]],NA())</f>
        <v>121954.38499999999</v>
      </c>
      <c r="F1539" s="32" t="e">
        <f>IF(Table5[[#This Row],[School day]]="N",Table5[[#This Row],[Demand]],NA())</f>
        <v>#N/A</v>
      </c>
      <c r="G1539" s="32" t="e">
        <f>IF(Table5[[#This Row],[Holiday]]="Y",Table5[[#This Row],[Demand]], NA())</f>
        <v>#N/A</v>
      </c>
      <c r="H1539" s="32">
        <f>IF(Table5[[#This Row],[Holiday]]="Y",NA(),Table5[[#This Row],[Demand]])</f>
        <v>121954.38499999999</v>
      </c>
    </row>
    <row r="1540" spans="1:8" x14ac:dyDescent="0.3">
      <c r="A1540" s="31">
        <v>43543</v>
      </c>
      <c r="B1540" s="32" t="str">
        <f>VLOOKUP(Table_EnergyDemand_raw_data[[#This Row],[Date]],Table_Sheet1[], 2, FALSE)</f>
        <v>Y</v>
      </c>
      <c r="C1540" s="32" t="str">
        <f>VLOOKUP(Table_EnergyDemand_raw_data[[#This Row],[Date]],Table_Sheet1[], 3, FALSE)</f>
        <v>N</v>
      </c>
      <c r="D1540" s="32">
        <v>123290.83500000001</v>
      </c>
      <c r="E1540" s="32">
        <f>IF(Table5[[#This Row],[School day]]="Y",Table5[[#This Row],[Demand]],NA())</f>
        <v>123290.83500000001</v>
      </c>
      <c r="F1540" s="32" t="e">
        <f>IF(Table5[[#This Row],[School day]]="N",Table5[[#This Row],[Demand]],NA())</f>
        <v>#N/A</v>
      </c>
      <c r="G1540" s="32" t="e">
        <f>IF(Table5[[#This Row],[Holiday]]="Y",Table5[[#This Row],[Demand]], NA())</f>
        <v>#N/A</v>
      </c>
      <c r="H1540" s="32">
        <f>IF(Table5[[#This Row],[Holiday]]="Y",NA(),Table5[[#This Row],[Demand]])</f>
        <v>123290.83500000001</v>
      </c>
    </row>
    <row r="1541" spans="1:8" x14ac:dyDescent="0.3">
      <c r="A1541" s="31">
        <v>43544</v>
      </c>
      <c r="B1541" s="32" t="str">
        <f>VLOOKUP(Table_EnergyDemand_raw_data[[#This Row],[Date]],Table_Sheet1[], 2, FALSE)</f>
        <v>Y</v>
      </c>
      <c r="C1541" s="32" t="str">
        <f>VLOOKUP(Table_EnergyDemand_raw_data[[#This Row],[Date]],Table_Sheet1[], 3, FALSE)</f>
        <v>N</v>
      </c>
      <c r="D1541" s="32">
        <v>123994.3</v>
      </c>
      <c r="E1541" s="32">
        <f>IF(Table5[[#This Row],[School day]]="Y",Table5[[#This Row],[Demand]],NA())</f>
        <v>123994.3</v>
      </c>
      <c r="F1541" s="32" t="e">
        <f>IF(Table5[[#This Row],[School day]]="N",Table5[[#This Row],[Demand]],NA())</f>
        <v>#N/A</v>
      </c>
      <c r="G1541" s="32" t="e">
        <f>IF(Table5[[#This Row],[Holiday]]="Y",Table5[[#This Row],[Demand]], NA())</f>
        <v>#N/A</v>
      </c>
      <c r="H1541" s="32">
        <f>IF(Table5[[#This Row],[Holiday]]="Y",NA(),Table5[[#This Row],[Demand]])</f>
        <v>123994.3</v>
      </c>
    </row>
    <row r="1542" spans="1:8" x14ac:dyDescent="0.3">
      <c r="A1542" s="31">
        <v>43545</v>
      </c>
      <c r="B1542" s="32" t="str">
        <f>VLOOKUP(Table_EnergyDemand_raw_data[[#This Row],[Date]],Table_Sheet1[], 2, FALSE)</f>
        <v>Y</v>
      </c>
      <c r="C1542" s="32" t="str">
        <f>VLOOKUP(Table_EnergyDemand_raw_data[[#This Row],[Date]],Table_Sheet1[], 3, FALSE)</f>
        <v>N</v>
      </c>
      <c r="D1542" s="32">
        <v>124181.405</v>
      </c>
      <c r="E1542" s="32">
        <f>IF(Table5[[#This Row],[School day]]="Y",Table5[[#This Row],[Demand]],NA())</f>
        <v>124181.405</v>
      </c>
      <c r="F1542" s="32" t="e">
        <f>IF(Table5[[#This Row],[School day]]="N",Table5[[#This Row],[Demand]],NA())</f>
        <v>#N/A</v>
      </c>
      <c r="G1542" s="32" t="e">
        <f>IF(Table5[[#This Row],[Holiday]]="Y",Table5[[#This Row],[Demand]], NA())</f>
        <v>#N/A</v>
      </c>
      <c r="H1542" s="32">
        <f>IF(Table5[[#This Row],[Holiday]]="Y",NA(),Table5[[#This Row],[Demand]])</f>
        <v>124181.405</v>
      </c>
    </row>
    <row r="1543" spans="1:8" x14ac:dyDescent="0.3">
      <c r="A1543" s="31">
        <v>43546</v>
      </c>
      <c r="B1543" s="32" t="str">
        <f>VLOOKUP(Table_EnergyDemand_raw_data[[#This Row],[Date]],Table_Sheet1[], 2, FALSE)</f>
        <v>Y</v>
      </c>
      <c r="C1543" s="32" t="str">
        <f>VLOOKUP(Table_EnergyDemand_raw_data[[#This Row],[Date]],Table_Sheet1[], 3, FALSE)</f>
        <v>N</v>
      </c>
      <c r="D1543" s="32">
        <v>128305.64</v>
      </c>
      <c r="E1543" s="32">
        <f>IF(Table5[[#This Row],[School day]]="Y",Table5[[#This Row],[Demand]],NA())</f>
        <v>128305.64</v>
      </c>
      <c r="F1543" s="32" t="e">
        <f>IF(Table5[[#This Row],[School day]]="N",Table5[[#This Row],[Demand]],NA())</f>
        <v>#N/A</v>
      </c>
      <c r="G1543" s="32" t="e">
        <f>IF(Table5[[#This Row],[Holiday]]="Y",Table5[[#This Row],[Demand]], NA())</f>
        <v>#N/A</v>
      </c>
      <c r="H1543" s="32">
        <f>IF(Table5[[#This Row],[Holiday]]="Y",NA(),Table5[[#This Row],[Demand]])</f>
        <v>128305.64</v>
      </c>
    </row>
    <row r="1544" spans="1:8" x14ac:dyDescent="0.3">
      <c r="A1544" s="31">
        <v>43547</v>
      </c>
      <c r="B1544" s="32" t="str">
        <f>VLOOKUP(Table_EnergyDemand_raw_data[[#This Row],[Date]],Table_Sheet1[], 2, FALSE)</f>
        <v>Y</v>
      </c>
      <c r="C1544" s="32" t="str">
        <f>VLOOKUP(Table_EnergyDemand_raw_data[[#This Row],[Date]],Table_Sheet1[], 3, FALSE)</f>
        <v>N</v>
      </c>
      <c r="D1544" s="32">
        <v>109147.65</v>
      </c>
      <c r="E1544" s="32">
        <f>IF(Table5[[#This Row],[School day]]="Y",Table5[[#This Row],[Demand]],NA())</f>
        <v>109147.65</v>
      </c>
      <c r="F1544" s="32" t="e">
        <f>IF(Table5[[#This Row],[School day]]="N",Table5[[#This Row],[Demand]],NA())</f>
        <v>#N/A</v>
      </c>
      <c r="G1544" s="32" t="e">
        <f>IF(Table5[[#This Row],[Holiday]]="Y",Table5[[#This Row],[Demand]], NA())</f>
        <v>#N/A</v>
      </c>
      <c r="H1544" s="32">
        <f>IF(Table5[[#This Row],[Holiday]]="Y",NA(),Table5[[#This Row],[Demand]])</f>
        <v>109147.65</v>
      </c>
    </row>
    <row r="1545" spans="1:8" x14ac:dyDescent="0.3">
      <c r="A1545" s="31">
        <v>43548</v>
      </c>
      <c r="B1545" s="32" t="str">
        <f>VLOOKUP(Table_EnergyDemand_raw_data[[#This Row],[Date]],Table_Sheet1[], 2, FALSE)</f>
        <v>Y</v>
      </c>
      <c r="C1545" s="32" t="str">
        <f>VLOOKUP(Table_EnergyDemand_raw_data[[#This Row],[Date]],Table_Sheet1[], 3, FALSE)</f>
        <v>N</v>
      </c>
      <c r="D1545" s="32">
        <v>104226.83</v>
      </c>
      <c r="E1545" s="32">
        <f>IF(Table5[[#This Row],[School day]]="Y",Table5[[#This Row],[Demand]],NA())</f>
        <v>104226.83</v>
      </c>
      <c r="F1545" s="32" t="e">
        <f>IF(Table5[[#This Row],[School day]]="N",Table5[[#This Row],[Demand]],NA())</f>
        <v>#N/A</v>
      </c>
      <c r="G1545" s="32" t="e">
        <f>IF(Table5[[#This Row],[Holiday]]="Y",Table5[[#This Row],[Demand]], NA())</f>
        <v>#N/A</v>
      </c>
      <c r="H1545" s="32">
        <f>IF(Table5[[#This Row],[Holiday]]="Y",NA(),Table5[[#This Row],[Demand]])</f>
        <v>104226.83</v>
      </c>
    </row>
    <row r="1546" spans="1:8" x14ac:dyDescent="0.3">
      <c r="A1546" s="31">
        <v>43549</v>
      </c>
      <c r="B1546" s="32" t="str">
        <f>VLOOKUP(Table_EnergyDemand_raw_data[[#This Row],[Date]],Table_Sheet1[], 2, FALSE)</f>
        <v>Y</v>
      </c>
      <c r="C1546" s="32" t="str">
        <f>VLOOKUP(Table_EnergyDemand_raw_data[[#This Row],[Date]],Table_Sheet1[], 3, FALSE)</f>
        <v>N</v>
      </c>
      <c r="D1546" s="32">
        <v>107583.935</v>
      </c>
      <c r="E1546" s="32">
        <f>IF(Table5[[#This Row],[School day]]="Y",Table5[[#This Row],[Demand]],NA())</f>
        <v>107583.935</v>
      </c>
      <c r="F1546" s="32" t="e">
        <f>IF(Table5[[#This Row],[School day]]="N",Table5[[#This Row],[Demand]],NA())</f>
        <v>#N/A</v>
      </c>
      <c r="G1546" s="32" t="e">
        <f>IF(Table5[[#This Row],[Holiday]]="Y",Table5[[#This Row],[Demand]], NA())</f>
        <v>#N/A</v>
      </c>
      <c r="H1546" s="32">
        <f>IF(Table5[[#This Row],[Holiday]]="Y",NA(),Table5[[#This Row],[Demand]])</f>
        <v>107583.935</v>
      </c>
    </row>
    <row r="1547" spans="1:8" x14ac:dyDescent="0.3">
      <c r="A1547" s="31">
        <v>43550</v>
      </c>
      <c r="B1547" s="32" t="str">
        <f>VLOOKUP(Table_EnergyDemand_raw_data[[#This Row],[Date]],Table_Sheet1[], 2, FALSE)</f>
        <v>Y</v>
      </c>
      <c r="C1547" s="32" t="str">
        <f>VLOOKUP(Table_EnergyDemand_raw_data[[#This Row],[Date]],Table_Sheet1[], 3, FALSE)</f>
        <v>N</v>
      </c>
      <c r="D1547" s="32">
        <v>108840.18</v>
      </c>
      <c r="E1547" s="32">
        <f>IF(Table5[[#This Row],[School day]]="Y",Table5[[#This Row],[Demand]],NA())</f>
        <v>108840.18</v>
      </c>
      <c r="F1547" s="32" t="e">
        <f>IF(Table5[[#This Row],[School day]]="N",Table5[[#This Row],[Demand]],NA())</f>
        <v>#N/A</v>
      </c>
      <c r="G1547" s="32" t="e">
        <f>IF(Table5[[#This Row],[Holiday]]="Y",Table5[[#This Row],[Demand]], NA())</f>
        <v>#N/A</v>
      </c>
      <c r="H1547" s="32">
        <f>IF(Table5[[#This Row],[Holiday]]="Y",NA(),Table5[[#This Row],[Demand]])</f>
        <v>108840.18</v>
      </c>
    </row>
    <row r="1548" spans="1:8" x14ac:dyDescent="0.3">
      <c r="A1548" s="31">
        <v>43551</v>
      </c>
      <c r="B1548" s="32" t="str">
        <f>VLOOKUP(Table_EnergyDemand_raw_data[[#This Row],[Date]],Table_Sheet1[], 2, FALSE)</f>
        <v>Y</v>
      </c>
      <c r="C1548" s="32" t="str">
        <f>VLOOKUP(Table_EnergyDemand_raw_data[[#This Row],[Date]],Table_Sheet1[], 3, FALSE)</f>
        <v>N</v>
      </c>
      <c r="D1548" s="32">
        <v>113307.595</v>
      </c>
      <c r="E1548" s="32">
        <f>IF(Table5[[#This Row],[School day]]="Y",Table5[[#This Row],[Demand]],NA())</f>
        <v>113307.595</v>
      </c>
      <c r="F1548" s="32" t="e">
        <f>IF(Table5[[#This Row],[School day]]="N",Table5[[#This Row],[Demand]],NA())</f>
        <v>#N/A</v>
      </c>
      <c r="G1548" s="32" t="e">
        <f>IF(Table5[[#This Row],[Holiday]]="Y",Table5[[#This Row],[Demand]], NA())</f>
        <v>#N/A</v>
      </c>
      <c r="H1548" s="32">
        <f>IF(Table5[[#This Row],[Holiday]]="Y",NA(),Table5[[#This Row],[Demand]])</f>
        <v>113307.595</v>
      </c>
    </row>
    <row r="1549" spans="1:8" x14ac:dyDescent="0.3">
      <c r="A1549" s="31">
        <v>43552</v>
      </c>
      <c r="B1549" s="32" t="str">
        <f>VLOOKUP(Table_EnergyDemand_raw_data[[#This Row],[Date]],Table_Sheet1[], 2, FALSE)</f>
        <v>Y</v>
      </c>
      <c r="C1549" s="32" t="str">
        <f>VLOOKUP(Table_EnergyDemand_raw_data[[#This Row],[Date]],Table_Sheet1[], 3, FALSE)</f>
        <v>N</v>
      </c>
      <c r="D1549" s="32">
        <v>113923.16</v>
      </c>
      <c r="E1549" s="32">
        <f>IF(Table5[[#This Row],[School day]]="Y",Table5[[#This Row],[Demand]],NA())</f>
        <v>113923.16</v>
      </c>
      <c r="F1549" s="32" t="e">
        <f>IF(Table5[[#This Row],[School day]]="N",Table5[[#This Row],[Demand]],NA())</f>
        <v>#N/A</v>
      </c>
      <c r="G1549" s="32" t="e">
        <f>IF(Table5[[#This Row],[Holiday]]="Y",Table5[[#This Row],[Demand]], NA())</f>
        <v>#N/A</v>
      </c>
      <c r="H1549" s="32">
        <f>IF(Table5[[#This Row],[Holiday]]="Y",NA(),Table5[[#This Row],[Demand]])</f>
        <v>113923.16</v>
      </c>
    </row>
    <row r="1550" spans="1:8" x14ac:dyDescent="0.3">
      <c r="A1550" s="31">
        <v>43553</v>
      </c>
      <c r="B1550" s="32" t="str">
        <f>VLOOKUP(Table_EnergyDemand_raw_data[[#This Row],[Date]],Table_Sheet1[], 2, FALSE)</f>
        <v>Y</v>
      </c>
      <c r="C1550" s="32" t="str">
        <f>VLOOKUP(Table_EnergyDemand_raw_data[[#This Row],[Date]],Table_Sheet1[], 3, FALSE)</f>
        <v>N</v>
      </c>
      <c r="D1550" s="32">
        <v>110768.285</v>
      </c>
      <c r="E1550" s="32">
        <f>IF(Table5[[#This Row],[School day]]="Y",Table5[[#This Row],[Demand]],NA())</f>
        <v>110768.285</v>
      </c>
      <c r="F1550" s="32" t="e">
        <f>IF(Table5[[#This Row],[School day]]="N",Table5[[#This Row],[Demand]],NA())</f>
        <v>#N/A</v>
      </c>
      <c r="G1550" s="32" t="e">
        <f>IF(Table5[[#This Row],[Holiday]]="Y",Table5[[#This Row],[Demand]], NA())</f>
        <v>#N/A</v>
      </c>
      <c r="H1550" s="32">
        <f>IF(Table5[[#This Row],[Holiday]]="Y",NA(),Table5[[#This Row],[Demand]])</f>
        <v>110768.285</v>
      </c>
    </row>
    <row r="1551" spans="1:8" x14ac:dyDescent="0.3">
      <c r="A1551" s="31">
        <v>43554</v>
      </c>
      <c r="B1551" s="32" t="str">
        <f>VLOOKUP(Table_EnergyDemand_raw_data[[#This Row],[Date]],Table_Sheet1[], 2, FALSE)</f>
        <v>Y</v>
      </c>
      <c r="C1551" s="32" t="str">
        <f>VLOOKUP(Table_EnergyDemand_raw_data[[#This Row],[Date]],Table_Sheet1[], 3, FALSE)</f>
        <v>N</v>
      </c>
      <c r="D1551" s="32">
        <v>101262.655</v>
      </c>
      <c r="E1551" s="32">
        <f>IF(Table5[[#This Row],[School day]]="Y",Table5[[#This Row],[Demand]],NA())</f>
        <v>101262.655</v>
      </c>
      <c r="F1551" s="32" t="e">
        <f>IF(Table5[[#This Row],[School day]]="N",Table5[[#This Row],[Demand]],NA())</f>
        <v>#N/A</v>
      </c>
      <c r="G1551" s="32" t="e">
        <f>IF(Table5[[#This Row],[Holiday]]="Y",Table5[[#This Row],[Demand]], NA())</f>
        <v>#N/A</v>
      </c>
      <c r="H1551" s="32">
        <f>IF(Table5[[#This Row],[Holiday]]="Y",NA(),Table5[[#This Row],[Demand]])</f>
        <v>101262.655</v>
      </c>
    </row>
    <row r="1552" spans="1:8" x14ac:dyDescent="0.3">
      <c r="A1552" s="31">
        <v>43555</v>
      </c>
      <c r="B1552" s="32" t="str">
        <f>VLOOKUP(Table_EnergyDemand_raw_data[[#This Row],[Date]],Table_Sheet1[], 2, FALSE)</f>
        <v>Y</v>
      </c>
      <c r="C1552" s="32" t="str">
        <f>VLOOKUP(Table_EnergyDemand_raw_data[[#This Row],[Date]],Table_Sheet1[], 3, FALSE)</f>
        <v>N</v>
      </c>
      <c r="D1552" s="32">
        <v>101119.83500000001</v>
      </c>
      <c r="E1552" s="32">
        <f>IF(Table5[[#This Row],[School day]]="Y",Table5[[#This Row],[Demand]],NA())</f>
        <v>101119.83500000001</v>
      </c>
      <c r="F1552" s="32" t="e">
        <f>IF(Table5[[#This Row],[School day]]="N",Table5[[#This Row],[Demand]],NA())</f>
        <v>#N/A</v>
      </c>
      <c r="G1552" s="32" t="e">
        <f>IF(Table5[[#This Row],[Holiday]]="Y",Table5[[#This Row],[Demand]], NA())</f>
        <v>#N/A</v>
      </c>
      <c r="H1552" s="32">
        <f>IF(Table5[[#This Row],[Holiday]]="Y",NA(),Table5[[#This Row],[Demand]])</f>
        <v>101119.83500000001</v>
      </c>
    </row>
    <row r="1553" spans="1:8" x14ac:dyDescent="0.3">
      <c r="A1553" s="31">
        <v>43556</v>
      </c>
      <c r="B1553" s="32" t="str">
        <f>VLOOKUP(Table_EnergyDemand_raw_data[[#This Row],[Date]],Table_Sheet1[], 2, FALSE)</f>
        <v>Y</v>
      </c>
      <c r="C1553" s="32" t="str">
        <f>VLOOKUP(Table_EnergyDemand_raw_data[[#This Row],[Date]],Table_Sheet1[], 3, FALSE)</f>
        <v>N</v>
      </c>
      <c r="D1553" s="32">
        <v>116817.43</v>
      </c>
      <c r="E1553" s="32">
        <f>IF(Table5[[#This Row],[School day]]="Y",Table5[[#This Row],[Demand]],NA())</f>
        <v>116817.43</v>
      </c>
      <c r="F1553" s="32" t="e">
        <f>IF(Table5[[#This Row],[School day]]="N",Table5[[#This Row],[Demand]],NA())</f>
        <v>#N/A</v>
      </c>
      <c r="G1553" s="32" t="e">
        <f>IF(Table5[[#This Row],[Holiday]]="Y",Table5[[#This Row],[Demand]], NA())</f>
        <v>#N/A</v>
      </c>
      <c r="H1553" s="32">
        <f>IF(Table5[[#This Row],[Holiday]]="Y",NA(),Table5[[#This Row],[Demand]])</f>
        <v>116817.43</v>
      </c>
    </row>
    <row r="1554" spans="1:8" x14ac:dyDescent="0.3">
      <c r="A1554" s="31">
        <v>43557</v>
      </c>
      <c r="B1554" s="32" t="str">
        <f>VLOOKUP(Table_EnergyDemand_raw_data[[#This Row],[Date]],Table_Sheet1[], 2, FALSE)</f>
        <v>Y</v>
      </c>
      <c r="C1554" s="32" t="str">
        <f>VLOOKUP(Table_EnergyDemand_raw_data[[#This Row],[Date]],Table_Sheet1[], 3, FALSE)</f>
        <v>N</v>
      </c>
      <c r="D1554" s="32">
        <v>114927.205</v>
      </c>
      <c r="E1554" s="32">
        <f>IF(Table5[[#This Row],[School day]]="Y",Table5[[#This Row],[Demand]],NA())</f>
        <v>114927.205</v>
      </c>
      <c r="F1554" s="32" t="e">
        <f>IF(Table5[[#This Row],[School day]]="N",Table5[[#This Row],[Demand]],NA())</f>
        <v>#N/A</v>
      </c>
      <c r="G1554" s="32" t="e">
        <f>IF(Table5[[#This Row],[Holiday]]="Y",Table5[[#This Row],[Demand]], NA())</f>
        <v>#N/A</v>
      </c>
      <c r="H1554" s="32">
        <f>IF(Table5[[#This Row],[Holiday]]="Y",NA(),Table5[[#This Row],[Demand]])</f>
        <v>114927.205</v>
      </c>
    </row>
    <row r="1555" spans="1:8" x14ac:dyDescent="0.3">
      <c r="A1555" s="31">
        <v>43558</v>
      </c>
      <c r="B1555" s="32" t="str">
        <f>VLOOKUP(Table_EnergyDemand_raw_data[[#This Row],[Date]],Table_Sheet1[], 2, FALSE)</f>
        <v>Y</v>
      </c>
      <c r="C1555" s="32" t="str">
        <f>VLOOKUP(Table_EnergyDemand_raw_data[[#This Row],[Date]],Table_Sheet1[], 3, FALSE)</f>
        <v>N</v>
      </c>
      <c r="D1555" s="32">
        <v>115188.76</v>
      </c>
      <c r="E1555" s="32">
        <f>IF(Table5[[#This Row],[School day]]="Y",Table5[[#This Row],[Demand]],NA())</f>
        <v>115188.76</v>
      </c>
      <c r="F1555" s="32" t="e">
        <f>IF(Table5[[#This Row],[School day]]="N",Table5[[#This Row],[Demand]],NA())</f>
        <v>#N/A</v>
      </c>
      <c r="G1555" s="32" t="e">
        <f>IF(Table5[[#This Row],[Holiday]]="Y",Table5[[#This Row],[Demand]], NA())</f>
        <v>#N/A</v>
      </c>
      <c r="H1555" s="32">
        <f>IF(Table5[[#This Row],[Holiday]]="Y",NA(),Table5[[#This Row],[Demand]])</f>
        <v>115188.76</v>
      </c>
    </row>
    <row r="1556" spans="1:8" x14ac:dyDescent="0.3">
      <c r="A1556" s="31">
        <v>43559</v>
      </c>
      <c r="B1556" s="32" t="str">
        <f>VLOOKUP(Table_EnergyDemand_raw_data[[#This Row],[Date]],Table_Sheet1[], 2, FALSE)</f>
        <v>Y</v>
      </c>
      <c r="C1556" s="32" t="str">
        <f>VLOOKUP(Table_EnergyDemand_raw_data[[#This Row],[Date]],Table_Sheet1[], 3, FALSE)</f>
        <v>N</v>
      </c>
      <c r="D1556" s="32">
        <v>113763.83500000001</v>
      </c>
      <c r="E1556" s="32">
        <f>IF(Table5[[#This Row],[School day]]="Y",Table5[[#This Row],[Demand]],NA())</f>
        <v>113763.83500000001</v>
      </c>
      <c r="F1556" s="32" t="e">
        <f>IF(Table5[[#This Row],[School day]]="N",Table5[[#This Row],[Demand]],NA())</f>
        <v>#N/A</v>
      </c>
      <c r="G1556" s="32" t="e">
        <f>IF(Table5[[#This Row],[Holiday]]="Y",Table5[[#This Row],[Demand]], NA())</f>
        <v>#N/A</v>
      </c>
      <c r="H1556" s="32">
        <f>IF(Table5[[#This Row],[Holiday]]="Y",NA(),Table5[[#This Row],[Demand]])</f>
        <v>113763.83500000001</v>
      </c>
    </row>
    <row r="1557" spans="1:8" x14ac:dyDescent="0.3">
      <c r="A1557" s="31">
        <v>43560</v>
      </c>
      <c r="B1557" s="32" t="str">
        <f>VLOOKUP(Table_EnergyDemand_raw_data[[#This Row],[Date]],Table_Sheet1[], 2, FALSE)</f>
        <v>N</v>
      </c>
      <c r="C1557" s="32" t="str">
        <f>VLOOKUP(Table_EnergyDemand_raw_data[[#This Row],[Date]],Table_Sheet1[], 3, FALSE)</f>
        <v>N</v>
      </c>
      <c r="D1557" s="32">
        <v>111484.73</v>
      </c>
      <c r="E1557" s="32" t="e">
        <f>IF(Table5[[#This Row],[School day]]="Y",Table5[[#This Row],[Demand]],NA())</f>
        <v>#N/A</v>
      </c>
      <c r="F1557" s="32">
        <f>IF(Table5[[#This Row],[School day]]="N",Table5[[#This Row],[Demand]],NA())</f>
        <v>111484.73</v>
      </c>
      <c r="G1557" s="32" t="e">
        <f>IF(Table5[[#This Row],[Holiday]]="Y",Table5[[#This Row],[Demand]], NA())</f>
        <v>#N/A</v>
      </c>
      <c r="H1557" s="32">
        <f>IF(Table5[[#This Row],[Holiday]]="Y",NA(),Table5[[#This Row],[Demand]])</f>
        <v>111484.73</v>
      </c>
    </row>
    <row r="1558" spans="1:8" x14ac:dyDescent="0.3">
      <c r="A1558" s="31">
        <v>43561</v>
      </c>
      <c r="B1558" s="32" t="str">
        <f>VLOOKUP(Table_EnergyDemand_raw_data[[#This Row],[Date]],Table_Sheet1[], 2, FALSE)</f>
        <v>N</v>
      </c>
      <c r="C1558" s="32" t="str">
        <f>VLOOKUP(Table_EnergyDemand_raw_data[[#This Row],[Date]],Table_Sheet1[], 3, FALSE)</f>
        <v>N</v>
      </c>
      <c r="D1558" s="32">
        <v>102229.645</v>
      </c>
      <c r="E1558" s="32" t="e">
        <f>IF(Table5[[#This Row],[School day]]="Y",Table5[[#This Row],[Demand]],NA())</f>
        <v>#N/A</v>
      </c>
      <c r="F1558" s="32">
        <f>IF(Table5[[#This Row],[School day]]="N",Table5[[#This Row],[Demand]],NA())</f>
        <v>102229.645</v>
      </c>
      <c r="G1558" s="32" t="e">
        <f>IF(Table5[[#This Row],[Holiday]]="Y",Table5[[#This Row],[Demand]], NA())</f>
        <v>#N/A</v>
      </c>
      <c r="H1558" s="32">
        <f>IF(Table5[[#This Row],[Holiday]]="Y",NA(),Table5[[#This Row],[Demand]])</f>
        <v>102229.645</v>
      </c>
    </row>
    <row r="1559" spans="1:8" x14ac:dyDescent="0.3">
      <c r="A1559" s="31">
        <v>43562</v>
      </c>
      <c r="B1559" s="32" t="str">
        <f>VLOOKUP(Table_EnergyDemand_raw_data[[#This Row],[Date]],Table_Sheet1[], 2, FALSE)</f>
        <v>N</v>
      </c>
      <c r="C1559" s="32" t="str">
        <f>VLOOKUP(Table_EnergyDemand_raw_data[[#This Row],[Date]],Table_Sheet1[], 3, FALSE)</f>
        <v>N</v>
      </c>
      <c r="D1559" s="32">
        <v>93590.425000000003</v>
      </c>
      <c r="E1559" s="32" t="e">
        <f>IF(Table5[[#This Row],[School day]]="Y",Table5[[#This Row],[Demand]],NA())</f>
        <v>#N/A</v>
      </c>
      <c r="F1559" s="32">
        <f>IF(Table5[[#This Row],[School day]]="N",Table5[[#This Row],[Demand]],NA())</f>
        <v>93590.425000000003</v>
      </c>
      <c r="G1559" s="32" t="e">
        <f>IF(Table5[[#This Row],[Holiday]]="Y",Table5[[#This Row],[Demand]], NA())</f>
        <v>#N/A</v>
      </c>
      <c r="H1559" s="32">
        <f>IF(Table5[[#This Row],[Holiday]]="Y",NA(),Table5[[#This Row],[Demand]])</f>
        <v>93590.425000000003</v>
      </c>
    </row>
    <row r="1560" spans="1:8" x14ac:dyDescent="0.3">
      <c r="A1560" s="31">
        <v>43563</v>
      </c>
      <c r="B1560" s="32" t="str">
        <f>VLOOKUP(Table_EnergyDemand_raw_data[[#This Row],[Date]],Table_Sheet1[], 2, FALSE)</f>
        <v>N</v>
      </c>
      <c r="C1560" s="32" t="str">
        <f>VLOOKUP(Table_EnergyDemand_raw_data[[#This Row],[Date]],Table_Sheet1[], 3, FALSE)</f>
        <v>N</v>
      </c>
      <c r="D1560" s="32">
        <v>108543.63499999999</v>
      </c>
      <c r="E1560" s="32" t="e">
        <f>IF(Table5[[#This Row],[School day]]="Y",Table5[[#This Row],[Demand]],NA())</f>
        <v>#N/A</v>
      </c>
      <c r="F1560" s="32">
        <f>IF(Table5[[#This Row],[School day]]="N",Table5[[#This Row],[Demand]],NA())</f>
        <v>108543.63499999999</v>
      </c>
      <c r="G1560" s="32" t="e">
        <f>IF(Table5[[#This Row],[Holiday]]="Y",Table5[[#This Row],[Demand]], NA())</f>
        <v>#N/A</v>
      </c>
      <c r="H1560" s="32">
        <f>IF(Table5[[#This Row],[Holiday]]="Y",NA(),Table5[[#This Row],[Demand]])</f>
        <v>108543.63499999999</v>
      </c>
    </row>
    <row r="1561" spans="1:8" x14ac:dyDescent="0.3">
      <c r="A1561" s="31">
        <v>43564</v>
      </c>
      <c r="B1561" s="32" t="str">
        <f>VLOOKUP(Table_EnergyDemand_raw_data[[#This Row],[Date]],Table_Sheet1[], 2, FALSE)</f>
        <v>N</v>
      </c>
      <c r="C1561" s="32" t="str">
        <f>VLOOKUP(Table_EnergyDemand_raw_data[[#This Row],[Date]],Table_Sheet1[], 3, FALSE)</f>
        <v>N</v>
      </c>
      <c r="D1561" s="32">
        <v>111999.03999999999</v>
      </c>
      <c r="E1561" s="32" t="e">
        <f>IF(Table5[[#This Row],[School day]]="Y",Table5[[#This Row],[Demand]],NA())</f>
        <v>#N/A</v>
      </c>
      <c r="F1561" s="32">
        <f>IF(Table5[[#This Row],[School day]]="N",Table5[[#This Row],[Demand]],NA())</f>
        <v>111999.03999999999</v>
      </c>
      <c r="G1561" s="32" t="e">
        <f>IF(Table5[[#This Row],[Holiday]]="Y",Table5[[#This Row],[Demand]], NA())</f>
        <v>#N/A</v>
      </c>
      <c r="H1561" s="32">
        <f>IF(Table5[[#This Row],[Holiday]]="Y",NA(),Table5[[#This Row],[Demand]])</f>
        <v>111999.03999999999</v>
      </c>
    </row>
    <row r="1562" spans="1:8" x14ac:dyDescent="0.3">
      <c r="A1562" s="31">
        <v>43565</v>
      </c>
      <c r="B1562" s="32" t="str">
        <f>VLOOKUP(Table_EnergyDemand_raw_data[[#This Row],[Date]],Table_Sheet1[], 2, FALSE)</f>
        <v>N</v>
      </c>
      <c r="C1562" s="32" t="str">
        <f>VLOOKUP(Table_EnergyDemand_raw_data[[#This Row],[Date]],Table_Sheet1[], 3, FALSE)</f>
        <v>N</v>
      </c>
      <c r="D1562" s="32">
        <v>120858.98</v>
      </c>
      <c r="E1562" s="32" t="e">
        <f>IF(Table5[[#This Row],[School day]]="Y",Table5[[#This Row],[Demand]],NA())</f>
        <v>#N/A</v>
      </c>
      <c r="F1562" s="32">
        <f>IF(Table5[[#This Row],[School day]]="N",Table5[[#This Row],[Demand]],NA())</f>
        <v>120858.98</v>
      </c>
      <c r="G1562" s="32" t="e">
        <f>IF(Table5[[#This Row],[Holiday]]="Y",Table5[[#This Row],[Demand]], NA())</f>
        <v>#N/A</v>
      </c>
      <c r="H1562" s="32">
        <f>IF(Table5[[#This Row],[Holiday]]="Y",NA(),Table5[[#This Row],[Demand]])</f>
        <v>120858.98</v>
      </c>
    </row>
    <row r="1563" spans="1:8" x14ac:dyDescent="0.3">
      <c r="A1563" s="31">
        <v>43566</v>
      </c>
      <c r="B1563" s="32" t="str">
        <f>VLOOKUP(Table_EnergyDemand_raw_data[[#This Row],[Date]],Table_Sheet1[], 2, FALSE)</f>
        <v>N</v>
      </c>
      <c r="C1563" s="32" t="str">
        <f>VLOOKUP(Table_EnergyDemand_raw_data[[#This Row],[Date]],Table_Sheet1[], 3, FALSE)</f>
        <v>N</v>
      </c>
      <c r="D1563" s="32">
        <v>116890.61</v>
      </c>
      <c r="E1563" s="32" t="e">
        <f>IF(Table5[[#This Row],[School day]]="Y",Table5[[#This Row],[Demand]],NA())</f>
        <v>#N/A</v>
      </c>
      <c r="F1563" s="32">
        <f>IF(Table5[[#This Row],[School day]]="N",Table5[[#This Row],[Demand]],NA())</f>
        <v>116890.61</v>
      </c>
      <c r="G1563" s="32" t="e">
        <f>IF(Table5[[#This Row],[Holiday]]="Y",Table5[[#This Row],[Demand]], NA())</f>
        <v>#N/A</v>
      </c>
      <c r="H1563" s="32">
        <f>IF(Table5[[#This Row],[Holiday]]="Y",NA(),Table5[[#This Row],[Demand]])</f>
        <v>116890.61</v>
      </c>
    </row>
    <row r="1564" spans="1:8" x14ac:dyDescent="0.3">
      <c r="A1564" s="31">
        <v>43567</v>
      </c>
      <c r="B1564" s="32" t="str">
        <f>VLOOKUP(Table_EnergyDemand_raw_data[[#This Row],[Date]],Table_Sheet1[], 2, FALSE)</f>
        <v>N</v>
      </c>
      <c r="C1564" s="32" t="str">
        <f>VLOOKUP(Table_EnergyDemand_raw_data[[#This Row],[Date]],Table_Sheet1[], 3, FALSE)</f>
        <v>N</v>
      </c>
      <c r="D1564" s="32">
        <v>114848.77</v>
      </c>
      <c r="E1564" s="32" t="e">
        <f>IF(Table5[[#This Row],[School day]]="Y",Table5[[#This Row],[Demand]],NA())</f>
        <v>#N/A</v>
      </c>
      <c r="F1564" s="32">
        <f>IF(Table5[[#This Row],[School day]]="N",Table5[[#This Row],[Demand]],NA())</f>
        <v>114848.77</v>
      </c>
      <c r="G1564" s="32" t="e">
        <f>IF(Table5[[#This Row],[Holiday]]="Y",Table5[[#This Row],[Demand]], NA())</f>
        <v>#N/A</v>
      </c>
      <c r="H1564" s="32">
        <f>IF(Table5[[#This Row],[Holiday]]="Y",NA(),Table5[[#This Row],[Demand]])</f>
        <v>114848.77</v>
      </c>
    </row>
    <row r="1565" spans="1:8" x14ac:dyDescent="0.3">
      <c r="A1565" s="31">
        <v>43568</v>
      </c>
      <c r="B1565" s="32" t="str">
        <f>VLOOKUP(Table_EnergyDemand_raw_data[[#This Row],[Date]],Table_Sheet1[], 2, FALSE)</f>
        <v>N</v>
      </c>
      <c r="C1565" s="32" t="str">
        <f>VLOOKUP(Table_EnergyDemand_raw_data[[#This Row],[Date]],Table_Sheet1[], 3, FALSE)</f>
        <v>N</v>
      </c>
      <c r="D1565" s="32">
        <v>105963.55499999999</v>
      </c>
      <c r="E1565" s="32" t="e">
        <f>IF(Table5[[#This Row],[School day]]="Y",Table5[[#This Row],[Demand]],NA())</f>
        <v>#N/A</v>
      </c>
      <c r="F1565" s="32">
        <f>IF(Table5[[#This Row],[School day]]="N",Table5[[#This Row],[Demand]],NA())</f>
        <v>105963.55499999999</v>
      </c>
      <c r="G1565" s="32" t="e">
        <f>IF(Table5[[#This Row],[Holiday]]="Y",Table5[[#This Row],[Demand]], NA())</f>
        <v>#N/A</v>
      </c>
      <c r="H1565" s="32">
        <f>IF(Table5[[#This Row],[Holiday]]="Y",NA(),Table5[[#This Row],[Demand]])</f>
        <v>105963.55499999999</v>
      </c>
    </row>
    <row r="1566" spans="1:8" x14ac:dyDescent="0.3">
      <c r="A1566" s="31">
        <v>43569</v>
      </c>
      <c r="B1566" s="32" t="str">
        <f>VLOOKUP(Table_EnergyDemand_raw_data[[#This Row],[Date]],Table_Sheet1[], 2, FALSE)</f>
        <v>N</v>
      </c>
      <c r="C1566" s="32" t="str">
        <f>VLOOKUP(Table_EnergyDemand_raw_data[[#This Row],[Date]],Table_Sheet1[], 3, FALSE)</f>
        <v>N</v>
      </c>
      <c r="D1566" s="32">
        <v>98680</v>
      </c>
      <c r="E1566" s="32" t="e">
        <f>IF(Table5[[#This Row],[School day]]="Y",Table5[[#This Row],[Demand]],NA())</f>
        <v>#N/A</v>
      </c>
      <c r="F1566" s="32">
        <f>IF(Table5[[#This Row],[School day]]="N",Table5[[#This Row],[Demand]],NA())</f>
        <v>98680</v>
      </c>
      <c r="G1566" s="32" t="e">
        <f>IF(Table5[[#This Row],[Holiday]]="Y",Table5[[#This Row],[Demand]], NA())</f>
        <v>#N/A</v>
      </c>
      <c r="H1566" s="32">
        <f>IF(Table5[[#This Row],[Holiday]]="Y",NA(),Table5[[#This Row],[Demand]])</f>
        <v>98680</v>
      </c>
    </row>
    <row r="1567" spans="1:8" x14ac:dyDescent="0.3">
      <c r="A1567" s="31">
        <v>43570</v>
      </c>
      <c r="B1567" s="32" t="str">
        <f>VLOOKUP(Table_EnergyDemand_raw_data[[#This Row],[Date]],Table_Sheet1[], 2, FALSE)</f>
        <v>N</v>
      </c>
      <c r="C1567" s="32" t="str">
        <f>VLOOKUP(Table_EnergyDemand_raw_data[[#This Row],[Date]],Table_Sheet1[], 3, FALSE)</f>
        <v>N</v>
      </c>
      <c r="D1567" s="32">
        <v>114194.955</v>
      </c>
      <c r="E1567" s="32" t="e">
        <f>IF(Table5[[#This Row],[School day]]="Y",Table5[[#This Row],[Demand]],NA())</f>
        <v>#N/A</v>
      </c>
      <c r="F1567" s="32">
        <f>IF(Table5[[#This Row],[School day]]="N",Table5[[#This Row],[Demand]],NA())</f>
        <v>114194.955</v>
      </c>
      <c r="G1567" s="32" t="e">
        <f>IF(Table5[[#This Row],[Holiday]]="Y",Table5[[#This Row],[Demand]], NA())</f>
        <v>#N/A</v>
      </c>
      <c r="H1567" s="32">
        <f>IF(Table5[[#This Row],[Holiday]]="Y",NA(),Table5[[#This Row],[Demand]])</f>
        <v>114194.955</v>
      </c>
    </row>
    <row r="1568" spans="1:8" x14ac:dyDescent="0.3">
      <c r="A1568" s="31">
        <v>43571</v>
      </c>
      <c r="B1568" s="32" t="str">
        <f>VLOOKUP(Table_EnergyDemand_raw_data[[#This Row],[Date]],Table_Sheet1[], 2, FALSE)</f>
        <v>N</v>
      </c>
      <c r="C1568" s="32" t="str">
        <f>VLOOKUP(Table_EnergyDemand_raw_data[[#This Row],[Date]],Table_Sheet1[], 3, FALSE)</f>
        <v>N</v>
      </c>
      <c r="D1568" s="32">
        <v>115392.875</v>
      </c>
      <c r="E1568" s="32" t="e">
        <f>IF(Table5[[#This Row],[School day]]="Y",Table5[[#This Row],[Demand]],NA())</f>
        <v>#N/A</v>
      </c>
      <c r="F1568" s="32">
        <f>IF(Table5[[#This Row],[School day]]="N",Table5[[#This Row],[Demand]],NA())</f>
        <v>115392.875</v>
      </c>
      <c r="G1568" s="32" t="e">
        <f>IF(Table5[[#This Row],[Holiday]]="Y",Table5[[#This Row],[Demand]], NA())</f>
        <v>#N/A</v>
      </c>
      <c r="H1568" s="32">
        <f>IF(Table5[[#This Row],[Holiday]]="Y",NA(),Table5[[#This Row],[Demand]])</f>
        <v>115392.875</v>
      </c>
    </row>
    <row r="1569" spans="1:8" x14ac:dyDescent="0.3">
      <c r="A1569" s="31">
        <v>43572</v>
      </c>
      <c r="B1569" s="32" t="str">
        <f>VLOOKUP(Table_EnergyDemand_raw_data[[#This Row],[Date]],Table_Sheet1[], 2, FALSE)</f>
        <v>N</v>
      </c>
      <c r="C1569" s="32" t="str">
        <f>VLOOKUP(Table_EnergyDemand_raw_data[[#This Row],[Date]],Table_Sheet1[], 3, FALSE)</f>
        <v>N</v>
      </c>
      <c r="D1569" s="32">
        <v>117281.13</v>
      </c>
      <c r="E1569" s="32" t="e">
        <f>IF(Table5[[#This Row],[School day]]="Y",Table5[[#This Row],[Demand]],NA())</f>
        <v>#N/A</v>
      </c>
      <c r="F1569" s="32">
        <f>IF(Table5[[#This Row],[School day]]="N",Table5[[#This Row],[Demand]],NA())</f>
        <v>117281.13</v>
      </c>
      <c r="G1569" s="32" t="e">
        <f>IF(Table5[[#This Row],[Holiday]]="Y",Table5[[#This Row],[Demand]], NA())</f>
        <v>#N/A</v>
      </c>
      <c r="H1569" s="32">
        <f>IF(Table5[[#This Row],[Holiday]]="Y",NA(),Table5[[#This Row],[Demand]])</f>
        <v>117281.13</v>
      </c>
    </row>
    <row r="1570" spans="1:8" x14ac:dyDescent="0.3">
      <c r="A1570" s="31">
        <v>43573</v>
      </c>
      <c r="B1570" s="32" t="str">
        <f>VLOOKUP(Table_EnergyDemand_raw_data[[#This Row],[Date]],Table_Sheet1[], 2, FALSE)</f>
        <v>N</v>
      </c>
      <c r="C1570" s="32" t="str">
        <f>VLOOKUP(Table_EnergyDemand_raw_data[[#This Row],[Date]],Table_Sheet1[], 3, FALSE)</f>
        <v>N</v>
      </c>
      <c r="D1570" s="32">
        <v>111360.065</v>
      </c>
      <c r="E1570" s="32" t="e">
        <f>IF(Table5[[#This Row],[School day]]="Y",Table5[[#This Row],[Demand]],NA())</f>
        <v>#N/A</v>
      </c>
      <c r="F1570" s="32">
        <f>IF(Table5[[#This Row],[School day]]="N",Table5[[#This Row],[Demand]],NA())</f>
        <v>111360.065</v>
      </c>
      <c r="G1570" s="32" t="e">
        <f>IF(Table5[[#This Row],[Holiday]]="Y",Table5[[#This Row],[Demand]], NA())</f>
        <v>#N/A</v>
      </c>
      <c r="H1570" s="32">
        <f>IF(Table5[[#This Row],[Holiday]]="Y",NA(),Table5[[#This Row],[Demand]])</f>
        <v>111360.065</v>
      </c>
    </row>
    <row r="1571" spans="1:8" x14ac:dyDescent="0.3">
      <c r="A1571" s="31">
        <v>43574</v>
      </c>
      <c r="B1571" s="32" t="str">
        <f>VLOOKUP(Table_EnergyDemand_raw_data[[#This Row],[Date]],Table_Sheet1[], 2, FALSE)</f>
        <v>N</v>
      </c>
      <c r="C1571" s="32" t="str">
        <f>VLOOKUP(Table_EnergyDemand_raw_data[[#This Row],[Date]],Table_Sheet1[], 3, FALSE)</f>
        <v>Y</v>
      </c>
      <c r="D1571" s="32">
        <v>95967.404999999999</v>
      </c>
      <c r="E1571" s="32" t="e">
        <f>IF(Table5[[#This Row],[School day]]="Y",Table5[[#This Row],[Demand]],NA())</f>
        <v>#N/A</v>
      </c>
      <c r="F1571" s="32">
        <f>IF(Table5[[#This Row],[School day]]="N",Table5[[#This Row],[Demand]],NA())</f>
        <v>95967.404999999999</v>
      </c>
      <c r="G1571" s="32">
        <f>IF(Table5[[#This Row],[Holiday]]="Y",Table5[[#This Row],[Demand]], NA())</f>
        <v>95967.404999999999</v>
      </c>
      <c r="H1571" s="32" t="e">
        <f>IF(Table5[[#This Row],[Holiday]]="Y",NA(),Table5[[#This Row],[Demand]])</f>
        <v>#N/A</v>
      </c>
    </row>
    <row r="1572" spans="1:8" x14ac:dyDescent="0.3">
      <c r="A1572" s="31">
        <v>43575</v>
      </c>
      <c r="B1572" s="32" t="str">
        <f>VLOOKUP(Table_EnergyDemand_raw_data[[#This Row],[Date]],Table_Sheet1[], 2, FALSE)</f>
        <v>N</v>
      </c>
      <c r="C1572" s="32" t="str">
        <f>VLOOKUP(Table_EnergyDemand_raw_data[[#This Row],[Date]],Table_Sheet1[], 3, FALSE)</f>
        <v>Y</v>
      </c>
      <c r="D1572" s="32">
        <v>95654.36</v>
      </c>
      <c r="E1572" s="32" t="e">
        <f>IF(Table5[[#This Row],[School day]]="Y",Table5[[#This Row],[Demand]],NA())</f>
        <v>#N/A</v>
      </c>
      <c r="F1572" s="32">
        <f>IF(Table5[[#This Row],[School day]]="N",Table5[[#This Row],[Demand]],NA())</f>
        <v>95654.36</v>
      </c>
      <c r="G1572" s="32">
        <f>IF(Table5[[#This Row],[Holiday]]="Y",Table5[[#This Row],[Demand]], NA())</f>
        <v>95654.36</v>
      </c>
      <c r="H1572" s="32" t="e">
        <f>IF(Table5[[#This Row],[Holiday]]="Y",NA(),Table5[[#This Row],[Demand]])</f>
        <v>#N/A</v>
      </c>
    </row>
    <row r="1573" spans="1:8" x14ac:dyDescent="0.3">
      <c r="A1573" s="31">
        <v>43576</v>
      </c>
      <c r="B1573" s="32" t="str">
        <f>VLOOKUP(Table_EnergyDemand_raw_data[[#This Row],[Date]],Table_Sheet1[], 2, FALSE)</f>
        <v>N</v>
      </c>
      <c r="C1573" s="32" t="str">
        <f>VLOOKUP(Table_EnergyDemand_raw_data[[#This Row],[Date]],Table_Sheet1[], 3, FALSE)</f>
        <v>Y</v>
      </c>
      <c r="D1573" s="32">
        <v>94810.664999999994</v>
      </c>
      <c r="E1573" s="32" t="e">
        <f>IF(Table5[[#This Row],[School day]]="Y",Table5[[#This Row],[Demand]],NA())</f>
        <v>#N/A</v>
      </c>
      <c r="F1573" s="32">
        <f>IF(Table5[[#This Row],[School day]]="N",Table5[[#This Row],[Demand]],NA())</f>
        <v>94810.664999999994</v>
      </c>
      <c r="G1573" s="32">
        <f>IF(Table5[[#This Row],[Holiday]]="Y",Table5[[#This Row],[Demand]], NA())</f>
        <v>94810.664999999994</v>
      </c>
      <c r="H1573" s="32" t="e">
        <f>IF(Table5[[#This Row],[Holiday]]="Y",NA(),Table5[[#This Row],[Demand]])</f>
        <v>#N/A</v>
      </c>
    </row>
    <row r="1574" spans="1:8" x14ac:dyDescent="0.3">
      <c r="A1574" s="31">
        <v>43577</v>
      </c>
      <c r="B1574" s="32" t="str">
        <f>VLOOKUP(Table_EnergyDemand_raw_data[[#This Row],[Date]],Table_Sheet1[], 2, FALSE)</f>
        <v>N</v>
      </c>
      <c r="C1574" s="32" t="str">
        <f>VLOOKUP(Table_EnergyDemand_raw_data[[#This Row],[Date]],Table_Sheet1[], 3, FALSE)</f>
        <v>Y</v>
      </c>
      <c r="D1574" s="32">
        <v>100246.51</v>
      </c>
      <c r="E1574" s="32" t="e">
        <f>IF(Table5[[#This Row],[School day]]="Y",Table5[[#This Row],[Demand]],NA())</f>
        <v>#N/A</v>
      </c>
      <c r="F1574" s="32">
        <f>IF(Table5[[#This Row],[School day]]="N",Table5[[#This Row],[Demand]],NA())</f>
        <v>100246.51</v>
      </c>
      <c r="G1574" s="32">
        <f>IF(Table5[[#This Row],[Holiday]]="Y",Table5[[#This Row],[Demand]], NA())</f>
        <v>100246.51</v>
      </c>
      <c r="H1574" s="32" t="e">
        <f>IF(Table5[[#This Row],[Holiday]]="Y",NA(),Table5[[#This Row],[Demand]])</f>
        <v>#N/A</v>
      </c>
    </row>
    <row r="1575" spans="1:8" x14ac:dyDescent="0.3">
      <c r="A1575" s="31">
        <v>43578</v>
      </c>
      <c r="B1575" s="32" t="str">
        <f>VLOOKUP(Table_EnergyDemand_raw_data[[#This Row],[Date]],Table_Sheet1[], 2, FALSE)</f>
        <v>N</v>
      </c>
      <c r="C1575" s="32" t="str">
        <f>VLOOKUP(Table_EnergyDemand_raw_data[[#This Row],[Date]],Table_Sheet1[], 3, FALSE)</f>
        <v>N</v>
      </c>
      <c r="D1575" s="32">
        <v>114240.88499999999</v>
      </c>
      <c r="E1575" s="32" t="e">
        <f>IF(Table5[[#This Row],[School day]]="Y",Table5[[#This Row],[Demand]],NA())</f>
        <v>#N/A</v>
      </c>
      <c r="F1575" s="32">
        <f>IF(Table5[[#This Row],[School day]]="N",Table5[[#This Row],[Demand]],NA())</f>
        <v>114240.88499999999</v>
      </c>
      <c r="G1575" s="32" t="e">
        <f>IF(Table5[[#This Row],[Holiday]]="Y",Table5[[#This Row],[Demand]], NA())</f>
        <v>#N/A</v>
      </c>
      <c r="H1575" s="32">
        <f>IF(Table5[[#This Row],[Holiday]]="Y",NA(),Table5[[#This Row],[Demand]])</f>
        <v>114240.88499999999</v>
      </c>
    </row>
    <row r="1576" spans="1:8" x14ac:dyDescent="0.3">
      <c r="A1576" s="31">
        <v>43579</v>
      </c>
      <c r="B1576" s="32" t="str">
        <f>VLOOKUP(Table_EnergyDemand_raw_data[[#This Row],[Date]],Table_Sheet1[], 2, FALSE)</f>
        <v>Y</v>
      </c>
      <c r="C1576" s="32" t="str">
        <f>VLOOKUP(Table_EnergyDemand_raw_data[[#This Row],[Date]],Table_Sheet1[], 3, FALSE)</f>
        <v>N</v>
      </c>
      <c r="D1576" s="32">
        <v>113264.23</v>
      </c>
      <c r="E1576" s="32">
        <f>IF(Table5[[#This Row],[School day]]="Y",Table5[[#This Row],[Demand]],NA())</f>
        <v>113264.23</v>
      </c>
      <c r="F1576" s="32" t="e">
        <f>IF(Table5[[#This Row],[School day]]="N",Table5[[#This Row],[Demand]],NA())</f>
        <v>#N/A</v>
      </c>
      <c r="G1576" s="32" t="e">
        <f>IF(Table5[[#This Row],[Holiday]]="Y",Table5[[#This Row],[Demand]], NA())</f>
        <v>#N/A</v>
      </c>
      <c r="H1576" s="32">
        <f>IF(Table5[[#This Row],[Holiday]]="Y",NA(),Table5[[#This Row],[Demand]])</f>
        <v>113264.23</v>
      </c>
    </row>
    <row r="1577" spans="1:8" x14ac:dyDescent="0.3">
      <c r="A1577" s="31">
        <v>43580</v>
      </c>
      <c r="B1577" s="32" t="str">
        <f>VLOOKUP(Table_EnergyDemand_raw_data[[#This Row],[Date]],Table_Sheet1[], 2, FALSE)</f>
        <v>Y</v>
      </c>
      <c r="C1577" s="32" t="str">
        <f>VLOOKUP(Table_EnergyDemand_raw_data[[#This Row],[Date]],Table_Sheet1[], 3, FALSE)</f>
        <v>Y</v>
      </c>
      <c r="D1577" s="32">
        <v>98112.464999999997</v>
      </c>
      <c r="E1577" s="32">
        <f>IF(Table5[[#This Row],[School day]]="Y",Table5[[#This Row],[Demand]],NA())</f>
        <v>98112.464999999997</v>
      </c>
      <c r="F1577" s="32" t="e">
        <f>IF(Table5[[#This Row],[School day]]="N",Table5[[#This Row],[Demand]],NA())</f>
        <v>#N/A</v>
      </c>
      <c r="G1577" s="32">
        <f>IF(Table5[[#This Row],[Holiday]]="Y",Table5[[#This Row],[Demand]], NA())</f>
        <v>98112.464999999997</v>
      </c>
      <c r="H1577" s="32" t="e">
        <f>IF(Table5[[#This Row],[Holiday]]="Y",NA(),Table5[[#This Row],[Demand]])</f>
        <v>#N/A</v>
      </c>
    </row>
    <row r="1578" spans="1:8" x14ac:dyDescent="0.3">
      <c r="A1578" s="31">
        <v>43581</v>
      </c>
      <c r="B1578" s="32" t="str">
        <f>VLOOKUP(Table_EnergyDemand_raw_data[[#This Row],[Date]],Table_Sheet1[], 2, FALSE)</f>
        <v>Y</v>
      </c>
      <c r="C1578" s="32" t="str">
        <f>VLOOKUP(Table_EnergyDemand_raw_data[[#This Row],[Date]],Table_Sheet1[], 3, FALSE)</f>
        <v>N</v>
      </c>
      <c r="D1578" s="32">
        <v>107226.59</v>
      </c>
      <c r="E1578" s="32">
        <f>IF(Table5[[#This Row],[School day]]="Y",Table5[[#This Row],[Demand]],NA())</f>
        <v>107226.59</v>
      </c>
      <c r="F1578" s="32" t="e">
        <f>IF(Table5[[#This Row],[School day]]="N",Table5[[#This Row],[Demand]],NA())</f>
        <v>#N/A</v>
      </c>
      <c r="G1578" s="32" t="e">
        <f>IF(Table5[[#This Row],[Holiday]]="Y",Table5[[#This Row],[Demand]], NA())</f>
        <v>#N/A</v>
      </c>
      <c r="H1578" s="32">
        <f>IF(Table5[[#This Row],[Holiday]]="Y",NA(),Table5[[#This Row],[Demand]])</f>
        <v>107226.59</v>
      </c>
    </row>
    <row r="1579" spans="1:8" x14ac:dyDescent="0.3">
      <c r="A1579" s="31">
        <v>43582</v>
      </c>
      <c r="B1579" s="32" t="str">
        <f>VLOOKUP(Table_EnergyDemand_raw_data[[#This Row],[Date]],Table_Sheet1[], 2, FALSE)</f>
        <v>Y</v>
      </c>
      <c r="C1579" s="32" t="str">
        <f>VLOOKUP(Table_EnergyDemand_raw_data[[#This Row],[Date]],Table_Sheet1[], 3, FALSE)</f>
        <v>N</v>
      </c>
      <c r="D1579" s="32">
        <v>105374.93</v>
      </c>
      <c r="E1579" s="32">
        <f>IF(Table5[[#This Row],[School day]]="Y",Table5[[#This Row],[Demand]],NA())</f>
        <v>105374.93</v>
      </c>
      <c r="F1579" s="32" t="e">
        <f>IF(Table5[[#This Row],[School day]]="N",Table5[[#This Row],[Demand]],NA())</f>
        <v>#N/A</v>
      </c>
      <c r="G1579" s="32" t="e">
        <f>IF(Table5[[#This Row],[Holiday]]="Y",Table5[[#This Row],[Demand]], NA())</f>
        <v>#N/A</v>
      </c>
      <c r="H1579" s="32">
        <f>IF(Table5[[#This Row],[Holiday]]="Y",NA(),Table5[[#This Row],[Demand]])</f>
        <v>105374.93</v>
      </c>
    </row>
    <row r="1580" spans="1:8" x14ac:dyDescent="0.3">
      <c r="A1580" s="31">
        <v>43583</v>
      </c>
      <c r="B1580" s="32" t="str">
        <f>VLOOKUP(Table_EnergyDemand_raw_data[[#This Row],[Date]],Table_Sheet1[], 2, FALSE)</f>
        <v>Y</v>
      </c>
      <c r="C1580" s="32" t="str">
        <f>VLOOKUP(Table_EnergyDemand_raw_data[[#This Row],[Date]],Table_Sheet1[], 3, FALSE)</f>
        <v>N</v>
      </c>
      <c r="D1580" s="32">
        <v>101057.43</v>
      </c>
      <c r="E1580" s="32">
        <f>IF(Table5[[#This Row],[School day]]="Y",Table5[[#This Row],[Demand]],NA())</f>
        <v>101057.43</v>
      </c>
      <c r="F1580" s="32" t="e">
        <f>IF(Table5[[#This Row],[School day]]="N",Table5[[#This Row],[Demand]],NA())</f>
        <v>#N/A</v>
      </c>
      <c r="G1580" s="32" t="e">
        <f>IF(Table5[[#This Row],[Holiday]]="Y",Table5[[#This Row],[Demand]], NA())</f>
        <v>#N/A</v>
      </c>
      <c r="H1580" s="32">
        <f>IF(Table5[[#This Row],[Holiday]]="Y",NA(),Table5[[#This Row],[Demand]])</f>
        <v>101057.43</v>
      </c>
    </row>
    <row r="1581" spans="1:8" x14ac:dyDescent="0.3">
      <c r="A1581" s="31">
        <v>43584</v>
      </c>
      <c r="B1581" s="32" t="str">
        <f>VLOOKUP(Table_EnergyDemand_raw_data[[#This Row],[Date]],Table_Sheet1[], 2, FALSE)</f>
        <v>Y</v>
      </c>
      <c r="C1581" s="32" t="str">
        <f>VLOOKUP(Table_EnergyDemand_raw_data[[#This Row],[Date]],Table_Sheet1[], 3, FALSE)</f>
        <v>N</v>
      </c>
      <c r="D1581" s="32">
        <v>118307.52499999999</v>
      </c>
      <c r="E1581" s="32">
        <f>IF(Table5[[#This Row],[School day]]="Y",Table5[[#This Row],[Demand]],NA())</f>
        <v>118307.52499999999</v>
      </c>
      <c r="F1581" s="32" t="e">
        <f>IF(Table5[[#This Row],[School day]]="N",Table5[[#This Row],[Demand]],NA())</f>
        <v>#N/A</v>
      </c>
      <c r="G1581" s="32" t="e">
        <f>IF(Table5[[#This Row],[Holiday]]="Y",Table5[[#This Row],[Demand]], NA())</f>
        <v>#N/A</v>
      </c>
      <c r="H1581" s="32">
        <f>IF(Table5[[#This Row],[Holiday]]="Y",NA(),Table5[[#This Row],[Demand]])</f>
        <v>118307.52499999999</v>
      </c>
    </row>
    <row r="1582" spans="1:8" x14ac:dyDescent="0.3">
      <c r="A1582" s="31">
        <v>43585</v>
      </c>
      <c r="B1582" s="32" t="str">
        <f>VLOOKUP(Table_EnergyDemand_raw_data[[#This Row],[Date]],Table_Sheet1[], 2, FALSE)</f>
        <v>Y</v>
      </c>
      <c r="C1582" s="32" t="str">
        <f>VLOOKUP(Table_EnergyDemand_raw_data[[#This Row],[Date]],Table_Sheet1[], 3, FALSE)</f>
        <v>N</v>
      </c>
      <c r="D1582" s="32">
        <v>110515.6</v>
      </c>
      <c r="E1582" s="32">
        <f>IF(Table5[[#This Row],[School day]]="Y",Table5[[#This Row],[Demand]],NA())</f>
        <v>110515.6</v>
      </c>
      <c r="F1582" s="32" t="e">
        <f>IF(Table5[[#This Row],[School day]]="N",Table5[[#This Row],[Demand]],NA())</f>
        <v>#N/A</v>
      </c>
      <c r="G1582" s="32" t="e">
        <f>IF(Table5[[#This Row],[Holiday]]="Y",Table5[[#This Row],[Demand]], NA())</f>
        <v>#N/A</v>
      </c>
      <c r="H1582" s="32">
        <f>IF(Table5[[#This Row],[Holiday]]="Y",NA(),Table5[[#This Row],[Demand]])</f>
        <v>110515.6</v>
      </c>
    </row>
    <row r="1583" spans="1:8" x14ac:dyDescent="0.3">
      <c r="A1583" s="31">
        <v>43586</v>
      </c>
      <c r="B1583" s="32" t="str">
        <f>VLOOKUP(Table_EnergyDemand_raw_data[[#This Row],[Date]],Table_Sheet1[], 2, FALSE)</f>
        <v>Y</v>
      </c>
      <c r="C1583" s="32" t="str">
        <f>VLOOKUP(Table_EnergyDemand_raw_data[[#This Row],[Date]],Table_Sheet1[], 3, FALSE)</f>
        <v>N</v>
      </c>
      <c r="D1583" s="32">
        <v>111462.38499999999</v>
      </c>
      <c r="E1583" s="32">
        <f>IF(Table5[[#This Row],[School day]]="Y",Table5[[#This Row],[Demand]],NA())</f>
        <v>111462.38499999999</v>
      </c>
      <c r="F1583" s="32" t="e">
        <f>IF(Table5[[#This Row],[School day]]="N",Table5[[#This Row],[Demand]],NA())</f>
        <v>#N/A</v>
      </c>
      <c r="G1583" s="32" t="e">
        <f>IF(Table5[[#This Row],[Holiday]]="Y",Table5[[#This Row],[Demand]], NA())</f>
        <v>#N/A</v>
      </c>
      <c r="H1583" s="32">
        <f>IF(Table5[[#This Row],[Holiday]]="Y",NA(),Table5[[#This Row],[Demand]])</f>
        <v>111462.38499999999</v>
      </c>
    </row>
    <row r="1584" spans="1:8" x14ac:dyDescent="0.3">
      <c r="A1584" s="31">
        <v>43587</v>
      </c>
      <c r="B1584" s="32" t="str">
        <f>VLOOKUP(Table_EnergyDemand_raw_data[[#This Row],[Date]],Table_Sheet1[], 2, FALSE)</f>
        <v>Y</v>
      </c>
      <c r="C1584" s="32" t="str">
        <f>VLOOKUP(Table_EnergyDemand_raw_data[[#This Row],[Date]],Table_Sheet1[], 3, FALSE)</f>
        <v>N</v>
      </c>
      <c r="D1584" s="32">
        <v>112948.4</v>
      </c>
      <c r="E1584" s="32">
        <f>IF(Table5[[#This Row],[School day]]="Y",Table5[[#This Row],[Demand]],NA())</f>
        <v>112948.4</v>
      </c>
      <c r="F1584" s="32" t="e">
        <f>IF(Table5[[#This Row],[School day]]="N",Table5[[#This Row],[Demand]],NA())</f>
        <v>#N/A</v>
      </c>
      <c r="G1584" s="32" t="e">
        <f>IF(Table5[[#This Row],[Holiday]]="Y",Table5[[#This Row],[Demand]], NA())</f>
        <v>#N/A</v>
      </c>
      <c r="H1584" s="32">
        <f>IF(Table5[[#This Row],[Holiday]]="Y",NA(),Table5[[#This Row],[Demand]])</f>
        <v>112948.4</v>
      </c>
    </row>
    <row r="1585" spans="1:8" x14ac:dyDescent="0.3">
      <c r="A1585" s="31">
        <v>43588</v>
      </c>
      <c r="B1585" s="32" t="str">
        <f>VLOOKUP(Table_EnergyDemand_raw_data[[#This Row],[Date]],Table_Sheet1[], 2, FALSE)</f>
        <v>Y</v>
      </c>
      <c r="C1585" s="32" t="str">
        <f>VLOOKUP(Table_EnergyDemand_raw_data[[#This Row],[Date]],Table_Sheet1[], 3, FALSE)</f>
        <v>N</v>
      </c>
      <c r="D1585" s="32">
        <v>110902.185</v>
      </c>
      <c r="E1585" s="32">
        <f>IF(Table5[[#This Row],[School day]]="Y",Table5[[#This Row],[Demand]],NA())</f>
        <v>110902.185</v>
      </c>
      <c r="F1585" s="32" t="e">
        <f>IF(Table5[[#This Row],[School day]]="N",Table5[[#This Row],[Demand]],NA())</f>
        <v>#N/A</v>
      </c>
      <c r="G1585" s="32" t="e">
        <f>IF(Table5[[#This Row],[Holiday]]="Y",Table5[[#This Row],[Demand]], NA())</f>
        <v>#N/A</v>
      </c>
      <c r="H1585" s="32">
        <f>IF(Table5[[#This Row],[Holiday]]="Y",NA(),Table5[[#This Row],[Demand]])</f>
        <v>110902.185</v>
      </c>
    </row>
    <row r="1586" spans="1:8" x14ac:dyDescent="0.3">
      <c r="A1586" s="31">
        <v>43589</v>
      </c>
      <c r="B1586" s="32" t="str">
        <f>VLOOKUP(Table_EnergyDemand_raw_data[[#This Row],[Date]],Table_Sheet1[], 2, FALSE)</f>
        <v>Y</v>
      </c>
      <c r="C1586" s="32" t="str">
        <f>VLOOKUP(Table_EnergyDemand_raw_data[[#This Row],[Date]],Table_Sheet1[], 3, FALSE)</f>
        <v>N</v>
      </c>
      <c r="D1586" s="32">
        <v>103616.145</v>
      </c>
      <c r="E1586" s="32">
        <f>IF(Table5[[#This Row],[School day]]="Y",Table5[[#This Row],[Demand]],NA())</f>
        <v>103616.145</v>
      </c>
      <c r="F1586" s="32" t="e">
        <f>IF(Table5[[#This Row],[School day]]="N",Table5[[#This Row],[Demand]],NA())</f>
        <v>#N/A</v>
      </c>
      <c r="G1586" s="32" t="e">
        <f>IF(Table5[[#This Row],[Holiday]]="Y",Table5[[#This Row],[Demand]], NA())</f>
        <v>#N/A</v>
      </c>
      <c r="H1586" s="32">
        <f>IF(Table5[[#This Row],[Holiday]]="Y",NA(),Table5[[#This Row],[Demand]])</f>
        <v>103616.145</v>
      </c>
    </row>
    <row r="1587" spans="1:8" x14ac:dyDescent="0.3">
      <c r="A1587" s="31">
        <v>43590</v>
      </c>
      <c r="B1587" s="32" t="str">
        <f>VLOOKUP(Table_EnergyDemand_raw_data[[#This Row],[Date]],Table_Sheet1[], 2, FALSE)</f>
        <v>Y</v>
      </c>
      <c r="C1587" s="32" t="str">
        <f>VLOOKUP(Table_EnergyDemand_raw_data[[#This Row],[Date]],Table_Sheet1[], 3, FALSE)</f>
        <v>N</v>
      </c>
      <c r="D1587" s="32">
        <v>104770.705</v>
      </c>
      <c r="E1587" s="32">
        <f>IF(Table5[[#This Row],[School day]]="Y",Table5[[#This Row],[Demand]],NA())</f>
        <v>104770.705</v>
      </c>
      <c r="F1587" s="32" t="e">
        <f>IF(Table5[[#This Row],[School day]]="N",Table5[[#This Row],[Demand]],NA())</f>
        <v>#N/A</v>
      </c>
      <c r="G1587" s="32" t="e">
        <f>IF(Table5[[#This Row],[Holiday]]="Y",Table5[[#This Row],[Demand]], NA())</f>
        <v>#N/A</v>
      </c>
      <c r="H1587" s="32">
        <f>IF(Table5[[#This Row],[Holiday]]="Y",NA(),Table5[[#This Row],[Demand]])</f>
        <v>104770.705</v>
      </c>
    </row>
    <row r="1588" spans="1:8" x14ac:dyDescent="0.3">
      <c r="A1588" s="31">
        <v>43591</v>
      </c>
      <c r="B1588" s="32" t="str">
        <f>VLOOKUP(Table_EnergyDemand_raw_data[[#This Row],[Date]],Table_Sheet1[], 2, FALSE)</f>
        <v>Y</v>
      </c>
      <c r="C1588" s="32" t="str">
        <f>VLOOKUP(Table_EnergyDemand_raw_data[[#This Row],[Date]],Table_Sheet1[], 3, FALSE)</f>
        <v>N</v>
      </c>
      <c r="D1588" s="32">
        <v>121535.485</v>
      </c>
      <c r="E1588" s="32">
        <f>IF(Table5[[#This Row],[School day]]="Y",Table5[[#This Row],[Demand]],NA())</f>
        <v>121535.485</v>
      </c>
      <c r="F1588" s="32" t="e">
        <f>IF(Table5[[#This Row],[School day]]="N",Table5[[#This Row],[Demand]],NA())</f>
        <v>#N/A</v>
      </c>
      <c r="G1588" s="32" t="e">
        <f>IF(Table5[[#This Row],[Holiday]]="Y",Table5[[#This Row],[Demand]], NA())</f>
        <v>#N/A</v>
      </c>
      <c r="H1588" s="32">
        <f>IF(Table5[[#This Row],[Holiday]]="Y",NA(),Table5[[#This Row],[Demand]])</f>
        <v>121535.485</v>
      </c>
    </row>
    <row r="1589" spans="1:8" x14ac:dyDescent="0.3">
      <c r="A1589" s="31">
        <v>43592</v>
      </c>
      <c r="B1589" s="32" t="str">
        <f>VLOOKUP(Table_EnergyDemand_raw_data[[#This Row],[Date]],Table_Sheet1[], 2, FALSE)</f>
        <v>Y</v>
      </c>
      <c r="C1589" s="32" t="str">
        <f>VLOOKUP(Table_EnergyDemand_raw_data[[#This Row],[Date]],Table_Sheet1[], 3, FALSE)</f>
        <v>N</v>
      </c>
      <c r="D1589" s="32">
        <v>116318.435</v>
      </c>
      <c r="E1589" s="32">
        <f>IF(Table5[[#This Row],[School day]]="Y",Table5[[#This Row],[Demand]],NA())</f>
        <v>116318.435</v>
      </c>
      <c r="F1589" s="32" t="e">
        <f>IF(Table5[[#This Row],[School day]]="N",Table5[[#This Row],[Demand]],NA())</f>
        <v>#N/A</v>
      </c>
      <c r="G1589" s="32" t="e">
        <f>IF(Table5[[#This Row],[Holiday]]="Y",Table5[[#This Row],[Demand]], NA())</f>
        <v>#N/A</v>
      </c>
      <c r="H1589" s="32">
        <f>IF(Table5[[#This Row],[Holiday]]="Y",NA(),Table5[[#This Row],[Demand]])</f>
        <v>116318.435</v>
      </c>
    </row>
    <row r="1590" spans="1:8" x14ac:dyDescent="0.3">
      <c r="A1590" s="31">
        <v>43593</v>
      </c>
      <c r="B1590" s="32" t="str">
        <f>VLOOKUP(Table_EnergyDemand_raw_data[[#This Row],[Date]],Table_Sheet1[], 2, FALSE)</f>
        <v>Y</v>
      </c>
      <c r="C1590" s="32" t="str">
        <f>VLOOKUP(Table_EnergyDemand_raw_data[[#This Row],[Date]],Table_Sheet1[], 3, FALSE)</f>
        <v>N</v>
      </c>
      <c r="D1590" s="32">
        <v>118801.84</v>
      </c>
      <c r="E1590" s="32">
        <f>IF(Table5[[#This Row],[School day]]="Y",Table5[[#This Row],[Demand]],NA())</f>
        <v>118801.84</v>
      </c>
      <c r="F1590" s="32" t="e">
        <f>IF(Table5[[#This Row],[School day]]="N",Table5[[#This Row],[Demand]],NA())</f>
        <v>#N/A</v>
      </c>
      <c r="G1590" s="32" t="e">
        <f>IF(Table5[[#This Row],[Holiday]]="Y",Table5[[#This Row],[Demand]], NA())</f>
        <v>#N/A</v>
      </c>
      <c r="H1590" s="32">
        <f>IF(Table5[[#This Row],[Holiday]]="Y",NA(),Table5[[#This Row],[Demand]])</f>
        <v>118801.84</v>
      </c>
    </row>
    <row r="1591" spans="1:8" x14ac:dyDescent="0.3">
      <c r="A1591" s="31">
        <v>43594</v>
      </c>
      <c r="B1591" s="32" t="str">
        <f>VLOOKUP(Table_EnergyDemand_raw_data[[#This Row],[Date]],Table_Sheet1[], 2, FALSE)</f>
        <v>Y</v>
      </c>
      <c r="C1591" s="32" t="str">
        <f>VLOOKUP(Table_EnergyDemand_raw_data[[#This Row],[Date]],Table_Sheet1[], 3, FALSE)</f>
        <v>N</v>
      </c>
      <c r="D1591" s="32">
        <v>122003.33500000001</v>
      </c>
      <c r="E1591" s="32">
        <f>IF(Table5[[#This Row],[School day]]="Y",Table5[[#This Row],[Demand]],NA())</f>
        <v>122003.33500000001</v>
      </c>
      <c r="F1591" s="32" t="e">
        <f>IF(Table5[[#This Row],[School day]]="N",Table5[[#This Row],[Demand]],NA())</f>
        <v>#N/A</v>
      </c>
      <c r="G1591" s="32" t="e">
        <f>IF(Table5[[#This Row],[Holiday]]="Y",Table5[[#This Row],[Demand]], NA())</f>
        <v>#N/A</v>
      </c>
      <c r="H1591" s="32">
        <f>IF(Table5[[#This Row],[Holiday]]="Y",NA(),Table5[[#This Row],[Demand]])</f>
        <v>122003.33500000001</v>
      </c>
    </row>
    <row r="1592" spans="1:8" x14ac:dyDescent="0.3">
      <c r="A1592" s="31">
        <v>43595</v>
      </c>
      <c r="B1592" s="32" t="str">
        <f>VLOOKUP(Table_EnergyDemand_raw_data[[#This Row],[Date]],Table_Sheet1[], 2, FALSE)</f>
        <v>Y</v>
      </c>
      <c r="C1592" s="32" t="str">
        <f>VLOOKUP(Table_EnergyDemand_raw_data[[#This Row],[Date]],Table_Sheet1[], 3, FALSE)</f>
        <v>N</v>
      </c>
      <c r="D1592" s="32">
        <v>123850.86</v>
      </c>
      <c r="E1592" s="32">
        <f>IF(Table5[[#This Row],[School day]]="Y",Table5[[#This Row],[Demand]],NA())</f>
        <v>123850.86</v>
      </c>
      <c r="F1592" s="32" t="e">
        <f>IF(Table5[[#This Row],[School day]]="N",Table5[[#This Row],[Demand]],NA())</f>
        <v>#N/A</v>
      </c>
      <c r="G1592" s="32" t="e">
        <f>IF(Table5[[#This Row],[Holiday]]="Y",Table5[[#This Row],[Demand]], NA())</f>
        <v>#N/A</v>
      </c>
      <c r="H1592" s="32">
        <f>IF(Table5[[#This Row],[Holiday]]="Y",NA(),Table5[[#This Row],[Demand]])</f>
        <v>123850.86</v>
      </c>
    </row>
    <row r="1593" spans="1:8" x14ac:dyDescent="0.3">
      <c r="A1593" s="31">
        <v>43596</v>
      </c>
      <c r="B1593" s="32" t="str">
        <f>VLOOKUP(Table_EnergyDemand_raw_data[[#This Row],[Date]],Table_Sheet1[], 2, FALSE)</f>
        <v>Y</v>
      </c>
      <c r="C1593" s="32" t="str">
        <f>VLOOKUP(Table_EnergyDemand_raw_data[[#This Row],[Date]],Table_Sheet1[], 3, FALSE)</f>
        <v>N</v>
      </c>
      <c r="D1593" s="32">
        <v>113186.735</v>
      </c>
      <c r="E1593" s="32">
        <f>IF(Table5[[#This Row],[School day]]="Y",Table5[[#This Row],[Demand]],NA())</f>
        <v>113186.735</v>
      </c>
      <c r="F1593" s="32" t="e">
        <f>IF(Table5[[#This Row],[School day]]="N",Table5[[#This Row],[Demand]],NA())</f>
        <v>#N/A</v>
      </c>
      <c r="G1593" s="32" t="e">
        <f>IF(Table5[[#This Row],[Holiday]]="Y",Table5[[#This Row],[Demand]], NA())</f>
        <v>#N/A</v>
      </c>
      <c r="H1593" s="32">
        <f>IF(Table5[[#This Row],[Holiday]]="Y",NA(),Table5[[#This Row],[Demand]])</f>
        <v>113186.735</v>
      </c>
    </row>
    <row r="1594" spans="1:8" x14ac:dyDescent="0.3">
      <c r="A1594" s="31">
        <v>43597</v>
      </c>
      <c r="B1594" s="32" t="str">
        <f>VLOOKUP(Table_EnergyDemand_raw_data[[#This Row],[Date]],Table_Sheet1[], 2, FALSE)</f>
        <v>Y</v>
      </c>
      <c r="C1594" s="32" t="str">
        <f>VLOOKUP(Table_EnergyDemand_raw_data[[#This Row],[Date]],Table_Sheet1[], 3, FALSE)</f>
        <v>N</v>
      </c>
      <c r="D1594" s="32">
        <v>110416.88</v>
      </c>
      <c r="E1594" s="32">
        <f>IF(Table5[[#This Row],[School day]]="Y",Table5[[#This Row],[Demand]],NA())</f>
        <v>110416.88</v>
      </c>
      <c r="F1594" s="32" t="e">
        <f>IF(Table5[[#This Row],[School day]]="N",Table5[[#This Row],[Demand]],NA())</f>
        <v>#N/A</v>
      </c>
      <c r="G1594" s="32" t="e">
        <f>IF(Table5[[#This Row],[Holiday]]="Y",Table5[[#This Row],[Demand]], NA())</f>
        <v>#N/A</v>
      </c>
      <c r="H1594" s="32">
        <f>IF(Table5[[#This Row],[Holiday]]="Y",NA(),Table5[[#This Row],[Demand]])</f>
        <v>110416.88</v>
      </c>
    </row>
    <row r="1595" spans="1:8" x14ac:dyDescent="0.3">
      <c r="A1595" s="31">
        <v>43598</v>
      </c>
      <c r="B1595" s="32" t="str">
        <f>VLOOKUP(Table_EnergyDemand_raw_data[[#This Row],[Date]],Table_Sheet1[], 2, FALSE)</f>
        <v>Y</v>
      </c>
      <c r="C1595" s="32" t="str">
        <f>VLOOKUP(Table_EnergyDemand_raw_data[[#This Row],[Date]],Table_Sheet1[], 3, FALSE)</f>
        <v>N</v>
      </c>
      <c r="D1595" s="32">
        <v>119598.605</v>
      </c>
      <c r="E1595" s="32">
        <f>IF(Table5[[#This Row],[School day]]="Y",Table5[[#This Row],[Demand]],NA())</f>
        <v>119598.605</v>
      </c>
      <c r="F1595" s="32" t="e">
        <f>IF(Table5[[#This Row],[School day]]="N",Table5[[#This Row],[Demand]],NA())</f>
        <v>#N/A</v>
      </c>
      <c r="G1595" s="32" t="e">
        <f>IF(Table5[[#This Row],[Holiday]]="Y",Table5[[#This Row],[Demand]], NA())</f>
        <v>#N/A</v>
      </c>
      <c r="H1595" s="32">
        <f>IF(Table5[[#This Row],[Holiday]]="Y",NA(),Table5[[#This Row],[Demand]])</f>
        <v>119598.605</v>
      </c>
    </row>
    <row r="1596" spans="1:8" x14ac:dyDescent="0.3">
      <c r="A1596" s="31">
        <v>43599</v>
      </c>
      <c r="B1596" s="32" t="str">
        <f>VLOOKUP(Table_EnergyDemand_raw_data[[#This Row],[Date]],Table_Sheet1[], 2, FALSE)</f>
        <v>Y</v>
      </c>
      <c r="C1596" s="32" t="str">
        <f>VLOOKUP(Table_EnergyDemand_raw_data[[#This Row],[Date]],Table_Sheet1[], 3, FALSE)</f>
        <v>N</v>
      </c>
      <c r="D1596" s="32">
        <v>123005.31</v>
      </c>
      <c r="E1596" s="32">
        <f>IF(Table5[[#This Row],[School day]]="Y",Table5[[#This Row],[Demand]],NA())</f>
        <v>123005.31</v>
      </c>
      <c r="F1596" s="32" t="e">
        <f>IF(Table5[[#This Row],[School day]]="N",Table5[[#This Row],[Demand]],NA())</f>
        <v>#N/A</v>
      </c>
      <c r="G1596" s="32" t="e">
        <f>IF(Table5[[#This Row],[Holiday]]="Y",Table5[[#This Row],[Demand]], NA())</f>
        <v>#N/A</v>
      </c>
      <c r="H1596" s="32">
        <f>IF(Table5[[#This Row],[Holiday]]="Y",NA(),Table5[[#This Row],[Demand]])</f>
        <v>123005.31</v>
      </c>
    </row>
    <row r="1597" spans="1:8" x14ac:dyDescent="0.3">
      <c r="A1597" s="31">
        <v>43600</v>
      </c>
      <c r="B1597" s="32" t="str">
        <f>VLOOKUP(Table_EnergyDemand_raw_data[[#This Row],[Date]],Table_Sheet1[], 2, FALSE)</f>
        <v>Y</v>
      </c>
      <c r="C1597" s="32" t="str">
        <f>VLOOKUP(Table_EnergyDemand_raw_data[[#This Row],[Date]],Table_Sheet1[], 3, FALSE)</f>
        <v>N</v>
      </c>
      <c r="D1597" s="32">
        <v>126264.77499999999</v>
      </c>
      <c r="E1597" s="32">
        <f>IF(Table5[[#This Row],[School day]]="Y",Table5[[#This Row],[Demand]],NA())</f>
        <v>126264.77499999999</v>
      </c>
      <c r="F1597" s="32" t="e">
        <f>IF(Table5[[#This Row],[School day]]="N",Table5[[#This Row],[Demand]],NA())</f>
        <v>#N/A</v>
      </c>
      <c r="G1597" s="32" t="e">
        <f>IF(Table5[[#This Row],[Holiday]]="Y",Table5[[#This Row],[Demand]], NA())</f>
        <v>#N/A</v>
      </c>
      <c r="H1597" s="32">
        <f>IF(Table5[[#This Row],[Holiday]]="Y",NA(),Table5[[#This Row],[Demand]])</f>
        <v>126264.77499999999</v>
      </c>
    </row>
    <row r="1598" spans="1:8" x14ac:dyDescent="0.3">
      <c r="A1598" s="31">
        <v>43601</v>
      </c>
      <c r="B1598" s="32" t="str">
        <f>VLOOKUP(Table_EnergyDemand_raw_data[[#This Row],[Date]],Table_Sheet1[], 2, FALSE)</f>
        <v>Y</v>
      </c>
      <c r="C1598" s="32" t="str">
        <f>VLOOKUP(Table_EnergyDemand_raw_data[[#This Row],[Date]],Table_Sheet1[], 3, FALSE)</f>
        <v>N</v>
      </c>
      <c r="D1598" s="32">
        <v>127389.485</v>
      </c>
      <c r="E1598" s="32">
        <f>IF(Table5[[#This Row],[School day]]="Y",Table5[[#This Row],[Demand]],NA())</f>
        <v>127389.485</v>
      </c>
      <c r="F1598" s="32" t="e">
        <f>IF(Table5[[#This Row],[School day]]="N",Table5[[#This Row],[Demand]],NA())</f>
        <v>#N/A</v>
      </c>
      <c r="G1598" s="32" t="e">
        <f>IF(Table5[[#This Row],[Holiday]]="Y",Table5[[#This Row],[Demand]], NA())</f>
        <v>#N/A</v>
      </c>
      <c r="H1598" s="32">
        <f>IF(Table5[[#This Row],[Holiday]]="Y",NA(),Table5[[#This Row],[Demand]])</f>
        <v>127389.485</v>
      </c>
    </row>
    <row r="1599" spans="1:8" x14ac:dyDescent="0.3">
      <c r="A1599" s="31">
        <v>43602</v>
      </c>
      <c r="B1599" s="32" t="str">
        <f>VLOOKUP(Table_EnergyDemand_raw_data[[#This Row],[Date]],Table_Sheet1[], 2, FALSE)</f>
        <v>Y</v>
      </c>
      <c r="C1599" s="32" t="str">
        <f>VLOOKUP(Table_EnergyDemand_raw_data[[#This Row],[Date]],Table_Sheet1[], 3, FALSE)</f>
        <v>N</v>
      </c>
      <c r="D1599" s="32">
        <v>126934.24</v>
      </c>
      <c r="E1599" s="32">
        <f>IF(Table5[[#This Row],[School day]]="Y",Table5[[#This Row],[Demand]],NA())</f>
        <v>126934.24</v>
      </c>
      <c r="F1599" s="32" t="e">
        <f>IF(Table5[[#This Row],[School day]]="N",Table5[[#This Row],[Demand]],NA())</f>
        <v>#N/A</v>
      </c>
      <c r="G1599" s="32" t="e">
        <f>IF(Table5[[#This Row],[Holiday]]="Y",Table5[[#This Row],[Demand]], NA())</f>
        <v>#N/A</v>
      </c>
      <c r="H1599" s="32">
        <f>IF(Table5[[#This Row],[Holiday]]="Y",NA(),Table5[[#This Row],[Demand]])</f>
        <v>126934.24</v>
      </c>
    </row>
    <row r="1600" spans="1:8" x14ac:dyDescent="0.3">
      <c r="A1600" s="31">
        <v>43603</v>
      </c>
      <c r="B1600" s="32" t="str">
        <f>VLOOKUP(Table_EnergyDemand_raw_data[[#This Row],[Date]],Table_Sheet1[], 2, FALSE)</f>
        <v>Y</v>
      </c>
      <c r="C1600" s="32" t="str">
        <f>VLOOKUP(Table_EnergyDemand_raw_data[[#This Row],[Date]],Table_Sheet1[], 3, FALSE)</f>
        <v>N</v>
      </c>
      <c r="D1600" s="32">
        <v>112990.63499999999</v>
      </c>
      <c r="E1600" s="32">
        <f>IF(Table5[[#This Row],[School day]]="Y",Table5[[#This Row],[Demand]],NA())</f>
        <v>112990.63499999999</v>
      </c>
      <c r="F1600" s="32" t="e">
        <f>IF(Table5[[#This Row],[School day]]="N",Table5[[#This Row],[Demand]],NA())</f>
        <v>#N/A</v>
      </c>
      <c r="G1600" s="32" t="e">
        <f>IF(Table5[[#This Row],[Holiday]]="Y",Table5[[#This Row],[Demand]], NA())</f>
        <v>#N/A</v>
      </c>
      <c r="H1600" s="32">
        <f>IF(Table5[[#This Row],[Holiday]]="Y",NA(),Table5[[#This Row],[Demand]])</f>
        <v>112990.63499999999</v>
      </c>
    </row>
    <row r="1601" spans="1:8" x14ac:dyDescent="0.3">
      <c r="A1601" s="31">
        <v>43604</v>
      </c>
      <c r="B1601" s="32" t="str">
        <f>VLOOKUP(Table_EnergyDemand_raw_data[[#This Row],[Date]],Table_Sheet1[], 2, FALSE)</f>
        <v>Y</v>
      </c>
      <c r="C1601" s="32" t="str">
        <f>VLOOKUP(Table_EnergyDemand_raw_data[[#This Row],[Date]],Table_Sheet1[], 3, FALSE)</f>
        <v>N</v>
      </c>
      <c r="D1601" s="32">
        <v>104054.85</v>
      </c>
      <c r="E1601" s="32">
        <f>IF(Table5[[#This Row],[School day]]="Y",Table5[[#This Row],[Demand]],NA())</f>
        <v>104054.85</v>
      </c>
      <c r="F1601" s="32" t="e">
        <f>IF(Table5[[#This Row],[School day]]="N",Table5[[#This Row],[Demand]],NA())</f>
        <v>#N/A</v>
      </c>
      <c r="G1601" s="32" t="e">
        <f>IF(Table5[[#This Row],[Holiday]]="Y",Table5[[#This Row],[Demand]], NA())</f>
        <v>#N/A</v>
      </c>
      <c r="H1601" s="32">
        <f>IF(Table5[[#This Row],[Holiday]]="Y",NA(),Table5[[#This Row],[Demand]])</f>
        <v>104054.85</v>
      </c>
    </row>
    <row r="1602" spans="1:8" x14ac:dyDescent="0.3">
      <c r="A1602" s="31">
        <v>43605</v>
      </c>
      <c r="B1602" s="32" t="str">
        <f>VLOOKUP(Table_EnergyDemand_raw_data[[#This Row],[Date]],Table_Sheet1[], 2, FALSE)</f>
        <v>Y</v>
      </c>
      <c r="C1602" s="32" t="str">
        <f>VLOOKUP(Table_EnergyDemand_raw_data[[#This Row],[Date]],Table_Sheet1[], 3, FALSE)</f>
        <v>N</v>
      </c>
      <c r="D1602" s="32">
        <v>118733.42</v>
      </c>
      <c r="E1602" s="32">
        <f>IF(Table5[[#This Row],[School day]]="Y",Table5[[#This Row],[Demand]],NA())</f>
        <v>118733.42</v>
      </c>
      <c r="F1602" s="32" t="e">
        <f>IF(Table5[[#This Row],[School day]]="N",Table5[[#This Row],[Demand]],NA())</f>
        <v>#N/A</v>
      </c>
      <c r="G1602" s="32" t="e">
        <f>IF(Table5[[#This Row],[Holiday]]="Y",Table5[[#This Row],[Demand]], NA())</f>
        <v>#N/A</v>
      </c>
      <c r="H1602" s="32">
        <f>IF(Table5[[#This Row],[Holiday]]="Y",NA(),Table5[[#This Row],[Demand]])</f>
        <v>118733.42</v>
      </c>
    </row>
    <row r="1603" spans="1:8" x14ac:dyDescent="0.3">
      <c r="A1603" s="31">
        <v>43606</v>
      </c>
      <c r="B1603" s="32" t="str">
        <f>VLOOKUP(Table_EnergyDemand_raw_data[[#This Row],[Date]],Table_Sheet1[], 2, FALSE)</f>
        <v>Y</v>
      </c>
      <c r="C1603" s="32" t="str">
        <f>VLOOKUP(Table_EnergyDemand_raw_data[[#This Row],[Date]],Table_Sheet1[], 3, FALSE)</f>
        <v>N</v>
      </c>
      <c r="D1603" s="32">
        <v>121766.77</v>
      </c>
      <c r="E1603" s="32">
        <f>IF(Table5[[#This Row],[School day]]="Y",Table5[[#This Row],[Demand]],NA())</f>
        <v>121766.77</v>
      </c>
      <c r="F1603" s="32" t="e">
        <f>IF(Table5[[#This Row],[School day]]="N",Table5[[#This Row],[Demand]],NA())</f>
        <v>#N/A</v>
      </c>
      <c r="G1603" s="32" t="e">
        <f>IF(Table5[[#This Row],[Holiday]]="Y",Table5[[#This Row],[Demand]], NA())</f>
        <v>#N/A</v>
      </c>
      <c r="H1603" s="32">
        <f>IF(Table5[[#This Row],[Holiday]]="Y",NA(),Table5[[#This Row],[Demand]])</f>
        <v>121766.77</v>
      </c>
    </row>
    <row r="1604" spans="1:8" x14ac:dyDescent="0.3">
      <c r="A1604" s="31">
        <v>43607</v>
      </c>
      <c r="B1604" s="32" t="str">
        <f>VLOOKUP(Table_EnergyDemand_raw_data[[#This Row],[Date]],Table_Sheet1[], 2, FALSE)</f>
        <v>Y</v>
      </c>
      <c r="C1604" s="32" t="str">
        <f>VLOOKUP(Table_EnergyDemand_raw_data[[#This Row],[Date]],Table_Sheet1[], 3, FALSE)</f>
        <v>N</v>
      </c>
      <c r="D1604" s="32">
        <v>122015.59</v>
      </c>
      <c r="E1604" s="32">
        <f>IF(Table5[[#This Row],[School day]]="Y",Table5[[#This Row],[Demand]],NA())</f>
        <v>122015.59</v>
      </c>
      <c r="F1604" s="32" t="e">
        <f>IF(Table5[[#This Row],[School day]]="N",Table5[[#This Row],[Demand]],NA())</f>
        <v>#N/A</v>
      </c>
      <c r="G1604" s="32" t="e">
        <f>IF(Table5[[#This Row],[Holiday]]="Y",Table5[[#This Row],[Demand]], NA())</f>
        <v>#N/A</v>
      </c>
      <c r="H1604" s="32">
        <f>IF(Table5[[#This Row],[Holiday]]="Y",NA(),Table5[[#This Row],[Demand]])</f>
        <v>122015.59</v>
      </c>
    </row>
    <row r="1605" spans="1:8" x14ac:dyDescent="0.3">
      <c r="A1605" s="31">
        <v>43608</v>
      </c>
      <c r="B1605" s="32" t="str">
        <f>VLOOKUP(Table_EnergyDemand_raw_data[[#This Row],[Date]],Table_Sheet1[], 2, FALSE)</f>
        <v>Y</v>
      </c>
      <c r="C1605" s="32" t="str">
        <f>VLOOKUP(Table_EnergyDemand_raw_data[[#This Row],[Date]],Table_Sheet1[], 3, FALSE)</f>
        <v>N</v>
      </c>
      <c r="D1605" s="32">
        <v>119118.11</v>
      </c>
      <c r="E1605" s="32">
        <f>IF(Table5[[#This Row],[School day]]="Y",Table5[[#This Row],[Demand]],NA())</f>
        <v>119118.11</v>
      </c>
      <c r="F1605" s="32" t="e">
        <f>IF(Table5[[#This Row],[School day]]="N",Table5[[#This Row],[Demand]],NA())</f>
        <v>#N/A</v>
      </c>
      <c r="G1605" s="32" t="e">
        <f>IF(Table5[[#This Row],[Holiday]]="Y",Table5[[#This Row],[Demand]], NA())</f>
        <v>#N/A</v>
      </c>
      <c r="H1605" s="32">
        <f>IF(Table5[[#This Row],[Holiday]]="Y",NA(),Table5[[#This Row],[Demand]])</f>
        <v>119118.11</v>
      </c>
    </row>
    <row r="1606" spans="1:8" x14ac:dyDescent="0.3">
      <c r="A1606" s="31">
        <v>43609</v>
      </c>
      <c r="B1606" s="32" t="str">
        <f>VLOOKUP(Table_EnergyDemand_raw_data[[#This Row],[Date]],Table_Sheet1[], 2, FALSE)</f>
        <v>Y</v>
      </c>
      <c r="C1606" s="32" t="str">
        <f>VLOOKUP(Table_EnergyDemand_raw_data[[#This Row],[Date]],Table_Sheet1[], 3, FALSE)</f>
        <v>N</v>
      </c>
      <c r="D1606" s="32">
        <v>118924.765</v>
      </c>
      <c r="E1606" s="32">
        <f>IF(Table5[[#This Row],[School day]]="Y",Table5[[#This Row],[Demand]],NA())</f>
        <v>118924.765</v>
      </c>
      <c r="F1606" s="32" t="e">
        <f>IF(Table5[[#This Row],[School day]]="N",Table5[[#This Row],[Demand]],NA())</f>
        <v>#N/A</v>
      </c>
      <c r="G1606" s="32" t="e">
        <f>IF(Table5[[#This Row],[Holiday]]="Y",Table5[[#This Row],[Demand]], NA())</f>
        <v>#N/A</v>
      </c>
      <c r="H1606" s="32">
        <f>IF(Table5[[#This Row],[Holiday]]="Y",NA(),Table5[[#This Row],[Demand]])</f>
        <v>118924.765</v>
      </c>
    </row>
    <row r="1607" spans="1:8" x14ac:dyDescent="0.3">
      <c r="A1607" s="31">
        <v>43610</v>
      </c>
      <c r="B1607" s="32" t="str">
        <f>VLOOKUP(Table_EnergyDemand_raw_data[[#This Row],[Date]],Table_Sheet1[], 2, FALSE)</f>
        <v>Y</v>
      </c>
      <c r="C1607" s="32" t="str">
        <f>VLOOKUP(Table_EnergyDemand_raw_data[[#This Row],[Date]],Table_Sheet1[], 3, FALSE)</f>
        <v>N</v>
      </c>
      <c r="D1607" s="32">
        <v>104949.95</v>
      </c>
      <c r="E1607" s="32">
        <f>IF(Table5[[#This Row],[School day]]="Y",Table5[[#This Row],[Demand]],NA())</f>
        <v>104949.95</v>
      </c>
      <c r="F1607" s="32" t="e">
        <f>IF(Table5[[#This Row],[School day]]="N",Table5[[#This Row],[Demand]],NA())</f>
        <v>#N/A</v>
      </c>
      <c r="G1607" s="32" t="e">
        <f>IF(Table5[[#This Row],[Holiday]]="Y",Table5[[#This Row],[Demand]], NA())</f>
        <v>#N/A</v>
      </c>
      <c r="H1607" s="32">
        <f>IF(Table5[[#This Row],[Holiday]]="Y",NA(),Table5[[#This Row],[Demand]])</f>
        <v>104949.95</v>
      </c>
    </row>
    <row r="1608" spans="1:8" x14ac:dyDescent="0.3">
      <c r="A1608" s="31">
        <v>43611</v>
      </c>
      <c r="B1608" s="32" t="str">
        <f>VLOOKUP(Table_EnergyDemand_raw_data[[#This Row],[Date]],Table_Sheet1[], 2, FALSE)</f>
        <v>Y</v>
      </c>
      <c r="C1608" s="32" t="str">
        <f>VLOOKUP(Table_EnergyDemand_raw_data[[#This Row],[Date]],Table_Sheet1[], 3, FALSE)</f>
        <v>N</v>
      </c>
      <c r="D1608" s="32">
        <v>106153.43</v>
      </c>
      <c r="E1608" s="32">
        <f>IF(Table5[[#This Row],[School day]]="Y",Table5[[#This Row],[Demand]],NA())</f>
        <v>106153.43</v>
      </c>
      <c r="F1608" s="32" t="e">
        <f>IF(Table5[[#This Row],[School day]]="N",Table5[[#This Row],[Demand]],NA())</f>
        <v>#N/A</v>
      </c>
      <c r="G1608" s="32" t="e">
        <f>IF(Table5[[#This Row],[Holiday]]="Y",Table5[[#This Row],[Demand]], NA())</f>
        <v>#N/A</v>
      </c>
      <c r="H1608" s="32">
        <f>IF(Table5[[#This Row],[Holiday]]="Y",NA(),Table5[[#This Row],[Demand]])</f>
        <v>106153.43</v>
      </c>
    </row>
    <row r="1609" spans="1:8" x14ac:dyDescent="0.3">
      <c r="A1609" s="31">
        <v>43612</v>
      </c>
      <c r="B1609" s="32" t="str">
        <f>VLOOKUP(Table_EnergyDemand_raw_data[[#This Row],[Date]],Table_Sheet1[], 2, FALSE)</f>
        <v>Y</v>
      </c>
      <c r="C1609" s="32" t="str">
        <f>VLOOKUP(Table_EnergyDemand_raw_data[[#This Row],[Date]],Table_Sheet1[], 3, FALSE)</f>
        <v>N</v>
      </c>
      <c r="D1609" s="32">
        <v>130229.295</v>
      </c>
      <c r="E1609" s="32">
        <f>IF(Table5[[#This Row],[School day]]="Y",Table5[[#This Row],[Demand]],NA())</f>
        <v>130229.295</v>
      </c>
      <c r="F1609" s="32" t="e">
        <f>IF(Table5[[#This Row],[School day]]="N",Table5[[#This Row],[Demand]],NA())</f>
        <v>#N/A</v>
      </c>
      <c r="G1609" s="32" t="e">
        <f>IF(Table5[[#This Row],[Holiday]]="Y",Table5[[#This Row],[Demand]], NA())</f>
        <v>#N/A</v>
      </c>
      <c r="H1609" s="32">
        <f>IF(Table5[[#This Row],[Holiday]]="Y",NA(),Table5[[#This Row],[Demand]])</f>
        <v>130229.295</v>
      </c>
    </row>
    <row r="1610" spans="1:8" x14ac:dyDescent="0.3">
      <c r="A1610" s="31">
        <v>43613</v>
      </c>
      <c r="B1610" s="32" t="str">
        <f>VLOOKUP(Table_EnergyDemand_raw_data[[#This Row],[Date]],Table_Sheet1[], 2, FALSE)</f>
        <v>Y</v>
      </c>
      <c r="C1610" s="32" t="str">
        <f>VLOOKUP(Table_EnergyDemand_raw_data[[#This Row],[Date]],Table_Sheet1[], 3, FALSE)</f>
        <v>N</v>
      </c>
      <c r="D1610" s="32">
        <v>133799.655</v>
      </c>
      <c r="E1610" s="32">
        <f>IF(Table5[[#This Row],[School day]]="Y",Table5[[#This Row],[Demand]],NA())</f>
        <v>133799.655</v>
      </c>
      <c r="F1610" s="32" t="e">
        <f>IF(Table5[[#This Row],[School day]]="N",Table5[[#This Row],[Demand]],NA())</f>
        <v>#N/A</v>
      </c>
      <c r="G1610" s="32" t="e">
        <f>IF(Table5[[#This Row],[Holiday]]="Y",Table5[[#This Row],[Demand]], NA())</f>
        <v>#N/A</v>
      </c>
      <c r="H1610" s="32">
        <f>IF(Table5[[#This Row],[Holiday]]="Y",NA(),Table5[[#This Row],[Demand]])</f>
        <v>133799.655</v>
      </c>
    </row>
    <row r="1611" spans="1:8" x14ac:dyDescent="0.3">
      <c r="A1611" s="31">
        <v>43614</v>
      </c>
      <c r="B1611" s="32" t="str">
        <f>VLOOKUP(Table_EnergyDemand_raw_data[[#This Row],[Date]],Table_Sheet1[], 2, FALSE)</f>
        <v>Y</v>
      </c>
      <c r="C1611" s="32" t="str">
        <f>VLOOKUP(Table_EnergyDemand_raw_data[[#This Row],[Date]],Table_Sheet1[], 3, FALSE)</f>
        <v>N</v>
      </c>
      <c r="D1611" s="32">
        <v>136301.49</v>
      </c>
      <c r="E1611" s="32">
        <f>IF(Table5[[#This Row],[School day]]="Y",Table5[[#This Row],[Demand]],NA())</f>
        <v>136301.49</v>
      </c>
      <c r="F1611" s="32" t="e">
        <f>IF(Table5[[#This Row],[School day]]="N",Table5[[#This Row],[Demand]],NA())</f>
        <v>#N/A</v>
      </c>
      <c r="G1611" s="32" t="e">
        <f>IF(Table5[[#This Row],[Holiday]]="Y",Table5[[#This Row],[Demand]], NA())</f>
        <v>#N/A</v>
      </c>
      <c r="H1611" s="32">
        <f>IF(Table5[[#This Row],[Holiday]]="Y",NA(),Table5[[#This Row],[Demand]])</f>
        <v>136301.49</v>
      </c>
    </row>
    <row r="1612" spans="1:8" x14ac:dyDescent="0.3">
      <c r="A1612" s="31">
        <v>43615</v>
      </c>
      <c r="B1612" s="32" t="str">
        <f>VLOOKUP(Table_EnergyDemand_raw_data[[#This Row],[Date]],Table_Sheet1[], 2, FALSE)</f>
        <v>Y</v>
      </c>
      <c r="C1612" s="32" t="str">
        <f>VLOOKUP(Table_EnergyDemand_raw_data[[#This Row],[Date]],Table_Sheet1[], 3, FALSE)</f>
        <v>N</v>
      </c>
      <c r="D1612" s="32">
        <v>138857.13500000001</v>
      </c>
      <c r="E1612" s="32">
        <f>IF(Table5[[#This Row],[School day]]="Y",Table5[[#This Row],[Demand]],NA())</f>
        <v>138857.13500000001</v>
      </c>
      <c r="F1612" s="32" t="e">
        <f>IF(Table5[[#This Row],[School day]]="N",Table5[[#This Row],[Demand]],NA())</f>
        <v>#N/A</v>
      </c>
      <c r="G1612" s="32" t="e">
        <f>IF(Table5[[#This Row],[Holiday]]="Y",Table5[[#This Row],[Demand]], NA())</f>
        <v>#N/A</v>
      </c>
      <c r="H1612" s="32">
        <f>IF(Table5[[#This Row],[Holiday]]="Y",NA(),Table5[[#This Row],[Demand]])</f>
        <v>138857.13500000001</v>
      </c>
    </row>
    <row r="1613" spans="1:8" x14ac:dyDescent="0.3">
      <c r="A1613" s="31">
        <v>43616</v>
      </c>
      <c r="B1613" s="32" t="str">
        <f>VLOOKUP(Table_EnergyDemand_raw_data[[#This Row],[Date]],Table_Sheet1[], 2, FALSE)</f>
        <v>Y</v>
      </c>
      <c r="C1613" s="32" t="str">
        <f>VLOOKUP(Table_EnergyDemand_raw_data[[#This Row],[Date]],Table_Sheet1[], 3, FALSE)</f>
        <v>N</v>
      </c>
      <c r="D1613" s="32">
        <v>133869.14000000001</v>
      </c>
      <c r="E1613" s="32">
        <f>IF(Table5[[#This Row],[School day]]="Y",Table5[[#This Row],[Demand]],NA())</f>
        <v>133869.14000000001</v>
      </c>
      <c r="F1613" s="32" t="e">
        <f>IF(Table5[[#This Row],[School day]]="N",Table5[[#This Row],[Demand]],NA())</f>
        <v>#N/A</v>
      </c>
      <c r="G1613" s="32" t="e">
        <f>IF(Table5[[#This Row],[Holiday]]="Y",Table5[[#This Row],[Demand]], NA())</f>
        <v>#N/A</v>
      </c>
      <c r="H1613" s="32">
        <f>IF(Table5[[#This Row],[Holiday]]="Y",NA(),Table5[[#This Row],[Demand]])</f>
        <v>133869.14000000001</v>
      </c>
    </row>
    <row r="1614" spans="1:8" x14ac:dyDescent="0.3">
      <c r="A1614" s="31">
        <v>43617</v>
      </c>
      <c r="B1614" s="32" t="str">
        <f>VLOOKUP(Table_EnergyDemand_raw_data[[#This Row],[Date]],Table_Sheet1[], 2, FALSE)</f>
        <v>Y</v>
      </c>
      <c r="C1614" s="32" t="str">
        <f>VLOOKUP(Table_EnergyDemand_raw_data[[#This Row],[Date]],Table_Sheet1[], 3, FALSE)</f>
        <v>N</v>
      </c>
      <c r="D1614" s="32">
        <v>120653.435</v>
      </c>
      <c r="E1614" s="32">
        <f>IF(Table5[[#This Row],[School day]]="Y",Table5[[#This Row],[Demand]],NA())</f>
        <v>120653.435</v>
      </c>
      <c r="F1614" s="32" t="e">
        <f>IF(Table5[[#This Row],[School day]]="N",Table5[[#This Row],[Demand]],NA())</f>
        <v>#N/A</v>
      </c>
      <c r="G1614" s="32" t="e">
        <f>IF(Table5[[#This Row],[Holiday]]="Y",Table5[[#This Row],[Demand]], NA())</f>
        <v>#N/A</v>
      </c>
      <c r="H1614" s="32">
        <f>IF(Table5[[#This Row],[Holiday]]="Y",NA(),Table5[[#This Row],[Demand]])</f>
        <v>120653.435</v>
      </c>
    </row>
    <row r="1615" spans="1:8" x14ac:dyDescent="0.3">
      <c r="A1615" s="31">
        <v>43618</v>
      </c>
      <c r="B1615" s="32" t="str">
        <f>VLOOKUP(Table_EnergyDemand_raw_data[[#This Row],[Date]],Table_Sheet1[], 2, FALSE)</f>
        <v>Y</v>
      </c>
      <c r="C1615" s="32" t="str">
        <f>VLOOKUP(Table_EnergyDemand_raw_data[[#This Row],[Date]],Table_Sheet1[], 3, FALSE)</f>
        <v>N</v>
      </c>
      <c r="D1615" s="32">
        <v>118086.93</v>
      </c>
      <c r="E1615" s="32">
        <f>IF(Table5[[#This Row],[School day]]="Y",Table5[[#This Row],[Demand]],NA())</f>
        <v>118086.93</v>
      </c>
      <c r="F1615" s="32" t="e">
        <f>IF(Table5[[#This Row],[School day]]="N",Table5[[#This Row],[Demand]],NA())</f>
        <v>#N/A</v>
      </c>
      <c r="G1615" s="32" t="e">
        <f>IF(Table5[[#This Row],[Holiday]]="Y",Table5[[#This Row],[Demand]], NA())</f>
        <v>#N/A</v>
      </c>
      <c r="H1615" s="32">
        <f>IF(Table5[[#This Row],[Holiday]]="Y",NA(),Table5[[#This Row],[Demand]])</f>
        <v>118086.93</v>
      </c>
    </row>
    <row r="1616" spans="1:8" x14ac:dyDescent="0.3">
      <c r="A1616" s="31">
        <v>43619</v>
      </c>
      <c r="B1616" s="32" t="str">
        <f>VLOOKUP(Table_EnergyDemand_raw_data[[#This Row],[Date]],Table_Sheet1[], 2, FALSE)</f>
        <v>Y</v>
      </c>
      <c r="C1616" s="32" t="str">
        <f>VLOOKUP(Table_EnergyDemand_raw_data[[#This Row],[Date]],Table_Sheet1[], 3, FALSE)</f>
        <v>N</v>
      </c>
      <c r="D1616" s="32">
        <v>135437.85</v>
      </c>
      <c r="E1616" s="32">
        <f>IF(Table5[[#This Row],[School day]]="Y",Table5[[#This Row],[Demand]],NA())</f>
        <v>135437.85</v>
      </c>
      <c r="F1616" s="32" t="e">
        <f>IF(Table5[[#This Row],[School day]]="N",Table5[[#This Row],[Demand]],NA())</f>
        <v>#N/A</v>
      </c>
      <c r="G1616" s="32" t="e">
        <f>IF(Table5[[#This Row],[Holiday]]="Y",Table5[[#This Row],[Demand]], NA())</f>
        <v>#N/A</v>
      </c>
      <c r="H1616" s="32">
        <f>IF(Table5[[#This Row],[Holiday]]="Y",NA(),Table5[[#This Row],[Demand]])</f>
        <v>135437.85</v>
      </c>
    </row>
    <row r="1617" spans="1:8" x14ac:dyDescent="0.3">
      <c r="A1617" s="31">
        <v>43620</v>
      </c>
      <c r="B1617" s="32" t="str">
        <f>VLOOKUP(Table_EnergyDemand_raw_data[[#This Row],[Date]],Table_Sheet1[], 2, FALSE)</f>
        <v>Y</v>
      </c>
      <c r="C1617" s="32" t="str">
        <f>VLOOKUP(Table_EnergyDemand_raw_data[[#This Row],[Date]],Table_Sheet1[], 3, FALSE)</f>
        <v>N</v>
      </c>
      <c r="D1617" s="32">
        <v>136149.125</v>
      </c>
      <c r="E1617" s="32">
        <f>IF(Table5[[#This Row],[School day]]="Y",Table5[[#This Row],[Demand]],NA())</f>
        <v>136149.125</v>
      </c>
      <c r="F1617" s="32" t="e">
        <f>IF(Table5[[#This Row],[School day]]="N",Table5[[#This Row],[Demand]],NA())</f>
        <v>#N/A</v>
      </c>
      <c r="G1617" s="32" t="e">
        <f>IF(Table5[[#This Row],[Holiday]]="Y",Table5[[#This Row],[Demand]], NA())</f>
        <v>#N/A</v>
      </c>
      <c r="H1617" s="32">
        <f>IF(Table5[[#This Row],[Holiday]]="Y",NA(),Table5[[#This Row],[Demand]])</f>
        <v>136149.125</v>
      </c>
    </row>
    <row r="1618" spans="1:8" x14ac:dyDescent="0.3">
      <c r="A1618" s="31">
        <v>43621</v>
      </c>
      <c r="B1618" s="32" t="str">
        <f>VLOOKUP(Table_EnergyDemand_raw_data[[#This Row],[Date]],Table_Sheet1[], 2, FALSE)</f>
        <v>Y</v>
      </c>
      <c r="C1618" s="32" t="str">
        <f>VLOOKUP(Table_EnergyDemand_raw_data[[#This Row],[Date]],Table_Sheet1[], 3, FALSE)</f>
        <v>N</v>
      </c>
      <c r="D1618" s="32">
        <v>137844.815</v>
      </c>
      <c r="E1618" s="32">
        <f>IF(Table5[[#This Row],[School day]]="Y",Table5[[#This Row],[Demand]],NA())</f>
        <v>137844.815</v>
      </c>
      <c r="F1618" s="32" t="e">
        <f>IF(Table5[[#This Row],[School day]]="N",Table5[[#This Row],[Demand]],NA())</f>
        <v>#N/A</v>
      </c>
      <c r="G1618" s="32" t="e">
        <f>IF(Table5[[#This Row],[Holiday]]="Y",Table5[[#This Row],[Demand]], NA())</f>
        <v>#N/A</v>
      </c>
      <c r="H1618" s="32">
        <f>IF(Table5[[#This Row],[Holiday]]="Y",NA(),Table5[[#This Row],[Demand]])</f>
        <v>137844.815</v>
      </c>
    </row>
    <row r="1619" spans="1:8" x14ac:dyDescent="0.3">
      <c r="A1619" s="31">
        <v>43622</v>
      </c>
      <c r="B1619" s="32" t="str">
        <f>VLOOKUP(Table_EnergyDemand_raw_data[[#This Row],[Date]],Table_Sheet1[], 2, FALSE)</f>
        <v>Y</v>
      </c>
      <c r="C1619" s="32" t="str">
        <f>VLOOKUP(Table_EnergyDemand_raw_data[[#This Row],[Date]],Table_Sheet1[], 3, FALSE)</f>
        <v>N</v>
      </c>
      <c r="D1619" s="32">
        <v>134971.77499999999</v>
      </c>
      <c r="E1619" s="32">
        <f>IF(Table5[[#This Row],[School day]]="Y",Table5[[#This Row],[Demand]],NA())</f>
        <v>134971.77499999999</v>
      </c>
      <c r="F1619" s="32" t="e">
        <f>IF(Table5[[#This Row],[School day]]="N",Table5[[#This Row],[Demand]],NA())</f>
        <v>#N/A</v>
      </c>
      <c r="G1619" s="32" t="e">
        <f>IF(Table5[[#This Row],[Holiday]]="Y",Table5[[#This Row],[Demand]], NA())</f>
        <v>#N/A</v>
      </c>
      <c r="H1619" s="32">
        <f>IF(Table5[[#This Row],[Holiday]]="Y",NA(),Table5[[#This Row],[Demand]])</f>
        <v>134971.77499999999</v>
      </c>
    </row>
    <row r="1620" spans="1:8" x14ac:dyDescent="0.3">
      <c r="A1620" s="31">
        <v>43623</v>
      </c>
      <c r="B1620" s="32" t="str">
        <f>VLOOKUP(Table_EnergyDemand_raw_data[[#This Row],[Date]],Table_Sheet1[], 2, FALSE)</f>
        <v>Y</v>
      </c>
      <c r="C1620" s="32" t="str">
        <f>VLOOKUP(Table_EnergyDemand_raw_data[[#This Row],[Date]],Table_Sheet1[], 3, FALSE)</f>
        <v>N</v>
      </c>
      <c r="D1620" s="32">
        <v>132003.44</v>
      </c>
      <c r="E1620" s="32">
        <f>IF(Table5[[#This Row],[School day]]="Y",Table5[[#This Row],[Demand]],NA())</f>
        <v>132003.44</v>
      </c>
      <c r="F1620" s="32" t="e">
        <f>IF(Table5[[#This Row],[School day]]="N",Table5[[#This Row],[Demand]],NA())</f>
        <v>#N/A</v>
      </c>
      <c r="G1620" s="32" t="e">
        <f>IF(Table5[[#This Row],[Holiday]]="Y",Table5[[#This Row],[Demand]], NA())</f>
        <v>#N/A</v>
      </c>
      <c r="H1620" s="32">
        <f>IF(Table5[[#This Row],[Holiday]]="Y",NA(),Table5[[#This Row],[Demand]])</f>
        <v>132003.44</v>
      </c>
    </row>
    <row r="1621" spans="1:8" x14ac:dyDescent="0.3">
      <c r="A1621" s="31">
        <v>43624</v>
      </c>
      <c r="B1621" s="32" t="str">
        <f>VLOOKUP(Table_EnergyDemand_raw_data[[#This Row],[Date]],Table_Sheet1[], 2, FALSE)</f>
        <v>Y</v>
      </c>
      <c r="C1621" s="32" t="str">
        <f>VLOOKUP(Table_EnergyDemand_raw_data[[#This Row],[Date]],Table_Sheet1[], 3, FALSE)</f>
        <v>N</v>
      </c>
      <c r="D1621" s="32">
        <v>117243.63</v>
      </c>
      <c r="E1621" s="32">
        <f>IF(Table5[[#This Row],[School day]]="Y",Table5[[#This Row],[Demand]],NA())</f>
        <v>117243.63</v>
      </c>
      <c r="F1621" s="32" t="e">
        <f>IF(Table5[[#This Row],[School day]]="N",Table5[[#This Row],[Demand]],NA())</f>
        <v>#N/A</v>
      </c>
      <c r="G1621" s="32" t="e">
        <f>IF(Table5[[#This Row],[Holiday]]="Y",Table5[[#This Row],[Demand]], NA())</f>
        <v>#N/A</v>
      </c>
      <c r="H1621" s="32">
        <f>IF(Table5[[#This Row],[Holiday]]="Y",NA(),Table5[[#This Row],[Demand]])</f>
        <v>117243.63</v>
      </c>
    </row>
    <row r="1622" spans="1:8" x14ac:dyDescent="0.3">
      <c r="A1622" s="31">
        <v>43625</v>
      </c>
      <c r="B1622" s="32" t="str">
        <f>VLOOKUP(Table_EnergyDemand_raw_data[[#This Row],[Date]],Table_Sheet1[], 2, FALSE)</f>
        <v>Y</v>
      </c>
      <c r="C1622" s="32" t="str">
        <f>VLOOKUP(Table_EnergyDemand_raw_data[[#This Row],[Date]],Table_Sheet1[], 3, FALSE)</f>
        <v>N</v>
      </c>
      <c r="D1622" s="32">
        <v>110669.42</v>
      </c>
      <c r="E1622" s="32">
        <f>IF(Table5[[#This Row],[School day]]="Y",Table5[[#This Row],[Demand]],NA())</f>
        <v>110669.42</v>
      </c>
      <c r="F1622" s="32" t="e">
        <f>IF(Table5[[#This Row],[School day]]="N",Table5[[#This Row],[Demand]],NA())</f>
        <v>#N/A</v>
      </c>
      <c r="G1622" s="32" t="e">
        <f>IF(Table5[[#This Row],[Holiday]]="Y",Table5[[#This Row],[Demand]], NA())</f>
        <v>#N/A</v>
      </c>
      <c r="H1622" s="32">
        <f>IF(Table5[[#This Row],[Holiday]]="Y",NA(),Table5[[#This Row],[Demand]])</f>
        <v>110669.42</v>
      </c>
    </row>
    <row r="1623" spans="1:8" x14ac:dyDescent="0.3">
      <c r="A1623" s="31">
        <v>43626</v>
      </c>
      <c r="B1623" s="32" t="str">
        <f>VLOOKUP(Table_EnergyDemand_raw_data[[#This Row],[Date]],Table_Sheet1[], 2, FALSE)</f>
        <v>Y</v>
      </c>
      <c r="C1623" s="32" t="str">
        <f>VLOOKUP(Table_EnergyDemand_raw_data[[#This Row],[Date]],Table_Sheet1[], 3, FALSE)</f>
        <v>Y</v>
      </c>
      <c r="D1623" s="32">
        <v>108133.03</v>
      </c>
      <c r="E1623" s="32">
        <f>IF(Table5[[#This Row],[School day]]="Y",Table5[[#This Row],[Demand]],NA())</f>
        <v>108133.03</v>
      </c>
      <c r="F1623" s="32" t="e">
        <f>IF(Table5[[#This Row],[School day]]="N",Table5[[#This Row],[Demand]],NA())</f>
        <v>#N/A</v>
      </c>
      <c r="G1623" s="32">
        <f>IF(Table5[[#This Row],[Holiday]]="Y",Table5[[#This Row],[Demand]], NA())</f>
        <v>108133.03</v>
      </c>
      <c r="H1623" s="32" t="e">
        <f>IF(Table5[[#This Row],[Holiday]]="Y",NA(),Table5[[#This Row],[Demand]])</f>
        <v>#N/A</v>
      </c>
    </row>
    <row r="1624" spans="1:8" x14ac:dyDescent="0.3">
      <c r="A1624" s="31">
        <v>43627</v>
      </c>
      <c r="B1624" s="32" t="str">
        <f>VLOOKUP(Table_EnergyDemand_raw_data[[#This Row],[Date]],Table_Sheet1[], 2, FALSE)</f>
        <v>Y</v>
      </c>
      <c r="C1624" s="32" t="str">
        <f>VLOOKUP(Table_EnergyDemand_raw_data[[#This Row],[Date]],Table_Sheet1[], 3, FALSE)</f>
        <v>N</v>
      </c>
      <c r="D1624" s="32">
        <v>122760.92</v>
      </c>
      <c r="E1624" s="32">
        <f>IF(Table5[[#This Row],[School day]]="Y",Table5[[#This Row],[Demand]],NA())</f>
        <v>122760.92</v>
      </c>
      <c r="F1624" s="32" t="e">
        <f>IF(Table5[[#This Row],[School day]]="N",Table5[[#This Row],[Demand]],NA())</f>
        <v>#N/A</v>
      </c>
      <c r="G1624" s="32" t="e">
        <f>IF(Table5[[#This Row],[Holiday]]="Y",Table5[[#This Row],[Demand]], NA())</f>
        <v>#N/A</v>
      </c>
      <c r="H1624" s="32">
        <f>IF(Table5[[#This Row],[Holiday]]="Y",NA(),Table5[[#This Row],[Demand]])</f>
        <v>122760.92</v>
      </c>
    </row>
    <row r="1625" spans="1:8" x14ac:dyDescent="0.3">
      <c r="A1625" s="31">
        <v>43628</v>
      </c>
      <c r="B1625" s="32" t="str">
        <f>VLOOKUP(Table_EnergyDemand_raw_data[[#This Row],[Date]],Table_Sheet1[], 2, FALSE)</f>
        <v>Y</v>
      </c>
      <c r="C1625" s="32" t="str">
        <f>VLOOKUP(Table_EnergyDemand_raw_data[[#This Row],[Date]],Table_Sheet1[], 3, FALSE)</f>
        <v>N</v>
      </c>
      <c r="D1625" s="32">
        <v>128127.75</v>
      </c>
      <c r="E1625" s="32">
        <f>IF(Table5[[#This Row],[School day]]="Y",Table5[[#This Row],[Demand]],NA())</f>
        <v>128127.75</v>
      </c>
      <c r="F1625" s="32" t="e">
        <f>IF(Table5[[#This Row],[School day]]="N",Table5[[#This Row],[Demand]],NA())</f>
        <v>#N/A</v>
      </c>
      <c r="G1625" s="32" t="e">
        <f>IF(Table5[[#This Row],[Holiday]]="Y",Table5[[#This Row],[Demand]], NA())</f>
        <v>#N/A</v>
      </c>
      <c r="H1625" s="32">
        <f>IF(Table5[[#This Row],[Holiday]]="Y",NA(),Table5[[#This Row],[Demand]])</f>
        <v>128127.75</v>
      </c>
    </row>
    <row r="1626" spans="1:8" x14ac:dyDescent="0.3">
      <c r="A1626" s="31">
        <v>43629</v>
      </c>
      <c r="B1626" s="32" t="str">
        <f>VLOOKUP(Table_EnergyDemand_raw_data[[#This Row],[Date]],Table_Sheet1[], 2, FALSE)</f>
        <v>Y</v>
      </c>
      <c r="C1626" s="32" t="str">
        <f>VLOOKUP(Table_EnergyDemand_raw_data[[#This Row],[Date]],Table_Sheet1[], 3, FALSE)</f>
        <v>N</v>
      </c>
      <c r="D1626" s="32">
        <v>128535.19</v>
      </c>
      <c r="E1626" s="32">
        <f>IF(Table5[[#This Row],[School day]]="Y",Table5[[#This Row],[Demand]],NA())</f>
        <v>128535.19</v>
      </c>
      <c r="F1626" s="32" t="e">
        <f>IF(Table5[[#This Row],[School day]]="N",Table5[[#This Row],[Demand]],NA())</f>
        <v>#N/A</v>
      </c>
      <c r="G1626" s="32" t="e">
        <f>IF(Table5[[#This Row],[Holiday]]="Y",Table5[[#This Row],[Demand]], NA())</f>
        <v>#N/A</v>
      </c>
      <c r="H1626" s="32">
        <f>IF(Table5[[#This Row],[Holiday]]="Y",NA(),Table5[[#This Row],[Demand]])</f>
        <v>128535.19</v>
      </c>
    </row>
    <row r="1627" spans="1:8" x14ac:dyDescent="0.3">
      <c r="A1627" s="31">
        <v>43630</v>
      </c>
      <c r="B1627" s="32" t="str">
        <f>VLOOKUP(Table_EnergyDemand_raw_data[[#This Row],[Date]],Table_Sheet1[], 2, FALSE)</f>
        <v>Y</v>
      </c>
      <c r="C1627" s="32" t="str">
        <f>VLOOKUP(Table_EnergyDemand_raw_data[[#This Row],[Date]],Table_Sheet1[], 3, FALSE)</f>
        <v>N</v>
      </c>
      <c r="D1627" s="32">
        <v>128153.19500000001</v>
      </c>
      <c r="E1627" s="32">
        <f>IF(Table5[[#This Row],[School day]]="Y",Table5[[#This Row],[Demand]],NA())</f>
        <v>128153.19500000001</v>
      </c>
      <c r="F1627" s="32" t="e">
        <f>IF(Table5[[#This Row],[School day]]="N",Table5[[#This Row],[Demand]],NA())</f>
        <v>#N/A</v>
      </c>
      <c r="G1627" s="32" t="e">
        <f>IF(Table5[[#This Row],[Holiday]]="Y",Table5[[#This Row],[Demand]], NA())</f>
        <v>#N/A</v>
      </c>
      <c r="H1627" s="32">
        <f>IF(Table5[[#This Row],[Holiday]]="Y",NA(),Table5[[#This Row],[Demand]])</f>
        <v>128153.19500000001</v>
      </c>
    </row>
    <row r="1628" spans="1:8" x14ac:dyDescent="0.3">
      <c r="A1628" s="31">
        <v>43631</v>
      </c>
      <c r="B1628" s="32" t="str">
        <f>VLOOKUP(Table_EnergyDemand_raw_data[[#This Row],[Date]],Table_Sheet1[], 2, FALSE)</f>
        <v>Y</v>
      </c>
      <c r="C1628" s="32" t="str">
        <f>VLOOKUP(Table_EnergyDemand_raw_data[[#This Row],[Date]],Table_Sheet1[], 3, FALSE)</f>
        <v>N</v>
      </c>
      <c r="D1628" s="32">
        <v>121097.845</v>
      </c>
      <c r="E1628" s="32">
        <f>IF(Table5[[#This Row],[School day]]="Y",Table5[[#This Row],[Demand]],NA())</f>
        <v>121097.845</v>
      </c>
      <c r="F1628" s="32" t="e">
        <f>IF(Table5[[#This Row],[School day]]="N",Table5[[#This Row],[Demand]],NA())</f>
        <v>#N/A</v>
      </c>
      <c r="G1628" s="32" t="e">
        <f>IF(Table5[[#This Row],[Holiday]]="Y",Table5[[#This Row],[Demand]], NA())</f>
        <v>#N/A</v>
      </c>
      <c r="H1628" s="32">
        <f>IF(Table5[[#This Row],[Holiday]]="Y",NA(),Table5[[#This Row],[Demand]])</f>
        <v>121097.845</v>
      </c>
    </row>
    <row r="1629" spans="1:8" x14ac:dyDescent="0.3">
      <c r="A1629" s="31">
        <v>43632</v>
      </c>
      <c r="B1629" s="32" t="str">
        <f>VLOOKUP(Table_EnergyDemand_raw_data[[#This Row],[Date]],Table_Sheet1[], 2, FALSE)</f>
        <v>Y</v>
      </c>
      <c r="C1629" s="32" t="str">
        <f>VLOOKUP(Table_EnergyDemand_raw_data[[#This Row],[Date]],Table_Sheet1[], 3, FALSE)</f>
        <v>N</v>
      </c>
      <c r="D1629" s="32">
        <v>116811.39</v>
      </c>
      <c r="E1629" s="32">
        <f>IF(Table5[[#This Row],[School day]]="Y",Table5[[#This Row],[Demand]],NA())</f>
        <v>116811.39</v>
      </c>
      <c r="F1629" s="32" t="e">
        <f>IF(Table5[[#This Row],[School day]]="N",Table5[[#This Row],[Demand]],NA())</f>
        <v>#N/A</v>
      </c>
      <c r="G1629" s="32" t="e">
        <f>IF(Table5[[#This Row],[Holiday]]="Y",Table5[[#This Row],[Demand]], NA())</f>
        <v>#N/A</v>
      </c>
      <c r="H1629" s="32">
        <f>IF(Table5[[#This Row],[Holiday]]="Y",NA(),Table5[[#This Row],[Demand]])</f>
        <v>116811.39</v>
      </c>
    </row>
    <row r="1630" spans="1:8" x14ac:dyDescent="0.3">
      <c r="A1630" s="31">
        <v>43633</v>
      </c>
      <c r="B1630" s="32" t="str">
        <f>VLOOKUP(Table_EnergyDemand_raw_data[[#This Row],[Date]],Table_Sheet1[], 2, FALSE)</f>
        <v>Y</v>
      </c>
      <c r="C1630" s="32" t="str">
        <f>VLOOKUP(Table_EnergyDemand_raw_data[[#This Row],[Date]],Table_Sheet1[], 3, FALSE)</f>
        <v>N</v>
      </c>
      <c r="D1630" s="32">
        <v>129972.91499999999</v>
      </c>
      <c r="E1630" s="32">
        <f>IF(Table5[[#This Row],[School day]]="Y",Table5[[#This Row],[Demand]],NA())</f>
        <v>129972.91499999999</v>
      </c>
      <c r="F1630" s="32" t="e">
        <f>IF(Table5[[#This Row],[School day]]="N",Table5[[#This Row],[Demand]],NA())</f>
        <v>#N/A</v>
      </c>
      <c r="G1630" s="32" t="e">
        <f>IF(Table5[[#This Row],[Holiday]]="Y",Table5[[#This Row],[Demand]], NA())</f>
        <v>#N/A</v>
      </c>
      <c r="H1630" s="32">
        <f>IF(Table5[[#This Row],[Holiday]]="Y",NA(),Table5[[#This Row],[Demand]])</f>
        <v>129972.91499999999</v>
      </c>
    </row>
    <row r="1631" spans="1:8" x14ac:dyDescent="0.3">
      <c r="A1631" s="31">
        <v>43634</v>
      </c>
      <c r="B1631" s="32" t="str">
        <f>VLOOKUP(Table_EnergyDemand_raw_data[[#This Row],[Date]],Table_Sheet1[], 2, FALSE)</f>
        <v>Y</v>
      </c>
      <c r="C1631" s="32" t="str">
        <f>VLOOKUP(Table_EnergyDemand_raw_data[[#This Row],[Date]],Table_Sheet1[], 3, FALSE)</f>
        <v>N</v>
      </c>
      <c r="D1631" s="32">
        <v>137922.22</v>
      </c>
      <c r="E1631" s="32">
        <f>IF(Table5[[#This Row],[School day]]="Y",Table5[[#This Row],[Demand]],NA())</f>
        <v>137922.22</v>
      </c>
      <c r="F1631" s="32" t="e">
        <f>IF(Table5[[#This Row],[School day]]="N",Table5[[#This Row],[Demand]],NA())</f>
        <v>#N/A</v>
      </c>
      <c r="G1631" s="32" t="e">
        <f>IF(Table5[[#This Row],[Holiday]]="Y",Table5[[#This Row],[Demand]], NA())</f>
        <v>#N/A</v>
      </c>
      <c r="H1631" s="32">
        <f>IF(Table5[[#This Row],[Holiday]]="Y",NA(),Table5[[#This Row],[Demand]])</f>
        <v>137922.22</v>
      </c>
    </row>
    <row r="1632" spans="1:8" x14ac:dyDescent="0.3">
      <c r="A1632" s="31">
        <v>43635</v>
      </c>
      <c r="B1632" s="32" t="str">
        <f>VLOOKUP(Table_EnergyDemand_raw_data[[#This Row],[Date]],Table_Sheet1[], 2, FALSE)</f>
        <v>Y</v>
      </c>
      <c r="C1632" s="32" t="str">
        <f>VLOOKUP(Table_EnergyDemand_raw_data[[#This Row],[Date]],Table_Sheet1[], 3, FALSE)</f>
        <v>N</v>
      </c>
      <c r="D1632" s="32">
        <v>144737.12</v>
      </c>
      <c r="E1632" s="32">
        <f>IF(Table5[[#This Row],[School day]]="Y",Table5[[#This Row],[Demand]],NA())</f>
        <v>144737.12</v>
      </c>
      <c r="F1632" s="32" t="e">
        <f>IF(Table5[[#This Row],[School day]]="N",Table5[[#This Row],[Demand]],NA())</f>
        <v>#N/A</v>
      </c>
      <c r="G1632" s="32" t="e">
        <f>IF(Table5[[#This Row],[Holiday]]="Y",Table5[[#This Row],[Demand]], NA())</f>
        <v>#N/A</v>
      </c>
      <c r="H1632" s="32">
        <f>IF(Table5[[#This Row],[Holiday]]="Y",NA(),Table5[[#This Row],[Demand]])</f>
        <v>144737.12</v>
      </c>
    </row>
    <row r="1633" spans="1:8" x14ac:dyDescent="0.3">
      <c r="A1633" s="31">
        <v>43636</v>
      </c>
      <c r="B1633" s="32" t="str">
        <f>VLOOKUP(Table_EnergyDemand_raw_data[[#This Row],[Date]],Table_Sheet1[], 2, FALSE)</f>
        <v>Y</v>
      </c>
      <c r="C1633" s="32" t="str">
        <f>VLOOKUP(Table_EnergyDemand_raw_data[[#This Row],[Date]],Table_Sheet1[], 3, FALSE)</f>
        <v>N</v>
      </c>
      <c r="D1633" s="32">
        <v>148609.595</v>
      </c>
      <c r="E1633" s="32">
        <f>IF(Table5[[#This Row],[School day]]="Y",Table5[[#This Row],[Demand]],NA())</f>
        <v>148609.595</v>
      </c>
      <c r="F1633" s="32" t="e">
        <f>IF(Table5[[#This Row],[School day]]="N",Table5[[#This Row],[Demand]],NA())</f>
        <v>#N/A</v>
      </c>
      <c r="G1633" s="32" t="e">
        <f>IF(Table5[[#This Row],[Holiday]]="Y",Table5[[#This Row],[Demand]], NA())</f>
        <v>#N/A</v>
      </c>
      <c r="H1633" s="32">
        <f>IF(Table5[[#This Row],[Holiday]]="Y",NA(),Table5[[#This Row],[Demand]])</f>
        <v>148609.595</v>
      </c>
    </row>
    <row r="1634" spans="1:8" x14ac:dyDescent="0.3">
      <c r="A1634" s="31">
        <v>43637</v>
      </c>
      <c r="B1634" s="32" t="str">
        <f>VLOOKUP(Table_EnergyDemand_raw_data[[#This Row],[Date]],Table_Sheet1[], 2, FALSE)</f>
        <v>Y</v>
      </c>
      <c r="C1634" s="32" t="str">
        <f>VLOOKUP(Table_EnergyDemand_raw_data[[#This Row],[Date]],Table_Sheet1[], 3, FALSE)</f>
        <v>N</v>
      </c>
      <c r="D1634" s="32">
        <v>144504.32999999999</v>
      </c>
      <c r="E1634" s="32">
        <f>IF(Table5[[#This Row],[School day]]="Y",Table5[[#This Row],[Demand]],NA())</f>
        <v>144504.32999999999</v>
      </c>
      <c r="F1634" s="32" t="e">
        <f>IF(Table5[[#This Row],[School day]]="N",Table5[[#This Row],[Demand]],NA())</f>
        <v>#N/A</v>
      </c>
      <c r="G1634" s="32" t="e">
        <f>IF(Table5[[#This Row],[Holiday]]="Y",Table5[[#This Row],[Demand]], NA())</f>
        <v>#N/A</v>
      </c>
      <c r="H1634" s="32">
        <f>IF(Table5[[#This Row],[Holiday]]="Y",NA(),Table5[[#This Row],[Demand]])</f>
        <v>144504.32999999999</v>
      </c>
    </row>
    <row r="1635" spans="1:8" x14ac:dyDescent="0.3">
      <c r="A1635" s="31">
        <v>43638</v>
      </c>
      <c r="B1635" s="32" t="str">
        <f>VLOOKUP(Table_EnergyDemand_raw_data[[#This Row],[Date]],Table_Sheet1[], 2, FALSE)</f>
        <v>Y</v>
      </c>
      <c r="C1635" s="32" t="str">
        <f>VLOOKUP(Table_EnergyDemand_raw_data[[#This Row],[Date]],Table_Sheet1[], 3, FALSE)</f>
        <v>N</v>
      </c>
      <c r="D1635" s="32">
        <v>132829.29</v>
      </c>
      <c r="E1635" s="32">
        <f>IF(Table5[[#This Row],[School day]]="Y",Table5[[#This Row],[Demand]],NA())</f>
        <v>132829.29</v>
      </c>
      <c r="F1635" s="32" t="e">
        <f>IF(Table5[[#This Row],[School day]]="N",Table5[[#This Row],[Demand]],NA())</f>
        <v>#N/A</v>
      </c>
      <c r="G1635" s="32" t="e">
        <f>IF(Table5[[#This Row],[Holiday]]="Y",Table5[[#This Row],[Demand]], NA())</f>
        <v>#N/A</v>
      </c>
      <c r="H1635" s="32">
        <f>IF(Table5[[#This Row],[Holiday]]="Y",NA(),Table5[[#This Row],[Demand]])</f>
        <v>132829.29</v>
      </c>
    </row>
    <row r="1636" spans="1:8" x14ac:dyDescent="0.3">
      <c r="A1636" s="31">
        <v>43639</v>
      </c>
      <c r="B1636" s="32" t="str">
        <f>VLOOKUP(Table_EnergyDemand_raw_data[[#This Row],[Date]],Table_Sheet1[], 2, FALSE)</f>
        <v>Y</v>
      </c>
      <c r="C1636" s="32" t="str">
        <f>VLOOKUP(Table_EnergyDemand_raw_data[[#This Row],[Date]],Table_Sheet1[], 3, FALSE)</f>
        <v>N</v>
      </c>
      <c r="D1636" s="32">
        <v>133525.32</v>
      </c>
      <c r="E1636" s="32">
        <f>IF(Table5[[#This Row],[School day]]="Y",Table5[[#This Row],[Demand]],NA())</f>
        <v>133525.32</v>
      </c>
      <c r="F1636" s="32" t="e">
        <f>IF(Table5[[#This Row],[School day]]="N",Table5[[#This Row],[Demand]],NA())</f>
        <v>#N/A</v>
      </c>
      <c r="G1636" s="32" t="e">
        <f>IF(Table5[[#This Row],[Holiday]]="Y",Table5[[#This Row],[Demand]], NA())</f>
        <v>#N/A</v>
      </c>
      <c r="H1636" s="32">
        <f>IF(Table5[[#This Row],[Holiday]]="Y",NA(),Table5[[#This Row],[Demand]])</f>
        <v>133525.32</v>
      </c>
    </row>
    <row r="1637" spans="1:8" x14ac:dyDescent="0.3">
      <c r="A1637" s="31">
        <v>43640</v>
      </c>
      <c r="B1637" s="32" t="str">
        <f>VLOOKUP(Table_EnergyDemand_raw_data[[#This Row],[Date]],Table_Sheet1[], 2, FALSE)</f>
        <v>Y</v>
      </c>
      <c r="C1637" s="32" t="str">
        <f>VLOOKUP(Table_EnergyDemand_raw_data[[#This Row],[Date]],Table_Sheet1[], 3, FALSE)</f>
        <v>N</v>
      </c>
      <c r="D1637" s="32">
        <v>146856.79999999999</v>
      </c>
      <c r="E1637" s="32">
        <f>IF(Table5[[#This Row],[School day]]="Y",Table5[[#This Row],[Demand]],NA())</f>
        <v>146856.79999999999</v>
      </c>
      <c r="F1637" s="32" t="e">
        <f>IF(Table5[[#This Row],[School day]]="N",Table5[[#This Row],[Demand]],NA())</f>
        <v>#N/A</v>
      </c>
      <c r="G1637" s="32" t="e">
        <f>IF(Table5[[#This Row],[Holiday]]="Y",Table5[[#This Row],[Demand]], NA())</f>
        <v>#N/A</v>
      </c>
      <c r="H1637" s="32">
        <f>IF(Table5[[#This Row],[Holiday]]="Y",NA(),Table5[[#This Row],[Demand]])</f>
        <v>146856.79999999999</v>
      </c>
    </row>
    <row r="1638" spans="1:8" x14ac:dyDescent="0.3">
      <c r="A1638" s="31">
        <v>43641</v>
      </c>
      <c r="B1638" s="32" t="str">
        <f>VLOOKUP(Table_EnergyDemand_raw_data[[#This Row],[Date]],Table_Sheet1[], 2, FALSE)</f>
        <v>Y</v>
      </c>
      <c r="C1638" s="32" t="str">
        <f>VLOOKUP(Table_EnergyDemand_raw_data[[#This Row],[Date]],Table_Sheet1[], 3, FALSE)</f>
        <v>N</v>
      </c>
      <c r="D1638" s="32">
        <v>145807.25</v>
      </c>
      <c r="E1638" s="32">
        <f>IF(Table5[[#This Row],[School day]]="Y",Table5[[#This Row],[Demand]],NA())</f>
        <v>145807.25</v>
      </c>
      <c r="F1638" s="32" t="e">
        <f>IF(Table5[[#This Row],[School day]]="N",Table5[[#This Row],[Demand]],NA())</f>
        <v>#N/A</v>
      </c>
      <c r="G1638" s="32" t="e">
        <f>IF(Table5[[#This Row],[Holiday]]="Y",Table5[[#This Row],[Demand]], NA())</f>
        <v>#N/A</v>
      </c>
      <c r="H1638" s="32">
        <f>IF(Table5[[#This Row],[Holiday]]="Y",NA(),Table5[[#This Row],[Demand]])</f>
        <v>145807.25</v>
      </c>
    </row>
    <row r="1639" spans="1:8" x14ac:dyDescent="0.3">
      <c r="A1639" s="31">
        <v>43642</v>
      </c>
      <c r="B1639" s="32" t="str">
        <f>VLOOKUP(Table_EnergyDemand_raw_data[[#This Row],[Date]],Table_Sheet1[], 2, FALSE)</f>
        <v>Y</v>
      </c>
      <c r="C1639" s="32" t="str">
        <f>VLOOKUP(Table_EnergyDemand_raw_data[[#This Row],[Date]],Table_Sheet1[], 3, FALSE)</f>
        <v>N</v>
      </c>
      <c r="D1639" s="32">
        <v>139351.56</v>
      </c>
      <c r="E1639" s="32">
        <f>IF(Table5[[#This Row],[School day]]="Y",Table5[[#This Row],[Demand]],NA())</f>
        <v>139351.56</v>
      </c>
      <c r="F1639" s="32" t="e">
        <f>IF(Table5[[#This Row],[School day]]="N",Table5[[#This Row],[Demand]],NA())</f>
        <v>#N/A</v>
      </c>
      <c r="G1639" s="32" t="e">
        <f>IF(Table5[[#This Row],[Holiday]]="Y",Table5[[#This Row],[Demand]], NA())</f>
        <v>#N/A</v>
      </c>
      <c r="H1639" s="32">
        <f>IF(Table5[[#This Row],[Holiday]]="Y",NA(),Table5[[#This Row],[Demand]])</f>
        <v>139351.56</v>
      </c>
    </row>
    <row r="1640" spans="1:8" x14ac:dyDescent="0.3">
      <c r="A1640" s="31">
        <v>43643</v>
      </c>
      <c r="B1640" s="32" t="str">
        <f>VLOOKUP(Table_EnergyDemand_raw_data[[#This Row],[Date]],Table_Sheet1[], 2, FALSE)</f>
        <v>Y</v>
      </c>
      <c r="C1640" s="32" t="str">
        <f>VLOOKUP(Table_EnergyDemand_raw_data[[#This Row],[Date]],Table_Sheet1[], 3, FALSE)</f>
        <v>N</v>
      </c>
      <c r="D1640" s="32">
        <v>131023.66</v>
      </c>
      <c r="E1640" s="32">
        <f>IF(Table5[[#This Row],[School day]]="Y",Table5[[#This Row],[Demand]],NA())</f>
        <v>131023.66</v>
      </c>
      <c r="F1640" s="32" t="e">
        <f>IF(Table5[[#This Row],[School day]]="N",Table5[[#This Row],[Demand]],NA())</f>
        <v>#N/A</v>
      </c>
      <c r="G1640" s="32" t="e">
        <f>IF(Table5[[#This Row],[Holiday]]="Y",Table5[[#This Row],[Demand]], NA())</f>
        <v>#N/A</v>
      </c>
      <c r="H1640" s="32">
        <f>IF(Table5[[#This Row],[Holiday]]="Y",NA(),Table5[[#This Row],[Demand]])</f>
        <v>131023.66</v>
      </c>
    </row>
    <row r="1641" spans="1:8" x14ac:dyDescent="0.3">
      <c r="A1641" s="31">
        <v>43644</v>
      </c>
      <c r="B1641" s="32" t="str">
        <f>VLOOKUP(Table_EnergyDemand_raw_data[[#This Row],[Date]],Table_Sheet1[], 2, FALSE)</f>
        <v>N</v>
      </c>
      <c r="C1641" s="32" t="str">
        <f>VLOOKUP(Table_EnergyDemand_raw_data[[#This Row],[Date]],Table_Sheet1[], 3, FALSE)</f>
        <v>N</v>
      </c>
      <c r="D1641" s="32">
        <v>123546.62</v>
      </c>
      <c r="E1641" s="32" t="e">
        <f>IF(Table5[[#This Row],[School day]]="Y",Table5[[#This Row],[Demand]],NA())</f>
        <v>#N/A</v>
      </c>
      <c r="F1641" s="32">
        <f>IF(Table5[[#This Row],[School day]]="N",Table5[[#This Row],[Demand]],NA())</f>
        <v>123546.62</v>
      </c>
      <c r="G1641" s="32" t="e">
        <f>IF(Table5[[#This Row],[Holiday]]="Y",Table5[[#This Row],[Demand]], NA())</f>
        <v>#N/A</v>
      </c>
      <c r="H1641" s="32">
        <f>IF(Table5[[#This Row],[Holiday]]="Y",NA(),Table5[[#This Row],[Demand]])</f>
        <v>123546.62</v>
      </c>
    </row>
    <row r="1642" spans="1:8" x14ac:dyDescent="0.3">
      <c r="A1642" s="31">
        <v>43645</v>
      </c>
      <c r="B1642" s="32" t="str">
        <f>VLOOKUP(Table_EnergyDemand_raw_data[[#This Row],[Date]],Table_Sheet1[], 2, FALSE)</f>
        <v>N</v>
      </c>
      <c r="C1642" s="32" t="str">
        <f>VLOOKUP(Table_EnergyDemand_raw_data[[#This Row],[Date]],Table_Sheet1[], 3, FALSE)</f>
        <v>N</v>
      </c>
      <c r="D1642" s="32">
        <v>117924.13</v>
      </c>
      <c r="E1642" s="32" t="e">
        <f>IF(Table5[[#This Row],[School day]]="Y",Table5[[#This Row],[Demand]],NA())</f>
        <v>#N/A</v>
      </c>
      <c r="F1642" s="32">
        <f>IF(Table5[[#This Row],[School day]]="N",Table5[[#This Row],[Demand]],NA())</f>
        <v>117924.13</v>
      </c>
      <c r="G1642" s="32" t="e">
        <f>IF(Table5[[#This Row],[Holiday]]="Y",Table5[[#This Row],[Demand]], NA())</f>
        <v>#N/A</v>
      </c>
      <c r="H1642" s="32">
        <f>IF(Table5[[#This Row],[Holiday]]="Y",NA(),Table5[[#This Row],[Demand]])</f>
        <v>117924.13</v>
      </c>
    </row>
    <row r="1643" spans="1:8" x14ac:dyDescent="0.3">
      <c r="A1643" s="31">
        <v>43646</v>
      </c>
      <c r="B1643" s="32" t="str">
        <f>VLOOKUP(Table_EnergyDemand_raw_data[[#This Row],[Date]],Table_Sheet1[], 2, FALSE)</f>
        <v>N</v>
      </c>
      <c r="C1643" s="32" t="str">
        <f>VLOOKUP(Table_EnergyDemand_raw_data[[#This Row],[Date]],Table_Sheet1[], 3, FALSE)</f>
        <v>N</v>
      </c>
      <c r="D1643" s="32">
        <v>116150.91499999999</v>
      </c>
      <c r="E1643" s="32" t="e">
        <f>IF(Table5[[#This Row],[School day]]="Y",Table5[[#This Row],[Demand]],NA())</f>
        <v>#N/A</v>
      </c>
      <c r="F1643" s="32">
        <f>IF(Table5[[#This Row],[School day]]="N",Table5[[#This Row],[Demand]],NA())</f>
        <v>116150.91499999999</v>
      </c>
      <c r="G1643" s="32" t="e">
        <f>IF(Table5[[#This Row],[Holiday]]="Y",Table5[[#This Row],[Demand]], NA())</f>
        <v>#N/A</v>
      </c>
      <c r="H1643" s="32">
        <f>IF(Table5[[#This Row],[Holiday]]="Y",NA(),Table5[[#This Row],[Demand]])</f>
        <v>116150.91499999999</v>
      </c>
    </row>
    <row r="1644" spans="1:8" x14ac:dyDescent="0.3">
      <c r="A1644" s="31">
        <v>43647</v>
      </c>
      <c r="B1644" s="32" t="str">
        <f>VLOOKUP(Table_EnergyDemand_raw_data[[#This Row],[Date]],Table_Sheet1[], 2, FALSE)</f>
        <v>N</v>
      </c>
      <c r="C1644" s="32" t="str">
        <f>VLOOKUP(Table_EnergyDemand_raw_data[[#This Row],[Date]],Table_Sheet1[], 3, FALSE)</f>
        <v>N</v>
      </c>
      <c r="D1644" s="32">
        <v>130565.58</v>
      </c>
      <c r="E1644" s="32" t="e">
        <f>IF(Table5[[#This Row],[School day]]="Y",Table5[[#This Row],[Demand]],NA())</f>
        <v>#N/A</v>
      </c>
      <c r="F1644" s="32">
        <f>IF(Table5[[#This Row],[School day]]="N",Table5[[#This Row],[Demand]],NA())</f>
        <v>130565.58</v>
      </c>
      <c r="G1644" s="32" t="e">
        <f>IF(Table5[[#This Row],[Holiday]]="Y",Table5[[#This Row],[Demand]], NA())</f>
        <v>#N/A</v>
      </c>
      <c r="H1644" s="32">
        <f>IF(Table5[[#This Row],[Holiday]]="Y",NA(),Table5[[#This Row],[Demand]])</f>
        <v>130565.58</v>
      </c>
    </row>
    <row r="1645" spans="1:8" x14ac:dyDescent="0.3">
      <c r="A1645" s="31">
        <v>43648</v>
      </c>
      <c r="B1645" s="32" t="str">
        <f>VLOOKUP(Table_EnergyDemand_raw_data[[#This Row],[Date]],Table_Sheet1[], 2, FALSE)</f>
        <v>N</v>
      </c>
      <c r="C1645" s="32" t="str">
        <f>VLOOKUP(Table_EnergyDemand_raw_data[[#This Row],[Date]],Table_Sheet1[], 3, FALSE)</f>
        <v>N</v>
      </c>
      <c r="D1645" s="32">
        <v>135866.75</v>
      </c>
      <c r="E1645" s="32" t="e">
        <f>IF(Table5[[#This Row],[School day]]="Y",Table5[[#This Row],[Demand]],NA())</f>
        <v>#N/A</v>
      </c>
      <c r="F1645" s="32">
        <f>IF(Table5[[#This Row],[School day]]="N",Table5[[#This Row],[Demand]],NA())</f>
        <v>135866.75</v>
      </c>
      <c r="G1645" s="32" t="e">
        <f>IF(Table5[[#This Row],[Holiday]]="Y",Table5[[#This Row],[Demand]], NA())</f>
        <v>#N/A</v>
      </c>
      <c r="H1645" s="32">
        <f>IF(Table5[[#This Row],[Holiday]]="Y",NA(),Table5[[#This Row],[Demand]])</f>
        <v>135866.75</v>
      </c>
    </row>
    <row r="1646" spans="1:8" x14ac:dyDescent="0.3">
      <c r="A1646" s="31">
        <v>43649</v>
      </c>
      <c r="B1646" s="32" t="str">
        <f>VLOOKUP(Table_EnergyDemand_raw_data[[#This Row],[Date]],Table_Sheet1[], 2, FALSE)</f>
        <v>N</v>
      </c>
      <c r="C1646" s="32" t="str">
        <f>VLOOKUP(Table_EnergyDemand_raw_data[[#This Row],[Date]],Table_Sheet1[], 3, FALSE)</f>
        <v>N</v>
      </c>
      <c r="D1646" s="32">
        <v>137327.70000000001</v>
      </c>
      <c r="E1646" s="32" t="e">
        <f>IF(Table5[[#This Row],[School day]]="Y",Table5[[#This Row],[Demand]],NA())</f>
        <v>#N/A</v>
      </c>
      <c r="F1646" s="32">
        <f>IF(Table5[[#This Row],[School day]]="N",Table5[[#This Row],[Demand]],NA())</f>
        <v>137327.70000000001</v>
      </c>
      <c r="G1646" s="32" t="e">
        <f>IF(Table5[[#This Row],[Holiday]]="Y",Table5[[#This Row],[Demand]], NA())</f>
        <v>#N/A</v>
      </c>
      <c r="H1646" s="32">
        <f>IF(Table5[[#This Row],[Holiday]]="Y",NA(),Table5[[#This Row],[Demand]])</f>
        <v>137327.70000000001</v>
      </c>
    </row>
    <row r="1647" spans="1:8" x14ac:dyDescent="0.3">
      <c r="A1647" s="31">
        <v>43650</v>
      </c>
      <c r="B1647" s="32" t="str">
        <f>VLOOKUP(Table_EnergyDemand_raw_data[[#This Row],[Date]],Table_Sheet1[], 2, FALSE)</f>
        <v>N</v>
      </c>
      <c r="C1647" s="32" t="str">
        <f>VLOOKUP(Table_EnergyDemand_raw_data[[#This Row],[Date]],Table_Sheet1[], 3, FALSE)</f>
        <v>N</v>
      </c>
      <c r="D1647" s="32">
        <v>135182.72500000001</v>
      </c>
      <c r="E1647" s="32" t="e">
        <f>IF(Table5[[#This Row],[School day]]="Y",Table5[[#This Row],[Demand]],NA())</f>
        <v>#N/A</v>
      </c>
      <c r="F1647" s="32">
        <f>IF(Table5[[#This Row],[School day]]="N",Table5[[#This Row],[Demand]],NA())</f>
        <v>135182.72500000001</v>
      </c>
      <c r="G1647" s="32" t="e">
        <f>IF(Table5[[#This Row],[Holiday]]="Y",Table5[[#This Row],[Demand]], NA())</f>
        <v>#N/A</v>
      </c>
      <c r="H1647" s="32">
        <f>IF(Table5[[#This Row],[Holiday]]="Y",NA(),Table5[[#This Row],[Demand]])</f>
        <v>135182.72500000001</v>
      </c>
    </row>
    <row r="1648" spans="1:8" x14ac:dyDescent="0.3">
      <c r="A1648" s="31">
        <v>43651</v>
      </c>
      <c r="B1648" s="32" t="str">
        <f>VLOOKUP(Table_EnergyDemand_raw_data[[#This Row],[Date]],Table_Sheet1[], 2, FALSE)</f>
        <v>N</v>
      </c>
      <c r="C1648" s="32" t="str">
        <f>VLOOKUP(Table_EnergyDemand_raw_data[[#This Row],[Date]],Table_Sheet1[], 3, FALSE)</f>
        <v>N</v>
      </c>
      <c r="D1648" s="32">
        <v>132774.29500000001</v>
      </c>
      <c r="E1648" s="32" t="e">
        <f>IF(Table5[[#This Row],[School day]]="Y",Table5[[#This Row],[Demand]],NA())</f>
        <v>#N/A</v>
      </c>
      <c r="F1648" s="32">
        <f>IF(Table5[[#This Row],[School day]]="N",Table5[[#This Row],[Demand]],NA())</f>
        <v>132774.29500000001</v>
      </c>
      <c r="G1648" s="32" t="e">
        <f>IF(Table5[[#This Row],[Holiday]]="Y",Table5[[#This Row],[Demand]], NA())</f>
        <v>#N/A</v>
      </c>
      <c r="H1648" s="32">
        <f>IF(Table5[[#This Row],[Holiday]]="Y",NA(),Table5[[#This Row],[Demand]])</f>
        <v>132774.29500000001</v>
      </c>
    </row>
    <row r="1649" spans="1:8" x14ac:dyDescent="0.3">
      <c r="A1649" s="31">
        <v>43652</v>
      </c>
      <c r="B1649" s="32" t="str">
        <f>VLOOKUP(Table_EnergyDemand_raw_data[[#This Row],[Date]],Table_Sheet1[], 2, FALSE)</f>
        <v>N</v>
      </c>
      <c r="C1649" s="32" t="str">
        <f>VLOOKUP(Table_EnergyDemand_raw_data[[#This Row],[Date]],Table_Sheet1[], 3, FALSE)</f>
        <v>N</v>
      </c>
      <c r="D1649" s="32">
        <v>114660.9</v>
      </c>
      <c r="E1649" s="32" t="e">
        <f>IF(Table5[[#This Row],[School day]]="Y",Table5[[#This Row],[Demand]],NA())</f>
        <v>#N/A</v>
      </c>
      <c r="F1649" s="32">
        <f>IF(Table5[[#This Row],[School day]]="N",Table5[[#This Row],[Demand]],NA())</f>
        <v>114660.9</v>
      </c>
      <c r="G1649" s="32" t="e">
        <f>IF(Table5[[#This Row],[Holiday]]="Y",Table5[[#This Row],[Demand]], NA())</f>
        <v>#N/A</v>
      </c>
      <c r="H1649" s="32">
        <f>IF(Table5[[#This Row],[Holiday]]="Y",NA(),Table5[[#This Row],[Demand]])</f>
        <v>114660.9</v>
      </c>
    </row>
    <row r="1650" spans="1:8" x14ac:dyDescent="0.3">
      <c r="A1650" s="31">
        <v>43653</v>
      </c>
      <c r="B1650" s="32" t="str">
        <f>VLOOKUP(Table_EnergyDemand_raw_data[[#This Row],[Date]],Table_Sheet1[], 2, FALSE)</f>
        <v>N</v>
      </c>
      <c r="C1650" s="32" t="str">
        <f>VLOOKUP(Table_EnergyDemand_raw_data[[#This Row],[Date]],Table_Sheet1[], 3, FALSE)</f>
        <v>N</v>
      </c>
      <c r="D1650" s="32">
        <v>114469.88</v>
      </c>
      <c r="E1650" s="32" t="e">
        <f>IF(Table5[[#This Row],[School day]]="Y",Table5[[#This Row],[Demand]],NA())</f>
        <v>#N/A</v>
      </c>
      <c r="F1650" s="32">
        <f>IF(Table5[[#This Row],[School day]]="N",Table5[[#This Row],[Demand]],NA())</f>
        <v>114469.88</v>
      </c>
      <c r="G1650" s="32" t="e">
        <f>IF(Table5[[#This Row],[Holiday]]="Y",Table5[[#This Row],[Demand]], NA())</f>
        <v>#N/A</v>
      </c>
      <c r="H1650" s="32">
        <f>IF(Table5[[#This Row],[Holiday]]="Y",NA(),Table5[[#This Row],[Demand]])</f>
        <v>114469.88</v>
      </c>
    </row>
    <row r="1651" spans="1:8" x14ac:dyDescent="0.3">
      <c r="A1651" s="31">
        <v>43654</v>
      </c>
      <c r="B1651" s="32" t="str">
        <f>VLOOKUP(Table_EnergyDemand_raw_data[[#This Row],[Date]],Table_Sheet1[], 2, FALSE)</f>
        <v>N</v>
      </c>
      <c r="C1651" s="32" t="str">
        <f>VLOOKUP(Table_EnergyDemand_raw_data[[#This Row],[Date]],Table_Sheet1[], 3, FALSE)</f>
        <v>N</v>
      </c>
      <c r="D1651" s="32">
        <v>127307.26</v>
      </c>
      <c r="E1651" s="32" t="e">
        <f>IF(Table5[[#This Row],[School day]]="Y",Table5[[#This Row],[Demand]],NA())</f>
        <v>#N/A</v>
      </c>
      <c r="F1651" s="32">
        <f>IF(Table5[[#This Row],[School day]]="N",Table5[[#This Row],[Demand]],NA())</f>
        <v>127307.26</v>
      </c>
      <c r="G1651" s="32" t="e">
        <f>IF(Table5[[#This Row],[Holiday]]="Y",Table5[[#This Row],[Demand]], NA())</f>
        <v>#N/A</v>
      </c>
      <c r="H1651" s="32">
        <f>IF(Table5[[#This Row],[Holiday]]="Y",NA(),Table5[[#This Row],[Demand]])</f>
        <v>127307.26</v>
      </c>
    </row>
    <row r="1652" spans="1:8" x14ac:dyDescent="0.3">
      <c r="A1652" s="31">
        <v>43655</v>
      </c>
      <c r="B1652" s="32" t="str">
        <f>VLOOKUP(Table_EnergyDemand_raw_data[[#This Row],[Date]],Table_Sheet1[], 2, FALSE)</f>
        <v>N</v>
      </c>
      <c r="C1652" s="32" t="str">
        <f>VLOOKUP(Table_EnergyDemand_raw_data[[#This Row],[Date]],Table_Sheet1[], 3, FALSE)</f>
        <v>N</v>
      </c>
      <c r="D1652" s="32">
        <v>133803.98499999999</v>
      </c>
      <c r="E1652" s="32" t="e">
        <f>IF(Table5[[#This Row],[School day]]="Y",Table5[[#This Row],[Demand]],NA())</f>
        <v>#N/A</v>
      </c>
      <c r="F1652" s="32">
        <f>IF(Table5[[#This Row],[School day]]="N",Table5[[#This Row],[Demand]],NA())</f>
        <v>133803.98499999999</v>
      </c>
      <c r="G1652" s="32" t="e">
        <f>IF(Table5[[#This Row],[Holiday]]="Y",Table5[[#This Row],[Demand]], NA())</f>
        <v>#N/A</v>
      </c>
      <c r="H1652" s="32">
        <f>IF(Table5[[#This Row],[Holiday]]="Y",NA(),Table5[[#This Row],[Demand]])</f>
        <v>133803.98499999999</v>
      </c>
    </row>
    <row r="1653" spans="1:8" x14ac:dyDescent="0.3">
      <c r="A1653" s="31">
        <v>43656</v>
      </c>
      <c r="B1653" s="32" t="str">
        <f>VLOOKUP(Table_EnergyDemand_raw_data[[#This Row],[Date]],Table_Sheet1[], 2, FALSE)</f>
        <v>N</v>
      </c>
      <c r="C1653" s="32" t="str">
        <f>VLOOKUP(Table_EnergyDemand_raw_data[[#This Row],[Date]],Table_Sheet1[], 3, FALSE)</f>
        <v>N</v>
      </c>
      <c r="D1653" s="32">
        <v>127092.715</v>
      </c>
      <c r="E1653" s="32" t="e">
        <f>IF(Table5[[#This Row],[School day]]="Y",Table5[[#This Row],[Demand]],NA())</f>
        <v>#N/A</v>
      </c>
      <c r="F1653" s="32">
        <f>IF(Table5[[#This Row],[School day]]="N",Table5[[#This Row],[Demand]],NA())</f>
        <v>127092.715</v>
      </c>
      <c r="G1653" s="32" t="e">
        <f>IF(Table5[[#This Row],[Holiday]]="Y",Table5[[#This Row],[Demand]], NA())</f>
        <v>#N/A</v>
      </c>
      <c r="H1653" s="32">
        <f>IF(Table5[[#This Row],[Holiday]]="Y",NA(),Table5[[#This Row],[Demand]])</f>
        <v>127092.715</v>
      </c>
    </row>
    <row r="1654" spans="1:8" x14ac:dyDescent="0.3">
      <c r="A1654" s="31">
        <v>43657</v>
      </c>
      <c r="B1654" s="32" t="str">
        <f>VLOOKUP(Table_EnergyDemand_raw_data[[#This Row],[Date]],Table_Sheet1[], 2, FALSE)</f>
        <v>N</v>
      </c>
      <c r="C1654" s="32" t="str">
        <f>VLOOKUP(Table_EnergyDemand_raw_data[[#This Row],[Date]],Table_Sheet1[], 3, FALSE)</f>
        <v>N</v>
      </c>
      <c r="D1654" s="32">
        <v>133131.51999999999</v>
      </c>
      <c r="E1654" s="32" t="e">
        <f>IF(Table5[[#This Row],[School day]]="Y",Table5[[#This Row],[Demand]],NA())</f>
        <v>#N/A</v>
      </c>
      <c r="F1654" s="32">
        <f>IF(Table5[[#This Row],[School day]]="N",Table5[[#This Row],[Demand]],NA())</f>
        <v>133131.51999999999</v>
      </c>
      <c r="G1654" s="32" t="e">
        <f>IF(Table5[[#This Row],[Holiday]]="Y",Table5[[#This Row],[Demand]], NA())</f>
        <v>#N/A</v>
      </c>
      <c r="H1654" s="32">
        <f>IF(Table5[[#This Row],[Holiday]]="Y",NA(),Table5[[#This Row],[Demand]])</f>
        <v>133131.51999999999</v>
      </c>
    </row>
    <row r="1655" spans="1:8" x14ac:dyDescent="0.3">
      <c r="A1655" s="31">
        <v>43658</v>
      </c>
      <c r="B1655" s="32" t="str">
        <f>VLOOKUP(Table_EnergyDemand_raw_data[[#This Row],[Date]],Table_Sheet1[], 2, FALSE)</f>
        <v>N</v>
      </c>
      <c r="C1655" s="32" t="str">
        <f>VLOOKUP(Table_EnergyDemand_raw_data[[#This Row],[Date]],Table_Sheet1[], 3, FALSE)</f>
        <v>N</v>
      </c>
      <c r="D1655" s="32">
        <v>128384.14</v>
      </c>
      <c r="E1655" s="32" t="e">
        <f>IF(Table5[[#This Row],[School day]]="Y",Table5[[#This Row],[Demand]],NA())</f>
        <v>#N/A</v>
      </c>
      <c r="F1655" s="32">
        <f>IF(Table5[[#This Row],[School day]]="N",Table5[[#This Row],[Demand]],NA())</f>
        <v>128384.14</v>
      </c>
      <c r="G1655" s="32" t="e">
        <f>IF(Table5[[#This Row],[Holiday]]="Y",Table5[[#This Row],[Demand]], NA())</f>
        <v>#N/A</v>
      </c>
      <c r="H1655" s="32">
        <f>IF(Table5[[#This Row],[Holiday]]="Y",NA(),Table5[[#This Row],[Demand]])</f>
        <v>128384.14</v>
      </c>
    </row>
    <row r="1656" spans="1:8" x14ac:dyDescent="0.3">
      <c r="A1656" s="31">
        <v>43659</v>
      </c>
      <c r="B1656" s="32" t="str">
        <f>VLOOKUP(Table_EnergyDemand_raw_data[[#This Row],[Date]],Table_Sheet1[], 2, FALSE)</f>
        <v>N</v>
      </c>
      <c r="C1656" s="32" t="str">
        <f>VLOOKUP(Table_EnergyDemand_raw_data[[#This Row],[Date]],Table_Sheet1[], 3, FALSE)</f>
        <v>N</v>
      </c>
      <c r="D1656" s="32">
        <v>123954.31</v>
      </c>
      <c r="E1656" s="32" t="e">
        <f>IF(Table5[[#This Row],[School day]]="Y",Table5[[#This Row],[Demand]],NA())</f>
        <v>#N/A</v>
      </c>
      <c r="F1656" s="32">
        <f>IF(Table5[[#This Row],[School day]]="N",Table5[[#This Row],[Demand]],NA())</f>
        <v>123954.31</v>
      </c>
      <c r="G1656" s="32" t="e">
        <f>IF(Table5[[#This Row],[Holiday]]="Y",Table5[[#This Row],[Demand]], NA())</f>
        <v>#N/A</v>
      </c>
      <c r="H1656" s="32">
        <f>IF(Table5[[#This Row],[Holiday]]="Y",NA(),Table5[[#This Row],[Demand]])</f>
        <v>123954.31</v>
      </c>
    </row>
    <row r="1657" spans="1:8" x14ac:dyDescent="0.3">
      <c r="A1657" s="31">
        <v>43660</v>
      </c>
      <c r="B1657" s="32" t="str">
        <f>VLOOKUP(Table_EnergyDemand_raw_data[[#This Row],[Date]],Table_Sheet1[], 2, FALSE)</f>
        <v>N</v>
      </c>
      <c r="C1657" s="32" t="str">
        <f>VLOOKUP(Table_EnergyDemand_raw_data[[#This Row],[Date]],Table_Sheet1[], 3, FALSE)</f>
        <v>N</v>
      </c>
      <c r="D1657" s="32">
        <v>123740.265</v>
      </c>
      <c r="E1657" s="32" t="e">
        <f>IF(Table5[[#This Row],[School day]]="Y",Table5[[#This Row],[Demand]],NA())</f>
        <v>#N/A</v>
      </c>
      <c r="F1657" s="32">
        <f>IF(Table5[[#This Row],[School day]]="N",Table5[[#This Row],[Demand]],NA())</f>
        <v>123740.265</v>
      </c>
      <c r="G1657" s="32" t="e">
        <f>IF(Table5[[#This Row],[Holiday]]="Y",Table5[[#This Row],[Demand]], NA())</f>
        <v>#N/A</v>
      </c>
      <c r="H1657" s="32">
        <f>IF(Table5[[#This Row],[Holiday]]="Y",NA(),Table5[[#This Row],[Demand]])</f>
        <v>123740.265</v>
      </c>
    </row>
    <row r="1658" spans="1:8" x14ac:dyDescent="0.3">
      <c r="A1658" s="31">
        <v>43661</v>
      </c>
      <c r="B1658" s="32" t="str">
        <f>VLOOKUP(Table_EnergyDemand_raw_data[[#This Row],[Date]],Table_Sheet1[], 2, FALSE)</f>
        <v>N</v>
      </c>
      <c r="C1658" s="32" t="str">
        <f>VLOOKUP(Table_EnergyDemand_raw_data[[#This Row],[Date]],Table_Sheet1[], 3, FALSE)</f>
        <v>N</v>
      </c>
      <c r="D1658" s="32">
        <v>131739.20000000001</v>
      </c>
      <c r="E1658" s="32" t="e">
        <f>IF(Table5[[#This Row],[School day]]="Y",Table5[[#This Row],[Demand]],NA())</f>
        <v>#N/A</v>
      </c>
      <c r="F1658" s="32">
        <f>IF(Table5[[#This Row],[School day]]="N",Table5[[#This Row],[Demand]],NA())</f>
        <v>131739.20000000001</v>
      </c>
      <c r="G1658" s="32" t="e">
        <f>IF(Table5[[#This Row],[Holiday]]="Y",Table5[[#This Row],[Demand]], NA())</f>
        <v>#N/A</v>
      </c>
      <c r="H1658" s="32">
        <f>IF(Table5[[#This Row],[Holiday]]="Y",NA(),Table5[[#This Row],[Demand]])</f>
        <v>131739.20000000001</v>
      </c>
    </row>
    <row r="1659" spans="1:8" x14ac:dyDescent="0.3">
      <c r="A1659" s="31">
        <v>43662</v>
      </c>
      <c r="B1659" s="32" t="str">
        <f>VLOOKUP(Table_EnergyDemand_raw_data[[#This Row],[Date]],Table_Sheet1[], 2, FALSE)</f>
        <v>Y</v>
      </c>
      <c r="C1659" s="32" t="str">
        <f>VLOOKUP(Table_EnergyDemand_raw_data[[#This Row],[Date]],Table_Sheet1[], 3, FALSE)</f>
        <v>N</v>
      </c>
      <c r="D1659" s="32">
        <v>132941.76999999999</v>
      </c>
      <c r="E1659" s="32">
        <f>IF(Table5[[#This Row],[School day]]="Y",Table5[[#This Row],[Demand]],NA())</f>
        <v>132941.76999999999</v>
      </c>
      <c r="F1659" s="32" t="e">
        <f>IF(Table5[[#This Row],[School day]]="N",Table5[[#This Row],[Demand]],NA())</f>
        <v>#N/A</v>
      </c>
      <c r="G1659" s="32" t="e">
        <f>IF(Table5[[#This Row],[Holiday]]="Y",Table5[[#This Row],[Demand]], NA())</f>
        <v>#N/A</v>
      </c>
      <c r="H1659" s="32">
        <f>IF(Table5[[#This Row],[Holiday]]="Y",NA(),Table5[[#This Row],[Demand]])</f>
        <v>132941.76999999999</v>
      </c>
    </row>
    <row r="1660" spans="1:8" x14ac:dyDescent="0.3">
      <c r="A1660" s="31">
        <v>43663</v>
      </c>
      <c r="B1660" s="32" t="str">
        <f>VLOOKUP(Table_EnergyDemand_raw_data[[#This Row],[Date]],Table_Sheet1[], 2, FALSE)</f>
        <v>Y</v>
      </c>
      <c r="C1660" s="32" t="str">
        <f>VLOOKUP(Table_EnergyDemand_raw_data[[#This Row],[Date]],Table_Sheet1[], 3, FALSE)</f>
        <v>N</v>
      </c>
      <c r="D1660" s="32">
        <v>135339.82</v>
      </c>
      <c r="E1660" s="32">
        <f>IF(Table5[[#This Row],[School day]]="Y",Table5[[#This Row],[Demand]],NA())</f>
        <v>135339.82</v>
      </c>
      <c r="F1660" s="32" t="e">
        <f>IF(Table5[[#This Row],[School day]]="N",Table5[[#This Row],[Demand]],NA())</f>
        <v>#N/A</v>
      </c>
      <c r="G1660" s="32" t="e">
        <f>IF(Table5[[#This Row],[Holiday]]="Y",Table5[[#This Row],[Demand]], NA())</f>
        <v>#N/A</v>
      </c>
      <c r="H1660" s="32">
        <f>IF(Table5[[#This Row],[Holiday]]="Y",NA(),Table5[[#This Row],[Demand]])</f>
        <v>135339.82</v>
      </c>
    </row>
    <row r="1661" spans="1:8" x14ac:dyDescent="0.3">
      <c r="A1661" s="31">
        <v>43664</v>
      </c>
      <c r="B1661" s="32" t="str">
        <f>VLOOKUP(Table_EnergyDemand_raw_data[[#This Row],[Date]],Table_Sheet1[], 2, FALSE)</f>
        <v>Y</v>
      </c>
      <c r="C1661" s="32" t="str">
        <f>VLOOKUP(Table_EnergyDemand_raw_data[[#This Row],[Date]],Table_Sheet1[], 3, FALSE)</f>
        <v>N</v>
      </c>
      <c r="D1661" s="32">
        <v>134119.14000000001</v>
      </c>
      <c r="E1661" s="32">
        <f>IF(Table5[[#This Row],[School day]]="Y",Table5[[#This Row],[Demand]],NA())</f>
        <v>134119.14000000001</v>
      </c>
      <c r="F1661" s="32" t="e">
        <f>IF(Table5[[#This Row],[School day]]="N",Table5[[#This Row],[Demand]],NA())</f>
        <v>#N/A</v>
      </c>
      <c r="G1661" s="32" t="e">
        <f>IF(Table5[[#This Row],[Holiday]]="Y",Table5[[#This Row],[Demand]], NA())</f>
        <v>#N/A</v>
      </c>
      <c r="H1661" s="32">
        <f>IF(Table5[[#This Row],[Holiday]]="Y",NA(),Table5[[#This Row],[Demand]])</f>
        <v>134119.14000000001</v>
      </c>
    </row>
    <row r="1662" spans="1:8" x14ac:dyDescent="0.3">
      <c r="A1662" s="31">
        <v>43665</v>
      </c>
      <c r="B1662" s="32" t="str">
        <f>VLOOKUP(Table_EnergyDemand_raw_data[[#This Row],[Date]],Table_Sheet1[], 2, FALSE)</f>
        <v>Y</v>
      </c>
      <c r="C1662" s="32" t="str">
        <f>VLOOKUP(Table_EnergyDemand_raw_data[[#This Row],[Date]],Table_Sheet1[], 3, FALSE)</f>
        <v>N</v>
      </c>
      <c r="D1662" s="32">
        <v>132101.85999999999</v>
      </c>
      <c r="E1662" s="32">
        <f>IF(Table5[[#This Row],[School day]]="Y",Table5[[#This Row],[Demand]],NA())</f>
        <v>132101.85999999999</v>
      </c>
      <c r="F1662" s="32" t="e">
        <f>IF(Table5[[#This Row],[School day]]="N",Table5[[#This Row],[Demand]],NA())</f>
        <v>#N/A</v>
      </c>
      <c r="G1662" s="32" t="e">
        <f>IF(Table5[[#This Row],[Holiday]]="Y",Table5[[#This Row],[Demand]], NA())</f>
        <v>#N/A</v>
      </c>
      <c r="H1662" s="32">
        <f>IF(Table5[[#This Row],[Holiday]]="Y",NA(),Table5[[#This Row],[Demand]])</f>
        <v>132101.85999999999</v>
      </c>
    </row>
    <row r="1663" spans="1:8" x14ac:dyDescent="0.3">
      <c r="A1663" s="31">
        <v>43666</v>
      </c>
      <c r="B1663" s="32" t="str">
        <f>VLOOKUP(Table_EnergyDemand_raw_data[[#This Row],[Date]],Table_Sheet1[], 2, FALSE)</f>
        <v>Y</v>
      </c>
      <c r="C1663" s="32" t="str">
        <f>VLOOKUP(Table_EnergyDemand_raw_data[[#This Row],[Date]],Table_Sheet1[], 3, FALSE)</f>
        <v>N</v>
      </c>
      <c r="D1663" s="32">
        <v>111288.905</v>
      </c>
      <c r="E1663" s="32">
        <f>IF(Table5[[#This Row],[School day]]="Y",Table5[[#This Row],[Demand]],NA())</f>
        <v>111288.905</v>
      </c>
      <c r="F1663" s="32" t="e">
        <f>IF(Table5[[#This Row],[School day]]="N",Table5[[#This Row],[Demand]],NA())</f>
        <v>#N/A</v>
      </c>
      <c r="G1663" s="32" t="e">
        <f>IF(Table5[[#This Row],[Holiday]]="Y",Table5[[#This Row],[Demand]], NA())</f>
        <v>#N/A</v>
      </c>
      <c r="H1663" s="32">
        <f>IF(Table5[[#This Row],[Holiday]]="Y",NA(),Table5[[#This Row],[Demand]])</f>
        <v>111288.905</v>
      </c>
    </row>
    <row r="1664" spans="1:8" x14ac:dyDescent="0.3">
      <c r="A1664" s="31">
        <v>43667</v>
      </c>
      <c r="B1664" s="32" t="str">
        <f>VLOOKUP(Table_EnergyDemand_raw_data[[#This Row],[Date]],Table_Sheet1[], 2, FALSE)</f>
        <v>Y</v>
      </c>
      <c r="C1664" s="32" t="str">
        <f>VLOOKUP(Table_EnergyDemand_raw_data[[#This Row],[Date]],Table_Sheet1[], 3, FALSE)</f>
        <v>N</v>
      </c>
      <c r="D1664" s="32">
        <v>111293.15</v>
      </c>
      <c r="E1664" s="32">
        <f>IF(Table5[[#This Row],[School day]]="Y",Table5[[#This Row],[Demand]],NA())</f>
        <v>111293.15</v>
      </c>
      <c r="F1664" s="32" t="e">
        <f>IF(Table5[[#This Row],[School day]]="N",Table5[[#This Row],[Demand]],NA())</f>
        <v>#N/A</v>
      </c>
      <c r="G1664" s="32" t="e">
        <f>IF(Table5[[#This Row],[Holiday]]="Y",Table5[[#This Row],[Demand]], NA())</f>
        <v>#N/A</v>
      </c>
      <c r="H1664" s="32">
        <f>IF(Table5[[#This Row],[Holiday]]="Y",NA(),Table5[[#This Row],[Demand]])</f>
        <v>111293.15</v>
      </c>
    </row>
    <row r="1665" spans="1:8" x14ac:dyDescent="0.3">
      <c r="A1665" s="31">
        <v>43668</v>
      </c>
      <c r="B1665" s="32" t="str">
        <f>VLOOKUP(Table_EnergyDemand_raw_data[[#This Row],[Date]],Table_Sheet1[], 2, FALSE)</f>
        <v>Y</v>
      </c>
      <c r="C1665" s="32" t="str">
        <f>VLOOKUP(Table_EnergyDemand_raw_data[[#This Row],[Date]],Table_Sheet1[], 3, FALSE)</f>
        <v>N</v>
      </c>
      <c r="D1665" s="32">
        <v>123618.42</v>
      </c>
      <c r="E1665" s="32">
        <f>IF(Table5[[#This Row],[School day]]="Y",Table5[[#This Row],[Demand]],NA())</f>
        <v>123618.42</v>
      </c>
      <c r="F1665" s="32" t="e">
        <f>IF(Table5[[#This Row],[School day]]="N",Table5[[#This Row],[Demand]],NA())</f>
        <v>#N/A</v>
      </c>
      <c r="G1665" s="32" t="e">
        <f>IF(Table5[[#This Row],[Holiday]]="Y",Table5[[#This Row],[Demand]], NA())</f>
        <v>#N/A</v>
      </c>
      <c r="H1665" s="32">
        <f>IF(Table5[[#This Row],[Holiday]]="Y",NA(),Table5[[#This Row],[Demand]])</f>
        <v>123618.42</v>
      </c>
    </row>
    <row r="1666" spans="1:8" x14ac:dyDescent="0.3">
      <c r="A1666" s="31">
        <v>43669</v>
      </c>
      <c r="B1666" s="32" t="str">
        <f>VLOOKUP(Table_EnergyDemand_raw_data[[#This Row],[Date]],Table_Sheet1[], 2, FALSE)</f>
        <v>Y</v>
      </c>
      <c r="C1666" s="32" t="str">
        <f>VLOOKUP(Table_EnergyDemand_raw_data[[#This Row],[Date]],Table_Sheet1[], 3, FALSE)</f>
        <v>N</v>
      </c>
      <c r="D1666" s="32">
        <v>129008.62</v>
      </c>
      <c r="E1666" s="32">
        <f>IF(Table5[[#This Row],[School day]]="Y",Table5[[#This Row],[Demand]],NA())</f>
        <v>129008.62</v>
      </c>
      <c r="F1666" s="32" t="e">
        <f>IF(Table5[[#This Row],[School day]]="N",Table5[[#This Row],[Demand]],NA())</f>
        <v>#N/A</v>
      </c>
      <c r="G1666" s="32" t="e">
        <f>IF(Table5[[#This Row],[Holiday]]="Y",Table5[[#This Row],[Demand]], NA())</f>
        <v>#N/A</v>
      </c>
      <c r="H1666" s="32">
        <f>IF(Table5[[#This Row],[Holiday]]="Y",NA(),Table5[[#This Row],[Demand]])</f>
        <v>129008.62</v>
      </c>
    </row>
    <row r="1667" spans="1:8" x14ac:dyDescent="0.3">
      <c r="A1667" s="31">
        <v>43670</v>
      </c>
      <c r="B1667" s="32" t="str">
        <f>VLOOKUP(Table_EnergyDemand_raw_data[[#This Row],[Date]],Table_Sheet1[], 2, FALSE)</f>
        <v>Y</v>
      </c>
      <c r="C1667" s="32" t="str">
        <f>VLOOKUP(Table_EnergyDemand_raw_data[[#This Row],[Date]],Table_Sheet1[], 3, FALSE)</f>
        <v>N</v>
      </c>
      <c r="D1667" s="32">
        <v>135782.54500000001</v>
      </c>
      <c r="E1667" s="32">
        <f>IF(Table5[[#This Row],[School day]]="Y",Table5[[#This Row],[Demand]],NA())</f>
        <v>135782.54500000001</v>
      </c>
      <c r="F1667" s="32" t="e">
        <f>IF(Table5[[#This Row],[School day]]="N",Table5[[#This Row],[Demand]],NA())</f>
        <v>#N/A</v>
      </c>
      <c r="G1667" s="32" t="e">
        <f>IF(Table5[[#This Row],[Holiday]]="Y",Table5[[#This Row],[Demand]], NA())</f>
        <v>#N/A</v>
      </c>
      <c r="H1667" s="32">
        <f>IF(Table5[[#This Row],[Holiday]]="Y",NA(),Table5[[#This Row],[Demand]])</f>
        <v>135782.54500000001</v>
      </c>
    </row>
    <row r="1668" spans="1:8" x14ac:dyDescent="0.3">
      <c r="A1668" s="31">
        <v>43671</v>
      </c>
      <c r="B1668" s="32" t="str">
        <f>VLOOKUP(Table_EnergyDemand_raw_data[[#This Row],[Date]],Table_Sheet1[], 2, FALSE)</f>
        <v>Y</v>
      </c>
      <c r="C1668" s="32" t="str">
        <f>VLOOKUP(Table_EnergyDemand_raw_data[[#This Row],[Date]],Table_Sheet1[], 3, FALSE)</f>
        <v>N</v>
      </c>
      <c r="D1668" s="32">
        <v>132940.63</v>
      </c>
      <c r="E1668" s="32">
        <f>IF(Table5[[#This Row],[School day]]="Y",Table5[[#This Row],[Demand]],NA())</f>
        <v>132940.63</v>
      </c>
      <c r="F1668" s="32" t="e">
        <f>IF(Table5[[#This Row],[School day]]="N",Table5[[#This Row],[Demand]],NA())</f>
        <v>#N/A</v>
      </c>
      <c r="G1668" s="32" t="e">
        <f>IF(Table5[[#This Row],[Holiday]]="Y",Table5[[#This Row],[Demand]], NA())</f>
        <v>#N/A</v>
      </c>
      <c r="H1668" s="32">
        <f>IF(Table5[[#This Row],[Holiday]]="Y",NA(),Table5[[#This Row],[Demand]])</f>
        <v>132940.63</v>
      </c>
    </row>
    <row r="1669" spans="1:8" x14ac:dyDescent="0.3">
      <c r="A1669" s="31">
        <v>43672</v>
      </c>
      <c r="B1669" s="32" t="str">
        <f>VLOOKUP(Table_EnergyDemand_raw_data[[#This Row],[Date]],Table_Sheet1[], 2, FALSE)</f>
        <v>Y</v>
      </c>
      <c r="C1669" s="32" t="str">
        <f>VLOOKUP(Table_EnergyDemand_raw_data[[#This Row],[Date]],Table_Sheet1[], 3, FALSE)</f>
        <v>N</v>
      </c>
      <c r="D1669" s="32">
        <v>136493.13</v>
      </c>
      <c r="E1669" s="32">
        <f>IF(Table5[[#This Row],[School day]]="Y",Table5[[#This Row],[Demand]],NA())</f>
        <v>136493.13</v>
      </c>
      <c r="F1669" s="32" t="e">
        <f>IF(Table5[[#This Row],[School day]]="N",Table5[[#This Row],[Demand]],NA())</f>
        <v>#N/A</v>
      </c>
      <c r="G1669" s="32" t="e">
        <f>IF(Table5[[#This Row],[Holiday]]="Y",Table5[[#This Row],[Demand]], NA())</f>
        <v>#N/A</v>
      </c>
      <c r="H1669" s="32">
        <f>IF(Table5[[#This Row],[Holiday]]="Y",NA(),Table5[[#This Row],[Demand]])</f>
        <v>136493.13</v>
      </c>
    </row>
    <row r="1670" spans="1:8" x14ac:dyDescent="0.3">
      <c r="A1670" s="31">
        <v>43673</v>
      </c>
      <c r="B1670" s="32" t="str">
        <f>VLOOKUP(Table_EnergyDemand_raw_data[[#This Row],[Date]],Table_Sheet1[], 2, FALSE)</f>
        <v>Y</v>
      </c>
      <c r="C1670" s="32" t="str">
        <f>VLOOKUP(Table_EnergyDemand_raw_data[[#This Row],[Date]],Table_Sheet1[], 3, FALSE)</f>
        <v>N</v>
      </c>
      <c r="D1670" s="32">
        <v>121958.69</v>
      </c>
      <c r="E1670" s="32">
        <f>IF(Table5[[#This Row],[School day]]="Y",Table5[[#This Row],[Demand]],NA())</f>
        <v>121958.69</v>
      </c>
      <c r="F1670" s="32" t="e">
        <f>IF(Table5[[#This Row],[School day]]="N",Table5[[#This Row],[Demand]],NA())</f>
        <v>#N/A</v>
      </c>
      <c r="G1670" s="32" t="e">
        <f>IF(Table5[[#This Row],[Holiday]]="Y",Table5[[#This Row],[Demand]], NA())</f>
        <v>#N/A</v>
      </c>
      <c r="H1670" s="32">
        <f>IF(Table5[[#This Row],[Holiday]]="Y",NA(),Table5[[#This Row],[Demand]])</f>
        <v>121958.69</v>
      </c>
    </row>
    <row r="1671" spans="1:8" x14ac:dyDescent="0.3">
      <c r="A1671" s="31">
        <v>43674</v>
      </c>
      <c r="B1671" s="32" t="str">
        <f>VLOOKUP(Table_EnergyDemand_raw_data[[#This Row],[Date]],Table_Sheet1[], 2, FALSE)</f>
        <v>Y</v>
      </c>
      <c r="C1671" s="32" t="str">
        <f>VLOOKUP(Table_EnergyDemand_raw_data[[#This Row],[Date]],Table_Sheet1[], 3, FALSE)</f>
        <v>N</v>
      </c>
      <c r="D1671" s="32">
        <v>118413.13499999999</v>
      </c>
      <c r="E1671" s="32">
        <f>IF(Table5[[#This Row],[School day]]="Y",Table5[[#This Row],[Demand]],NA())</f>
        <v>118413.13499999999</v>
      </c>
      <c r="F1671" s="32" t="e">
        <f>IF(Table5[[#This Row],[School day]]="N",Table5[[#This Row],[Demand]],NA())</f>
        <v>#N/A</v>
      </c>
      <c r="G1671" s="32" t="e">
        <f>IF(Table5[[#This Row],[Holiday]]="Y",Table5[[#This Row],[Demand]], NA())</f>
        <v>#N/A</v>
      </c>
      <c r="H1671" s="32">
        <f>IF(Table5[[#This Row],[Holiday]]="Y",NA(),Table5[[#This Row],[Demand]])</f>
        <v>118413.13499999999</v>
      </c>
    </row>
    <row r="1672" spans="1:8" x14ac:dyDescent="0.3">
      <c r="A1672" s="31">
        <v>43675</v>
      </c>
      <c r="B1672" s="32" t="str">
        <f>VLOOKUP(Table_EnergyDemand_raw_data[[#This Row],[Date]],Table_Sheet1[], 2, FALSE)</f>
        <v>Y</v>
      </c>
      <c r="C1672" s="32" t="str">
        <f>VLOOKUP(Table_EnergyDemand_raw_data[[#This Row],[Date]],Table_Sheet1[], 3, FALSE)</f>
        <v>N</v>
      </c>
      <c r="D1672" s="32">
        <v>133205.18</v>
      </c>
      <c r="E1672" s="32">
        <f>IF(Table5[[#This Row],[School day]]="Y",Table5[[#This Row],[Demand]],NA())</f>
        <v>133205.18</v>
      </c>
      <c r="F1672" s="32" t="e">
        <f>IF(Table5[[#This Row],[School day]]="N",Table5[[#This Row],[Demand]],NA())</f>
        <v>#N/A</v>
      </c>
      <c r="G1672" s="32" t="e">
        <f>IF(Table5[[#This Row],[Holiday]]="Y",Table5[[#This Row],[Demand]], NA())</f>
        <v>#N/A</v>
      </c>
      <c r="H1672" s="32">
        <f>IF(Table5[[#This Row],[Holiday]]="Y",NA(),Table5[[#This Row],[Demand]])</f>
        <v>133205.18</v>
      </c>
    </row>
    <row r="1673" spans="1:8" x14ac:dyDescent="0.3">
      <c r="A1673" s="31">
        <v>43676</v>
      </c>
      <c r="B1673" s="32" t="str">
        <f>VLOOKUP(Table_EnergyDemand_raw_data[[#This Row],[Date]],Table_Sheet1[], 2, FALSE)</f>
        <v>Y</v>
      </c>
      <c r="C1673" s="32" t="str">
        <f>VLOOKUP(Table_EnergyDemand_raw_data[[#This Row],[Date]],Table_Sheet1[], 3, FALSE)</f>
        <v>N</v>
      </c>
      <c r="D1673" s="32">
        <v>138858.04500000001</v>
      </c>
      <c r="E1673" s="32">
        <f>IF(Table5[[#This Row],[School day]]="Y",Table5[[#This Row],[Demand]],NA())</f>
        <v>138858.04500000001</v>
      </c>
      <c r="F1673" s="32" t="e">
        <f>IF(Table5[[#This Row],[School day]]="N",Table5[[#This Row],[Demand]],NA())</f>
        <v>#N/A</v>
      </c>
      <c r="G1673" s="32" t="e">
        <f>IF(Table5[[#This Row],[Holiday]]="Y",Table5[[#This Row],[Demand]], NA())</f>
        <v>#N/A</v>
      </c>
      <c r="H1673" s="32">
        <f>IF(Table5[[#This Row],[Holiday]]="Y",NA(),Table5[[#This Row],[Demand]])</f>
        <v>138858.04500000001</v>
      </c>
    </row>
    <row r="1674" spans="1:8" x14ac:dyDescent="0.3">
      <c r="A1674" s="31">
        <v>43677</v>
      </c>
      <c r="B1674" s="32" t="str">
        <f>VLOOKUP(Table_EnergyDemand_raw_data[[#This Row],[Date]],Table_Sheet1[], 2, FALSE)</f>
        <v>Y</v>
      </c>
      <c r="C1674" s="32" t="str">
        <f>VLOOKUP(Table_EnergyDemand_raw_data[[#This Row],[Date]],Table_Sheet1[], 3, FALSE)</f>
        <v>N</v>
      </c>
      <c r="D1674" s="32">
        <v>140275.82999999999</v>
      </c>
      <c r="E1674" s="32">
        <f>IF(Table5[[#This Row],[School day]]="Y",Table5[[#This Row],[Demand]],NA())</f>
        <v>140275.82999999999</v>
      </c>
      <c r="F1674" s="32" t="e">
        <f>IF(Table5[[#This Row],[School day]]="N",Table5[[#This Row],[Demand]],NA())</f>
        <v>#N/A</v>
      </c>
      <c r="G1674" s="32" t="e">
        <f>IF(Table5[[#This Row],[Holiday]]="Y",Table5[[#This Row],[Demand]], NA())</f>
        <v>#N/A</v>
      </c>
      <c r="H1674" s="32">
        <f>IF(Table5[[#This Row],[Holiday]]="Y",NA(),Table5[[#This Row],[Demand]])</f>
        <v>140275.82999999999</v>
      </c>
    </row>
    <row r="1675" spans="1:8" x14ac:dyDescent="0.3">
      <c r="A1675" s="31">
        <v>43678</v>
      </c>
      <c r="B1675" s="32" t="str">
        <f>VLOOKUP(Table_EnergyDemand_raw_data[[#This Row],[Date]],Table_Sheet1[], 2, FALSE)</f>
        <v>Y</v>
      </c>
      <c r="C1675" s="32" t="str">
        <f>VLOOKUP(Table_EnergyDemand_raw_data[[#This Row],[Date]],Table_Sheet1[], 3, FALSE)</f>
        <v>N</v>
      </c>
      <c r="D1675" s="32">
        <v>137651.13500000001</v>
      </c>
      <c r="E1675" s="32">
        <f>IF(Table5[[#This Row],[School day]]="Y",Table5[[#This Row],[Demand]],NA())</f>
        <v>137651.13500000001</v>
      </c>
      <c r="F1675" s="32" t="e">
        <f>IF(Table5[[#This Row],[School day]]="N",Table5[[#This Row],[Demand]],NA())</f>
        <v>#N/A</v>
      </c>
      <c r="G1675" s="32" t="e">
        <f>IF(Table5[[#This Row],[Holiday]]="Y",Table5[[#This Row],[Demand]], NA())</f>
        <v>#N/A</v>
      </c>
      <c r="H1675" s="32">
        <f>IF(Table5[[#This Row],[Holiday]]="Y",NA(),Table5[[#This Row],[Demand]])</f>
        <v>137651.13500000001</v>
      </c>
    </row>
    <row r="1676" spans="1:8" x14ac:dyDescent="0.3">
      <c r="A1676" s="31">
        <v>43679</v>
      </c>
      <c r="B1676" s="32" t="str">
        <f>VLOOKUP(Table_EnergyDemand_raw_data[[#This Row],[Date]],Table_Sheet1[], 2, FALSE)</f>
        <v>Y</v>
      </c>
      <c r="C1676" s="32" t="str">
        <f>VLOOKUP(Table_EnergyDemand_raw_data[[#This Row],[Date]],Table_Sheet1[], 3, FALSE)</f>
        <v>N</v>
      </c>
      <c r="D1676" s="32">
        <v>135633.89000000001</v>
      </c>
      <c r="E1676" s="32">
        <f>IF(Table5[[#This Row],[School day]]="Y",Table5[[#This Row],[Demand]],NA())</f>
        <v>135633.89000000001</v>
      </c>
      <c r="F1676" s="32" t="e">
        <f>IF(Table5[[#This Row],[School day]]="N",Table5[[#This Row],[Demand]],NA())</f>
        <v>#N/A</v>
      </c>
      <c r="G1676" s="32" t="e">
        <f>IF(Table5[[#This Row],[Holiday]]="Y",Table5[[#This Row],[Demand]], NA())</f>
        <v>#N/A</v>
      </c>
      <c r="H1676" s="32">
        <f>IF(Table5[[#This Row],[Holiday]]="Y",NA(),Table5[[#This Row],[Demand]])</f>
        <v>135633.89000000001</v>
      </c>
    </row>
    <row r="1677" spans="1:8" x14ac:dyDescent="0.3">
      <c r="A1677" s="31">
        <v>43680</v>
      </c>
      <c r="B1677" s="32" t="str">
        <f>VLOOKUP(Table_EnergyDemand_raw_data[[#This Row],[Date]],Table_Sheet1[], 2, FALSE)</f>
        <v>Y</v>
      </c>
      <c r="C1677" s="32" t="str">
        <f>VLOOKUP(Table_EnergyDemand_raw_data[[#This Row],[Date]],Table_Sheet1[], 3, FALSE)</f>
        <v>N</v>
      </c>
      <c r="D1677" s="32">
        <v>119933.7</v>
      </c>
      <c r="E1677" s="32">
        <f>IF(Table5[[#This Row],[School day]]="Y",Table5[[#This Row],[Demand]],NA())</f>
        <v>119933.7</v>
      </c>
      <c r="F1677" s="32" t="e">
        <f>IF(Table5[[#This Row],[School day]]="N",Table5[[#This Row],[Demand]],NA())</f>
        <v>#N/A</v>
      </c>
      <c r="G1677" s="32" t="e">
        <f>IF(Table5[[#This Row],[Holiday]]="Y",Table5[[#This Row],[Demand]], NA())</f>
        <v>#N/A</v>
      </c>
      <c r="H1677" s="32">
        <f>IF(Table5[[#This Row],[Holiday]]="Y",NA(),Table5[[#This Row],[Demand]])</f>
        <v>119933.7</v>
      </c>
    </row>
    <row r="1678" spans="1:8" x14ac:dyDescent="0.3">
      <c r="A1678" s="31">
        <v>43681</v>
      </c>
      <c r="B1678" s="32" t="str">
        <f>VLOOKUP(Table_EnergyDemand_raw_data[[#This Row],[Date]],Table_Sheet1[], 2, FALSE)</f>
        <v>Y</v>
      </c>
      <c r="C1678" s="32" t="str">
        <f>VLOOKUP(Table_EnergyDemand_raw_data[[#This Row],[Date]],Table_Sheet1[], 3, FALSE)</f>
        <v>N</v>
      </c>
      <c r="D1678" s="32">
        <v>120350.215</v>
      </c>
      <c r="E1678" s="32">
        <f>IF(Table5[[#This Row],[School day]]="Y",Table5[[#This Row],[Demand]],NA())</f>
        <v>120350.215</v>
      </c>
      <c r="F1678" s="32" t="e">
        <f>IF(Table5[[#This Row],[School day]]="N",Table5[[#This Row],[Demand]],NA())</f>
        <v>#N/A</v>
      </c>
      <c r="G1678" s="32" t="e">
        <f>IF(Table5[[#This Row],[Holiday]]="Y",Table5[[#This Row],[Demand]], NA())</f>
        <v>#N/A</v>
      </c>
      <c r="H1678" s="32">
        <f>IF(Table5[[#This Row],[Holiday]]="Y",NA(),Table5[[#This Row],[Demand]])</f>
        <v>120350.215</v>
      </c>
    </row>
    <row r="1679" spans="1:8" x14ac:dyDescent="0.3">
      <c r="A1679" s="31">
        <v>43682</v>
      </c>
      <c r="B1679" s="32" t="str">
        <f>VLOOKUP(Table_EnergyDemand_raw_data[[#This Row],[Date]],Table_Sheet1[], 2, FALSE)</f>
        <v>Y</v>
      </c>
      <c r="C1679" s="32" t="str">
        <f>VLOOKUP(Table_EnergyDemand_raw_data[[#This Row],[Date]],Table_Sheet1[], 3, FALSE)</f>
        <v>N</v>
      </c>
      <c r="D1679" s="32">
        <v>125652.05499999999</v>
      </c>
      <c r="E1679" s="32">
        <f>IF(Table5[[#This Row],[School day]]="Y",Table5[[#This Row],[Demand]],NA())</f>
        <v>125652.05499999999</v>
      </c>
      <c r="F1679" s="32" t="e">
        <f>IF(Table5[[#This Row],[School day]]="N",Table5[[#This Row],[Demand]],NA())</f>
        <v>#N/A</v>
      </c>
      <c r="G1679" s="32" t="e">
        <f>IF(Table5[[#This Row],[Holiday]]="Y",Table5[[#This Row],[Demand]], NA())</f>
        <v>#N/A</v>
      </c>
      <c r="H1679" s="32">
        <f>IF(Table5[[#This Row],[Holiday]]="Y",NA(),Table5[[#This Row],[Demand]])</f>
        <v>125652.05499999999</v>
      </c>
    </row>
    <row r="1680" spans="1:8" x14ac:dyDescent="0.3">
      <c r="A1680" s="31">
        <v>43683</v>
      </c>
      <c r="B1680" s="32" t="str">
        <f>VLOOKUP(Table_EnergyDemand_raw_data[[#This Row],[Date]],Table_Sheet1[], 2, FALSE)</f>
        <v>Y</v>
      </c>
      <c r="C1680" s="32" t="str">
        <f>VLOOKUP(Table_EnergyDemand_raw_data[[#This Row],[Date]],Table_Sheet1[], 3, FALSE)</f>
        <v>N</v>
      </c>
      <c r="D1680" s="32">
        <v>132120.39000000001</v>
      </c>
      <c r="E1680" s="32">
        <f>IF(Table5[[#This Row],[School day]]="Y",Table5[[#This Row],[Demand]],NA())</f>
        <v>132120.39000000001</v>
      </c>
      <c r="F1680" s="32" t="e">
        <f>IF(Table5[[#This Row],[School day]]="N",Table5[[#This Row],[Demand]],NA())</f>
        <v>#N/A</v>
      </c>
      <c r="G1680" s="32" t="e">
        <f>IF(Table5[[#This Row],[Holiday]]="Y",Table5[[#This Row],[Demand]], NA())</f>
        <v>#N/A</v>
      </c>
      <c r="H1680" s="32">
        <f>IF(Table5[[#This Row],[Holiday]]="Y",NA(),Table5[[#This Row],[Demand]])</f>
        <v>132120.39000000001</v>
      </c>
    </row>
    <row r="1681" spans="1:8" x14ac:dyDescent="0.3">
      <c r="A1681" s="31">
        <v>43684</v>
      </c>
      <c r="B1681" s="32" t="str">
        <f>VLOOKUP(Table_EnergyDemand_raw_data[[#This Row],[Date]],Table_Sheet1[], 2, FALSE)</f>
        <v>Y</v>
      </c>
      <c r="C1681" s="32" t="str">
        <f>VLOOKUP(Table_EnergyDemand_raw_data[[#This Row],[Date]],Table_Sheet1[], 3, FALSE)</f>
        <v>N</v>
      </c>
      <c r="D1681" s="32">
        <v>136315.38</v>
      </c>
      <c r="E1681" s="32">
        <f>IF(Table5[[#This Row],[School day]]="Y",Table5[[#This Row],[Demand]],NA())</f>
        <v>136315.38</v>
      </c>
      <c r="F1681" s="32" t="e">
        <f>IF(Table5[[#This Row],[School day]]="N",Table5[[#This Row],[Demand]],NA())</f>
        <v>#N/A</v>
      </c>
      <c r="G1681" s="32" t="e">
        <f>IF(Table5[[#This Row],[Holiday]]="Y",Table5[[#This Row],[Demand]], NA())</f>
        <v>#N/A</v>
      </c>
      <c r="H1681" s="32">
        <f>IF(Table5[[#This Row],[Holiday]]="Y",NA(),Table5[[#This Row],[Demand]])</f>
        <v>136315.38</v>
      </c>
    </row>
    <row r="1682" spans="1:8" x14ac:dyDescent="0.3">
      <c r="A1682" s="31">
        <v>43685</v>
      </c>
      <c r="B1682" s="32" t="str">
        <f>VLOOKUP(Table_EnergyDemand_raw_data[[#This Row],[Date]],Table_Sheet1[], 2, FALSE)</f>
        <v>Y</v>
      </c>
      <c r="C1682" s="32" t="str">
        <f>VLOOKUP(Table_EnergyDemand_raw_data[[#This Row],[Date]],Table_Sheet1[], 3, FALSE)</f>
        <v>N</v>
      </c>
      <c r="D1682" s="32">
        <v>133004.73000000001</v>
      </c>
      <c r="E1682" s="32">
        <f>IF(Table5[[#This Row],[School day]]="Y",Table5[[#This Row],[Demand]],NA())</f>
        <v>133004.73000000001</v>
      </c>
      <c r="F1682" s="32" t="e">
        <f>IF(Table5[[#This Row],[School day]]="N",Table5[[#This Row],[Demand]],NA())</f>
        <v>#N/A</v>
      </c>
      <c r="G1682" s="32" t="e">
        <f>IF(Table5[[#This Row],[Holiday]]="Y",Table5[[#This Row],[Demand]], NA())</f>
        <v>#N/A</v>
      </c>
      <c r="H1682" s="32">
        <f>IF(Table5[[#This Row],[Holiday]]="Y",NA(),Table5[[#This Row],[Demand]])</f>
        <v>133004.73000000001</v>
      </c>
    </row>
    <row r="1683" spans="1:8" x14ac:dyDescent="0.3">
      <c r="A1683" s="31">
        <v>43686</v>
      </c>
      <c r="B1683" s="32" t="str">
        <f>VLOOKUP(Table_EnergyDemand_raw_data[[#This Row],[Date]],Table_Sheet1[], 2, FALSE)</f>
        <v>Y</v>
      </c>
      <c r="C1683" s="32" t="str">
        <f>VLOOKUP(Table_EnergyDemand_raw_data[[#This Row],[Date]],Table_Sheet1[], 3, FALSE)</f>
        <v>N</v>
      </c>
      <c r="D1683" s="32">
        <v>142555.10500000001</v>
      </c>
      <c r="E1683" s="32">
        <f>IF(Table5[[#This Row],[School day]]="Y",Table5[[#This Row],[Demand]],NA())</f>
        <v>142555.10500000001</v>
      </c>
      <c r="F1683" s="32" t="e">
        <f>IF(Table5[[#This Row],[School day]]="N",Table5[[#This Row],[Demand]],NA())</f>
        <v>#N/A</v>
      </c>
      <c r="G1683" s="32" t="e">
        <f>IF(Table5[[#This Row],[Holiday]]="Y",Table5[[#This Row],[Demand]], NA())</f>
        <v>#N/A</v>
      </c>
      <c r="H1683" s="32">
        <f>IF(Table5[[#This Row],[Holiday]]="Y",NA(),Table5[[#This Row],[Demand]])</f>
        <v>142555.10500000001</v>
      </c>
    </row>
    <row r="1684" spans="1:8" x14ac:dyDescent="0.3">
      <c r="A1684" s="31">
        <v>43687</v>
      </c>
      <c r="B1684" s="32" t="str">
        <f>VLOOKUP(Table_EnergyDemand_raw_data[[#This Row],[Date]],Table_Sheet1[], 2, FALSE)</f>
        <v>Y</v>
      </c>
      <c r="C1684" s="32" t="str">
        <f>VLOOKUP(Table_EnergyDemand_raw_data[[#This Row],[Date]],Table_Sheet1[], 3, FALSE)</f>
        <v>N</v>
      </c>
      <c r="D1684" s="32">
        <v>128554.605</v>
      </c>
      <c r="E1684" s="32">
        <f>IF(Table5[[#This Row],[School day]]="Y",Table5[[#This Row],[Demand]],NA())</f>
        <v>128554.605</v>
      </c>
      <c r="F1684" s="32" t="e">
        <f>IF(Table5[[#This Row],[School day]]="N",Table5[[#This Row],[Demand]],NA())</f>
        <v>#N/A</v>
      </c>
      <c r="G1684" s="32" t="e">
        <f>IF(Table5[[#This Row],[Holiday]]="Y",Table5[[#This Row],[Demand]], NA())</f>
        <v>#N/A</v>
      </c>
      <c r="H1684" s="32">
        <f>IF(Table5[[#This Row],[Holiday]]="Y",NA(),Table5[[#This Row],[Demand]])</f>
        <v>128554.605</v>
      </c>
    </row>
    <row r="1685" spans="1:8" x14ac:dyDescent="0.3">
      <c r="A1685" s="31">
        <v>43688</v>
      </c>
      <c r="B1685" s="32" t="str">
        <f>VLOOKUP(Table_EnergyDemand_raw_data[[#This Row],[Date]],Table_Sheet1[], 2, FALSE)</f>
        <v>Y</v>
      </c>
      <c r="C1685" s="32" t="str">
        <f>VLOOKUP(Table_EnergyDemand_raw_data[[#This Row],[Date]],Table_Sheet1[], 3, FALSE)</f>
        <v>N</v>
      </c>
      <c r="D1685" s="32">
        <v>121028.325</v>
      </c>
      <c r="E1685" s="32">
        <f>IF(Table5[[#This Row],[School day]]="Y",Table5[[#This Row],[Demand]],NA())</f>
        <v>121028.325</v>
      </c>
      <c r="F1685" s="32" t="e">
        <f>IF(Table5[[#This Row],[School day]]="N",Table5[[#This Row],[Demand]],NA())</f>
        <v>#N/A</v>
      </c>
      <c r="G1685" s="32" t="e">
        <f>IF(Table5[[#This Row],[Holiday]]="Y",Table5[[#This Row],[Demand]], NA())</f>
        <v>#N/A</v>
      </c>
      <c r="H1685" s="32">
        <f>IF(Table5[[#This Row],[Holiday]]="Y",NA(),Table5[[#This Row],[Demand]])</f>
        <v>121028.325</v>
      </c>
    </row>
    <row r="1686" spans="1:8" x14ac:dyDescent="0.3">
      <c r="A1686" s="31">
        <v>43689</v>
      </c>
      <c r="B1686" s="32" t="str">
        <f>VLOOKUP(Table_EnergyDemand_raw_data[[#This Row],[Date]],Table_Sheet1[], 2, FALSE)</f>
        <v>Y</v>
      </c>
      <c r="C1686" s="32" t="str">
        <f>VLOOKUP(Table_EnergyDemand_raw_data[[#This Row],[Date]],Table_Sheet1[], 3, FALSE)</f>
        <v>N</v>
      </c>
      <c r="D1686" s="32">
        <v>136683.4</v>
      </c>
      <c r="E1686" s="32">
        <f>IF(Table5[[#This Row],[School day]]="Y",Table5[[#This Row],[Demand]],NA())</f>
        <v>136683.4</v>
      </c>
      <c r="F1686" s="32" t="e">
        <f>IF(Table5[[#This Row],[School day]]="N",Table5[[#This Row],[Demand]],NA())</f>
        <v>#N/A</v>
      </c>
      <c r="G1686" s="32" t="e">
        <f>IF(Table5[[#This Row],[Holiday]]="Y",Table5[[#This Row],[Demand]], NA())</f>
        <v>#N/A</v>
      </c>
      <c r="H1686" s="32">
        <f>IF(Table5[[#This Row],[Holiday]]="Y",NA(),Table5[[#This Row],[Demand]])</f>
        <v>136683.4</v>
      </c>
    </row>
    <row r="1687" spans="1:8" x14ac:dyDescent="0.3">
      <c r="A1687" s="31">
        <v>43690</v>
      </c>
      <c r="B1687" s="32" t="str">
        <f>VLOOKUP(Table_EnergyDemand_raw_data[[#This Row],[Date]],Table_Sheet1[], 2, FALSE)</f>
        <v>Y</v>
      </c>
      <c r="C1687" s="32" t="str">
        <f>VLOOKUP(Table_EnergyDemand_raw_data[[#This Row],[Date]],Table_Sheet1[], 3, FALSE)</f>
        <v>N</v>
      </c>
      <c r="D1687" s="32">
        <v>141474.26500000001</v>
      </c>
      <c r="E1687" s="32">
        <f>IF(Table5[[#This Row],[School day]]="Y",Table5[[#This Row],[Demand]],NA())</f>
        <v>141474.26500000001</v>
      </c>
      <c r="F1687" s="32" t="e">
        <f>IF(Table5[[#This Row],[School day]]="N",Table5[[#This Row],[Demand]],NA())</f>
        <v>#N/A</v>
      </c>
      <c r="G1687" s="32" t="e">
        <f>IF(Table5[[#This Row],[Holiday]]="Y",Table5[[#This Row],[Demand]], NA())</f>
        <v>#N/A</v>
      </c>
      <c r="H1687" s="32">
        <f>IF(Table5[[#This Row],[Holiday]]="Y",NA(),Table5[[#This Row],[Demand]])</f>
        <v>141474.26500000001</v>
      </c>
    </row>
    <row r="1688" spans="1:8" x14ac:dyDescent="0.3">
      <c r="A1688" s="31">
        <v>43691</v>
      </c>
      <c r="B1688" s="32" t="str">
        <f>VLOOKUP(Table_EnergyDemand_raw_data[[#This Row],[Date]],Table_Sheet1[], 2, FALSE)</f>
        <v>Y</v>
      </c>
      <c r="C1688" s="32" t="str">
        <f>VLOOKUP(Table_EnergyDemand_raw_data[[#This Row],[Date]],Table_Sheet1[], 3, FALSE)</f>
        <v>N</v>
      </c>
      <c r="D1688" s="32">
        <v>134681.435</v>
      </c>
      <c r="E1688" s="32">
        <f>IF(Table5[[#This Row],[School day]]="Y",Table5[[#This Row],[Demand]],NA())</f>
        <v>134681.435</v>
      </c>
      <c r="F1688" s="32" t="e">
        <f>IF(Table5[[#This Row],[School day]]="N",Table5[[#This Row],[Demand]],NA())</f>
        <v>#N/A</v>
      </c>
      <c r="G1688" s="32" t="e">
        <f>IF(Table5[[#This Row],[Holiday]]="Y",Table5[[#This Row],[Demand]], NA())</f>
        <v>#N/A</v>
      </c>
      <c r="H1688" s="32">
        <f>IF(Table5[[#This Row],[Holiday]]="Y",NA(),Table5[[#This Row],[Demand]])</f>
        <v>134681.435</v>
      </c>
    </row>
    <row r="1689" spans="1:8" x14ac:dyDescent="0.3">
      <c r="A1689" s="31">
        <v>43692</v>
      </c>
      <c r="B1689" s="32" t="str">
        <f>VLOOKUP(Table_EnergyDemand_raw_data[[#This Row],[Date]],Table_Sheet1[], 2, FALSE)</f>
        <v>Y</v>
      </c>
      <c r="C1689" s="32" t="str">
        <f>VLOOKUP(Table_EnergyDemand_raw_data[[#This Row],[Date]],Table_Sheet1[], 3, FALSE)</f>
        <v>N</v>
      </c>
      <c r="D1689" s="32">
        <v>128119.715</v>
      </c>
      <c r="E1689" s="32">
        <f>IF(Table5[[#This Row],[School day]]="Y",Table5[[#This Row],[Demand]],NA())</f>
        <v>128119.715</v>
      </c>
      <c r="F1689" s="32" t="e">
        <f>IF(Table5[[#This Row],[School day]]="N",Table5[[#This Row],[Demand]],NA())</f>
        <v>#N/A</v>
      </c>
      <c r="G1689" s="32" t="e">
        <f>IF(Table5[[#This Row],[Holiday]]="Y",Table5[[#This Row],[Demand]], NA())</f>
        <v>#N/A</v>
      </c>
      <c r="H1689" s="32">
        <f>IF(Table5[[#This Row],[Holiday]]="Y",NA(),Table5[[#This Row],[Demand]])</f>
        <v>128119.715</v>
      </c>
    </row>
    <row r="1690" spans="1:8" x14ac:dyDescent="0.3">
      <c r="A1690" s="31">
        <v>43693</v>
      </c>
      <c r="B1690" s="32" t="str">
        <f>VLOOKUP(Table_EnergyDemand_raw_data[[#This Row],[Date]],Table_Sheet1[], 2, FALSE)</f>
        <v>Y</v>
      </c>
      <c r="C1690" s="32" t="str">
        <f>VLOOKUP(Table_EnergyDemand_raw_data[[#This Row],[Date]],Table_Sheet1[], 3, FALSE)</f>
        <v>N</v>
      </c>
      <c r="D1690" s="32">
        <v>129781.155</v>
      </c>
      <c r="E1690" s="32">
        <f>IF(Table5[[#This Row],[School day]]="Y",Table5[[#This Row],[Demand]],NA())</f>
        <v>129781.155</v>
      </c>
      <c r="F1690" s="32" t="e">
        <f>IF(Table5[[#This Row],[School day]]="N",Table5[[#This Row],[Demand]],NA())</f>
        <v>#N/A</v>
      </c>
      <c r="G1690" s="32" t="e">
        <f>IF(Table5[[#This Row],[Holiday]]="Y",Table5[[#This Row],[Demand]], NA())</f>
        <v>#N/A</v>
      </c>
      <c r="H1690" s="32">
        <f>IF(Table5[[#This Row],[Holiday]]="Y",NA(),Table5[[#This Row],[Demand]])</f>
        <v>129781.155</v>
      </c>
    </row>
    <row r="1691" spans="1:8" x14ac:dyDescent="0.3">
      <c r="A1691" s="31">
        <v>43694</v>
      </c>
      <c r="B1691" s="32" t="str">
        <f>VLOOKUP(Table_EnergyDemand_raw_data[[#This Row],[Date]],Table_Sheet1[], 2, FALSE)</f>
        <v>Y</v>
      </c>
      <c r="C1691" s="32" t="str">
        <f>VLOOKUP(Table_EnergyDemand_raw_data[[#This Row],[Date]],Table_Sheet1[], 3, FALSE)</f>
        <v>N</v>
      </c>
      <c r="D1691" s="32">
        <v>115460.6</v>
      </c>
      <c r="E1691" s="32">
        <f>IF(Table5[[#This Row],[School day]]="Y",Table5[[#This Row],[Demand]],NA())</f>
        <v>115460.6</v>
      </c>
      <c r="F1691" s="32" t="e">
        <f>IF(Table5[[#This Row],[School day]]="N",Table5[[#This Row],[Demand]],NA())</f>
        <v>#N/A</v>
      </c>
      <c r="G1691" s="32" t="e">
        <f>IF(Table5[[#This Row],[Holiday]]="Y",Table5[[#This Row],[Demand]], NA())</f>
        <v>#N/A</v>
      </c>
      <c r="H1691" s="32">
        <f>IF(Table5[[#This Row],[Holiday]]="Y",NA(),Table5[[#This Row],[Demand]])</f>
        <v>115460.6</v>
      </c>
    </row>
    <row r="1692" spans="1:8" x14ac:dyDescent="0.3">
      <c r="A1692" s="31">
        <v>43695</v>
      </c>
      <c r="B1692" s="32" t="str">
        <f>VLOOKUP(Table_EnergyDemand_raw_data[[#This Row],[Date]],Table_Sheet1[], 2, FALSE)</f>
        <v>Y</v>
      </c>
      <c r="C1692" s="32" t="str">
        <f>VLOOKUP(Table_EnergyDemand_raw_data[[#This Row],[Date]],Table_Sheet1[], 3, FALSE)</f>
        <v>N</v>
      </c>
      <c r="D1692" s="32">
        <v>110816.375</v>
      </c>
      <c r="E1692" s="32">
        <f>IF(Table5[[#This Row],[School day]]="Y",Table5[[#This Row],[Demand]],NA())</f>
        <v>110816.375</v>
      </c>
      <c r="F1692" s="32" t="e">
        <f>IF(Table5[[#This Row],[School day]]="N",Table5[[#This Row],[Demand]],NA())</f>
        <v>#N/A</v>
      </c>
      <c r="G1692" s="32" t="e">
        <f>IF(Table5[[#This Row],[Holiday]]="Y",Table5[[#This Row],[Demand]], NA())</f>
        <v>#N/A</v>
      </c>
      <c r="H1692" s="32">
        <f>IF(Table5[[#This Row],[Holiday]]="Y",NA(),Table5[[#This Row],[Demand]])</f>
        <v>110816.375</v>
      </c>
    </row>
    <row r="1693" spans="1:8" x14ac:dyDescent="0.3">
      <c r="A1693" s="31">
        <v>43696</v>
      </c>
      <c r="B1693" s="32" t="str">
        <f>VLOOKUP(Table_EnergyDemand_raw_data[[#This Row],[Date]],Table_Sheet1[], 2, FALSE)</f>
        <v>Y</v>
      </c>
      <c r="C1693" s="32" t="str">
        <f>VLOOKUP(Table_EnergyDemand_raw_data[[#This Row],[Date]],Table_Sheet1[], 3, FALSE)</f>
        <v>N</v>
      </c>
      <c r="D1693" s="32">
        <v>131067.25</v>
      </c>
      <c r="E1693" s="32">
        <f>IF(Table5[[#This Row],[School day]]="Y",Table5[[#This Row],[Demand]],NA())</f>
        <v>131067.25</v>
      </c>
      <c r="F1693" s="32" t="e">
        <f>IF(Table5[[#This Row],[School day]]="N",Table5[[#This Row],[Demand]],NA())</f>
        <v>#N/A</v>
      </c>
      <c r="G1693" s="32" t="e">
        <f>IF(Table5[[#This Row],[Holiday]]="Y",Table5[[#This Row],[Demand]], NA())</f>
        <v>#N/A</v>
      </c>
      <c r="H1693" s="32">
        <f>IF(Table5[[#This Row],[Holiday]]="Y",NA(),Table5[[#This Row],[Demand]])</f>
        <v>131067.25</v>
      </c>
    </row>
    <row r="1694" spans="1:8" x14ac:dyDescent="0.3">
      <c r="A1694" s="31">
        <v>43697</v>
      </c>
      <c r="B1694" s="32" t="str">
        <f>VLOOKUP(Table_EnergyDemand_raw_data[[#This Row],[Date]],Table_Sheet1[], 2, FALSE)</f>
        <v>Y</v>
      </c>
      <c r="C1694" s="32" t="str">
        <f>VLOOKUP(Table_EnergyDemand_raw_data[[#This Row],[Date]],Table_Sheet1[], 3, FALSE)</f>
        <v>N</v>
      </c>
      <c r="D1694" s="32">
        <v>131438.54999999999</v>
      </c>
      <c r="E1694" s="32">
        <f>IF(Table5[[#This Row],[School day]]="Y",Table5[[#This Row],[Demand]],NA())</f>
        <v>131438.54999999999</v>
      </c>
      <c r="F1694" s="32" t="e">
        <f>IF(Table5[[#This Row],[School day]]="N",Table5[[#This Row],[Demand]],NA())</f>
        <v>#N/A</v>
      </c>
      <c r="G1694" s="32" t="e">
        <f>IF(Table5[[#This Row],[Holiday]]="Y",Table5[[#This Row],[Demand]], NA())</f>
        <v>#N/A</v>
      </c>
      <c r="H1694" s="32">
        <f>IF(Table5[[#This Row],[Holiday]]="Y",NA(),Table5[[#This Row],[Demand]])</f>
        <v>131438.54999999999</v>
      </c>
    </row>
    <row r="1695" spans="1:8" x14ac:dyDescent="0.3">
      <c r="A1695" s="31">
        <v>43698</v>
      </c>
      <c r="B1695" s="32" t="str">
        <f>VLOOKUP(Table_EnergyDemand_raw_data[[#This Row],[Date]],Table_Sheet1[], 2, FALSE)</f>
        <v>Y</v>
      </c>
      <c r="C1695" s="32" t="str">
        <f>VLOOKUP(Table_EnergyDemand_raw_data[[#This Row],[Date]],Table_Sheet1[], 3, FALSE)</f>
        <v>N</v>
      </c>
      <c r="D1695" s="32">
        <v>120747.08</v>
      </c>
      <c r="E1695" s="32">
        <f>IF(Table5[[#This Row],[School day]]="Y",Table5[[#This Row],[Demand]],NA())</f>
        <v>120747.08</v>
      </c>
      <c r="F1695" s="32" t="e">
        <f>IF(Table5[[#This Row],[School day]]="N",Table5[[#This Row],[Demand]],NA())</f>
        <v>#N/A</v>
      </c>
      <c r="G1695" s="32" t="e">
        <f>IF(Table5[[#This Row],[Holiday]]="Y",Table5[[#This Row],[Demand]], NA())</f>
        <v>#N/A</v>
      </c>
      <c r="H1695" s="32">
        <f>IF(Table5[[#This Row],[Holiday]]="Y",NA(),Table5[[#This Row],[Demand]])</f>
        <v>120747.08</v>
      </c>
    </row>
    <row r="1696" spans="1:8" x14ac:dyDescent="0.3">
      <c r="A1696" s="31">
        <v>43699</v>
      </c>
      <c r="B1696" s="32" t="str">
        <f>VLOOKUP(Table_EnergyDemand_raw_data[[#This Row],[Date]],Table_Sheet1[], 2, FALSE)</f>
        <v>Y</v>
      </c>
      <c r="C1696" s="32" t="str">
        <f>VLOOKUP(Table_EnergyDemand_raw_data[[#This Row],[Date]],Table_Sheet1[], 3, FALSE)</f>
        <v>N</v>
      </c>
      <c r="D1696" s="32">
        <v>127697.99</v>
      </c>
      <c r="E1696" s="32">
        <f>IF(Table5[[#This Row],[School day]]="Y",Table5[[#This Row],[Demand]],NA())</f>
        <v>127697.99</v>
      </c>
      <c r="F1696" s="32" t="e">
        <f>IF(Table5[[#This Row],[School day]]="N",Table5[[#This Row],[Demand]],NA())</f>
        <v>#N/A</v>
      </c>
      <c r="G1696" s="32" t="e">
        <f>IF(Table5[[#This Row],[Holiday]]="Y",Table5[[#This Row],[Demand]], NA())</f>
        <v>#N/A</v>
      </c>
      <c r="H1696" s="32">
        <f>IF(Table5[[#This Row],[Holiday]]="Y",NA(),Table5[[#This Row],[Demand]])</f>
        <v>127697.99</v>
      </c>
    </row>
    <row r="1697" spans="1:8" x14ac:dyDescent="0.3">
      <c r="A1697" s="31">
        <v>43700</v>
      </c>
      <c r="B1697" s="32" t="str">
        <f>VLOOKUP(Table_EnergyDemand_raw_data[[#This Row],[Date]],Table_Sheet1[], 2, FALSE)</f>
        <v>Y</v>
      </c>
      <c r="C1697" s="32" t="str">
        <f>VLOOKUP(Table_EnergyDemand_raw_data[[#This Row],[Date]],Table_Sheet1[], 3, FALSE)</f>
        <v>N</v>
      </c>
      <c r="D1697" s="32">
        <v>126763.36500000001</v>
      </c>
      <c r="E1697" s="32">
        <f>IF(Table5[[#This Row],[School day]]="Y",Table5[[#This Row],[Demand]],NA())</f>
        <v>126763.36500000001</v>
      </c>
      <c r="F1697" s="32" t="e">
        <f>IF(Table5[[#This Row],[School day]]="N",Table5[[#This Row],[Demand]],NA())</f>
        <v>#N/A</v>
      </c>
      <c r="G1697" s="32" t="e">
        <f>IF(Table5[[#This Row],[Holiday]]="Y",Table5[[#This Row],[Demand]], NA())</f>
        <v>#N/A</v>
      </c>
      <c r="H1697" s="32">
        <f>IF(Table5[[#This Row],[Holiday]]="Y",NA(),Table5[[#This Row],[Demand]])</f>
        <v>126763.36500000001</v>
      </c>
    </row>
    <row r="1698" spans="1:8" x14ac:dyDescent="0.3">
      <c r="A1698" s="31">
        <v>43701</v>
      </c>
      <c r="B1698" s="32" t="str">
        <f>VLOOKUP(Table_EnergyDemand_raw_data[[#This Row],[Date]],Table_Sheet1[], 2, FALSE)</f>
        <v>Y</v>
      </c>
      <c r="C1698" s="32" t="str">
        <f>VLOOKUP(Table_EnergyDemand_raw_data[[#This Row],[Date]],Table_Sheet1[], 3, FALSE)</f>
        <v>N</v>
      </c>
      <c r="D1698" s="32">
        <v>107303.47500000001</v>
      </c>
      <c r="E1698" s="32">
        <f>IF(Table5[[#This Row],[School day]]="Y",Table5[[#This Row],[Demand]],NA())</f>
        <v>107303.47500000001</v>
      </c>
      <c r="F1698" s="32" t="e">
        <f>IF(Table5[[#This Row],[School day]]="N",Table5[[#This Row],[Demand]],NA())</f>
        <v>#N/A</v>
      </c>
      <c r="G1698" s="32" t="e">
        <f>IF(Table5[[#This Row],[Holiday]]="Y",Table5[[#This Row],[Demand]], NA())</f>
        <v>#N/A</v>
      </c>
      <c r="H1698" s="32">
        <f>IF(Table5[[#This Row],[Holiday]]="Y",NA(),Table5[[#This Row],[Demand]])</f>
        <v>107303.47500000001</v>
      </c>
    </row>
    <row r="1699" spans="1:8" x14ac:dyDescent="0.3">
      <c r="A1699" s="31">
        <v>43702</v>
      </c>
      <c r="B1699" s="32" t="str">
        <f>VLOOKUP(Table_EnergyDemand_raw_data[[#This Row],[Date]],Table_Sheet1[], 2, FALSE)</f>
        <v>Y</v>
      </c>
      <c r="C1699" s="32" t="str">
        <f>VLOOKUP(Table_EnergyDemand_raw_data[[#This Row],[Date]],Table_Sheet1[], 3, FALSE)</f>
        <v>N</v>
      </c>
      <c r="D1699" s="32">
        <v>113980.3</v>
      </c>
      <c r="E1699" s="32">
        <f>IF(Table5[[#This Row],[School day]]="Y",Table5[[#This Row],[Demand]],NA())</f>
        <v>113980.3</v>
      </c>
      <c r="F1699" s="32" t="e">
        <f>IF(Table5[[#This Row],[School day]]="N",Table5[[#This Row],[Demand]],NA())</f>
        <v>#N/A</v>
      </c>
      <c r="G1699" s="32" t="e">
        <f>IF(Table5[[#This Row],[Holiday]]="Y",Table5[[#This Row],[Demand]], NA())</f>
        <v>#N/A</v>
      </c>
      <c r="H1699" s="32">
        <f>IF(Table5[[#This Row],[Holiday]]="Y",NA(),Table5[[#This Row],[Demand]])</f>
        <v>113980.3</v>
      </c>
    </row>
    <row r="1700" spans="1:8" x14ac:dyDescent="0.3">
      <c r="A1700" s="31">
        <v>43703</v>
      </c>
      <c r="B1700" s="32" t="str">
        <f>VLOOKUP(Table_EnergyDemand_raw_data[[#This Row],[Date]],Table_Sheet1[], 2, FALSE)</f>
        <v>Y</v>
      </c>
      <c r="C1700" s="32" t="str">
        <f>VLOOKUP(Table_EnergyDemand_raw_data[[#This Row],[Date]],Table_Sheet1[], 3, FALSE)</f>
        <v>N</v>
      </c>
      <c r="D1700" s="32">
        <v>132704.36499999999</v>
      </c>
      <c r="E1700" s="32">
        <f>IF(Table5[[#This Row],[School day]]="Y",Table5[[#This Row],[Demand]],NA())</f>
        <v>132704.36499999999</v>
      </c>
      <c r="F1700" s="32" t="e">
        <f>IF(Table5[[#This Row],[School day]]="N",Table5[[#This Row],[Demand]],NA())</f>
        <v>#N/A</v>
      </c>
      <c r="G1700" s="32" t="e">
        <f>IF(Table5[[#This Row],[Holiday]]="Y",Table5[[#This Row],[Demand]], NA())</f>
        <v>#N/A</v>
      </c>
      <c r="H1700" s="32">
        <f>IF(Table5[[#This Row],[Holiday]]="Y",NA(),Table5[[#This Row],[Demand]])</f>
        <v>132704.36499999999</v>
      </c>
    </row>
    <row r="1701" spans="1:8" x14ac:dyDescent="0.3">
      <c r="A1701" s="31">
        <v>43704</v>
      </c>
      <c r="B1701" s="32" t="str">
        <f>VLOOKUP(Table_EnergyDemand_raw_data[[#This Row],[Date]],Table_Sheet1[], 2, FALSE)</f>
        <v>Y</v>
      </c>
      <c r="C1701" s="32" t="str">
        <f>VLOOKUP(Table_EnergyDemand_raw_data[[#This Row],[Date]],Table_Sheet1[], 3, FALSE)</f>
        <v>N</v>
      </c>
      <c r="D1701" s="32">
        <v>130964.88499999999</v>
      </c>
      <c r="E1701" s="32">
        <f>IF(Table5[[#This Row],[School day]]="Y",Table5[[#This Row],[Demand]],NA())</f>
        <v>130964.88499999999</v>
      </c>
      <c r="F1701" s="32" t="e">
        <f>IF(Table5[[#This Row],[School day]]="N",Table5[[#This Row],[Demand]],NA())</f>
        <v>#N/A</v>
      </c>
      <c r="G1701" s="32" t="e">
        <f>IF(Table5[[#This Row],[Holiday]]="Y",Table5[[#This Row],[Demand]], NA())</f>
        <v>#N/A</v>
      </c>
      <c r="H1701" s="32">
        <f>IF(Table5[[#This Row],[Holiday]]="Y",NA(),Table5[[#This Row],[Demand]])</f>
        <v>130964.88499999999</v>
      </c>
    </row>
    <row r="1702" spans="1:8" x14ac:dyDescent="0.3">
      <c r="A1702" s="31">
        <v>43705</v>
      </c>
      <c r="B1702" s="32" t="str">
        <f>VLOOKUP(Table_EnergyDemand_raw_data[[#This Row],[Date]],Table_Sheet1[], 2, FALSE)</f>
        <v>Y</v>
      </c>
      <c r="C1702" s="32" t="str">
        <f>VLOOKUP(Table_EnergyDemand_raw_data[[#This Row],[Date]],Table_Sheet1[], 3, FALSE)</f>
        <v>N</v>
      </c>
      <c r="D1702" s="32">
        <v>137660.94</v>
      </c>
      <c r="E1702" s="32">
        <f>IF(Table5[[#This Row],[School day]]="Y",Table5[[#This Row],[Demand]],NA())</f>
        <v>137660.94</v>
      </c>
      <c r="F1702" s="32" t="e">
        <f>IF(Table5[[#This Row],[School day]]="N",Table5[[#This Row],[Demand]],NA())</f>
        <v>#N/A</v>
      </c>
      <c r="G1702" s="32" t="e">
        <f>IF(Table5[[#This Row],[Holiday]]="Y",Table5[[#This Row],[Demand]], NA())</f>
        <v>#N/A</v>
      </c>
      <c r="H1702" s="32">
        <f>IF(Table5[[#This Row],[Holiday]]="Y",NA(),Table5[[#This Row],[Demand]])</f>
        <v>137660.94</v>
      </c>
    </row>
    <row r="1703" spans="1:8" x14ac:dyDescent="0.3">
      <c r="A1703" s="31">
        <v>43706</v>
      </c>
      <c r="B1703" s="32" t="str">
        <f>VLOOKUP(Table_EnergyDemand_raw_data[[#This Row],[Date]],Table_Sheet1[], 2, FALSE)</f>
        <v>Y</v>
      </c>
      <c r="C1703" s="32" t="str">
        <f>VLOOKUP(Table_EnergyDemand_raw_data[[#This Row],[Date]],Table_Sheet1[], 3, FALSE)</f>
        <v>N</v>
      </c>
      <c r="D1703" s="32">
        <v>134233.345</v>
      </c>
      <c r="E1703" s="32">
        <f>IF(Table5[[#This Row],[School day]]="Y",Table5[[#This Row],[Demand]],NA())</f>
        <v>134233.345</v>
      </c>
      <c r="F1703" s="32" t="e">
        <f>IF(Table5[[#This Row],[School day]]="N",Table5[[#This Row],[Demand]],NA())</f>
        <v>#N/A</v>
      </c>
      <c r="G1703" s="32" t="e">
        <f>IF(Table5[[#This Row],[Holiday]]="Y",Table5[[#This Row],[Demand]], NA())</f>
        <v>#N/A</v>
      </c>
      <c r="H1703" s="32">
        <f>IF(Table5[[#This Row],[Holiday]]="Y",NA(),Table5[[#This Row],[Demand]])</f>
        <v>134233.345</v>
      </c>
    </row>
    <row r="1704" spans="1:8" x14ac:dyDescent="0.3">
      <c r="A1704" s="31">
        <v>43707</v>
      </c>
      <c r="B1704" s="32" t="str">
        <f>VLOOKUP(Table_EnergyDemand_raw_data[[#This Row],[Date]],Table_Sheet1[], 2, FALSE)</f>
        <v>Y</v>
      </c>
      <c r="C1704" s="32" t="str">
        <f>VLOOKUP(Table_EnergyDemand_raw_data[[#This Row],[Date]],Table_Sheet1[], 3, FALSE)</f>
        <v>N</v>
      </c>
      <c r="D1704" s="32">
        <v>131871.07999999999</v>
      </c>
      <c r="E1704" s="32">
        <f>IF(Table5[[#This Row],[School day]]="Y",Table5[[#This Row],[Demand]],NA())</f>
        <v>131871.07999999999</v>
      </c>
      <c r="F1704" s="32" t="e">
        <f>IF(Table5[[#This Row],[School day]]="N",Table5[[#This Row],[Demand]],NA())</f>
        <v>#N/A</v>
      </c>
      <c r="G1704" s="32" t="e">
        <f>IF(Table5[[#This Row],[Holiday]]="Y",Table5[[#This Row],[Demand]], NA())</f>
        <v>#N/A</v>
      </c>
      <c r="H1704" s="32">
        <f>IF(Table5[[#This Row],[Holiday]]="Y",NA(),Table5[[#This Row],[Demand]])</f>
        <v>131871.07999999999</v>
      </c>
    </row>
    <row r="1705" spans="1:8" x14ac:dyDescent="0.3">
      <c r="A1705" s="31">
        <v>43708</v>
      </c>
      <c r="B1705" s="32" t="str">
        <f>VLOOKUP(Table_EnergyDemand_raw_data[[#This Row],[Date]],Table_Sheet1[], 2, FALSE)</f>
        <v>Y</v>
      </c>
      <c r="C1705" s="32" t="str">
        <f>VLOOKUP(Table_EnergyDemand_raw_data[[#This Row],[Date]],Table_Sheet1[], 3, FALSE)</f>
        <v>N</v>
      </c>
      <c r="D1705" s="32">
        <v>107616.03</v>
      </c>
      <c r="E1705" s="32">
        <f>IF(Table5[[#This Row],[School day]]="Y",Table5[[#This Row],[Demand]],NA())</f>
        <v>107616.03</v>
      </c>
      <c r="F1705" s="32" t="e">
        <f>IF(Table5[[#This Row],[School day]]="N",Table5[[#This Row],[Demand]],NA())</f>
        <v>#N/A</v>
      </c>
      <c r="G1705" s="32" t="e">
        <f>IF(Table5[[#This Row],[Holiday]]="Y",Table5[[#This Row],[Demand]], NA())</f>
        <v>#N/A</v>
      </c>
      <c r="H1705" s="32">
        <f>IF(Table5[[#This Row],[Holiday]]="Y",NA(),Table5[[#This Row],[Demand]])</f>
        <v>107616.03</v>
      </c>
    </row>
    <row r="1706" spans="1:8" x14ac:dyDescent="0.3">
      <c r="A1706" s="31">
        <v>43709</v>
      </c>
      <c r="B1706" s="32" t="str">
        <f>VLOOKUP(Table_EnergyDemand_raw_data[[#This Row],[Date]],Table_Sheet1[], 2, FALSE)</f>
        <v>Y</v>
      </c>
      <c r="C1706" s="32" t="str">
        <f>VLOOKUP(Table_EnergyDemand_raw_data[[#This Row],[Date]],Table_Sheet1[], 3, FALSE)</f>
        <v>N</v>
      </c>
      <c r="D1706" s="32">
        <v>106779.47500000001</v>
      </c>
      <c r="E1706" s="32">
        <f>IF(Table5[[#This Row],[School day]]="Y",Table5[[#This Row],[Demand]],NA())</f>
        <v>106779.47500000001</v>
      </c>
      <c r="F1706" s="32" t="e">
        <f>IF(Table5[[#This Row],[School day]]="N",Table5[[#This Row],[Demand]],NA())</f>
        <v>#N/A</v>
      </c>
      <c r="G1706" s="32" t="e">
        <f>IF(Table5[[#This Row],[Holiday]]="Y",Table5[[#This Row],[Demand]], NA())</f>
        <v>#N/A</v>
      </c>
      <c r="H1706" s="32">
        <f>IF(Table5[[#This Row],[Holiday]]="Y",NA(),Table5[[#This Row],[Demand]])</f>
        <v>106779.47500000001</v>
      </c>
    </row>
    <row r="1707" spans="1:8" x14ac:dyDescent="0.3">
      <c r="A1707" s="31">
        <v>43710</v>
      </c>
      <c r="B1707" s="32" t="str">
        <f>VLOOKUP(Table_EnergyDemand_raw_data[[#This Row],[Date]],Table_Sheet1[], 2, FALSE)</f>
        <v>Y</v>
      </c>
      <c r="C1707" s="32" t="str">
        <f>VLOOKUP(Table_EnergyDemand_raw_data[[#This Row],[Date]],Table_Sheet1[], 3, FALSE)</f>
        <v>N</v>
      </c>
      <c r="D1707" s="32">
        <v>121697.38</v>
      </c>
      <c r="E1707" s="32">
        <f>IF(Table5[[#This Row],[School day]]="Y",Table5[[#This Row],[Demand]],NA())</f>
        <v>121697.38</v>
      </c>
      <c r="F1707" s="32" t="e">
        <f>IF(Table5[[#This Row],[School day]]="N",Table5[[#This Row],[Demand]],NA())</f>
        <v>#N/A</v>
      </c>
      <c r="G1707" s="32" t="e">
        <f>IF(Table5[[#This Row],[Holiday]]="Y",Table5[[#This Row],[Demand]], NA())</f>
        <v>#N/A</v>
      </c>
      <c r="H1707" s="32">
        <f>IF(Table5[[#This Row],[Holiday]]="Y",NA(),Table5[[#This Row],[Demand]])</f>
        <v>121697.38</v>
      </c>
    </row>
    <row r="1708" spans="1:8" x14ac:dyDescent="0.3">
      <c r="A1708" s="31">
        <v>43711</v>
      </c>
      <c r="B1708" s="32" t="str">
        <f>VLOOKUP(Table_EnergyDemand_raw_data[[#This Row],[Date]],Table_Sheet1[], 2, FALSE)</f>
        <v>Y</v>
      </c>
      <c r="C1708" s="32" t="str">
        <f>VLOOKUP(Table_EnergyDemand_raw_data[[#This Row],[Date]],Table_Sheet1[], 3, FALSE)</f>
        <v>N</v>
      </c>
      <c r="D1708" s="32">
        <v>118871.215</v>
      </c>
      <c r="E1708" s="32">
        <f>IF(Table5[[#This Row],[School day]]="Y",Table5[[#This Row],[Demand]],NA())</f>
        <v>118871.215</v>
      </c>
      <c r="F1708" s="32" t="e">
        <f>IF(Table5[[#This Row],[School day]]="N",Table5[[#This Row],[Demand]],NA())</f>
        <v>#N/A</v>
      </c>
      <c r="G1708" s="32" t="e">
        <f>IF(Table5[[#This Row],[Holiday]]="Y",Table5[[#This Row],[Demand]], NA())</f>
        <v>#N/A</v>
      </c>
      <c r="H1708" s="32">
        <f>IF(Table5[[#This Row],[Holiday]]="Y",NA(),Table5[[#This Row],[Demand]])</f>
        <v>118871.215</v>
      </c>
    </row>
    <row r="1709" spans="1:8" x14ac:dyDescent="0.3">
      <c r="A1709" s="31">
        <v>43712</v>
      </c>
      <c r="B1709" s="32" t="str">
        <f>VLOOKUP(Table_EnergyDemand_raw_data[[#This Row],[Date]],Table_Sheet1[], 2, FALSE)</f>
        <v>Y</v>
      </c>
      <c r="C1709" s="32" t="str">
        <f>VLOOKUP(Table_EnergyDemand_raw_data[[#This Row],[Date]],Table_Sheet1[], 3, FALSE)</f>
        <v>N</v>
      </c>
      <c r="D1709" s="32">
        <v>122652.81</v>
      </c>
      <c r="E1709" s="32">
        <f>IF(Table5[[#This Row],[School day]]="Y",Table5[[#This Row],[Demand]],NA())</f>
        <v>122652.81</v>
      </c>
      <c r="F1709" s="32" t="e">
        <f>IF(Table5[[#This Row],[School day]]="N",Table5[[#This Row],[Demand]],NA())</f>
        <v>#N/A</v>
      </c>
      <c r="G1709" s="32" t="e">
        <f>IF(Table5[[#This Row],[Holiday]]="Y",Table5[[#This Row],[Demand]], NA())</f>
        <v>#N/A</v>
      </c>
      <c r="H1709" s="32">
        <f>IF(Table5[[#This Row],[Holiday]]="Y",NA(),Table5[[#This Row],[Demand]])</f>
        <v>122652.81</v>
      </c>
    </row>
    <row r="1710" spans="1:8" x14ac:dyDescent="0.3">
      <c r="A1710" s="31">
        <v>43713</v>
      </c>
      <c r="B1710" s="32" t="str">
        <f>VLOOKUP(Table_EnergyDemand_raw_data[[#This Row],[Date]],Table_Sheet1[], 2, FALSE)</f>
        <v>Y</v>
      </c>
      <c r="C1710" s="32" t="str">
        <f>VLOOKUP(Table_EnergyDemand_raw_data[[#This Row],[Date]],Table_Sheet1[], 3, FALSE)</f>
        <v>N</v>
      </c>
      <c r="D1710" s="32">
        <v>120223.175</v>
      </c>
      <c r="E1710" s="32">
        <f>IF(Table5[[#This Row],[School day]]="Y",Table5[[#This Row],[Demand]],NA())</f>
        <v>120223.175</v>
      </c>
      <c r="F1710" s="32" t="e">
        <f>IF(Table5[[#This Row],[School day]]="N",Table5[[#This Row],[Demand]],NA())</f>
        <v>#N/A</v>
      </c>
      <c r="G1710" s="32" t="e">
        <f>IF(Table5[[#This Row],[Holiday]]="Y",Table5[[#This Row],[Demand]], NA())</f>
        <v>#N/A</v>
      </c>
      <c r="H1710" s="32">
        <f>IF(Table5[[#This Row],[Holiday]]="Y",NA(),Table5[[#This Row],[Demand]])</f>
        <v>120223.175</v>
      </c>
    </row>
    <row r="1711" spans="1:8" x14ac:dyDescent="0.3">
      <c r="A1711" s="31">
        <v>43714</v>
      </c>
      <c r="B1711" s="32" t="str">
        <f>VLOOKUP(Table_EnergyDemand_raw_data[[#This Row],[Date]],Table_Sheet1[], 2, FALSE)</f>
        <v>Y</v>
      </c>
      <c r="C1711" s="32" t="str">
        <f>VLOOKUP(Table_EnergyDemand_raw_data[[#This Row],[Date]],Table_Sheet1[], 3, FALSE)</f>
        <v>N</v>
      </c>
      <c r="D1711" s="32">
        <v>122222.69</v>
      </c>
      <c r="E1711" s="32">
        <f>IF(Table5[[#This Row],[School day]]="Y",Table5[[#This Row],[Demand]],NA())</f>
        <v>122222.69</v>
      </c>
      <c r="F1711" s="32" t="e">
        <f>IF(Table5[[#This Row],[School day]]="N",Table5[[#This Row],[Demand]],NA())</f>
        <v>#N/A</v>
      </c>
      <c r="G1711" s="32" t="e">
        <f>IF(Table5[[#This Row],[Holiday]]="Y",Table5[[#This Row],[Demand]], NA())</f>
        <v>#N/A</v>
      </c>
      <c r="H1711" s="32">
        <f>IF(Table5[[#This Row],[Holiday]]="Y",NA(),Table5[[#This Row],[Demand]])</f>
        <v>122222.69</v>
      </c>
    </row>
    <row r="1712" spans="1:8" x14ac:dyDescent="0.3">
      <c r="A1712" s="31">
        <v>43715</v>
      </c>
      <c r="B1712" s="32" t="str">
        <f>VLOOKUP(Table_EnergyDemand_raw_data[[#This Row],[Date]],Table_Sheet1[], 2, FALSE)</f>
        <v>Y</v>
      </c>
      <c r="C1712" s="32" t="str">
        <f>VLOOKUP(Table_EnergyDemand_raw_data[[#This Row],[Date]],Table_Sheet1[], 3, FALSE)</f>
        <v>N</v>
      </c>
      <c r="D1712" s="32">
        <v>115200.19</v>
      </c>
      <c r="E1712" s="32">
        <f>IF(Table5[[#This Row],[School day]]="Y",Table5[[#This Row],[Demand]],NA())</f>
        <v>115200.19</v>
      </c>
      <c r="F1712" s="32" t="e">
        <f>IF(Table5[[#This Row],[School day]]="N",Table5[[#This Row],[Demand]],NA())</f>
        <v>#N/A</v>
      </c>
      <c r="G1712" s="32" t="e">
        <f>IF(Table5[[#This Row],[Holiday]]="Y",Table5[[#This Row],[Demand]], NA())</f>
        <v>#N/A</v>
      </c>
      <c r="H1712" s="32">
        <f>IF(Table5[[#This Row],[Holiday]]="Y",NA(),Table5[[#This Row],[Demand]])</f>
        <v>115200.19</v>
      </c>
    </row>
    <row r="1713" spans="1:8" x14ac:dyDescent="0.3">
      <c r="A1713" s="31">
        <v>43716</v>
      </c>
      <c r="B1713" s="32" t="str">
        <f>VLOOKUP(Table_EnergyDemand_raw_data[[#This Row],[Date]],Table_Sheet1[], 2, FALSE)</f>
        <v>Y</v>
      </c>
      <c r="C1713" s="32" t="str">
        <f>VLOOKUP(Table_EnergyDemand_raw_data[[#This Row],[Date]],Table_Sheet1[], 3, FALSE)</f>
        <v>N</v>
      </c>
      <c r="D1713" s="32">
        <v>116999.07</v>
      </c>
      <c r="E1713" s="32">
        <f>IF(Table5[[#This Row],[School day]]="Y",Table5[[#This Row],[Demand]],NA())</f>
        <v>116999.07</v>
      </c>
      <c r="F1713" s="32" t="e">
        <f>IF(Table5[[#This Row],[School day]]="N",Table5[[#This Row],[Demand]],NA())</f>
        <v>#N/A</v>
      </c>
      <c r="G1713" s="32" t="e">
        <f>IF(Table5[[#This Row],[Holiday]]="Y",Table5[[#This Row],[Demand]], NA())</f>
        <v>#N/A</v>
      </c>
      <c r="H1713" s="32">
        <f>IF(Table5[[#This Row],[Holiday]]="Y",NA(),Table5[[#This Row],[Demand]])</f>
        <v>116999.07</v>
      </c>
    </row>
    <row r="1714" spans="1:8" x14ac:dyDescent="0.3">
      <c r="A1714" s="31">
        <v>43717</v>
      </c>
      <c r="B1714" s="32" t="str">
        <f>VLOOKUP(Table_EnergyDemand_raw_data[[#This Row],[Date]],Table_Sheet1[], 2, FALSE)</f>
        <v>Y</v>
      </c>
      <c r="C1714" s="32" t="str">
        <f>VLOOKUP(Table_EnergyDemand_raw_data[[#This Row],[Date]],Table_Sheet1[], 3, FALSE)</f>
        <v>N</v>
      </c>
      <c r="D1714" s="32">
        <v>130448.11500000001</v>
      </c>
      <c r="E1714" s="32">
        <f>IF(Table5[[#This Row],[School day]]="Y",Table5[[#This Row],[Demand]],NA())</f>
        <v>130448.11500000001</v>
      </c>
      <c r="F1714" s="32" t="e">
        <f>IF(Table5[[#This Row],[School day]]="N",Table5[[#This Row],[Demand]],NA())</f>
        <v>#N/A</v>
      </c>
      <c r="G1714" s="32" t="e">
        <f>IF(Table5[[#This Row],[Holiday]]="Y",Table5[[#This Row],[Demand]], NA())</f>
        <v>#N/A</v>
      </c>
      <c r="H1714" s="32">
        <f>IF(Table5[[#This Row],[Holiday]]="Y",NA(),Table5[[#This Row],[Demand]])</f>
        <v>130448.11500000001</v>
      </c>
    </row>
    <row r="1715" spans="1:8" x14ac:dyDescent="0.3">
      <c r="A1715" s="31">
        <v>43718</v>
      </c>
      <c r="B1715" s="32" t="str">
        <f>VLOOKUP(Table_EnergyDemand_raw_data[[#This Row],[Date]],Table_Sheet1[], 2, FALSE)</f>
        <v>Y</v>
      </c>
      <c r="C1715" s="32" t="str">
        <f>VLOOKUP(Table_EnergyDemand_raw_data[[#This Row],[Date]],Table_Sheet1[], 3, FALSE)</f>
        <v>N</v>
      </c>
      <c r="D1715" s="32">
        <v>131665.01500000001</v>
      </c>
      <c r="E1715" s="32">
        <f>IF(Table5[[#This Row],[School day]]="Y",Table5[[#This Row],[Demand]],NA())</f>
        <v>131665.01500000001</v>
      </c>
      <c r="F1715" s="32" t="e">
        <f>IF(Table5[[#This Row],[School day]]="N",Table5[[#This Row],[Demand]],NA())</f>
        <v>#N/A</v>
      </c>
      <c r="G1715" s="32" t="e">
        <f>IF(Table5[[#This Row],[Holiday]]="Y",Table5[[#This Row],[Demand]], NA())</f>
        <v>#N/A</v>
      </c>
      <c r="H1715" s="32">
        <f>IF(Table5[[#This Row],[Holiday]]="Y",NA(),Table5[[#This Row],[Demand]])</f>
        <v>131665.01500000001</v>
      </c>
    </row>
    <row r="1716" spans="1:8" x14ac:dyDescent="0.3">
      <c r="A1716" s="31">
        <v>43719</v>
      </c>
      <c r="B1716" s="32" t="str">
        <f>VLOOKUP(Table_EnergyDemand_raw_data[[#This Row],[Date]],Table_Sheet1[], 2, FALSE)</f>
        <v>Y</v>
      </c>
      <c r="C1716" s="32" t="str">
        <f>VLOOKUP(Table_EnergyDemand_raw_data[[#This Row],[Date]],Table_Sheet1[], 3, FALSE)</f>
        <v>N</v>
      </c>
      <c r="D1716" s="32">
        <v>121100.045</v>
      </c>
      <c r="E1716" s="32">
        <f>IF(Table5[[#This Row],[School day]]="Y",Table5[[#This Row],[Demand]],NA())</f>
        <v>121100.045</v>
      </c>
      <c r="F1716" s="32" t="e">
        <f>IF(Table5[[#This Row],[School day]]="N",Table5[[#This Row],[Demand]],NA())</f>
        <v>#N/A</v>
      </c>
      <c r="G1716" s="32" t="e">
        <f>IF(Table5[[#This Row],[Holiday]]="Y",Table5[[#This Row],[Demand]], NA())</f>
        <v>#N/A</v>
      </c>
      <c r="H1716" s="32">
        <f>IF(Table5[[#This Row],[Holiday]]="Y",NA(),Table5[[#This Row],[Demand]])</f>
        <v>121100.045</v>
      </c>
    </row>
    <row r="1717" spans="1:8" x14ac:dyDescent="0.3">
      <c r="A1717" s="31">
        <v>43720</v>
      </c>
      <c r="B1717" s="32" t="str">
        <f>VLOOKUP(Table_EnergyDemand_raw_data[[#This Row],[Date]],Table_Sheet1[], 2, FALSE)</f>
        <v>Y</v>
      </c>
      <c r="C1717" s="32" t="str">
        <f>VLOOKUP(Table_EnergyDemand_raw_data[[#This Row],[Date]],Table_Sheet1[], 3, FALSE)</f>
        <v>N</v>
      </c>
      <c r="D1717" s="32">
        <v>118723.07</v>
      </c>
      <c r="E1717" s="32">
        <f>IF(Table5[[#This Row],[School day]]="Y",Table5[[#This Row],[Demand]],NA())</f>
        <v>118723.07</v>
      </c>
      <c r="F1717" s="32" t="e">
        <f>IF(Table5[[#This Row],[School day]]="N",Table5[[#This Row],[Demand]],NA())</f>
        <v>#N/A</v>
      </c>
      <c r="G1717" s="32" t="e">
        <f>IF(Table5[[#This Row],[Holiday]]="Y",Table5[[#This Row],[Demand]], NA())</f>
        <v>#N/A</v>
      </c>
      <c r="H1717" s="32">
        <f>IF(Table5[[#This Row],[Holiday]]="Y",NA(),Table5[[#This Row],[Demand]])</f>
        <v>118723.07</v>
      </c>
    </row>
    <row r="1718" spans="1:8" x14ac:dyDescent="0.3">
      <c r="A1718" s="31">
        <v>43721</v>
      </c>
      <c r="B1718" s="32" t="str">
        <f>VLOOKUP(Table_EnergyDemand_raw_data[[#This Row],[Date]],Table_Sheet1[], 2, FALSE)</f>
        <v>Y</v>
      </c>
      <c r="C1718" s="32" t="str">
        <f>VLOOKUP(Table_EnergyDemand_raw_data[[#This Row],[Date]],Table_Sheet1[], 3, FALSE)</f>
        <v>N</v>
      </c>
      <c r="D1718" s="32">
        <v>120349.015</v>
      </c>
      <c r="E1718" s="32">
        <f>IF(Table5[[#This Row],[School day]]="Y",Table5[[#This Row],[Demand]],NA())</f>
        <v>120349.015</v>
      </c>
      <c r="F1718" s="32" t="e">
        <f>IF(Table5[[#This Row],[School day]]="N",Table5[[#This Row],[Demand]],NA())</f>
        <v>#N/A</v>
      </c>
      <c r="G1718" s="32" t="e">
        <f>IF(Table5[[#This Row],[Holiday]]="Y",Table5[[#This Row],[Demand]], NA())</f>
        <v>#N/A</v>
      </c>
      <c r="H1718" s="32">
        <f>IF(Table5[[#This Row],[Holiday]]="Y",NA(),Table5[[#This Row],[Demand]])</f>
        <v>120349.015</v>
      </c>
    </row>
    <row r="1719" spans="1:8" x14ac:dyDescent="0.3">
      <c r="A1719" s="31">
        <v>43722</v>
      </c>
      <c r="B1719" s="32" t="str">
        <f>VLOOKUP(Table_EnergyDemand_raw_data[[#This Row],[Date]],Table_Sheet1[], 2, FALSE)</f>
        <v>Y</v>
      </c>
      <c r="C1719" s="32" t="str">
        <f>VLOOKUP(Table_EnergyDemand_raw_data[[#This Row],[Date]],Table_Sheet1[], 3, FALSE)</f>
        <v>N</v>
      </c>
      <c r="D1719" s="32">
        <v>103500.955</v>
      </c>
      <c r="E1719" s="32">
        <f>IF(Table5[[#This Row],[School day]]="Y",Table5[[#This Row],[Demand]],NA())</f>
        <v>103500.955</v>
      </c>
      <c r="F1719" s="32" t="e">
        <f>IF(Table5[[#This Row],[School day]]="N",Table5[[#This Row],[Demand]],NA())</f>
        <v>#N/A</v>
      </c>
      <c r="G1719" s="32" t="e">
        <f>IF(Table5[[#This Row],[Holiday]]="Y",Table5[[#This Row],[Demand]], NA())</f>
        <v>#N/A</v>
      </c>
      <c r="H1719" s="32">
        <f>IF(Table5[[#This Row],[Holiday]]="Y",NA(),Table5[[#This Row],[Demand]])</f>
        <v>103500.955</v>
      </c>
    </row>
    <row r="1720" spans="1:8" x14ac:dyDescent="0.3">
      <c r="A1720" s="31">
        <v>43723</v>
      </c>
      <c r="B1720" s="32" t="str">
        <f>VLOOKUP(Table_EnergyDemand_raw_data[[#This Row],[Date]],Table_Sheet1[], 2, FALSE)</f>
        <v>Y</v>
      </c>
      <c r="C1720" s="32" t="str">
        <f>VLOOKUP(Table_EnergyDemand_raw_data[[#This Row],[Date]],Table_Sheet1[], 3, FALSE)</f>
        <v>N</v>
      </c>
      <c r="D1720" s="32">
        <v>105149.02</v>
      </c>
      <c r="E1720" s="32">
        <f>IF(Table5[[#This Row],[School day]]="Y",Table5[[#This Row],[Demand]],NA())</f>
        <v>105149.02</v>
      </c>
      <c r="F1720" s="32" t="e">
        <f>IF(Table5[[#This Row],[School day]]="N",Table5[[#This Row],[Demand]],NA())</f>
        <v>#N/A</v>
      </c>
      <c r="G1720" s="32" t="e">
        <f>IF(Table5[[#This Row],[Holiday]]="Y",Table5[[#This Row],[Demand]], NA())</f>
        <v>#N/A</v>
      </c>
      <c r="H1720" s="32">
        <f>IF(Table5[[#This Row],[Holiday]]="Y",NA(),Table5[[#This Row],[Demand]])</f>
        <v>105149.02</v>
      </c>
    </row>
    <row r="1721" spans="1:8" x14ac:dyDescent="0.3">
      <c r="A1721" s="31">
        <v>43724</v>
      </c>
      <c r="B1721" s="32" t="str">
        <f>VLOOKUP(Table_EnergyDemand_raw_data[[#This Row],[Date]],Table_Sheet1[], 2, FALSE)</f>
        <v>Y</v>
      </c>
      <c r="C1721" s="32" t="str">
        <f>VLOOKUP(Table_EnergyDemand_raw_data[[#This Row],[Date]],Table_Sheet1[], 3, FALSE)</f>
        <v>N</v>
      </c>
      <c r="D1721" s="32">
        <v>119362.235</v>
      </c>
      <c r="E1721" s="32">
        <f>IF(Table5[[#This Row],[School day]]="Y",Table5[[#This Row],[Demand]],NA())</f>
        <v>119362.235</v>
      </c>
      <c r="F1721" s="32" t="e">
        <f>IF(Table5[[#This Row],[School day]]="N",Table5[[#This Row],[Demand]],NA())</f>
        <v>#N/A</v>
      </c>
      <c r="G1721" s="32" t="e">
        <f>IF(Table5[[#This Row],[Holiday]]="Y",Table5[[#This Row],[Demand]], NA())</f>
        <v>#N/A</v>
      </c>
      <c r="H1721" s="32">
        <f>IF(Table5[[#This Row],[Holiday]]="Y",NA(),Table5[[#This Row],[Demand]])</f>
        <v>119362.235</v>
      </c>
    </row>
    <row r="1722" spans="1:8" x14ac:dyDescent="0.3">
      <c r="A1722" s="31">
        <v>43725</v>
      </c>
      <c r="B1722" s="32" t="str">
        <f>VLOOKUP(Table_EnergyDemand_raw_data[[#This Row],[Date]],Table_Sheet1[], 2, FALSE)</f>
        <v>Y</v>
      </c>
      <c r="C1722" s="32" t="str">
        <f>VLOOKUP(Table_EnergyDemand_raw_data[[#This Row],[Date]],Table_Sheet1[], 3, FALSE)</f>
        <v>N</v>
      </c>
      <c r="D1722" s="32">
        <v>124129.44</v>
      </c>
      <c r="E1722" s="32">
        <f>IF(Table5[[#This Row],[School day]]="Y",Table5[[#This Row],[Demand]],NA())</f>
        <v>124129.44</v>
      </c>
      <c r="F1722" s="32" t="e">
        <f>IF(Table5[[#This Row],[School day]]="N",Table5[[#This Row],[Demand]],NA())</f>
        <v>#N/A</v>
      </c>
      <c r="G1722" s="32" t="e">
        <f>IF(Table5[[#This Row],[Holiday]]="Y",Table5[[#This Row],[Demand]], NA())</f>
        <v>#N/A</v>
      </c>
      <c r="H1722" s="32">
        <f>IF(Table5[[#This Row],[Holiday]]="Y",NA(),Table5[[#This Row],[Demand]])</f>
        <v>124129.44</v>
      </c>
    </row>
    <row r="1723" spans="1:8" x14ac:dyDescent="0.3">
      <c r="A1723" s="31">
        <v>43726</v>
      </c>
      <c r="B1723" s="32" t="str">
        <f>VLOOKUP(Table_EnergyDemand_raw_data[[#This Row],[Date]],Table_Sheet1[], 2, FALSE)</f>
        <v>Y</v>
      </c>
      <c r="C1723" s="32" t="str">
        <f>VLOOKUP(Table_EnergyDemand_raw_data[[#This Row],[Date]],Table_Sheet1[], 3, FALSE)</f>
        <v>N</v>
      </c>
      <c r="D1723" s="32">
        <v>119715.705</v>
      </c>
      <c r="E1723" s="32">
        <f>IF(Table5[[#This Row],[School day]]="Y",Table5[[#This Row],[Demand]],NA())</f>
        <v>119715.705</v>
      </c>
      <c r="F1723" s="32" t="e">
        <f>IF(Table5[[#This Row],[School day]]="N",Table5[[#This Row],[Demand]],NA())</f>
        <v>#N/A</v>
      </c>
      <c r="G1723" s="32" t="e">
        <f>IF(Table5[[#This Row],[Holiday]]="Y",Table5[[#This Row],[Demand]], NA())</f>
        <v>#N/A</v>
      </c>
      <c r="H1723" s="32">
        <f>IF(Table5[[#This Row],[Holiday]]="Y",NA(),Table5[[#This Row],[Demand]])</f>
        <v>119715.705</v>
      </c>
    </row>
    <row r="1724" spans="1:8" x14ac:dyDescent="0.3">
      <c r="A1724" s="31">
        <v>43727</v>
      </c>
      <c r="B1724" s="32" t="str">
        <f>VLOOKUP(Table_EnergyDemand_raw_data[[#This Row],[Date]],Table_Sheet1[], 2, FALSE)</f>
        <v>Y</v>
      </c>
      <c r="C1724" s="32" t="str">
        <f>VLOOKUP(Table_EnergyDemand_raw_data[[#This Row],[Date]],Table_Sheet1[], 3, FALSE)</f>
        <v>N</v>
      </c>
      <c r="D1724" s="32">
        <v>108102.56</v>
      </c>
      <c r="E1724" s="32">
        <f>IF(Table5[[#This Row],[School day]]="Y",Table5[[#This Row],[Demand]],NA())</f>
        <v>108102.56</v>
      </c>
      <c r="F1724" s="32" t="e">
        <f>IF(Table5[[#This Row],[School day]]="N",Table5[[#This Row],[Demand]],NA())</f>
        <v>#N/A</v>
      </c>
      <c r="G1724" s="32" t="e">
        <f>IF(Table5[[#This Row],[Holiday]]="Y",Table5[[#This Row],[Demand]], NA())</f>
        <v>#N/A</v>
      </c>
      <c r="H1724" s="32">
        <f>IF(Table5[[#This Row],[Holiday]]="Y",NA(),Table5[[#This Row],[Demand]])</f>
        <v>108102.56</v>
      </c>
    </row>
    <row r="1725" spans="1:8" x14ac:dyDescent="0.3">
      <c r="A1725" s="31">
        <v>43728</v>
      </c>
      <c r="B1725" s="32" t="str">
        <f>VLOOKUP(Table_EnergyDemand_raw_data[[#This Row],[Date]],Table_Sheet1[], 2, FALSE)</f>
        <v>N</v>
      </c>
      <c r="C1725" s="32" t="str">
        <f>VLOOKUP(Table_EnergyDemand_raw_data[[#This Row],[Date]],Table_Sheet1[], 3, FALSE)</f>
        <v>N</v>
      </c>
      <c r="D1725" s="32">
        <v>107222.345</v>
      </c>
      <c r="E1725" s="32" t="e">
        <f>IF(Table5[[#This Row],[School day]]="Y",Table5[[#This Row],[Demand]],NA())</f>
        <v>#N/A</v>
      </c>
      <c r="F1725" s="32">
        <f>IF(Table5[[#This Row],[School day]]="N",Table5[[#This Row],[Demand]],NA())</f>
        <v>107222.345</v>
      </c>
      <c r="G1725" s="32" t="e">
        <f>IF(Table5[[#This Row],[Holiday]]="Y",Table5[[#This Row],[Demand]], NA())</f>
        <v>#N/A</v>
      </c>
      <c r="H1725" s="32">
        <f>IF(Table5[[#This Row],[Holiday]]="Y",NA(),Table5[[#This Row],[Demand]])</f>
        <v>107222.345</v>
      </c>
    </row>
    <row r="1726" spans="1:8" x14ac:dyDescent="0.3">
      <c r="A1726" s="31">
        <v>43729</v>
      </c>
      <c r="B1726" s="32" t="str">
        <f>VLOOKUP(Table_EnergyDemand_raw_data[[#This Row],[Date]],Table_Sheet1[], 2, FALSE)</f>
        <v>N</v>
      </c>
      <c r="C1726" s="32" t="str">
        <f>VLOOKUP(Table_EnergyDemand_raw_data[[#This Row],[Date]],Table_Sheet1[], 3, FALSE)</f>
        <v>N</v>
      </c>
      <c r="D1726" s="32">
        <v>101348.35</v>
      </c>
      <c r="E1726" s="32" t="e">
        <f>IF(Table5[[#This Row],[School day]]="Y",Table5[[#This Row],[Demand]],NA())</f>
        <v>#N/A</v>
      </c>
      <c r="F1726" s="32">
        <f>IF(Table5[[#This Row],[School day]]="N",Table5[[#This Row],[Demand]],NA())</f>
        <v>101348.35</v>
      </c>
      <c r="G1726" s="32" t="e">
        <f>IF(Table5[[#This Row],[Holiday]]="Y",Table5[[#This Row],[Demand]], NA())</f>
        <v>#N/A</v>
      </c>
      <c r="H1726" s="32">
        <f>IF(Table5[[#This Row],[Holiday]]="Y",NA(),Table5[[#This Row],[Demand]])</f>
        <v>101348.35</v>
      </c>
    </row>
    <row r="1727" spans="1:8" x14ac:dyDescent="0.3">
      <c r="A1727" s="31">
        <v>43730</v>
      </c>
      <c r="B1727" s="32" t="str">
        <f>VLOOKUP(Table_EnergyDemand_raw_data[[#This Row],[Date]],Table_Sheet1[], 2, FALSE)</f>
        <v>N</v>
      </c>
      <c r="C1727" s="32" t="str">
        <f>VLOOKUP(Table_EnergyDemand_raw_data[[#This Row],[Date]],Table_Sheet1[], 3, FALSE)</f>
        <v>N</v>
      </c>
      <c r="D1727" s="32">
        <v>102386.52499999999</v>
      </c>
      <c r="E1727" s="32" t="e">
        <f>IF(Table5[[#This Row],[School day]]="Y",Table5[[#This Row],[Demand]],NA())</f>
        <v>#N/A</v>
      </c>
      <c r="F1727" s="32">
        <f>IF(Table5[[#This Row],[School day]]="N",Table5[[#This Row],[Demand]],NA())</f>
        <v>102386.52499999999</v>
      </c>
      <c r="G1727" s="32" t="e">
        <f>IF(Table5[[#This Row],[Holiday]]="Y",Table5[[#This Row],[Demand]], NA())</f>
        <v>#N/A</v>
      </c>
      <c r="H1727" s="32">
        <f>IF(Table5[[#This Row],[Holiday]]="Y",NA(),Table5[[#This Row],[Demand]])</f>
        <v>102386.52499999999</v>
      </c>
    </row>
    <row r="1728" spans="1:8" x14ac:dyDescent="0.3">
      <c r="A1728" s="31">
        <v>43731</v>
      </c>
      <c r="B1728" s="32" t="str">
        <f>VLOOKUP(Table_EnergyDemand_raw_data[[#This Row],[Date]],Table_Sheet1[], 2, FALSE)</f>
        <v>N</v>
      </c>
      <c r="C1728" s="32" t="str">
        <f>VLOOKUP(Table_EnergyDemand_raw_data[[#This Row],[Date]],Table_Sheet1[], 3, FALSE)</f>
        <v>N</v>
      </c>
      <c r="D1728" s="32">
        <v>121862.88499999999</v>
      </c>
      <c r="E1728" s="32" t="e">
        <f>IF(Table5[[#This Row],[School day]]="Y",Table5[[#This Row],[Demand]],NA())</f>
        <v>#N/A</v>
      </c>
      <c r="F1728" s="32">
        <f>IF(Table5[[#This Row],[School day]]="N",Table5[[#This Row],[Demand]],NA())</f>
        <v>121862.88499999999</v>
      </c>
      <c r="G1728" s="32" t="e">
        <f>IF(Table5[[#This Row],[Holiday]]="Y",Table5[[#This Row],[Demand]], NA())</f>
        <v>#N/A</v>
      </c>
      <c r="H1728" s="32">
        <f>IF(Table5[[#This Row],[Holiday]]="Y",NA(),Table5[[#This Row],[Demand]])</f>
        <v>121862.88499999999</v>
      </c>
    </row>
    <row r="1729" spans="1:8" x14ac:dyDescent="0.3">
      <c r="A1729" s="31">
        <v>43732</v>
      </c>
      <c r="B1729" s="32" t="str">
        <f>VLOOKUP(Table_EnergyDemand_raw_data[[#This Row],[Date]],Table_Sheet1[], 2, FALSE)</f>
        <v>N</v>
      </c>
      <c r="C1729" s="32" t="str">
        <f>VLOOKUP(Table_EnergyDemand_raw_data[[#This Row],[Date]],Table_Sheet1[], 3, FALSE)</f>
        <v>N</v>
      </c>
      <c r="D1729" s="32">
        <v>125787.33</v>
      </c>
      <c r="E1729" s="32" t="e">
        <f>IF(Table5[[#This Row],[School day]]="Y",Table5[[#This Row],[Demand]],NA())</f>
        <v>#N/A</v>
      </c>
      <c r="F1729" s="32">
        <f>IF(Table5[[#This Row],[School day]]="N",Table5[[#This Row],[Demand]],NA())</f>
        <v>125787.33</v>
      </c>
      <c r="G1729" s="32" t="e">
        <f>IF(Table5[[#This Row],[Holiday]]="Y",Table5[[#This Row],[Demand]], NA())</f>
        <v>#N/A</v>
      </c>
      <c r="H1729" s="32">
        <f>IF(Table5[[#This Row],[Holiday]]="Y",NA(),Table5[[#This Row],[Demand]])</f>
        <v>125787.33</v>
      </c>
    </row>
    <row r="1730" spans="1:8" x14ac:dyDescent="0.3">
      <c r="A1730" s="31">
        <v>43733</v>
      </c>
      <c r="B1730" s="32" t="str">
        <f>VLOOKUP(Table_EnergyDemand_raw_data[[#This Row],[Date]],Table_Sheet1[], 2, FALSE)</f>
        <v>N</v>
      </c>
      <c r="C1730" s="32" t="str">
        <f>VLOOKUP(Table_EnergyDemand_raw_data[[#This Row],[Date]],Table_Sheet1[], 3, FALSE)</f>
        <v>N</v>
      </c>
      <c r="D1730" s="32">
        <v>124302.93</v>
      </c>
      <c r="E1730" s="32" t="e">
        <f>IF(Table5[[#This Row],[School day]]="Y",Table5[[#This Row],[Demand]],NA())</f>
        <v>#N/A</v>
      </c>
      <c r="F1730" s="32">
        <f>IF(Table5[[#This Row],[School day]]="N",Table5[[#This Row],[Demand]],NA())</f>
        <v>124302.93</v>
      </c>
      <c r="G1730" s="32" t="e">
        <f>IF(Table5[[#This Row],[Holiday]]="Y",Table5[[#This Row],[Demand]], NA())</f>
        <v>#N/A</v>
      </c>
      <c r="H1730" s="32">
        <f>IF(Table5[[#This Row],[Holiday]]="Y",NA(),Table5[[#This Row],[Demand]])</f>
        <v>124302.93</v>
      </c>
    </row>
    <row r="1731" spans="1:8" x14ac:dyDescent="0.3">
      <c r="A1731" s="31">
        <v>43734</v>
      </c>
      <c r="B1731" s="32" t="str">
        <f>VLOOKUP(Table_EnergyDemand_raw_data[[#This Row],[Date]],Table_Sheet1[], 2, FALSE)</f>
        <v>N</v>
      </c>
      <c r="C1731" s="32" t="str">
        <f>VLOOKUP(Table_EnergyDemand_raw_data[[#This Row],[Date]],Table_Sheet1[], 3, FALSE)</f>
        <v>N</v>
      </c>
      <c r="D1731" s="32">
        <v>117320.175</v>
      </c>
      <c r="E1731" s="32" t="e">
        <f>IF(Table5[[#This Row],[School day]]="Y",Table5[[#This Row],[Demand]],NA())</f>
        <v>#N/A</v>
      </c>
      <c r="F1731" s="32">
        <f>IF(Table5[[#This Row],[School day]]="N",Table5[[#This Row],[Demand]],NA())</f>
        <v>117320.175</v>
      </c>
      <c r="G1731" s="32" t="e">
        <f>IF(Table5[[#This Row],[Holiday]]="Y",Table5[[#This Row],[Demand]], NA())</f>
        <v>#N/A</v>
      </c>
      <c r="H1731" s="32">
        <f>IF(Table5[[#This Row],[Holiday]]="Y",NA(),Table5[[#This Row],[Demand]])</f>
        <v>117320.175</v>
      </c>
    </row>
    <row r="1732" spans="1:8" x14ac:dyDescent="0.3">
      <c r="A1732" s="31">
        <v>43735</v>
      </c>
      <c r="B1732" s="32" t="str">
        <f>VLOOKUP(Table_EnergyDemand_raw_data[[#This Row],[Date]],Table_Sheet1[], 2, FALSE)</f>
        <v>N</v>
      </c>
      <c r="C1732" s="32" t="str">
        <f>VLOOKUP(Table_EnergyDemand_raw_data[[#This Row],[Date]],Table_Sheet1[], 3, FALSE)</f>
        <v>Y</v>
      </c>
      <c r="D1732" s="32">
        <v>106043.02</v>
      </c>
      <c r="E1732" s="32" t="e">
        <f>IF(Table5[[#This Row],[School day]]="Y",Table5[[#This Row],[Demand]],NA())</f>
        <v>#N/A</v>
      </c>
      <c r="F1732" s="32">
        <f>IF(Table5[[#This Row],[School day]]="N",Table5[[#This Row],[Demand]],NA())</f>
        <v>106043.02</v>
      </c>
      <c r="G1732" s="32">
        <f>IF(Table5[[#This Row],[Holiday]]="Y",Table5[[#This Row],[Demand]], NA())</f>
        <v>106043.02</v>
      </c>
      <c r="H1732" s="32" t="e">
        <f>IF(Table5[[#This Row],[Holiday]]="Y",NA(),Table5[[#This Row],[Demand]])</f>
        <v>#N/A</v>
      </c>
    </row>
    <row r="1733" spans="1:8" x14ac:dyDescent="0.3">
      <c r="A1733" s="31">
        <v>43736</v>
      </c>
      <c r="B1733" s="32" t="str">
        <f>VLOOKUP(Table_EnergyDemand_raw_data[[#This Row],[Date]],Table_Sheet1[], 2, FALSE)</f>
        <v>N</v>
      </c>
      <c r="C1733" s="32" t="str">
        <f>VLOOKUP(Table_EnergyDemand_raw_data[[#This Row],[Date]],Table_Sheet1[], 3, FALSE)</f>
        <v>N</v>
      </c>
      <c r="D1733" s="32">
        <v>108762.31</v>
      </c>
      <c r="E1733" s="32" t="e">
        <f>IF(Table5[[#This Row],[School day]]="Y",Table5[[#This Row],[Demand]],NA())</f>
        <v>#N/A</v>
      </c>
      <c r="F1733" s="32">
        <f>IF(Table5[[#This Row],[School day]]="N",Table5[[#This Row],[Demand]],NA())</f>
        <v>108762.31</v>
      </c>
      <c r="G1733" s="32" t="e">
        <f>IF(Table5[[#This Row],[Holiday]]="Y",Table5[[#This Row],[Demand]], NA())</f>
        <v>#N/A</v>
      </c>
      <c r="H1733" s="32">
        <f>IF(Table5[[#This Row],[Holiday]]="Y",NA(),Table5[[#This Row],[Demand]])</f>
        <v>108762.31</v>
      </c>
    </row>
    <row r="1734" spans="1:8" x14ac:dyDescent="0.3">
      <c r="A1734" s="31">
        <v>43737</v>
      </c>
      <c r="B1734" s="32" t="str">
        <f>VLOOKUP(Table_EnergyDemand_raw_data[[#This Row],[Date]],Table_Sheet1[], 2, FALSE)</f>
        <v>N</v>
      </c>
      <c r="C1734" s="32" t="str">
        <f>VLOOKUP(Table_EnergyDemand_raw_data[[#This Row],[Date]],Table_Sheet1[], 3, FALSE)</f>
        <v>N</v>
      </c>
      <c r="D1734" s="32">
        <v>104804.09</v>
      </c>
      <c r="E1734" s="32" t="e">
        <f>IF(Table5[[#This Row],[School day]]="Y",Table5[[#This Row],[Demand]],NA())</f>
        <v>#N/A</v>
      </c>
      <c r="F1734" s="32">
        <f>IF(Table5[[#This Row],[School day]]="N",Table5[[#This Row],[Demand]],NA())</f>
        <v>104804.09</v>
      </c>
      <c r="G1734" s="32" t="e">
        <f>IF(Table5[[#This Row],[Holiday]]="Y",Table5[[#This Row],[Demand]], NA())</f>
        <v>#N/A</v>
      </c>
      <c r="H1734" s="32">
        <f>IF(Table5[[#This Row],[Holiday]]="Y",NA(),Table5[[#This Row],[Demand]])</f>
        <v>104804.09</v>
      </c>
    </row>
    <row r="1735" spans="1:8" x14ac:dyDescent="0.3">
      <c r="A1735" s="31">
        <v>43738</v>
      </c>
      <c r="B1735" s="32" t="str">
        <f>VLOOKUP(Table_EnergyDemand_raw_data[[#This Row],[Date]],Table_Sheet1[], 2, FALSE)</f>
        <v>N</v>
      </c>
      <c r="C1735" s="32" t="str">
        <f>VLOOKUP(Table_EnergyDemand_raw_data[[#This Row],[Date]],Table_Sheet1[], 3, FALSE)</f>
        <v>N</v>
      </c>
      <c r="D1735" s="32">
        <v>121770.82</v>
      </c>
      <c r="E1735" s="32" t="e">
        <f>IF(Table5[[#This Row],[School day]]="Y",Table5[[#This Row],[Demand]],NA())</f>
        <v>#N/A</v>
      </c>
      <c r="F1735" s="32">
        <f>IF(Table5[[#This Row],[School day]]="N",Table5[[#This Row],[Demand]],NA())</f>
        <v>121770.82</v>
      </c>
      <c r="G1735" s="32" t="e">
        <f>IF(Table5[[#This Row],[Holiday]]="Y",Table5[[#This Row],[Demand]], NA())</f>
        <v>#N/A</v>
      </c>
      <c r="H1735" s="32">
        <f>IF(Table5[[#This Row],[Holiday]]="Y",NA(),Table5[[#This Row],[Demand]])</f>
        <v>121770.82</v>
      </c>
    </row>
    <row r="1736" spans="1:8" x14ac:dyDescent="0.3">
      <c r="A1736" s="31">
        <v>43739</v>
      </c>
      <c r="B1736" s="32" t="str">
        <f>VLOOKUP(Table_EnergyDemand_raw_data[[#This Row],[Date]],Table_Sheet1[], 2, FALSE)</f>
        <v>N</v>
      </c>
      <c r="C1736" s="32" t="str">
        <f>VLOOKUP(Table_EnergyDemand_raw_data[[#This Row],[Date]],Table_Sheet1[], 3, FALSE)</f>
        <v>N</v>
      </c>
      <c r="D1736" s="32">
        <v>117265.27499999999</v>
      </c>
      <c r="E1736" s="32" t="e">
        <f>IF(Table5[[#This Row],[School day]]="Y",Table5[[#This Row],[Demand]],NA())</f>
        <v>#N/A</v>
      </c>
      <c r="F1736" s="32">
        <f>IF(Table5[[#This Row],[School day]]="N",Table5[[#This Row],[Demand]],NA())</f>
        <v>117265.27499999999</v>
      </c>
      <c r="G1736" s="32" t="e">
        <f>IF(Table5[[#This Row],[Holiday]]="Y",Table5[[#This Row],[Demand]], NA())</f>
        <v>#N/A</v>
      </c>
      <c r="H1736" s="32">
        <f>IF(Table5[[#This Row],[Holiday]]="Y",NA(),Table5[[#This Row],[Demand]])</f>
        <v>117265.27499999999</v>
      </c>
    </row>
    <row r="1737" spans="1:8" x14ac:dyDescent="0.3">
      <c r="A1737" s="31">
        <v>43740</v>
      </c>
      <c r="B1737" s="32" t="str">
        <f>VLOOKUP(Table_EnergyDemand_raw_data[[#This Row],[Date]],Table_Sheet1[], 2, FALSE)</f>
        <v>N</v>
      </c>
      <c r="C1737" s="32" t="str">
        <f>VLOOKUP(Table_EnergyDemand_raw_data[[#This Row],[Date]],Table_Sheet1[], 3, FALSE)</f>
        <v>N</v>
      </c>
      <c r="D1737" s="32">
        <v>110760.825</v>
      </c>
      <c r="E1737" s="32" t="e">
        <f>IF(Table5[[#This Row],[School day]]="Y",Table5[[#This Row],[Demand]],NA())</f>
        <v>#N/A</v>
      </c>
      <c r="F1737" s="32">
        <f>IF(Table5[[#This Row],[School day]]="N",Table5[[#This Row],[Demand]],NA())</f>
        <v>110760.825</v>
      </c>
      <c r="G1737" s="32" t="e">
        <f>IF(Table5[[#This Row],[Holiday]]="Y",Table5[[#This Row],[Demand]], NA())</f>
        <v>#N/A</v>
      </c>
      <c r="H1737" s="32">
        <f>IF(Table5[[#This Row],[Holiday]]="Y",NA(),Table5[[#This Row],[Demand]])</f>
        <v>110760.825</v>
      </c>
    </row>
    <row r="1738" spans="1:8" x14ac:dyDescent="0.3">
      <c r="A1738" s="31">
        <v>43741</v>
      </c>
      <c r="B1738" s="32" t="str">
        <f>VLOOKUP(Table_EnergyDemand_raw_data[[#This Row],[Date]],Table_Sheet1[], 2, FALSE)</f>
        <v>N</v>
      </c>
      <c r="C1738" s="32" t="str">
        <f>VLOOKUP(Table_EnergyDemand_raw_data[[#This Row],[Date]],Table_Sheet1[], 3, FALSE)</f>
        <v>N</v>
      </c>
      <c r="D1738" s="32">
        <v>109312.85</v>
      </c>
      <c r="E1738" s="32" t="e">
        <f>IF(Table5[[#This Row],[School day]]="Y",Table5[[#This Row],[Demand]],NA())</f>
        <v>#N/A</v>
      </c>
      <c r="F1738" s="32">
        <f>IF(Table5[[#This Row],[School day]]="N",Table5[[#This Row],[Demand]],NA())</f>
        <v>109312.85</v>
      </c>
      <c r="G1738" s="32" t="e">
        <f>IF(Table5[[#This Row],[Holiday]]="Y",Table5[[#This Row],[Demand]], NA())</f>
        <v>#N/A</v>
      </c>
      <c r="H1738" s="32">
        <f>IF(Table5[[#This Row],[Holiday]]="Y",NA(),Table5[[#This Row],[Demand]])</f>
        <v>109312.85</v>
      </c>
    </row>
    <row r="1739" spans="1:8" x14ac:dyDescent="0.3">
      <c r="A1739" s="31">
        <v>43742</v>
      </c>
      <c r="B1739" s="32" t="str">
        <f>VLOOKUP(Table_EnergyDemand_raw_data[[#This Row],[Date]],Table_Sheet1[], 2, FALSE)</f>
        <v>N</v>
      </c>
      <c r="C1739" s="32" t="str">
        <f>VLOOKUP(Table_EnergyDemand_raw_data[[#This Row],[Date]],Table_Sheet1[], 3, FALSE)</f>
        <v>N</v>
      </c>
      <c r="D1739" s="32">
        <v>117512.56</v>
      </c>
      <c r="E1739" s="32" t="e">
        <f>IF(Table5[[#This Row],[School day]]="Y",Table5[[#This Row],[Demand]],NA())</f>
        <v>#N/A</v>
      </c>
      <c r="F1739" s="32">
        <f>IF(Table5[[#This Row],[School day]]="N",Table5[[#This Row],[Demand]],NA())</f>
        <v>117512.56</v>
      </c>
      <c r="G1739" s="32" t="e">
        <f>IF(Table5[[#This Row],[Holiday]]="Y",Table5[[#This Row],[Demand]], NA())</f>
        <v>#N/A</v>
      </c>
      <c r="H1739" s="32">
        <f>IF(Table5[[#This Row],[Holiday]]="Y",NA(),Table5[[#This Row],[Demand]])</f>
        <v>117512.56</v>
      </c>
    </row>
    <row r="1740" spans="1:8" x14ac:dyDescent="0.3">
      <c r="A1740" s="31">
        <v>43743</v>
      </c>
      <c r="B1740" s="32" t="str">
        <f>VLOOKUP(Table_EnergyDemand_raw_data[[#This Row],[Date]],Table_Sheet1[], 2, FALSE)</f>
        <v>N</v>
      </c>
      <c r="C1740" s="32" t="str">
        <f>VLOOKUP(Table_EnergyDemand_raw_data[[#This Row],[Date]],Table_Sheet1[], 3, FALSE)</f>
        <v>N</v>
      </c>
      <c r="D1740" s="32">
        <v>101386.01</v>
      </c>
      <c r="E1740" s="32" t="e">
        <f>IF(Table5[[#This Row],[School day]]="Y",Table5[[#This Row],[Demand]],NA())</f>
        <v>#N/A</v>
      </c>
      <c r="F1740" s="32">
        <f>IF(Table5[[#This Row],[School day]]="N",Table5[[#This Row],[Demand]],NA())</f>
        <v>101386.01</v>
      </c>
      <c r="G1740" s="32" t="e">
        <f>IF(Table5[[#This Row],[Holiday]]="Y",Table5[[#This Row],[Demand]], NA())</f>
        <v>#N/A</v>
      </c>
      <c r="H1740" s="32">
        <f>IF(Table5[[#This Row],[Holiday]]="Y",NA(),Table5[[#This Row],[Demand]])</f>
        <v>101386.01</v>
      </c>
    </row>
    <row r="1741" spans="1:8" x14ac:dyDescent="0.3">
      <c r="A1741" s="31">
        <v>43744</v>
      </c>
      <c r="B1741" s="32" t="str">
        <f>VLOOKUP(Table_EnergyDemand_raw_data[[#This Row],[Date]],Table_Sheet1[], 2, FALSE)</f>
        <v>N</v>
      </c>
      <c r="C1741" s="32" t="str">
        <f>VLOOKUP(Table_EnergyDemand_raw_data[[#This Row],[Date]],Table_Sheet1[], 3, FALSE)</f>
        <v>N</v>
      </c>
      <c r="D1741" s="32">
        <v>93011.345000000001</v>
      </c>
      <c r="E1741" s="32" t="e">
        <f>IF(Table5[[#This Row],[School day]]="Y",Table5[[#This Row],[Demand]],NA())</f>
        <v>#N/A</v>
      </c>
      <c r="F1741" s="32">
        <f>IF(Table5[[#This Row],[School day]]="N",Table5[[#This Row],[Demand]],NA())</f>
        <v>93011.345000000001</v>
      </c>
      <c r="G1741" s="32" t="e">
        <f>IF(Table5[[#This Row],[Holiday]]="Y",Table5[[#This Row],[Demand]], NA())</f>
        <v>#N/A</v>
      </c>
      <c r="H1741" s="32">
        <f>IF(Table5[[#This Row],[Holiday]]="Y",NA(),Table5[[#This Row],[Demand]])</f>
        <v>93011.345000000001</v>
      </c>
    </row>
    <row r="1742" spans="1:8" x14ac:dyDescent="0.3">
      <c r="A1742" s="31">
        <v>43745</v>
      </c>
      <c r="B1742" s="32" t="str">
        <f>VLOOKUP(Table_EnergyDemand_raw_data[[#This Row],[Date]],Table_Sheet1[], 2, FALSE)</f>
        <v>N</v>
      </c>
      <c r="C1742" s="32" t="str">
        <f>VLOOKUP(Table_EnergyDemand_raw_data[[#This Row],[Date]],Table_Sheet1[], 3, FALSE)</f>
        <v>N</v>
      </c>
      <c r="D1742" s="32">
        <v>113296.31</v>
      </c>
      <c r="E1742" s="32" t="e">
        <f>IF(Table5[[#This Row],[School day]]="Y",Table5[[#This Row],[Demand]],NA())</f>
        <v>#N/A</v>
      </c>
      <c r="F1742" s="32">
        <f>IF(Table5[[#This Row],[School day]]="N",Table5[[#This Row],[Demand]],NA())</f>
        <v>113296.31</v>
      </c>
      <c r="G1742" s="32" t="e">
        <f>IF(Table5[[#This Row],[Holiday]]="Y",Table5[[#This Row],[Demand]], NA())</f>
        <v>#N/A</v>
      </c>
      <c r="H1742" s="32">
        <f>IF(Table5[[#This Row],[Holiday]]="Y",NA(),Table5[[#This Row],[Demand]])</f>
        <v>113296.31</v>
      </c>
    </row>
    <row r="1743" spans="1:8" x14ac:dyDescent="0.3">
      <c r="A1743" s="31">
        <v>43746</v>
      </c>
      <c r="B1743" s="32" t="str">
        <f>VLOOKUP(Table_EnergyDemand_raw_data[[#This Row],[Date]],Table_Sheet1[], 2, FALSE)</f>
        <v>Y</v>
      </c>
      <c r="C1743" s="32" t="str">
        <f>VLOOKUP(Table_EnergyDemand_raw_data[[#This Row],[Date]],Table_Sheet1[], 3, FALSE)</f>
        <v>N</v>
      </c>
      <c r="D1743" s="32">
        <v>117504.77499999999</v>
      </c>
      <c r="E1743" s="32">
        <f>IF(Table5[[#This Row],[School day]]="Y",Table5[[#This Row],[Demand]],NA())</f>
        <v>117504.77499999999</v>
      </c>
      <c r="F1743" s="32" t="e">
        <f>IF(Table5[[#This Row],[School day]]="N",Table5[[#This Row],[Demand]],NA())</f>
        <v>#N/A</v>
      </c>
      <c r="G1743" s="32" t="e">
        <f>IF(Table5[[#This Row],[Holiday]]="Y",Table5[[#This Row],[Demand]], NA())</f>
        <v>#N/A</v>
      </c>
      <c r="H1743" s="32">
        <f>IF(Table5[[#This Row],[Holiday]]="Y",NA(),Table5[[#This Row],[Demand]])</f>
        <v>117504.77499999999</v>
      </c>
    </row>
    <row r="1744" spans="1:8" x14ac:dyDescent="0.3">
      <c r="A1744" s="31">
        <v>43747</v>
      </c>
      <c r="B1744" s="32" t="str">
        <f>VLOOKUP(Table_EnergyDemand_raw_data[[#This Row],[Date]],Table_Sheet1[], 2, FALSE)</f>
        <v>Y</v>
      </c>
      <c r="C1744" s="32" t="str">
        <f>VLOOKUP(Table_EnergyDemand_raw_data[[#This Row],[Date]],Table_Sheet1[], 3, FALSE)</f>
        <v>N</v>
      </c>
      <c r="D1744" s="32">
        <v>122771.82</v>
      </c>
      <c r="E1744" s="32">
        <f>IF(Table5[[#This Row],[School day]]="Y",Table5[[#This Row],[Demand]],NA())</f>
        <v>122771.82</v>
      </c>
      <c r="F1744" s="32" t="e">
        <f>IF(Table5[[#This Row],[School day]]="N",Table5[[#This Row],[Demand]],NA())</f>
        <v>#N/A</v>
      </c>
      <c r="G1744" s="32" t="e">
        <f>IF(Table5[[#This Row],[Holiday]]="Y",Table5[[#This Row],[Demand]], NA())</f>
        <v>#N/A</v>
      </c>
      <c r="H1744" s="32">
        <f>IF(Table5[[#This Row],[Holiday]]="Y",NA(),Table5[[#This Row],[Demand]])</f>
        <v>122771.82</v>
      </c>
    </row>
    <row r="1745" spans="1:8" x14ac:dyDescent="0.3">
      <c r="A1745" s="31">
        <v>43748</v>
      </c>
      <c r="B1745" s="32" t="str">
        <f>VLOOKUP(Table_EnergyDemand_raw_data[[#This Row],[Date]],Table_Sheet1[], 2, FALSE)</f>
        <v>Y</v>
      </c>
      <c r="C1745" s="32" t="str">
        <f>VLOOKUP(Table_EnergyDemand_raw_data[[#This Row],[Date]],Table_Sheet1[], 3, FALSE)</f>
        <v>N</v>
      </c>
      <c r="D1745" s="32">
        <v>123692.08</v>
      </c>
      <c r="E1745" s="32">
        <f>IF(Table5[[#This Row],[School day]]="Y",Table5[[#This Row],[Demand]],NA())</f>
        <v>123692.08</v>
      </c>
      <c r="F1745" s="32" t="e">
        <f>IF(Table5[[#This Row],[School day]]="N",Table5[[#This Row],[Demand]],NA())</f>
        <v>#N/A</v>
      </c>
      <c r="G1745" s="32" t="e">
        <f>IF(Table5[[#This Row],[Holiday]]="Y",Table5[[#This Row],[Demand]], NA())</f>
        <v>#N/A</v>
      </c>
      <c r="H1745" s="32">
        <f>IF(Table5[[#This Row],[Holiday]]="Y",NA(),Table5[[#This Row],[Demand]])</f>
        <v>123692.08</v>
      </c>
    </row>
    <row r="1746" spans="1:8" x14ac:dyDescent="0.3">
      <c r="A1746" s="31">
        <v>43749</v>
      </c>
      <c r="B1746" s="32" t="str">
        <f>VLOOKUP(Table_EnergyDemand_raw_data[[#This Row],[Date]],Table_Sheet1[], 2, FALSE)</f>
        <v>Y</v>
      </c>
      <c r="C1746" s="32" t="str">
        <f>VLOOKUP(Table_EnergyDemand_raw_data[[#This Row],[Date]],Table_Sheet1[], 3, FALSE)</f>
        <v>N</v>
      </c>
      <c r="D1746" s="32">
        <v>115250.505</v>
      </c>
      <c r="E1746" s="32">
        <f>IF(Table5[[#This Row],[School day]]="Y",Table5[[#This Row],[Demand]],NA())</f>
        <v>115250.505</v>
      </c>
      <c r="F1746" s="32" t="e">
        <f>IF(Table5[[#This Row],[School day]]="N",Table5[[#This Row],[Demand]],NA())</f>
        <v>#N/A</v>
      </c>
      <c r="G1746" s="32" t="e">
        <f>IF(Table5[[#This Row],[Holiday]]="Y",Table5[[#This Row],[Demand]], NA())</f>
        <v>#N/A</v>
      </c>
      <c r="H1746" s="32">
        <f>IF(Table5[[#This Row],[Holiday]]="Y",NA(),Table5[[#This Row],[Demand]])</f>
        <v>115250.505</v>
      </c>
    </row>
    <row r="1747" spans="1:8" x14ac:dyDescent="0.3">
      <c r="A1747" s="31">
        <v>43750</v>
      </c>
      <c r="B1747" s="32" t="str">
        <f>VLOOKUP(Table_EnergyDemand_raw_data[[#This Row],[Date]],Table_Sheet1[], 2, FALSE)</f>
        <v>Y</v>
      </c>
      <c r="C1747" s="32" t="str">
        <f>VLOOKUP(Table_EnergyDemand_raw_data[[#This Row],[Date]],Table_Sheet1[], 3, FALSE)</f>
        <v>N</v>
      </c>
      <c r="D1747" s="32">
        <v>101053.36500000001</v>
      </c>
      <c r="E1747" s="32">
        <f>IF(Table5[[#This Row],[School day]]="Y",Table5[[#This Row],[Demand]],NA())</f>
        <v>101053.36500000001</v>
      </c>
      <c r="F1747" s="32" t="e">
        <f>IF(Table5[[#This Row],[School day]]="N",Table5[[#This Row],[Demand]],NA())</f>
        <v>#N/A</v>
      </c>
      <c r="G1747" s="32" t="e">
        <f>IF(Table5[[#This Row],[Holiday]]="Y",Table5[[#This Row],[Demand]], NA())</f>
        <v>#N/A</v>
      </c>
      <c r="H1747" s="32">
        <f>IF(Table5[[#This Row],[Holiday]]="Y",NA(),Table5[[#This Row],[Demand]])</f>
        <v>101053.36500000001</v>
      </c>
    </row>
    <row r="1748" spans="1:8" x14ac:dyDescent="0.3">
      <c r="A1748" s="31">
        <v>43751</v>
      </c>
      <c r="B1748" s="32" t="str">
        <f>VLOOKUP(Table_EnergyDemand_raw_data[[#This Row],[Date]],Table_Sheet1[], 2, FALSE)</f>
        <v>Y</v>
      </c>
      <c r="C1748" s="32" t="str">
        <f>VLOOKUP(Table_EnergyDemand_raw_data[[#This Row],[Date]],Table_Sheet1[], 3, FALSE)</f>
        <v>N</v>
      </c>
      <c r="D1748" s="32">
        <v>94744.7</v>
      </c>
      <c r="E1748" s="32">
        <f>IF(Table5[[#This Row],[School day]]="Y",Table5[[#This Row],[Demand]],NA())</f>
        <v>94744.7</v>
      </c>
      <c r="F1748" s="32" t="e">
        <f>IF(Table5[[#This Row],[School day]]="N",Table5[[#This Row],[Demand]],NA())</f>
        <v>#N/A</v>
      </c>
      <c r="G1748" s="32" t="e">
        <f>IF(Table5[[#This Row],[Holiday]]="Y",Table5[[#This Row],[Demand]], NA())</f>
        <v>#N/A</v>
      </c>
      <c r="H1748" s="32">
        <f>IF(Table5[[#This Row],[Holiday]]="Y",NA(),Table5[[#This Row],[Demand]])</f>
        <v>94744.7</v>
      </c>
    </row>
    <row r="1749" spans="1:8" x14ac:dyDescent="0.3">
      <c r="A1749" s="31">
        <v>43752</v>
      </c>
      <c r="B1749" s="32" t="str">
        <f>VLOOKUP(Table_EnergyDemand_raw_data[[#This Row],[Date]],Table_Sheet1[], 2, FALSE)</f>
        <v>Y</v>
      </c>
      <c r="C1749" s="32" t="str">
        <f>VLOOKUP(Table_EnergyDemand_raw_data[[#This Row],[Date]],Table_Sheet1[], 3, FALSE)</f>
        <v>N</v>
      </c>
      <c r="D1749" s="32">
        <v>110290.12</v>
      </c>
      <c r="E1749" s="32">
        <f>IF(Table5[[#This Row],[School day]]="Y",Table5[[#This Row],[Demand]],NA())</f>
        <v>110290.12</v>
      </c>
      <c r="F1749" s="32" t="e">
        <f>IF(Table5[[#This Row],[School day]]="N",Table5[[#This Row],[Demand]],NA())</f>
        <v>#N/A</v>
      </c>
      <c r="G1749" s="32" t="e">
        <f>IF(Table5[[#This Row],[Holiday]]="Y",Table5[[#This Row],[Demand]], NA())</f>
        <v>#N/A</v>
      </c>
      <c r="H1749" s="32">
        <f>IF(Table5[[#This Row],[Holiday]]="Y",NA(),Table5[[#This Row],[Demand]])</f>
        <v>110290.12</v>
      </c>
    </row>
    <row r="1750" spans="1:8" x14ac:dyDescent="0.3">
      <c r="A1750" s="31">
        <v>43753</v>
      </c>
      <c r="B1750" s="32" t="str">
        <f>VLOOKUP(Table_EnergyDemand_raw_data[[#This Row],[Date]],Table_Sheet1[], 2, FALSE)</f>
        <v>Y</v>
      </c>
      <c r="C1750" s="32" t="str">
        <f>VLOOKUP(Table_EnergyDemand_raw_data[[#This Row],[Date]],Table_Sheet1[], 3, FALSE)</f>
        <v>N</v>
      </c>
      <c r="D1750" s="32">
        <v>112052.12</v>
      </c>
      <c r="E1750" s="32">
        <f>IF(Table5[[#This Row],[School day]]="Y",Table5[[#This Row],[Demand]],NA())</f>
        <v>112052.12</v>
      </c>
      <c r="F1750" s="32" t="e">
        <f>IF(Table5[[#This Row],[School day]]="N",Table5[[#This Row],[Demand]],NA())</f>
        <v>#N/A</v>
      </c>
      <c r="G1750" s="32" t="e">
        <f>IF(Table5[[#This Row],[Holiday]]="Y",Table5[[#This Row],[Demand]], NA())</f>
        <v>#N/A</v>
      </c>
      <c r="H1750" s="32">
        <f>IF(Table5[[#This Row],[Holiday]]="Y",NA(),Table5[[#This Row],[Demand]])</f>
        <v>112052.12</v>
      </c>
    </row>
    <row r="1751" spans="1:8" x14ac:dyDescent="0.3">
      <c r="A1751" s="31">
        <v>43754</v>
      </c>
      <c r="B1751" s="32" t="str">
        <f>VLOOKUP(Table_EnergyDemand_raw_data[[#This Row],[Date]],Table_Sheet1[], 2, FALSE)</f>
        <v>Y</v>
      </c>
      <c r="C1751" s="32" t="str">
        <f>VLOOKUP(Table_EnergyDemand_raw_data[[#This Row],[Date]],Table_Sheet1[], 3, FALSE)</f>
        <v>N</v>
      </c>
      <c r="D1751" s="32">
        <v>117533.72</v>
      </c>
      <c r="E1751" s="32">
        <f>IF(Table5[[#This Row],[School day]]="Y",Table5[[#This Row],[Demand]],NA())</f>
        <v>117533.72</v>
      </c>
      <c r="F1751" s="32" t="e">
        <f>IF(Table5[[#This Row],[School day]]="N",Table5[[#This Row],[Demand]],NA())</f>
        <v>#N/A</v>
      </c>
      <c r="G1751" s="32" t="e">
        <f>IF(Table5[[#This Row],[Holiday]]="Y",Table5[[#This Row],[Demand]], NA())</f>
        <v>#N/A</v>
      </c>
      <c r="H1751" s="32">
        <f>IF(Table5[[#This Row],[Holiday]]="Y",NA(),Table5[[#This Row],[Demand]])</f>
        <v>117533.72</v>
      </c>
    </row>
    <row r="1752" spans="1:8" x14ac:dyDescent="0.3">
      <c r="A1752" s="31">
        <v>43755</v>
      </c>
      <c r="B1752" s="32" t="str">
        <f>VLOOKUP(Table_EnergyDemand_raw_data[[#This Row],[Date]],Table_Sheet1[], 2, FALSE)</f>
        <v>Y</v>
      </c>
      <c r="C1752" s="32" t="str">
        <f>VLOOKUP(Table_EnergyDemand_raw_data[[#This Row],[Date]],Table_Sheet1[], 3, FALSE)</f>
        <v>N</v>
      </c>
      <c r="D1752" s="32">
        <v>116690.04</v>
      </c>
      <c r="E1752" s="32">
        <f>IF(Table5[[#This Row],[School day]]="Y",Table5[[#This Row],[Demand]],NA())</f>
        <v>116690.04</v>
      </c>
      <c r="F1752" s="32" t="e">
        <f>IF(Table5[[#This Row],[School day]]="N",Table5[[#This Row],[Demand]],NA())</f>
        <v>#N/A</v>
      </c>
      <c r="G1752" s="32" t="e">
        <f>IF(Table5[[#This Row],[Holiday]]="Y",Table5[[#This Row],[Demand]], NA())</f>
        <v>#N/A</v>
      </c>
      <c r="H1752" s="32">
        <f>IF(Table5[[#This Row],[Holiday]]="Y",NA(),Table5[[#This Row],[Demand]])</f>
        <v>116690.04</v>
      </c>
    </row>
    <row r="1753" spans="1:8" x14ac:dyDescent="0.3">
      <c r="A1753" s="31">
        <v>43756</v>
      </c>
      <c r="B1753" s="32" t="str">
        <f>VLOOKUP(Table_EnergyDemand_raw_data[[#This Row],[Date]],Table_Sheet1[], 2, FALSE)</f>
        <v>Y</v>
      </c>
      <c r="C1753" s="32" t="str">
        <f>VLOOKUP(Table_EnergyDemand_raw_data[[#This Row],[Date]],Table_Sheet1[], 3, FALSE)</f>
        <v>N</v>
      </c>
      <c r="D1753" s="32">
        <v>109857.485</v>
      </c>
      <c r="E1753" s="32">
        <f>IF(Table5[[#This Row],[School day]]="Y",Table5[[#This Row],[Demand]],NA())</f>
        <v>109857.485</v>
      </c>
      <c r="F1753" s="32" t="e">
        <f>IF(Table5[[#This Row],[School day]]="N",Table5[[#This Row],[Demand]],NA())</f>
        <v>#N/A</v>
      </c>
      <c r="G1753" s="32" t="e">
        <f>IF(Table5[[#This Row],[Holiday]]="Y",Table5[[#This Row],[Demand]], NA())</f>
        <v>#N/A</v>
      </c>
      <c r="H1753" s="32">
        <f>IF(Table5[[#This Row],[Holiday]]="Y",NA(),Table5[[#This Row],[Demand]])</f>
        <v>109857.485</v>
      </c>
    </row>
    <row r="1754" spans="1:8" x14ac:dyDescent="0.3">
      <c r="A1754" s="31">
        <v>43757</v>
      </c>
      <c r="B1754" s="32" t="str">
        <f>VLOOKUP(Table_EnergyDemand_raw_data[[#This Row],[Date]],Table_Sheet1[], 2, FALSE)</f>
        <v>Y</v>
      </c>
      <c r="C1754" s="32" t="str">
        <f>VLOOKUP(Table_EnergyDemand_raw_data[[#This Row],[Date]],Table_Sheet1[], 3, FALSE)</f>
        <v>N</v>
      </c>
      <c r="D1754" s="32">
        <v>102032.495</v>
      </c>
      <c r="E1754" s="32">
        <f>IF(Table5[[#This Row],[School day]]="Y",Table5[[#This Row],[Demand]],NA())</f>
        <v>102032.495</v>
      </c>
      <c r="F1754" s="32" t="e">
        <f>IF(Table5[[#This Row],[School day]]="N",Table5[[#This Row],[Demand]],NA())</f>
        <v>#N/A</v>
      </c>
      <c r="G1754" s="32" t="e">
        <f>IF(Table5[[#This Row],[Holiday]]="Y",Table5[[#This Row],[Demand]], NA())</f>
        <v>#N/A</v>
      </c>
      <c r="H1754" s="32">
        <f>IF(Table5[[#This Row],[Holiday]]="Y",NA(),Table5[[#This Row],[Demand]])</f>
        <v>102032.495</v>
      </c>
    </row>
    <row r="1755" spans="1:8" x14ac:dyDescent="0.3">
      <c r="A1755" s="31">
        <v>43758</v>
      </c>
      <c r="B1755" s="32" t="str">
        <f>VLOOKUP(Table_EnergyDemand_raw_data[[#This Row],[Date]],Table_Sheet1[], 2, FALSE)</f>
        <v>Y</v>
      </c>
      <c r="C1755" s="32" t="str">
        <f>VLOOKUP(Table_EnergyDemand_raw_data[[#This Row],[Date]],Table_Sheet1[], 3, FALSE)</f>
        <v>N</v>
      </c>
      <c r="D1755" s="32">
        <v>102684.515</v>
      </c>
      <c r="E1755" s="32">
        <f>IF(Table5[[#This Row],[School day]]="Y",Table5[[#This Row],[Demand]],NA())</f>
        <v>102684.515</v>
      </c>
      <c r="F1755" s="32" t="e">
        <f>IF(Table5[[#This Row],[School day]]="N",Table5[[#This Row],[Demand]],NA())</f>
        <v>#N/A</v>
      </c>
      <c r="G1755" s="32" t="e">
        <f>IF(Table5[[#This Row],[Holiday]]="Y",Table5[[#This Row],[Demand]], NA())</f>
        <v>#N/A</v>
      </c>
      <c r="H1755" s="32">
        <f>IF(Table5[[#This Row],[Holiday]]="Y",NA(),Table5[[#This Row],[Demand]])</f>
        <v>102684.515</v>
      </c>
    </row>
    <row r="1756" spans="1:8" x14ac:dyDescent="0.3">
      <c r="A1756" s="31">
        <v>43759</v>
      </c>
      <c r="B1756" s="32" t="str">
        <f>VLOOKUP(Table_EnergyDemand_raw_data[[#This Row],[Date]],Table_Sheet1[], 2, FALSE)</f>
        <v>Y</v>
      </c>
      <c r="C1756" s="32" t="str">
        <f>VLOOKUP(Table_EnergyDemand_raw_data[[#This Row],[Date]],Table_Sheet1[], 3, FALSE)</f>
        <v>N</v>
      </c>
      <c r="D1756" s="32">
        <v>114502.07</v>
      </c>
      <c r="E1756" s="32">
        <f>IF(Table5[[#This Row],[School day]]="Y",Table5[[#This Row],[Demand]],NA())</f>
        <v>114502.07</v>
      </c>
      <c r="F1756" s="32" t="e">
        <f>IF(Table5[[#This Row],[School day]]="N",Table5[[#This Row],[Demand]],NA())</f>
        <v>#N/A</v>
      </c>
      <c r="G1756" s="32" t="e">
        <f>IF(Table5[[#This Row],[Holiday]]="Y",Table5[[#This Row],[Demand]], NA())</f>
        <v>#N/A</v>
      </c>
      <c r="H1756" s="32">
        <f>IF(Table5[[#This Row],[Holiday]]="Y",NA(),Table5[[#This Row],[Demand]])</f>
        <v>114502.07</v>
      </c>
    </row>
    <row r="1757" spans="1:8" x14ac:dyDescent="0.3">
      <c r="A1757" s="31">
        <v>43760</v>
      </c>
      <c r="B1757" s="32" t="str">
        <f>VLOOKUP(Table_EnergyDemand_raw_data[[#This Row],[Date]],Table_Sheet1[], 2, FALSE)</f>
        <v>Y</v>
      </c>
      <c r="C1757" s="32" t="str">
        <f>VLOOKUP(Table_EnergyDemand_raw_data[[#This Row],[Date]],Table_Sheet1[], 3, FALSE)</f>
        <v>N</v>
      </c>
      <c r="D1757" s="32">
        <v>114108.545</v>
      </c>
      <c r="E1757" s="32">
        <f>IF(Table5[[#This Row],[School day]]="Y",Table5[[#This Row],[Demand]],NA())</f>
        <v>114108.545</v>
      </c>
      <c r="F1757" s="32" t="e">
        <f>IF(Table5[[#This Row],[School day]]="N",Table5[[#This Row],[Demand]],NA())</f>
        <v>#N/A</v>
      </c>
      <c r="G1757" s="32" t="e">
        <f>IF(Table5[[#This Row],[Holiday]]="Y",Table5[[#This Row],[Demand]], NA())</f>
        <v>#N/A</v>
      </c>
      <c r="H1757" s="32">
        <f>IF(Table5[[#This Row],[Holiday]]="Y",NA(),Table5[[#This Row],[Demand]])</f>
        <v>114108.545</v>
      </c>
    </row>
    <row r="1758" spans="1:8" x14ac:dyDescent="0.3">
      <c r="A1758" s="31">
        <v>43761</v>
      </c>
      <c r="B1758" s="32" t="str">
        <f>VLOOKUP(Table_EnergyDemand_raw_data[[#This Row],[Date]],Table_Sheet1[], 2, FALSE)</f>
        <v>Y</v>
      </c>
      <c r="C1758" s="32" t="str">
        <f>VLOOKUP(Table_EnergyDemand_raw_data[[#This Row],[Date]],Table_Sheet1[], 3, FALSE)</f>
        <v>N</v>
      </c>
      <c r="D1758" s="32">
        <v>114281.61500000001</v>
      </c>
      <c r="E1758" s="32">
        <f>IF(Table5[[#This Row],[School day]]="Y",Table5[[#This Row],[Demand]],NA())</f>
        <v>114281.61500000001</v>
      </c>
      <c r="F1758" s="32" t="e">
        <f>IF(Table5[[#This Row],[School day]]="N",Table5[[#This Row],[Demand]],NA())</f>
        <v>#N/A</v>
      </c>
      <c r="G1758" s="32" t="e">
        <f>IF(Table5[[#This Row],[Holiday]]="Y",Table5[[#This Row],[Demand]], NA())</f>
        <v>#N/A</v>
      </c>
      <c r="H1758" s="32">
        <f>IF(Table5[[#This Row],[Holiday]]="Y",NA(),Table5[[#This Row],[Demand]])</f>
        <v>114281.61500000001</v>
      </c>
    </row>
    <row r="1759" spans="1:8" x14ac:dyDescent="0.3">
      <c r="A1759" s="31">
        <v>43762</v>
      </c>
      <c r="B1759" s="32" t="str">
        <f>VLOOKUP(Table_EnergyDemand_raw_data[[#This Row],[Date]],Table_Sheet1[], 2, FALSE)</f>
        <v>Y</v>
      </c>
      <c r="C1759" s="32" t="str">
        <f>VLOOKUP(Table_EnergyDemand_raw_data[[#This Row],[Date]],Table_Sheet1[], 3, FALSE)</f>
        <v>N</v>
      </c>
      <c r="D1759" s="32">
        <v>115442.655</v>
      </c>
      <c r="E1759" s="32">
        <f>IF(Table5[[#This Row],[School day]]="Y",Table5[[#This Row],[Demand]],NA())</f>
        <v>115442.655</v>
      </c>
      <c r="F1759" s="32" t="e">
        <f>IF(Table5[[#This Row],[School day]]="N",Table5[[#This Row],[Demand]],NA())</f>
        <v>#N/A</v>
      </c>
      <c r="G1759" s="32" t="e">
        <f>IF(Table5[[#This Row],[Holiday]]="Y",Table5[[#This Row],[Demand]], NA())</f>
        <v>#N/A</v>
      </c>
      <c r="H1759" s="32">
        <f>IF(Table5[[#This Row],[Holiday]]="Y",NA(),Table5[[#This Row],[Demand]])</f>
        <v>115442.655</v>
      </c>
    </row>
    <row r="1760" spans="1:8" x14ac:dyDescent="0.3">
      <c r="A1760" s="31">
        <v>43763</v>
      </c>
      <c r="B1760" s="32" t="str">
        <f>VLOOKUP(Table_EnergyDemand_raw_data[[#This Row],[Date]],Table_Sheet1[], 2, FALSE)</f>
        <v>Y</v>
      </c>
      <c r="C1760" s="32" t="str">
        <f>VLOOKUP(Table_EnergyDemand_raw_data[[#This Row],[Date]],Table_Sheet1[], 3, FALSE)</f>
        <v>N</v>
      </c>
      <c r="D1760" s="32">
        <v>109130.77</v>
      </c>
      <c r="E1760" s="32">
        <f>IF(Table5[[#This Row],[School day]]="Y",Table5[[#This Row],[Demand]],NA())</f>
        <v>109130.77</v>
      </c>
      <c r="F1760" s="32" t="e">
        <f>IF(Table5[[#This Row],[School day]]="N",Table5[[#This Row],[Demand]],NA())</f>
        <v>#N/A</v>
      </c>
      <c r="G1760" s="32" t="e">
        <f>IF(Table5[[#This Row],[Holiday]]="Y",Table5[[#This Row],[Demand]], NA())</f>
        <v>#N/A</v>
      </c>
      <c r="H1760" s="32">
        <f>IF(Table5[[#This Row],[Holiday]]="Y",NA(),Table5[[#This Row],[Demand]])</f>
        <v>109130.77</v>
      </c>
    </row>
    <row r="1761" spans="1:8" x14ac:dyDescent="0.3">
      <c r="A1761" s="31">
        <v>43764</v>
      </c>
      <c r="B1761" s="32" t="str">
        <f>VLOOKUP(Table_EnergyDemand_raw_data[[#This Row],[Date]],Table_Sheet1[], 2, FALSE)</f>
        <v>Y</v>
      </c>
      <c r="C1761" s="32" t="str">
        <f>VLOOKUP(Table_EnergyDemand_raw_data[[#This Row],[Date]],Table_Sheet1[], 3, FALSE)</f>
        <v>N</v>
      </c>
      <c r="D1761" s="32">
        <v>96698.285000000003</v>
      </c>
      <c r="E1761" s="32">
        <f>IF(Table5[[#This Row],[School day]]="Y",Table5[[#This Row],[Demand]],NA())</f>
        <v>96698.285000000003</v>
      </c>
      <c r="F1761" s="32" t="e">
        <f>IF(Table5[[#This Row],[School day]]="N",Table5[[#This Row],[Demand]],NA())</f>
        <v>#N/A</v>
      </c>
      <c r="G1761" s="32" t="e">
        <f>IF(Table5[[#This Row],[Holiday]]="Y",Table5[[#This Row],[Demand]], NA())</f>
        <v>#N/A</v>
      </c>
      <c r="H1761" s="32">
        <f>IF(Table5[[#This Row],[Holiday]]="Y",NA(),Table5[[#This Row],[Demand]])</f>
        <v>96698.285000000003</v>
      </c>
    </row>
    <row r="1762" spans="1:8" x14ac:dyDescent="0.3">
      <c r="A1762" s="31">
        <v>43765</v>
      </c>
      <c r="B1762" s="32" t="str">
        <f>VLOOKUP(Table_EnergyDemand_raw_data[[#This Row],[Date]],Table_Sheet1[], 2, FALSE)</f>
        <v>Y</v>
      </c>
      <c r="C1762" s="32" t="str">
        <f>VLOOKUP(Table_EnergyDemand_raw_data[[#This Row],[Date]],Table_Sheet1[], 3, FALSE)</f>
        <v>N</v>
      </c>
      <c r="D1762" s="32">
        <v>102830.55499999999</v>
      </c>
      <c r="E1762" s="32">
        <f>IF(Table5[[#This Row],[School day]]="Y",Table5[[#This Row],[Demand]],NA())</f>
        <v>102830.55499999999</v>
      </c>
      <c r="F1762" s="32" t="e">
        <f>IF(Table5[[#This Row],[School day]]="N",Table5[[#This Row],[Demand]],NA())</f>
        <v>#N/A</v>
      </c>
      <c r="G1762" s="32" t="e">
        <f>IF(Table5[[#This Row],[Holiday]]="Y",Table5[[#This Row],[Demand]], NA())</f>
        <v>#N/A</v>
      </c>
      <c r="H1762" s="32">
        <f>IF(Table5[[#This Row],[Holiday]]="Y",NA(),Table5[[#This Row],[Demand]])</f>
        <v>102830.55499999999</v>
      </c>
    </row>
    <row r="1763" spans="1:8" x14ac:dyDescent="0.3">
      <c r="A1763" s="31">
        <v>43766</v>
      </c>
      <c r="B1763" s="32" t="str">
        <f>VLOOKUP(Table_EnergyDemand_raw_data[[#This Row],[Date]],Table_Sheet1[], 2, FALSE)</f>
        <v>Y</v>
      </c>
      <c r="C1763" s="32" t="str">
        <f>VLOOKUP(Table_EnergyDemand_raw_data[[#This Row],[Date]],Table_Sheet1[], 3, FALSE)</f>
        <v>N</v>
      </c>
      <c r="D1763" s="32">
        <v>112634.63499999999</v>
      </c>
      <c r="E1763" s="32">
        <f>IF(Table5[[#This Row],[School day]]="Y",Table5[[#This Row],[Demand]],NA())</f>
        <v>112634.63499999999</v>
      </c>
      <c r="F1763" s="32" t="e">
        <f>IF(Table5[[#This Row],[School day]]="N",Table5[[#This Row],[Demand]],NA())</f>
        <v>#N/A</v>
      </c>
      <c r="G1763" s="32" t="e">
        <f>IF(Table5[[#This Row],[Holiday]]="Y",Table5[[#This Row],[Demand]], NA())</f>
        <v>#N/A</v>
      </c>
      <c r="H1763" s="32">
        <f>IF(Table5[[#This Row],[Holiday]]="Y",NA(),Table5[[#This Row],[Demand]])</f>
        <v>112634.63499999999</v>
      </c>
    </row>
    <row r="1764" spans="1:8" x14ac:dyDescent="0.3">
      <c r="A1764" s="31">
        <v>43767</v>
      </c>
      <c r="B1764" s="32" t="str">
        <f>VLOOKUP(Table_EnergyDemand_raw_data[[#This Row],[Date]],Table_Sheet1[], 2, FALSE)</f>
        <v>Y</v>
      </c>
      <c r="C1764" s="32" t="str">
        <f>VLOOKUP(Table_EnergyDemand_raw_data[[#This Row],[Date]],Table_Sheet1[], 3, FALSE)</f>
        <v>N</v>
      </c>
      <c r="D1764" s="32">
        <v>111887.405</v>
      </c>
      <c r="E1764" s="32">
        <f>IF(Table5[[#This Row],[School day]]="Y",Table5[[#This Row],[Demand]],NA())</f>
        <v>111887.405</v>
      </c>
      <c r="F1764" s="32" t="e">
        <f>IF(Table5[[#This Row],[School day]]="N",Table5[[#This Row],[Demand]],NA())</f>
        <v>#N/A</v>
      </c>
      <c r="G1764" s="32" t="e">
        <f>IF(Table5[[#This Row],[Holiday]]="Y",Table5[[#This Row],[Demand]], NA())</f>
        <v>#N/A</v>
      </c>
      <c r="H1764" s="32">
        <f>IF(Table5[[#This Row],[Holiday]]="Y",NA(),Table5[[#This Row],[Demand]])</f>
        <v>111887.405</v>
      </c>
    </row>
    <row r="1765" spans="1:8" x14ac:dyDescent="0.3">
      <c r="A1765" s="31">
        <v>43768</v>
      </c>
      <c r="B1765" s="32" t="str">
        <f>VLOOKUP(Table_EnergyDemand_raw_data[[#This Row],[Date]],Table_Sheet1[], 2, FALSE)</f>
        <v>Y</v>
      </c>
      <c r="C1765" s="32" t="str">
        <f>VLOOKUP(Table_EnergyDemand_raw_data[[#This Row],[Date]],Table_Sheet1[], 3, FALSE)</f>
        <v>N</v>
      </c>
      <c r="D1765" s="32">
        <v>117375.73</v>
      </c>
      <c r="E1765" s="32">
        <f>IF(Table5[[#This Row],[School day]]="Y",Table5[[#This Row],[Demand]],NA())</f>
        <v>117375.73</v>
      </c>
      <c r="F1765" s="32" t="e">
        <f>IF(Table5[[#This Row],[School day]]="N",Table5[[#This Row],[Demand]],NA())</f>
        <v>#N/A</v>
      </c>
      <c r="G1765" s="32" t="e">
        <f>IF(Table5[[#This Row],[Holiday]]="Y",Table5[[#This Row],[Demand]], NA())</f>
        <v>#N/A</v>
      </c>
      <c r="H1765" s="32">
        <f>IF(Table5[[#This Row],[Holiday]]="Y",NA(),Table5[[#This Row],[Demand]])</f>
        <v>117375.73</v>
      </c>
    </row>
    <row r="1766" spans="1:8" x14ac:dyDescent="0.3">
      <c r="A1766" s="31">
        <v>43769</v>
      </c>
      <c r="B1766" s="32" t="str">
        <f>VLOOKUP(Table_EnergyDemand_raw_data[[#This Row],[Date]],Table_Sheet1[], 2, FALSE)</f>
        <v>Y</v>
      </c>
      <c r="C1766" s="32" t="str">
        <f>VLOOKUP(Table_EnergyDemand_raw_data[[#This Row],[Date]],Table_Sheet1[], 3, FALSE)</f>
        <v>N</v>
      </c>
      <c r="D1766" s="32">
        <v>121752.875</v>
      </c>
      <c r="E1766" s="32">
        <f>IF(Table5[[#This Row],[School day]]="Y",Table5[[#This Row],[Demand]],NA())</f>
        <v>121752.875</v>
      </c>
      <c r="F1766" s="32" t="e">
        <f>IF(Table5[[#This Row],[School day]]="N",Table5[[#This Row],[Demand]],NA())</f>
        <v>#N/A</v>
      </c>
      <c r="G1766" s="32" t="e">
        <f>IF(Table5[[#This Row],[Holiday]]="Y",Table5[[#This Row],[Demand]], NA())</f>
        <v>#N/A</v>
      </c>
      <c r="H1766" s="32">
        <f>IF(Table5[[#This Row],[Holiday]]="Y",NA(),Table5[[#This Row],[Demand]])</f>
        <v>121752.875</v>
      </c>
    </row>
    <row r="1767" spans="1:8" x14ac:dyDescent="0.3">
      <c r="A1767" s="31">
        <v>43770</v>
      </c>
      <c r="B1767" s="32" t="str">
        <f>VLOOKUP(Table_EnergyDemand_raw_data[[#This Row],[Date]],Table_Sheet1[], 2, FALSE)</f>
        <v>Y</v>
      </c>
      <c r="C1767" s="32" t="str">
        <f>VLOOKUP(Table_EnergyDemand_raw_data[[#This Row],[Date]],Table_Sheet1[], 3, FALSE)</f>
        <v>N</v>
      </c>
      <c r="D1767" s="32">
        <v>130510.905</v>
      </c>
      <c r="E1767" s="32">
        <f>IF(Table5[[#This Row],[School day]]="Y",Table5[[#This Row],[Demand]],NA())</f>
        <v>130510.905</v>
      </c>
      <c r="F1767" s="32" t="e">
        <f>IF(Table5[[#This Row],[School day]]="N",Table5[[#This Row],[Demand]],NA())</f>
        <v>#N/A</v>
      </c>
      <c r="G1767" s="32" t="e">
        <f>IF(Table5[[#This Row],[Holiday]]="Y",Table5[[#This Row],[Demand]], NA())</f>
        <v>#N/A</v>
      </c>
      <c r="H1767" s="32">
        <f>IF(Table5[[#This Row],[Holiday]]="Y",NA(),Table5[[#This Row],[Demand]])</f>
        <v>130510.905</v>
      </c>
    </row>
    <row r="1768" spans="1:8" x14ac:dyDescent="0.3">
      <c r="A1768" s="31">
        <v>43771</v>
      </c>
      <c r="B1768" s="32" t="str">
        <f>VLOOKUP(Table_EnergyDemand_raw_data[[#This Row],[Date]],Table_Sheet1[], 2, FALSE)</f>
        <v>Y</v>
      </c>
      <c r="C1768" s="32" t="str">
        <f>VLOOKUP(Table_EnergyDemand_raw_data[[#This Row],[Date]],Table_Sheet1[], 3, FALSE)</f>
        <v>N</v>
      </c>
      <c r="D1768" s="32">
        <v>105806.825</v>
      </c>
      <c r="E1768" s="32">
        <f>IF(Table5[[#This Row],[School day]]="Y",Table5[[#This Row],[Demand]],NA())</f>
        <v>105806.825</v>
      </c>
      <c r="F1768" s="32" t="e">
        <f>IF(Table5[[#This Row],[School day]]="N",Table5[[#This Row],[Demand]],NA())</f>
        <v>#N/A</v>
      </c>
      <c r="G1768" s="32" t="e">
        <f>IF(Table5[[#This Row],[Holiday]]="Y",Table5[[#This Row],[Demand]], NA())</f>
        <v>#N/A</v>
      </c>
      <c r="H1768" s="32">
        <f>IF(Table5[[#This Row],[Holiday]]="Y",NA(),Table5[[#This Row],[Demand]])</f>
        <v>105806.825</v>
      </c>
    </row>
    <row r="1769" spans="1:8" x14ac:dyDescent="0.3">
      <c r="A1769" s="31">
        <v>43772</v>
      </c>
      <c r="B1769" s="32" t="str">
        <f>VLOOKUP(Table_EnergyDemand_raw_data[[#This Row],[Date]],Table_Sheet1[], 2, FALSE)</f>
        <v>Y</v>
      </c>
      <c r="C1769" s="32" t="str">
        <f>VLOOKUP(Table_EnergyDemand_raw_data[[#This Row],[Date]],Table_Sheet1[], 3, FALSE)</f>
        <v>N</v>
      </c>
      <c r="D1769" s="32">
        <v>96867.014999999999</v>
      </c>
      <c r="E1769" s="32">
        <f>IF(Table5[[#This Row],[School day]]="Y",Table5[[#This Row],[Demand]],NA())</f>
        <v>96867.014999999999</v>
      </c>
      <c r="F1769" s="32" t="e">
        <f>IF(Table5[[#This Row],[School day]]="N",Table5[[#This Row],[Demand]],NA())</f>
        <v>#N/A</v>
      </c>
      <c r="G1769" s="32" t="e">
        <f>IF(Table5[[#This Row],[Holiday]]="Y",Table5[[#This Row],[Demand]], NA())</f>
        <v>#N/A</v>
      </c>
      <c r="H1769" s="32">
        <f>IF(Table5[[#This Row],[Holiday]]="Y",NA(),Table5[[#This Row],[Demand]])</f>
        <v>96867.014999999999</v>
      </c>
    </row>
    <row r="1770" spans="1:8" x14ac:dyDescent="0.3">
      <c r="A1770" s="31">
        <v>43773</v>
      </c>
      <c r="B1770" s="32" t="str">
        <f>VLOOKUP(Table_EnergyDemand_raw_data[[#This Row],[Date]],Table_Sheet1[], 2, FALSE)</f>
        <v>Y</v>
      </c>
      <c r="C1770" s="32" t="str">
        <f>VLOOKUP(Table_EnergyDemand_raw_data[[#This Row],[Date]],Table_Sheet1[], 3, FALSE)</f>
        <v>N</v>
      </c>
      <c r="D1770" s="32">
        <v>107279.84</v>
      </c>
      <c r="E1770" s="32">
        <f>IF(Table5[[#This Row],[School day]]="Y",Table5[[#This Row],[Demand]],NA())</f>
        <v>107279.84</v>
      </c>
      <c r="F1770" s="32" t="e">
        <f>IF(Table5[[#This Row],[School day]]="N",Table5[[#This Row],[Demand]],NA())</f>
        <v>#N/A</v>
      </c>
      <c r="G1770" s="32" t="e">
        <f>IF(Table5[[#This Row],[Holiday]]="Y",Table5[[#This Row],[Demand]], NA())</f>
        <v>#N/A</v>
      </c>
      <c r="H1770" s="32">
        <f>IF(Table5[[#This Row],[Holiday]]="Y",NA(),Table5[[#This Row],[Demand]])</f>
        <v>107279.84</v>
      </c>
    </row>
    <row r="1771" spans="1:8" x14ac:dyDescent="0.3">
      <c r="A1771" s="31">
        <v>43774</v>
      </c>
      <c r="B1771" s="32" t="str">
        <f>VLOOKUP(Table_EnergyDemand_raw_data[[#This Row],[Date]],Table_Sheet1[], 2, FALSE)</f>
        <v>Y</v>
      </c>
      <c r="C1771" s="32" t="str">
        <f>VLOOKUP(Table_EnergyDemand_raw_data[[#This Row],[Date]],Table_Sheet1[], 3, FALSE)</f>
        <v>Y</v>
      </c>
      <c r="D1771" s="32">
        <v>96817</v>
      </c>
      <c r="E1771" s="32">
        <f>IF(Table5[[#This Row],[School day]]="Y",Table5[[#This Row],[Demand]],NA())</f>
        <v>96817</v>
      </c>
      <c r="F1771" s="32" t="e">
        <f>IF(Table5[[#This Row],[School day]]="N",Table5[[#This Row],[Demand]],NA())</f>
        <v>#N/A</v>
      </c>
      <c r="G1771" s="32">
        <f>IF(Table5[[#This Row],[Holiday]]="Y",Table5[[#This Row],[Demand]], NA())</f>
        <v>96817</v>
      </c>
      <c r="H1771" s="32" t="e">
        <f>IF(Table5[[#This Row],[Holiday]]="Y",NA(),Table5[[#This Row],[Demand]])</f>
        <v>#N/A</v>
      </c>
    </row>
    <row r="1772" spans="1:8" x14ac:dyDescent="0.3">
      <c r="A1772" s="31">
        <v>43775</v>
      </c>
      <c r="B1772" s="32" t="str">
        <f>VLOOKUP(Table_EnergyDemand_raw_data[[#This Row],[Date]],Table_Sheet1[], 2, FALSE)</f>
        <v>Y</v>
      </c>
      <c r="C1772" s="32" t="str">
        <f>VLOOKUP(Table_EnergyDemand_raw_data[[#This Row],[Date]],Table_Sheet1[], 3, FALSE)</f>
        <v>N</v>
      </c>
      <c r="D1772" s="32">
        <v>104381.38</v>
      </c>
      <c r="E1772" s="32">
        <f>IF(Table5[[#This Row],[School day]]="Y",Table5[[#This Row],[Demand]],NA())</f>
        <v>104381.38</v>
      </c>
      <c r="F1772" s="32" t="e">
        <f>IF(Table5[[#This Row],[School day]]="N",Table5[[#This Row],[Demand]],NA())</f>
        <v>#N/A</v>
      </c>
      <c r="G1772" s="32" t="e">
        <f>IF(Table5[[#This Row],[Holiday]]="Y",Table5[[#This Row],[Demand]], NA())</f>
        <v>#N/A</v>
      </c>
      <c r="H1772" s="32">
        <f>IF(Table5[[#This Row],[Holiday]]="Y",NA(),Table5[[#This Row],[Demand]])</f>
        <v>104381.38</v>
      </c>
    </row>
    <row r="1773" spans="1:8" x14ac:dyDescent="0.3">
      <c r="A1773" s="31">
        <v>43776</v>
      </c>
      <c r="B1773" s="32" t="str">
        <f>VLOOKUP(Table_EnergyDemand_raw_data[[#This Row],[Date]],Table_Sheet1[], 2, FALSE)</f>
        <v>Y</v>
      </c>
      <c r="C1773" s="32" t="str">
        <f>VLOOKUP(Table_EnergyDemand_raw_data[[#This Row],[Date]],Table_Sheet1[], 3, FALSE)</f>
        <v>N</v>
      </c>
      <c r="D1773" s="32">
        <v>115132.64</v>
      </c>
      <c r="E1773" s="32">
        <f>IF(Table5[[#This Row],[School day]]="Y",Table5[[#This Row],[Demand]],NA())</f>
        <v>115132.64</v>
      </c>
      <c r="F1773" s="32" t="e">
        <f>IF(Table5[[#This Row],[School day]]="N",Table5[[#This Row],[Demand]],NA())</f>
        <v>#N/A</v>
      </c>
      <c r="G1773" s="32" t="e">
        <f>IF(Table5[[#This Row],[Holiday]]="Y",Table5[[#This Row],[Demand]], NA())</f>
        <v>#N/A</v>
      </c>
      <c r="H1773" s="32">
        <f>IF(Table5[[#This Row],[Holiday]]="Y",NA(),Table5[[#This Row],[Demand]])</f>
        <v>115132.64</v>
      </c>
    </row>
    <row r="1774" spans="1:8" x14ac:dyDescent="0.3">
      <c r="A1774" s="31">
        <v>43777</v>
      </c>
      <c r="B1774" s="32" t="str">
        <f>VLOOKUP(Table_EnergyDemand_raw_data[[#This Row],[Date]],Table_Sheet1[], 2, FALSE)</f>
        <v>Y</v>
      </c>
      <c r="C1774" s="32" t="str">
        <f>VLOOKUP(Table_EnergyDemand_raw_data[[#This Row],[Date]],Table_Sheet1[], 3, FALSE)</f>
        <v>N</v>
      </c>
      <c r="D1774" s="32">
        <v>113954.78</v>
      </c>
      <c r="E1774" s="32">
        <f>IF(Table5[[#This Row],[School day]]="Y",Table5[[#This Row],[Demand]],NA())</f>
        <v>113954.78</v>
      </c>
      <c r="F1774" s="32" t="e">
        <f>IF(Table5[[#This Row],[School day]]="N",Table5[[#This Row],[Demand]],NA())</f>
        <v>#N/A</v>
      </c>
      <c r="G1774" s="32" t="e">
        <f>IF(Table5[[#This Row],[Holiday]]="Y",Table5[[#This Row],[Demand]], NA())</f>
        <v>#N/A</v>
      </c>
      <c r="H1774" s="32">
        <f>IF(Table5[[#This Row],[Holiday]]="Y",NA(),Table5[[#This Row],[Demand]])</f>
        <v>113954.78</v>
      </c>
    </row>
    <row r="1775" spans="1:8" x14ac:dyDescent="0.3">
      <c r="A1775" s="31">
        <v>43778</v>
      </c>
      <c r="B1775" s="32" t="str">
        <f>VLOOKUP(Table_EnergyDemand_raw_data[[#This Row],[Date]],Table_Sheet1[], 2, FALSE)</f>
        <v>Y</v>
      </c>
      <c r="C1775" s="32" t="str">
        <f>VLOOKUP(Table_EnergyDemand_raw_data[[#This Row],[Date]],Table_Sheet1[], 3, FALSE)</f>
        <v>N</v>
      </c>
      <c r="D1775" s="32">
        <v>108924.79</v>
      </c>
      <c r="E1775" s="32">
        <f>IF(Table5[[#This Row],[School day]]="Y",Table5[[#This Row],[Demand]],NA())</f>
        <v>108924.79</v>
      </c>
      <c r="F1775" s="32" t="e">
        <f>IF(Table5[[#This Row],[School day]]="N",Table5[[#This Row],[Demand]],NA())</f>
        <v>#N/A</v>
      </c>
      <c r="G1775" s="32" t="e">
        <f>IF(Table5[[#This Row],[Holiday]]="Y",Table5[[#This Row],[Demand]], NA())</f>
        <v>#N/A</v>
      </c>
      <c r="H1775" s="32">
        <f>IF(Table5[[#This Row],[Holiday]]="Y",NA(),Table5[[#This Row],[Demand]])</f>
        <v>108924.79</v>
      </c>
    </row>
    <row r="1776" spans="1:8" x14ac:dyDescent="0.3">
      <c r="A1776" s="31">
        <v>43779</v>
      </c>
      <c r="B1776" s="32" t="str">
        <f>VLOOKUP(Table_EnergyDemand_raw_data[[#This Row],[Date]],Table_Sheet1[], 2, FALSE)</f>
        <v>Y</v>
      </c>
      <c r="C1776" s="32" t="str">
        <f>VLOOKUP(Table_EnergyDemand_raw_data[[#This Row],[Date]],Table_Sheet1[], 3, FALSE)</f>
        <v>N</v>
      </c>
      <c r="D1776" s="32">
        <v>101550.045</v>
      </c>
      <c r="E1776" s="32">
        <f>IF(Table5[[#This Row],[School day]]="Y",Table5[[#This Row],[Demand]],NA())</f>
        <v>101550.045</v>
      </c>
      <c r="F1776" s="32" t="e">
        <f>IF(Table5[[#This Row],[School day]]="N",Table5[[#This Row],[Demand]],NA())</f>
        <v>#N/A</v>
      </c>
      <c r="G1776" s="32" t="e">
        <f>IF(Table5[[#This Row],[Holiday]]="Y",Table5[[#This Row],[Demand]], NA())</f>
        <v>#N/A</v>
      </c>
      <c r="H1776" s="32">
        <f>IF(Table5[[#This Row],[Holiday]]="Y",NA(),Table5[[#This Row],[Demand]])</f>
        <v>101550.045</v>
      </c>
    </row>
    <row r="1777" spans="1:8" x14ac:dyDescent="0.3">
      <c r="A1777" s="31">
        <v>43780</v>
      </c>
      <c r="B1777" s="32" t="str">
        <f>VLOOKUP(Table_EnergyDemand_raw_data[[#This Row],[Date]],Table_Sheet1[], 2, FALSE)</f>
        <v>Y</v>
      </c>
      <c r="C1777" s="32" t="str">
        <f>VLOOKUP(Table_EnergyDemand_raw_data[[#This Row],[Date]],Table_Sheet1[], 3, FALSE)</f>
        <v>N</v>
      </c>
      <c r="D1777" s="32">
        <v>106758.95</v>
      </c>
      <c r="E1777" s="32">
        <f>IF(Table5[[#This Row],[School day]]="Y",Table5[[#This Row],[Demand]],NA())</f>
        <v>106758.95</v>
      </c>
      <c r="F1777" s="32" t="e">
        <f>IF(Table5[[#This Row],[School day]]="N",Table5[[#This Row],[Demand]],NA())</f>
        <v>#N/A</v>
      </c>
      <c r="G1777" s="32" t="e">
        <f>IF(Table5[[#This Row],[Holiday]]="Y",Table5[[#This Row],[Demand]], NA())</f>
        <v>#N/A</v>
      </c>
      <c r="H1777" s="32">
        <f>IF(Table5[[#This Row],[Holiday]]="Y",NA(),Table5[[#This Row],[Demand]])</f>
        <v>106758.95</v>
      </c>
    </row>
    <row r="1778" spans="1:8" x14ac:dyDescent="0.3">
      <c r="A1778" s="31">
        <v>43781</v>
      </c>
      <c r="B1778" s="32" t="str">
        <f>VLOOKUP(Table_EnergyDemand_raw_data[[#This Row],[Date]],Table_Sheet1[], 2, FALSE)</f>
        <v>Y</v>
      </c>
      <c r="C1778" s="32" t="str">
        <f>VLOOKUP(Table_EnergyDemand_raw_data[[#This Row],[Date]],Table_Sheet1[], 3, FALSE)</f>
        <v>N</v>
      </c>
      <c r="D1778" s="32">
        <v>104303.46</v>
      </c>
      <c r="E1778" s="32">
        <f>IF(Table5[[#This Row],[School day]]="Y",Table5[[#This Row],[Demand]],NA())</f>
        <v>104303.46</v>
      </c>
      <c r="F1778" s="32" t="e">
        <f>IF(Table5[[#This Row],[School day]]="N",Table5[[#This Row],[Demand]],NA())</f>
        <v>#N/A</v>
      </c>
      <c r="G1778" s="32" t="e">
        <f>IF(Table5[[#This Row],[Holiday]]="Y",Table5[[#This Row],[Demand]], NA())</f>
        <v>#N/A</v>
      </c>
      <c r="H1778" s="32">
        <f>IF(Table5[[#This Row],[Holiday]]="Y",NA(),Table5[[#This Row],[Demand]])</f>
        <v>104303.46</v>
      </c>
    </row>
    <row r="1779" spans="1:8" x14ac:dyDescent="0.3">
      <c r="A1779" s="31">
        <v>43782</v>
      </c>
      <c r="B1779" s="32" t="str">
        <f>VLOOKUP(Table_EnergyDemand_raw_data[[#This Row],[Date]],Table_Sheet1[], 2, FALSE)</f>
        <v>Y</v>
      </c>
      <c r="C1779" s="32" t="str">
        <f>VLOOKUP(Table_EnergyDemand_raw_data[[#This Row],[Date]],Table_Sheet1[], 3, FALSE)</f>
        <v>N</v>
      </c>
      <c r="D1779" s="32">
        <v>112573.54</v>
      </c>
      <c r="E1779" s="32">
        <f>IF(Table5[[#This Row],[School day]]="Y",Table5[[#This Row],[Demand]],NA())</f>
        <v>112573.54</v>
      </c>
      <c r="F1779" s="32" t="e">
        <f>IF(Table5[[#This Row],[School day]]="N",Table5[[#This Row],[Demand]],NA())</f>
        <v>#N/A</v>
      </c>
      <c r="G1779" s="32" t="e">
        <f>IF(Table5[[#This Row],[Holiday]]="Y",Table5[[#This Row],[Demand]], NA())</f>
        <v>#N/A</v>
      </c>
      <c r="H1779" s="32">
        <f>IF(Table5[[#This Row],[Holiday]]="Y",NA(),Table5[[#This Row],[Demand]])</f>
        <v>112573.54</v>
      </c>
    </row>
    <row r="1780" spans="1:8" x14ac:dyDescent="0.3">
      <c r="A1780" s="31">
        <v>43783</v>
      </c>
      <c r="B1780" s="32" t="str">
        <f>VLOOKUP(Table_EnergyDemand_raw_data[[#This Row],[Date]],Table_Sheet1[], 2, FALSE)</f>
        <v>Y</v>
      </c>
      <c r="C1780" s="32" t="str">
        <f>VLOOKUP(Table_EnergyDemand_raw_data[[#This Row],[Date]],Table_Sheet1[], 3, FALSE)</f>
        <v>N</v>
      </c>
      <c r="D1780" s="32">
        <v>109828.93</v>
      </c>
      <c r="E1780" s="32">
        <f>IF(Table5[[#This Row],[School day]]="Y",Table5[[#This Row],[Demand]],NA())</f>
        <v>109828.93</v>
      </c>
      <c r="F1780" s="32" t="e">
        <f>IF(Table5[[#This Row],[School day]]="N",Table5[[#This Row],[Demand]],NA())</f>
        <v>#N/A</v>
      </c>
      <c r="G1780" s="32" t="e">
        <f>IF(Table5[[#This Row],[Holiday]]="Y",Table5[[#This Row],[Demand]], NA())</f>
        <v>#N/A</v>
      </c>
      <c r="H1780" s="32">
        <f>IF(Table5[[#This Row],[Holiday]]="Y",NA(),Table5[[#This Row],[Demand]])</f>
        <v>109828.93</v>
      </c>
    </row>
    <row r="1781" spans="1:8" x14ac:dyDescent="0.3">
      <c r="A1781" s="31">
        <v>43784</v>
      </c>
      <c r="B1781" s="32" t="str">
        <f>VLOOKUP(Table_EnergyDemand_raw_data[[#This Row],[Date]],Table_Sheet1[], 2, FALSE)</f>
        <v>Y</v>
      </c>
      <c r="C1781" s="32" t="str">
        <f>VLOOKUP(Table_EnergyDemand_raw_data[[#This Row],[Date]],Table_Sheet1[], 3, FALSE)</f>
        <v>N</v>
      </c>
      <c r="D1781" s="32">
        <v>110954.755</v>
      </c>
      <c r="E1781" s="32">
        <f>IF(Table5[[#This Row],[School day]]="Y",Table5[[#This Row],[Demand]],NA())</f>
        <v>110954.755</v>
      </c>
      <c r="F1781" s="32" t="e">
        <f>IF(Table5[[#This Row],[School day]]="N",Table5[[#This Row],[Demand]],NA())</f>
        <v>#N/A</v>
      </c>
      <c r="G1781" s="32" t="e">
        <f>IF(Table5[[#This Row],[Holiday]]="Y",Table5[[#This Row],[Demand]], NA())</f>
        <v>#N/A</v>
      </c>
      <c r="H1781" s="32">
        <f>IF(Table5[[#This Row],[Holiday]]="Y",NA(),Table5[[#This Row],[Demand]])</f>
        <v>110954.755</v>
      </c>
    </row>
    <row r="1782" spans="1:8" x14ac:dyDescent="0.3">
      <c r="A1782" s="31">
        <v>43785</v>
      </c>
      <c r="B1782" s="32" t="str">
        <f>VLOOKUP(Table_EnergyDemand_raw_data[[#This Row],[Date]],Table_Sheet1[], 2, FALSE)</f>
        <v>Y</v>
      </c>
      <c r="C1782" s="32" t="str">
        <f>VLOOKUP(Table_EnergyDemand_raw_data[[#This Row],[Date]],Table_Sheet1[], 3, FALSE)</f>
        <v>N</v>
      </c>
      <c r="D1782" s="32">
        <v>97646.12</v>
      </c>
      <c r="E1782" s="32">
        <f>IF(Table5[[#This Row],[School day]]="Y",Table5[[#This Row],[Demand]],NA())</f>
        <v>97646.12</v>
      </c>
      <c r="F1782" s="32" t="e">
        <f>IF(Table5[[#This Row],[School day]]="N",Table5[[#This Row],[Demand]],NA())</f>
        <v>#N/A</v>
      </c>
      <c r="G1782" s="32" t="e">
        <f>IF(Table5[[#This Row],[Holiday]]="Y",Table5[[#This Row],[Demand]], NA())</f>
        <v>#N/A</v>
      </c>
      <c r="H1782" s="32">
        <f>IF(Table5[[#This Row],[Holiday]]="Y",NA(),Table5[[#This Row],[Demand]])</f>
        <v>97646.12</v>
      </c>
    </row>
    <row r="1783" spans="1:8" x14ac:dyDescent="0.3">
      <c r="A1783" s="31">
        <v>43786</v>
      </c>
      <c r="B1783" s="32" t="str">
        <f>VLOOKUP(Table_EnergyDemand_raw_data[[#This Row],[Date]],Table_Sheet1[], 2, FALSE)</f>
        <v>Y</v>
      </c>
      <c r="C1783" s="32" t="str">
        <f>VLOOKUP(Table_EnergyDemand_raw_data[[#This Row],[Date]],Table_Sheet1[], 3, FALSE)</f>
        <v>N</v>
      </c>
      <c r="D1783" s="32">
        <v>96742.49</v>
      </c>
      <c r="E1783" s="32">
        <f>IF(Table5[[#This Row],[School day]]="Y",Table5[[#This Row],[Demand]],NA())</f>
        <v>96742.49</v>
      </c>
      <c r="F1783" s="32" t="e">
        <f>IF(Table5[[#This Row],[School day]]="N",Table5[[#This Row],[Demand]],NA())</f>
        <v>#N/A</v>
      </c>
      <c r="G1783" s="32" t="e">
        <f>IF(Table5[[#This Row],[Holiday]]="Y",Table5[[#This Row],[Demand]], NA())</f>
        <v>#N/A</v>
      </c>
      <c r="H1783" s="32">
        <f>IF(Table5[[#This Row],[Holiday]]="Y",NA(),Table5[[#This Row],[Demand]])</f>
        <v>96742.49</v>
      </c>
    </row>
    <row r="1784" spans="1:8" x14ac:dyDescent="0.3">
      <c r="A1784" s="31">
        <v>43787</v>
      </c>
      <c r="B1784" s="32" t="str">
        <f>VLOOKUP(Table_EnergyDemand_raw_data[[#This Row],[Date]],Table_Sheet1[], 2, FALSE)</f>
        <v>Y</v>
      </c>
      <c r="C1784" s="32" t="str">
        <f>VLOOKUP(Table_EnergyDemand_raw_data[[#This Row],[Date]],Table_Sheet1[], 3, FALSE)</f>
        <v>N</v>
      </c>
      <c r="D1784" s="32">
        <v>109148.25</v>
      </c>
      <c r="E1784" s="32">
        <f>IF(Table5[[#This Row],[School day]]="Y",Table5[[#This Row],[Demand]],NA())</f>
        <v>109148.25</v>
      </c>
      <c r="F1784" s="32" t="e">
        <f>IF(Table5[[#This Row],[School day]]="N",Table5[[#This Row],[Demand]],NA())</f>
        <v>#N/A</v>
      </c>
      <c r="G1784" s="32" t="e">
        <f>IF(Table5[[#This Row],[Holiday]]="Y",Table5[[#This Row],[Demand]], NA())</f>
        <v>#N/A</v>
      </c>
      <c r="H1784" s="32">
        <f>IF(Table5[[#This Row],[Holiday]]="Y",NA(),Table5[[#This Row],[Demand]])</f>
        <v>109148.25</v>
      </c>
    </row>
    <row r="1785" spans="1:8" x14ac:dyDescent="0.3">
      <c r="A1785" s="31">
        <v>43788</v>
      </c>
      <c r="B1785" s="32" t="str">
        <f>VLOOKUP(Table_EnergyDemand_raw_data[[#This Row],[Date]],Table_Sheet1[], 2, FALSE)</f>
        <v>Y</v>
      </c>
      <c r="C1785" s="32" t="str">
        <f>VLOOKUP(Table_EnergyDemand_raw_data[[#This Row],[Date]],Table_Sheet1[], 3, FALSE)</f>
        <v>N</v>
      </c>
      <c r="D1785" s="32">
        <v>112033.87</v>
      </c>
      <c r="E1785" s="32">
        <f>IF(Table5[[#This Row],[School day]]="Y",Table5[[#This Row],[Demand]],NA())</f>
        <v>112033.87</v>
      </c>
      <c r="F1785" s="32" t="e">
        <f>IF(Table5[[#This Row],[School day]]="N",Table5[[#This Row],[Demand]],NA())</f>
        <v>#N/A</v>
      </c>
      <c r="G1785" s="32" t="e">
        <f>IF(Table5[[#This Row],[Holiday]]="Y",Table5[[#This Row],[Demand]], NA())</f>
        <v>#N/A</v>
      </c>
      <c r="H1785" s="32">
        <f>IF(Table5[[#This Row],[Holiday]]="Y",NA(),Table5[[#This Row],[Demand]])</f>
        <v>112033.87</v>
      </c>
    </row>
    <row r="1786" spans="1:8" x14ac:dyDescent="0.3">
      <c r="A1786" s="31">
        <v>43789</v>
      </c>
      <c r="B1786" s="32" t="str">
        <f>VLOOKUP(Table_EnergyDemand_raw_data[[#This Row],[Date]],Table_Sheet1[], 2, FALSE)</f>
        <v>Y</v>
      </c>
      <c r="C1786" s="32" t="str">
        <f>VLOOKUP(Table_EnergyDemand_raw_data[[#This Row],[Date]],Table_Sheet1[], 3, FALSE)</f>
        <v>N</v>
      </c>
      <c r="D1786" s="32">
        <v>119736.125</v>
      </c>
      <c r="E1786" s="32">
        <f>IF(Table5[[#This Row],[School day]]="Y",Table5[[#This Row],[Demand]],NA())</f>
        <v>119736.125</v>
      </c>
      <c r="F1786" s="32" t="e">
        <f>IF(Table5[[#This Row],[School day]]="N",Table5[[#This Row],[Demand]],NA())</f>
        <v>#N/A</v>
      </c>
      <c r="G1786" s="32" t="e">
        <f>IF(Table5[[#This Row],[Holiday]]="Y",Table5[[#This Row],[Demand]], NA())</f>
        <v>#N/A</v>
      </c>
      <c r="H1786" s="32">
        <f>IF(Table5[[#This Row],[Holiday]]="Y",NA(),Table5[[#This Row],[Demand]])</f>
        <v>119736.125</v>
      </c>
    </row>
    <row r="1787" spans="1:8" x14ac:dyDescent="0.3">
      <c r="A1787" s="31">
        <v>43790</v>
      </c>
      <c r="B1787" s="32" t="str">
        <f>VLOOKUP(Table_EnergyDemand_raw_data[[#This Row],[Date]],Table_Sheet1[], 2, FALSE)</f>
        <v>Y</v>
      </c>
      <c r="C1787" s="32" t="str">
        <f>VLOOKUP(Table_EnergyDemand_raw_data[[#This Row],[Date]],Table_Sheet1[], 3, FALSE)</f>
        <v>N</v>
      </c>
      <c r="D1787" s="32">
        <v>131312</v>
      </c>
      <c r="E1787" s="32">
        <f>IF(Table5[[#This Row],[School day]]="Y",Table5[[#This Row],[Demand]],NA())</f>
        <v>131312</v>
      </c>
      <c r="F1787" s="32" t="e">
        <f>IF(Table5[[#This Row],[School day]]="N",Table5[[#This Row],[Demand]],NA())</f>
        <v>#N/A</v>
      </c>
      <c r="G1787" s="32" t="e">
        <f>IF(Table5[[#This Row],[Holiday]]="Y",Table5[[#This Row],[Demand]], NA())</f>
        <v>#N/A</v>
      </c>
      <c r="H1787" s="32">
        <f>IF(Table5[[#This Row],[Holiday]]="Y",NA(),Table5[[#This Row],[Demand]])</f>
        <v>131312</v>
      </c>
    </row>
    <row r="1788" spans="1:8" x14ac:dyDescent="0.3">
      <c r="A1788" s="31">
        <v>43791</v>
      </c>
      <c r="B1788" s="32" t="str">
        <f>VLOOKUP(Table_EnergyDemand_raw_data[[#This Row],[Date]],Table_Sheet1[], 2, FALSE)</f>
        <v>Y</v>
      </c>
      <c r="C1788" s="32" t="str">
        <f>VLOOKUP(Table_EnergyDemand_raw_data[[#This Row],[Date]],Table_Sheet1[], 3, FALSE)</f>
        <v>N</v>
      </c>
      <c r="D1788" s="32">
        <v>109049.36500000001</v>
      </c>
      <c r="E1788" s="32">
        <f>IF(Table5[[#This Row],[School day]]="Y",Table5[[#This Row],[Demand]],NA())</f>
        <v>109049.36500000001</v>
      </c>
      <c r="F1788" s="32" t="e">
        <f>IF(Table5[[#This Row],[School day]]="N",Table5[[#This Row],[Demand]],NA())</f>
        <v>#N/A</v>
      </c>
      <c r="G1788" s="32" t="e">
        <f>IF(Table5[[#This Row],[Holiday]]="Y",Table5[[#This Row],[Demand]], NA())</f>
        <v>#N/A</v>
      </c>
      <c r="H1788" s="32">
        <f>IF(Table5[[#This Row],[Holiday]]="Y",NA(),Table5[[#This Row],[Demand]])</f>
        <v>109049.36500000001</v>
      </c>
    </row>
    <row r="1789" spans="1:8" x14ac:dyDescent="0.3">
      <c r="A1789" s="31">
        <v>43792</v>
      </c>
      <c r="B1789" s="32" t="str">
        <f>VLOOKUP(Table_EnergyDemand_raw_data[[#This Row],[Date]],Table_Sheet1[], 2, FALSE)</f>
        <v>Y</v>
      </c>
      <c r="C1789" s="32" t="str">
        <f>VLOOKUP(Table_EnergyDemand_raw_data[[#This Row],[Date]],Table_Sheet1[], 3, FALSE)</f>
        <v>N</v>
      </c>
      <c r="D1789" s="32">
        <v>97245.764999999999</v>
      </c>
      <c r="E1789" s="32">
        <f>IF(Table5[[#This Row],[School day]]="Y",Table5[[#This Row],[Demand]],NA())</f>
        <v>97245.764999999999</v>
      </c>
      <c r="F1789" s="32" t="e">
        <f>IF(Table5[[#This Row],[School day]]="N",Table5[[#This Row],[Demand]],NA())</f>
        <v>#N/A</v>
      </c>
      <c r="G1789" s="32" t="e">
        <f>IF(Table5[[#This Row],[Holiday]]="Y",Table5[[#This Row],[Demand]], NA())</f>
        <v>#N/A</v>
      </c>
      <c r="H1789" s="32">
        <f>IF(Table5[[#This Row],[Holiday]]="Y",NA(),Table5[[#This Row],[Demand]])</f>
        <v>97245.764999999999</v>
      </c>
    </row>
    <row r="1790" spans="1:8" x14ac:dyDescent="0.3">
      <c r="A1790" s="31">
        <v>43793</v>
      </c>
      <c r="B1790" s="32" t="str">
        <f>VLOOKUP(Table_EnergyDemand_raw_data[[#This Row],[Date]],Table_Sheet1[], 2, FALSE)</f>
        <v>Y</v>
      </c>
      <c r="C1790" s="32" t="str">
        <f>VLOOKUP(Table_EnergyDemand_raw_data[[#This Row],[Date]],Table_Sheet1[], 3, FALSE)</f>
        <v>N</v>
      </c>
      <c r="D1790" s="32">
        <v>96778.25</v>
      </c>
      <c r="E1790" s="32">
        <f>IF(Table5[[#This Row],[School day]]="Y",Table5[[#This Row],[Demand]],NA())</f>
        <v>96778.25</v>
      </c>
      <c r="F1790" s="32" t="e">
        <f>IF(Table5[[#This Row],[School day]]="N",Table5[[#This Row],[Demand]],NA())</f>
        <v>#N/A</v>
      </c>
      <c r="G1790" s="32" t="e">
        <f>IF(Table5[[#This Row],[Holiday]]="Y",Table5[[#This Row],[Demand]], NA())</f>
        <v>#N/A</v>
      </c>
      <c r="H1790" s="32">
        <f>IF(Table5[[#This Row],[Holiday]]="Y",NA(),Table5[[#This Row],[Demand]])</f>
        <v>96778.25</v>
      </c>
    </row>
    <row r="1791" spans="1:8" x14ac:dyDescent="0.3">
      <c r="A1791" s="31">
        <v>43794</v>
      </c>
      <c r="B1791" s="32" t="str">
        <f>VLOOKUP(Table_EnergyDemand_raw_data[[#This Row],[Date]],Table_Sheet1[], 2, FALSE)</f>
        <v>Y</v>
      </c>
      <c r="C1791" s="32" t="str">
        <f>VLOOKUP(Table_EnergyDemand_raw_data[[#This Row],[Date]],Table_Sheet1[], 3, FALSE)</f>
        <v>N</v>
      </c>
      <c r="D1791" s="32">
        <v>113899.3</v>
      </c>
      <c r="E1791" s="32">
        <f>IF(Table5[[#This Row],[School day]]="Y",Table5[[#This Row],[Demand]],NA())</f>
        <v>113899.3</v>
      </c>
      <c r="F1791" s="32" t="e">
        <f>IF(Table5[[#This Row],[School day]]="N",Table5[[#This Row],[Demand]],NA())</f>
        <v>#N/A</v>
      </c>
      <c r="G1791" s="32" t="e">
        <f>IF(Table5[[#This Row],[Holiday]]="Y",Table5[[#This Row],[Demand]], NA())</f>
        <v>#N/A</v>
      </c>
      <c r="H1791" s="32">
        <f>IF(Table5[[#This Row],[Holiday]]="Y",NA(),Table5[[#This Row],[Demand]])</f>
        <v>113899.3</v>
      </c>
    </row>
    <row r="1792" spans="1:8" x14ac:dyDescent="0.3">
      <c r="A1792" s="31">
        <v>43795</v>
      </c>
      <c r="B1792" s="32" t="str">
        <f>VLOOKUP(Table_EnergyDemand_raw_data[[#This Row],[Date]],Table_Sheet1[], 2, FALSE)</f>
        <v>Y</v>
      </c>
      <c r="C1792" s="32" t="str">
        <f>VLOOKUP(Table_EnergyDemand_raw_data[[#This Row],[Date]],Table_Sheet1[], 3, FALSE)</f>
        <v>N</v>
      </c>
      <c r="D1792" s="32">
        <v>107629.16</v>
      </c>
      <c r="E1792" s="32">
        <f>IF(Table5[[#This Row],[School day]]="Y",Table5[[#This Row],[Demand]],NA())</f>
        <v>107629.16</v>
      </c>
      <c r="F1792" s="32" t="e">
        <f>IF(Table5[[#This Row],[School day]]="N",Table5[[#This Row],[Demand]],NA())</f>
        <v>#N/A</v>
      </c>
      <c r="G1792" s="32" t="e">
        <f>IF(Table5[[#This Row],[Holiday]]="Y",Table5[[#This Row],[Demand]], NA())</f>
        <v>#N/A</v>
      </c>
      <c r="H1792" s="32">
        <f>IF(Table5[[#This Row],[Holiday]]="Y",NA(),Table5[[#This Row],[Demand]])</f>
        <v>107629.16</v>
      </c>
    </row>
    <row r="1793" spans="1:8" x14ac:dyDescent="0.3">
      <c r="A1793" s="31">
        <v>43796</v>
      </c>
      <c r="B1793" s="32" t="str">
        <f>VLOOKUP(Table_EnergyDemand_raw_data[[#This Row],[Date]],Table_Sheet1[], 2, FALSE)</f>
        <v>Y</v>
      </c>
      <c r="C1793" s="32" t="str">
        <f>VLOOKUP(Table_EnergyDemand_raw_data[[#This Row],[Date]],Table_Sheet1[], 3, FALSE)</f>
        <v>N</v>
      </c>
      <c r="D1793" s="32">
        <v>108417.69500000001</v>
      </c>
      <c r="E1793" s="32">
        <f>IF(Table5[[#This Row],[School day]]="Y",Table5[[#This Row],[Demand]],NA())</f>
        <v>108417.69500000001</v>
      </c>
      <c r="F1793" s="32" t="e">
        <f>IF(Table5[[#This Row],[School day]]="N",Table5[[#This Row],[Demand]],NA())</f>
        <v>#N/A</v>
      </c>
      <c r="G1793" s="32" t="e">
        <f>IF(Table5[[#This Row],[Holiday]]="Y",Table5[[#This Row],[Demand]], NA())</f>
        <v>#N/A</v>
      </c>
      <c r="H1793" s="32">
        <f>IF(Table5[[#This Row],[Holiday]]="Y",NA(),Table5[[#This Row],[Demand]])</f>
        <v>108417.69500000001</v>
      </c>
    </row>
    <row r="1794" spans="1:8" x14ac:dyDescent="0.3">
      <c r="A1794" s="31">
        <v>43797</v>
      </c>
      <c r="B1794" s="32" t="str">
        <f>VLOOKUP(Table_EnergyDemand_raw_data[[#This Row],[Date]],Table_Sheet1[], 2, FALSE)</f>
        <v>Y</v>
      </c>
      <c r="C1794" s="32" t="str">
        <f>VLOOKUP(Table_EnergyDemand_raw_data[[#This Row],[Date]],Table_Sheet1[], 3, FALSE)</f>
        <v>N</v>
      </c>
      <c r="D1794" s="32">
        <v>112735.875</v>
      </c>
      <c r="E1794" s="32">
        <f>IF(Table5[[#This Row],[School day]]="Y",Table5[[#This Row],[Demand]],NA())</f>
        <v>112735.875</v>
      </c>
      <c r="F1794" s="32" t="e">
        <f>IF(Table5[[#This Row],[School day]]="N",Table5[[#This Row],[Demand]],NA())</f>
        <v>#N/A</v>
      </c>
      <c r="G1794" s="32" t="e">
        <f>IF(Table5[[#This Row],[Holiday]]="Y",Table5[[#This Row],[Demand]], NA())</f>
        <v>#N/A</v>
      </c>
      <c r="H1794" s="32">
        <f>IF(Table5[[#This Row],[Holiday]]="Y",NA(),Table5[[#This Row],[Demand]])</f>
        <v>112735.875</v>
      </c>
    </row>
    <row r="1795" spans="1:8" x14ac:dyDescent="0.3">
      <c r="A1795" s="31">
        <v>43798</v>
      </c>
      <c r="B1795" s="32" t="str">
        <f>VLOOKUP(Table_EnergyDemand_raw_data[[#This Row],[Date]],Table_Sheet1[], 2, FALSE)</f>
        <v>Y</v>
      </c>
      <c r="C1795" s="32" t="str">
        <f>VLOOKUP(Table_EnergyDemand_raw_data[[#This Row],[Date]],Table_Sheet1[], 3, FALSE)</f>
        <v>N</v>
      </c>
      <c r="D1795" s="32">
        <v>114799.91</v>
      </c>
      <c r="E1795" s="32">
        <f>IF(Table5[[#This Row],[School day]]="Y",Table5[[#This Row],[Demand]],NA())</f>
        <v>114799.91</v>
      </c>
      <c r="F1795" s="32" t="e">
        <f>IF(Table5[[#This Row],[School day]]="N",Table5[[#This Row],[Demand]],NA())</f>
        <v>#N/A</v>
      </c>
      <c r="G1795" s="32" t="e">
        <f>IF(Table5[[#This Row],[Holiday]]="Y",Table5[[#This Row],[Demand]], NA())</f>
        <v>#N/A</v>
      </c>
      <c r="H1795" s="32">
        <f>IF(Table5[[#This Row],[Holiday]]="Y",NA(),Table5[[#This Row],[Demand]])</f>
        <v>114799.91</v>
      </c>
    </row>
    <row r="1796" spans="1:8" x14ac:dyDescent="0.3">
      <c r="A1796" s="31">
        <v>43799</v>
      </c>
      <c r="B1796" s="32" t="str">
        <f>VLOOKUP(Table_EnergyDemand_raw_data[[#This Row],[Date]],Table_Sheet1[], 2, FALSE)</f>
        <v>Y</v>
      </c>
      <c r="C1796" s="32" t="str">
        <f>VLOOKUP(Table_EnergyDemand_raw_data[[#This Row],[Date]],Table_Sheet1[], 3, FALSE)</f>
        <v>N</v>
      </c>
      <c r="D1796" s="32">
        <v>98959.56</v>
      </c>
      <c r="E1796" s="32">
        <f>IF(Table5[[#This Row],[School day]]="Y",Table5[[#This Row],[Demand]],NA())</f>
        <v>98959.56</v>
      </c>
      <c r="F1796" s="32" t="e">
        <f>IF(Table5[[#This Row],[School day]]="N",Table5[[#This Row],[Demand]],NA())</f>
        <v>#N/A</v>
      </c>
      <c r="G1796" s="32" t="e">
        <f>IF(Table5[[#This Row],[Holiday]]="Y",Table5[[#This Row],[Demand]], NA())</f>
        <v>#N/A</v>
      </c>
      <c r="H1796" s="32">
        <f>IF(Table5[[#This Row],[Holiday]]="Y",NA(),Table5[[#This Row],[Demand]])</f>
        <v>98959.56</v>
      </c>
    </row>
    <row r="1797" spans="1:8" x14ac:dyDescent="0.3">
      <c r="A1797" s="31">
        <v>43800</v>
      </c>
      <c r="B1797" s="32" t="str">
        <f>VLOOKUP(Table_EnergyDemand_raw_data[[#This Row],[Date]],Table_Sheet1[], 2, FALSE)</f>
        <v>Y</v>
      </c>
      <c r="C1797" s="32" t="str">
        <f>VLOOKUP(Table_EnergyDemand_raw_data[[#This Row],[Date]],Table_Sheet1[], 3, FALSE)</f>
        <v>N</v>
      </c>
      <c r="D1797" s="32">
        <v>100233.98</v>
      </c>
      <c r="E1797" s="32">
        <f>IF(Table5[[#This Row],[School day]]="Y",Table5[[#This Row],[Demand]],NA())</f>
        <v>100233.98</v>
      </c>
      <c r="F1797" s="32" t="e">
        <f>IF(Table5[[#This Row],[School day]]="N",Table5[[#This Row],[Demand]],NA())</f>
        <v>#N/A</v>
      </c>
      <c r="G1797" s="32" t="e">
        <f>IF(Table5[[#This Row],[Holiday]]="Y",Table5[[#This Row],[Demand]], NA())</f>
        <v>#N/A</v>
      </c>
      <c r="H1797" s="32">
        <f>IF(Table5[[#This Row],[Holiday]]="Y",NA(),Table5[[#This Row],[Demand]])</f>
        <v>100233.98</v>
      </c>
    </row>
    <row r="1798" spans="1:8" x14ac:dyDescent="0.3">
      <c r="A1798" s="31">
        <v>43801</v>
      </c>
      <c r="B1798" s="32" t="str">
        <f>VLOOKUP(Table_EnergyDemand_raw_data[[#This Row],[Date]],Table_Sheet1[], 2, FALSE)</f>
        <v>Y</v>
      </c>
      <c r="C1798" s="32" t="str">
        <f>VLOOKUP(Table_EnergyDemand_raw_data[[#This Row],[Date]],Table_Sheet1[], 3, FALSE)</f>
        <v>N</v>
      </c>
      <c r="D1798" s="32">
        <v>110609.4</v>
      </c>
      <c r="E1798" s="32">
        <f>IF(Table5[[#This Row],[School day]]="Y",Table5[[#This Row],[Demand]],NA())</f>
        <v>110609.4</v>
      </c>
      <c r="F1798" s="32" t="e">
        <f>IF(Table5[[#This Row],[School day]]="N",Table5[[#This Row],[Demand]],NA())</f>
        <v>#N/A</v>
      </c>
      <c r="G1798" s="32" t="e">
        <f>IF(Table5[[#This Row],[Holiday]]="Y",Table5[[#This Row],[Demand]], NA())</f>
        <v>#N/A</v>
      </c>
      <c r="H1798" s="32">
        <f>IF(Table5[[#This Row],[Holiday]]="Y",NA(),Table5[[#This Row],[Demand]])</f>
        <v>110609.4</v>
      </c>
    </row>
    <row r="1799" spans="1:8" x14ac:dyDescent="0.3">
      <c r="A1799" s="31">
        <v>43802</v>
      </c>
      <c r="B1799" s="32" t="str">
        <f>VLOOKUP(Table_EnergyDemand_raw_data[[#This Row],[Date]],Table_Sheet1[], 2, FALSE)</f>
        <v>Y</v>
      </c>
      <c r="C1799" s="32" t="str">
        <f>VLOOKUP(Table_EnergyDemand_raw_data[[#This Row],[Date]],Table_Sheet1[], 3, FALSE)</f>
        <v>N</v>
      </c>
      <c r="D1799" s="32">
        <v>109094.04</v>
      </c>
      <c r="E1799" s="32">
        <f>IF(Table5[[#This Row],[School day]]="Y",Table5[[#This Row],[Demand]],NA())</f>
        <v>109094.04</v>
      </c>
      <c r="F1799" s="32" t="e">
        <f>IF(Table5[[#This Row],[School day]]="N",Table5[[#This Row],[Demand]],NA())</f>
        <v>#N/A</v>
      </c>
      <c r="G1799" s="32" t="e">
        <f>IF(Table5[[#This Row],[Holiday]]="Y",Table5[[#This Row],[Demand]], NA())</f>
        <v>#N/A</v>
      </c>
      <c r="H1799" s="32">
        <f>IF(Table5[[#This Row],[Holiday]]="Y",NA(),Table5[[#This Row],[Demand]])</f>
        <v>109094.04</v>
      </c>
    </row>
    <row r="1800" spans="1:8" x14ac:dyDescent="0.3">
      <c r="A1800" s="31">
        <v>43803</v>
      </c>
      <c r="B1800" s="32" t="str">
        <f>VLOOKUP(Table_EnergyDemand_raw_data[[#This Row],[Date]],Table_Sheet1[], 2, FALSE)</f>
        <v>Y</v>
      </c>
      <c r="C1800" s="32" t="str">
        <f>VLOOKUP(Table_EnergyDemand_raw_data[[#This Row],[Date]],Table_Sheet1[], 3, FALSE)</f>
        <v>N</v>
      </c>
      <c r="D1800" s="32">
        <v>107400.705</v>
      </c>
      <c r="E1800" s="32">
        <f>IF(Table5[[#This Row],[School day]]="Y",Table5[[#This Row],[Demand]],NA())</f>
        <v>107400.705</v>
      </c>
      <c r="F1800" s="32" t="e">
        <f>IF(Table5[[#This Row],[School day]]="N",Table5[[#This Row],[Demand]],NA())</f>
        <v>#N/A</v>
      </c>
      <c r="G1800" s="32" t="e">
        <f>IF(Table5[[#This Row],[Holiday]]="Y",Table5[[#This Row],[Demand]], NA())</f>
        <v>#N/A</v>
      </c>
      <c r="H1800" s="32">
        <f>IF(Table5[[#This Row],[Holiday]]="Y",NA(),Table5[[#This Row],[Demand]])</f>
        <v>107400.705</v>
      </c>
    </row>
    <row r="1801" spans="1:8" x14ac:dyDescent="0.3">
      <c r="A1801" s="31">
        <v>43804</v>
      </c>
      <c r="B1801" s="32" t="str">
        <f>VLOOKUP(Table_EnergyDemand_raw_data[[#This Row],[Date]],Table_Sheet1[], 2, FALSE)</f>
        <v>Y</v>
      </c>
      <c r="C1801" s="32" t="str">
        <f>VLOOKUP(Table_EnergyDemand_raw_data[[#This Row],[Date]],Table_Sheet1[], 3, FALSE)</f>
        <v>N</v>
      </c>
      <c r="D1801" s="32">
        <v>107891.69</v>
      </c>
      <c r="E1801" s="32">
        <f>IF(Table5[[#This Row],[School day]]="Y",Table5[[#This Row],[Demand]],NA())</f>
        <v>107891.69</v>
      </c>
      <c r="F1801" s="32" t="e">
        <f>IF(Table5[[#This Row],[School day]]="N",Table5[[#This Row],[Demand]],NA())</f>
        <v>#N/A</v>
      </c>
      <c r="G1801" s="32" t="e">
        <f>IF(Table5[[#This Row],[Holiday]]="Y",Table5[[#This Row],[Demand]], NA())</f>
        <v>#N/A</v>
      </c>
      <c r="H1801" s="32">
        <f>IF(Table5[[#This Row],[Holiday]]="Y",NA(),Table5[[#This Row],[Demand]])</f>
        <v>107891.69</v>
      </c>
    </row>
    <row r="1802" spans="1:8" x14ac:dyDescent="0.3">
      <c r="A1802" s="31">
        <v>43805</v>
      </c>
      <c r="B1802" s="32" t="str">
        <f>VLOOKUP(Table_EnergyDemand_raw_data[[#This Row],[Date]],Table_Sheet1[], 2, FALSE)</f>
        <v>Y</v>
      </c>
      <c r="C1802" s="32" t="str">
        <f>VLOOKUP(Table_EnergyDemand_raw_data[[#This Row],[Date]],Table_Sheet1[], 3, FALSE)</f>
        <v>N</v>
      </c>
      <c r="D1802" s="32">
        <v>105028.985</v>
      </c>
      <c r="E1802" s="32">
        <f>IF(Table5[[#This Row],[School day]]="Y",Table5[[#This Row],[Demand]],NA())</f>
        <v>105028.985</v>
      </c>
      <c r="F1802" s="32" t="e">
        <f>IF(Table5[[#This Row],[School day]]="N",Table5[[#This Row],[Demand]],NA())</f>
        <v>#N/A</v>
      </c>
      <c r="G1802" s="32" t="e">
        <f>IF(Table5[[#This Row],[Holiday]]="Y",Table5[[#This Row],[Demand]], NA())</f>
        <v>#N/A</v>
      </c>
      <c r="H1802" s="32">
        <f>IF(Table5[[#This Row],[Holiday]]="Y",NA(),Table5[[#This Row],[Demand]])</f>
        <v>105028.985</v>
      </c>
    </row>
    <row r="1803" spans="1:8" x14ac:dyDescent="0.3">
      <c r="A1803" s="31">
        <v>43806</v>
      </c>
      <c r="B1803" s="32" t="str">
        <f>VLOOKUP(Table_EnergyDemand_raw_data[[#This Row],[Date]],Table_Sheet1[], 2, FALSE)</f>
        <v>Y</v>
      </c>
      <c r="C1803" s="32" t="str">
        <f>VLOOKUP(Table_EnergyDemand_raw_data[[#This Row],[Date]],Table_Sheet1[], 3, FALSE)</f>
        <v>N</v>
      </c>
      <c r="D1803" s="32">
        <v>95436.3</v>
      </c>
      <c r="E1803" s="32">
        <f>IF(Table5[[#This Row],[School day]]="Y",Table5[[#This Row],[Demand]],NA())</f>
        <v>95436.3</v>
      </c>
      <c r="F1803" s="32" t="e">
        <f>IF(Table5[[#This Row],[School day]]="N",Table5[[#This Row],[Demand]],NA())</f>
        <v>#N/A</v>
      </c>
      <c r="G1803" s="32" t="e">
        <f>IF(Table5[[#This Row],[Holiday]]="Y",Table5[[#This Row],[Demand]], NA())</f>
        <v>#N/A</v>
      </c>
      <c r="H1803" s="32">
        <f>IF(Table5[[#This Row],[Holiday]]="Y",NA(),Table5[[#This Row],[Demand]])</f>
        <v>95436.3</v>
      </c>
    </row>
    <row r="1804" spans="1:8" x14ac:dyDescent="0.3">
      <c r="A1804" s="31">
        <v>43807</v>
      </c>
      <c r="B1804" s="32" t="str">
        <f>VLOOKUP(Table_EnergyDemand_raw_data[[#This Row],[Date]],Table_Sheet1[], 2, FALSE)</f>
        <v>Y</v>
      </c>
      <c r="C1804" s="32" t="str">
        <f>VLOOKUP(Table_EnergyDemand_raw_data[[#This Row],[Date]],Table_Sheet1[], 3, FALSE)</f>
        <v>N</v>
      </c>
      <c r="D1804" s="32">
        <v>97577.414999999994</v>
      </c>
      <c r="E1804" s="32">
        <f>IF(Table5[[#This Row],[School day]]="Y",Table5[[#This Row],[Demand]],NA())</f>
        <v>97577.414999999994</v>
      </c>
      <c r="F1804" s="32" t="e">
        <f>IF(Table5[[#This Row],[School day]]="N",Table5[[#This Row],[Demand]],NA())</f>
        <v>#N/A</v>
      </c>
      <c r="G1804" s="32" t="e">
        <f>IF(Table5[[#This Row],[Holiday]]="Y",Table5[[#This Row],[Demand]], NA())</f>
        <v>#N/A</v>
      </c>
      <c r="H1804" s="32">
        <f>IF(Table5[[#This Row],[Holiday]]="Y",NA(),Table5[[#This Row],[Demand]])</f>
        <v>97577.414999999994</v>
      </c>
    </row>
    <row r="1805" spans="1:8" x14ac:dyDescent="0.3">
      <c r="A1805" s="31">
        <v>43808</v>
      </c>
      <c r="B1805" s="32" t="str">
        <f>VLOOKUP(Table_EnergyDemand_raw_data[[#This Row],[Date]],Table_Sheet1[], 2, FALSE)</f>
        <v>Y</v>
      </c>
      <c r="C1805" s="32" t="str">
        <f>VLOOKUP(Table_EnergyDemand_raw_data[[#This Row],[Date]],Table_Sheet1[], 3, FALSE)</f>
        <v>N</v>
      </c>
      <c r="D1805" s="32">
        <v>127910.83500000001</v>
      </c>
      <c r="E1805" s="32">
        <f>IF(Table5[[#This Row],[School day]]="Y",Table5[[#This Row],[Demand]],NA())</f>
        <v>127910.83500000001</v>
      </c>
      <c r="F1805" s="32" t="e">
        <f>IF(Table5[[#This Row],[School day]]="N",Table5[[#This Row],[Demand]],NA())</f>
        <v>#N/A</v>
      </c>
      <c r="G1805" s="32" t="e">
        <f>IF(Table5[[#This Row],[Holiday]]="Y",Table5[[#This Row],[Demand]], NA())</f>
        <v>#N/A</v>
      </c>
      <c r="H1805" s="32">
        <f>IF(Table5[[#This Row],[Holiday]]="Y",NA(),Table5[[#This Row],[Demand]])</f>
        <v>127910.83500000001</v>
      </c>
    </row>
    <row r="1806" spans="1:8" x14ac:dyDescent="0.3">
      <c r="A1806" s="31">
        <v>43809</v>
      </c>
      <c r="B1806" s="32" t="str">
        <f>VLOOKUP(Table_EnergyDemand_raw_data[[#This Row],[Date]],Table_Sheet1[], 2, FALSE)</f>
        <v>Y</v>
      </c>
      <c r="C1806" s="32" t="str">
        <f>VLOOKUP(Table_EnergyDemand_raw_data[[#This Row],[Date]],Table_Sheet1[], 3, FALSE)</f>
        <v>N</v>
      </c>
      <c r="D1806" s="32">
        <v>109548.62</v>
      </c>
      <c r="E1806" s="32">
        <f>IF(Table5[[#This Row],[School day]]="Y",Table5[[#This Row],[Demand]],NA())</f>
        <v>109548.62</v>
      </c>
      <c r="F1806" s="32" t="e">
        <f>IF(Table5[[#This Row],[School day]]="N",Table5[[#This Row],[Demand]],NA())</f>
        <v>#N/A</v>
      </c>
      <c r="G1806" s="32" t="e">
        <f>IF(Table5[[#This Row],[Holiday]]="Y",Table5[[#This Row],[Demand]], NA())</f>
        <v>#N/A</v>
      </c>
      <c r="H1806" s="32">
        <f>IF(Table5[[#This Row],[Holiday]]="Y",NA(),Table5[[#This Row],[Demand]])</f>
        <v>109548.62</v>
      </c>
    </row>
    <row r="1807" spans="1:8" x14ac:dyDescent="0.3">
      <c r="A1807" s="31">
        <v>43810</v>
      </c>
      <c r="B1807" s="32" t="str">
        <f>VLOOKUP(Table_EnergyDemand_raw_data[[#This Row],[Date]],Table_Sheet1[], 2, FALSE)</f>
        <v>Y</v>
      </c>
      <c r="C1807" s="32" t="str">
        <f>VLOOKUP(Table_EnergyDemand_raw_data[[#This Row],[Date]],Table_Sheet1[], 3, FALSE)</f>
        <v>N</v>
      </c>
      <c r="D1807" s="32">
        <v>109060.375</v>
      </c>
      <c r="E1807" s="32">
        <f>IF(Table5[[#This Row],[School day]]="Y",Table5[[#This Row],[Demand]],NA())</f>
        <v>109060.375</v>
      </c>
      <c r="F1807" s="32" t="e">
        <f>IF(Table5[[#This Row],[School day]]="N",Table5[[#This Row],[Demand]],NA())</f>
        <v>#N/A</v>
      </c>
      <c r="G1807" s="32" t="e">
        <f>IF(Table5[[#This Row],[Holiday]]="Y",Table5[[#This Row],[Demand]], NA())</f>
        <v>#N/A</v>
      </c>
      <c r="H1807" s="32">
        <f>IF(Table5[[#This Row],[Holiday]]="Y",NA(),Table5[[#This Row],[Demand]])</f>
        <v>109060.375</v>
      </c>
    </row>
    <row r="1808" spans="1:8" x14ac:dyDescent="0.3">
      <c r="A1808" s="31">
        <v>43811</v>
      </c>
      <c r="B1808" s="32" t="str">
        <f>VLOOKUP(Table_EnergyDemand_raw_data[[#This Row],[Date]],Table_Sheet1[], 2, FALSE)</f>
        <v>Y</v>
      </c>
      <c r="C1808" s="32" t="str">
        <f>VLOOKUP(Table_EnergyDemand_raw_data[[#This Row],[Date]],Table_Sheet1[], 3, FALSE)</f>
        <v>N</v>
      </c>
      <c r="D1808" s="32">
        <v>108599.065</v>
      </c>
      <c r="E1808" s="32">
        <f>IF(Table5[[#This Row],[School day]]="Y",Table5[[#This Row],[Demand]],NA())</f>
        <v>108599.065</v>
      </c>
      <c r="F1808" s="32" t="e">
        <f>IF(Table5[[#This Row],[School day]]="N",Table5[[#This Row],[Demand]],NA())</f>
        <v>#N/A</v>
      </c>
      <c r="G1808" s="32" t="e">
        <f>IF(Table5[[#This Row],[Holiday]]="Y",Table5[[#This Row],[Demand]], NA())</f>
        <v>#N/A</v>
      </c>
      <c r="H1808" s="32">
        <f>IF(Table5[[#This Row],[Holiday]]="Y",NA(),Table5[[#This Row],[Demand]])</f>
        <v>108599.065</v>
      </c>
    </row>
    <row r="1809" spans="1:8" x14ac:dyDescent="0.3">
      <c r="A1809" s="31">
        <v>43812</v>
      </c>
      <c r="B1809" s="32" t="str">
        <f>VLOOKUP(Table_EnergyDemand_raw_data[[#This Row],[Date]],Table_Sheet1[], 2, FALSE)</f>
        <v>Y</v>
      </c>
      <c r="C1809" s="32" t="str">
        <f>VLOOKUP(Table_EnergyDemand_raw_data[[#This Row],[Date]],Table_Sheet1[], 3, FALSE)</f>
        <v>N</v>
      </c>
      <c r="D1809" s="32">
        <v>107070.61</v>
      </c>
      <c r="E1809" s="32">
        <f>IF(Table5[[#This Row],[School day]]="Y",Table5[[#This Row],[Demand]],NA())</f>
        <v>107070.61</v>
      </c>
      <c r="F1809" s="32" t="e">
        <f>IF(Table5[[#This Row],[School day]]="N",Table5[[#This Row],[Demand]],NA())</f>
        <v>#N/A</v>
      </c>
      <c r="G1809" s="32" t="e">
        <f>IF(Table5[[#This Row],[Holiday]]="Y",Table5[[#This Row],[Demand]], NA())</f>
        <v>#N/A</v>
      </c>
      <c r="H1809" s="32">
        <f>IF(Table5[[#This Row],[Holiday]]="Y",NA(),Table5[[#This Row],[Demand]])</f>
        <v>107070.61</v>
      </c>
    </row>
    <row r="1810" spans="1:8" x14ac:dyDescent="0.3">
      <c r="A1810" s="31">
        <v>43813</v>
      </c>
      <c r="B1810" s="32" t="str">
        <f>VLOOKUP(Table_EnergyDemand_raw_data[[#This Row],[Date]],Table_Sheet1[], 2, FALSE)</f>
        <v>Y</v>
      </c>
      <c r="C1810" s="32" t="str">
        <f>VLOOKUP(Table_EnergyDemand_raw_data[[#This Row],[Date]],Table_Sheet1[], 3, FALSE)</f>
        <v>N</v>
      </c>
      <c r="D1810" s="32">
        <v>101239.235</v>
      </c>
      <c r="E1810" s="32">
        <f>IF(Table5[[#This Row],[School day]]="Y",Table5[[#This Row],[Demand]],NA())</f>
        <v>101239.235</v>
      </c>
      <c r="F1810" s="32" t="e">
        <f>IF(Table5[[#This Row],[School day]]="N",Table5[[#This Row],[Demand]],NA())</f>
        <v>#N/A</v>
      </c>
      <c r="G1810" s="32" t="e">
        <f>IF(Table5[[#This Row],[Holiday]]="Y",Table5[[#This Row],[Demand]], NA())</f>
        <v>#N/A</v>
      </c>
      <c r="H1810" s="32">
        <f>IF(Table5[[#This Row],[Holiday]]="Y",NA(),Table5[[#This Row],[Demand]])</f>
        <v>101239.235</v>
      </c>
    </row>
    <row r="1811" spans="1:8" x14ac:dyDescent="0.3">
      <c r="A1811" s="31">
        <v>43814</v>
      </c>
      <c r="B1811" s="32" t="str">
        <f>VLOOKUP(Table_EnergyDemand_raw_data[[#This Row],[Date]],Table_Sheet1[], 2, FALSE)</f>
        <v>Y</v>
      </c>
      <c r="C1811" s="32" t="str">
        <f>VLOOKUP(Table_EnergyDemand_raw_data[[#This Row],[Date]],Table_Sheet1[], 3, FALSE)</f>
        <v>N</v>
      </c>
      <c r="D1811" s="32">
        <v>98723.45</v>
      </c>
      <c r="E1811" s="32">
        <f>IF(Table5[[#This Row],[School day]]="Y",Table5[[#This Row],[Demand]],NA())</f>
        <v>98723.45</v>
      </c>
      <c r="F1811" s="32" t="e">
        <f>IF(Table5[[#This Row],[School day]]="N",Table5[[#This Row],[Demand]],NA())</f>
        <v>#N/A</v>
      </c>
      <c r="G1811" s="32" t="e">
        <f>IF(Table5[[#This Row],[Holiday]]="Y",Table5[[#This Row],[Demand]], NA())</f>
        <v>#N/A</v>
      </c>
      <c r="H1811" s="32">
        <f>IF(Table5[[#This Row],[Holiday]]="Y",NA(),Table5[[#This Row],[Demand]])</f>
        <v>98723.45</v>
      </c>
    </row>
    <row r="1812" spans="1:8" x14ac:dyDescent="0.3">
      <c r="A1812" s="31">
        <v>43815</v>
      </c>
      <c r="B1812" s="32" t="str">
        <f>VLOOKUP(Table_EnergyDemand_raw_data[[#This Row],[Date]],Table_Sheet1[], 2, FALSE)</f>
        <v>Y</v>
      </c>
      <c r="C1812" s="32" t="str">
        <f>VLOOKUP(Table_EnergyDemand_raw_data[[#This Row],[Date]],Table_Sheet1[], 3, FALSE)</f>
        <v>N</v>
      </c>
      <c r="D1812" s="32">
        <v>114400.065</v>
      </c>
      <c r="E1812" s="32">
        <f>IF(Table5[[#This Row],[School day]]="Y",Table5[[#This Row],[Demand]],NA())</f>
        <v>114400.065</v>
      </c>
      <c r="F1812" s="32" t="e">
        <f>IF(Table5[[#This Row],[School day]]="N",Table5[[#This Row],[Demand]],NA())</f>
        <v>#N/A</v>
      </c>
      <c r="G1812" s="32" t="e">
        <f>IF(Table5[[#This Row],[Holiday]]="Y",Table5[[#This Row],[Demand]], NA())</f>
        <v>#N/A</v>
      </c>
      <c r="H1812" s="32">
        <f>IF(Table5[[#This Row],[Holiday]]="Y",NA(),Table5[[#This Row],[Demand]])</f>
        <v>114400.065</v>
      </c>
    </row>
    <row r="1813" spans="1:8" x14ac:dyDescent="0.3">
      <c r="A1813" s="31">
        <v>43816</v>
      </c>
      <c r="B1813" s="32" t="str">
        <f>VLOOKUP(Table_EnergyDemand_raw_data[[#This Row],[Date]],Table_Sheet1[], 2, FALSE)</f>
        <v>Y</v>
      </c>
      <c r="C1813" s="32" t="str">
        <f>VLOOKUP(Table_EnergyDemand_raw_data[[#This Row],[Date]],Table_Sheet1[], 3, FALSE)</f>
        <v>N</v>
      </c>
      <c r="D1813" s="32">
        <v>123999.07</v>
      </c>
      <c r="E1813" s="32">
        <f>IF(Table5[[#This Row],[School day]]="Y",Table5[[#This Row],[Demand]],NA())</f>
        <v>123999.07</v>
      </c>
      <c r="F1813" s="32" t="e">
        <f>IF(Table5[[#This Row],[School day]]="N",Table5[[#This Row],[Demand]],NA())</f>
        <v>#N/A</v>
      </c>
      <c r="G1813" s="32" t="e">
        <f>IF(Table5[[#This Row],[Holiday]]="Y",Table5[[#This Row],[Demand]], NA())</f>
        <v>#N/A</v>
      </c>
      <c r="H1813" s="32">
        <f>IF(Table5[[#This Row],[Holiday]]="Y",NA(),Table5[[#This Row],[Demand]])</f>
        <v>123999.07</v>
      </c>
    </row>
    <row r="1814" spans="1:8" x14ac:dyDescent="0.3">
      <c r="A1814" s="31">
        <v>43817</v>
      </c>
      <c r="B1814" s="32" t="str">
        <f>VLOOKUP(Table_EnergyDemand_raw_data[[#This Row],[Date]],Table_Sheet1[], 2, FALSE)</f>
        <v>Y</v>
      </c>
      <c r="C1814" s="32" t="str">
        <f>VLOOKUP(Table_EnergyDemand_raw_data[[#This Row],[Date]],Table_Sheet1[], 3, FALSE)</f>
        <v>N</v>
      </c>
      <c r="D1814" s="32">
        <v>146990.89000000001</v>
      </c>
      <c r="E1814" s="32">
        <f>IF(Table5[[#This Row],[School day]]="Y",Table5[[#This Row],[Demand]],NA())</f>
        <v>146990.89000000001</v>
      </c>
      <c r="F1814" s="32" t="e">
        <f>IF(Table5[[#This Row],[School day]]="N",Table5[[#This Row],[Demand]],NA())</f>
        <v>#N/A</v>
      </c>
      <c r="G1814" s="32" t="e">
        <f>IF(Table5[[#This Row],[Holiday]]="Y",Table5[[#This Row],[Demand]], NA())</f>
        <v>#N/A</v>
      </c>
      <c r="H1814" s="32">
        <f>IF(Table5[[#This Row],[Holiday]]="Y",NA(),Table5[[#This Row],[Demand]])</f>
        <v>146990.89000000001</v>
      </c>
    </row>
    <row r="1815" spans="1:8" x14ac:dyDescent="0.3">
      <c r="A1815" s="31">
        <v>43818</v>
      </c>
      <c r="B1815" s="32" t="str">
        <f>VLOOKUP(Table_EnergyDemand_raw_data[[#This Row],[Date]],Table_Sheet1[], 2, FALSE)</f>
        <v>Y</v>
      </c>
      <c r="C1815" s="32" t="str">
        <f>VLOOKUP(Table_EnergyDemand_raw_data[[#This Row],[Date]],Table_Sheet1[], 3, FALSE)</f>
        <v>N</v>
      </c>
      <c r="D1815" s="32">
        <v>125050.61</v>
      </c>
      <c r="E1815" s="32">
        <f>IF(Table5[[#This Row],[School day]]="Y",Table5[[#This Row],[Demand]],NA())</f>
        <v>125050.61</v>
      </c>
      <c r="F1815" s="32" t="e">
        <f>IF(Table5[[#This Row],[School day]]="N",Table5[[#This Row],[Demand]],NA())</f>
        <v>#N/A</v>
      </c>
      <c r="G1815" s="32" t="e">
        <f>IF(Table5[[#This Row],[Holiday]]="Y",Table5[[#This Row],[Demand]], NA())</f>
        <v>#N/A</v>
      </c>
      <c r="H1815" s="32">
        <f>IF(Table5[[#This Row],[Holiday]]="Y",NA(),Table5[[#This Row],[Demand]])</f>
        <v>125050.61</v>
      </c>
    </row>
    <row r="1816" spans="1:8" x14ac:dyDescent="0.3">
      <c r="A1816" s="31">
        <v>43819</v>
      </c>
      <c r="B1816" s="32" t="str">
        <f>VLOOKUP(Table_EnergyDemand_raw_data[[#This Row],[Date]],Table_Sheet1[], 2, FALSE)</f>
        <v>N</v>
      </c>
      <c r="C1816" s="32" t="str">
        <f>VLOOKUP(Table_EnergyDemand_raw_data[[#This Row],[Date]],Table_Sheet1[], 3, FALSE)</f>
        <v>N</v>
      </c>
      <c r="D1816" s="32">
        <v>150553.4</v>
      </c>
      <c r="E1816" s="32" t="e">
        <f>IF(Table5[[#This Row],[School day]]="Y",Table5[[#This Row],[Demand]],NA())</f>
        <v>#N/A</v>
      </c>
      <c r="F1816" s="32">
        <f>IF(Table5[[#This Row],[School day]]="N",Table5[[#This Row],[Demand]],NA())</f>
        <v>150553.4</v>
      </c>
      <c r="G1816" s="32" t="e">
        <f>IF(Table5[[#This Row],[Holiday]]="Y",Table5[[#This Row],[Demand]], NA())</f>
        <v>#N/A</v>
      </c>
      <c r="H1816" s="32">
        <f>IF(Table5[[#This Row],[Holiday]]="Y",NA(),Table5[[#This Row],[Demand]])</f>
        <v>150553.4</v>
      </c>
    </row>
    <row r="1817" spans="1:8" x14ac:dyDescent="0.3">
      <c r="A1817" s="31">
        <v>43820</v>
      </c>
      <c r="B1817" s="32" t="str">
        <f>VLOOKUP(Table_EnergyDemand_raw_data[[#This Row],[Date]],Table_Sheet1[], 2, FALSE)</f>
        <v>N</v>
      </c>
      <c r="C1817" s="32" t="str">
        <f>VLOOKUP(Table_EnergyDemand_raw_data[[#This Row],[Date]],Table_Sheet1[], 3, FALSE)</f>
        <v>N</v>
      </c>
      <c r="D1817" s="32">
        <v>100632.47500000001</v>
      </c>
      <c r="E1817" s="32" t="e">
        <f>IF(Table5[[#This Row],[School day]]="Y",Table5[[#This Row],[Demand]],NA())</f>
        <v>#N/A</v>
      </c>
      <c r="F1817" s="32">
        <f>IF(Table5[[#This Row],[School day]]="N",Table5[[#This Row],[Demand]],NA())</f>
        <v>100632.47500000001</v>
      </c>
      <c r="G1817" s="32" t="e">
        <f>IF(Table5[[#This Row],[Holiday]]="Y",Table5[[#This Row],[Demand]], NA())</f>
        <v>#N/A</v>
      </c>
      <c r="H1817" s="32">
        <f>IF(Table5[[#This Row],[Holiday]]="Y",NA(),Table5[[#This Row],[Demand]])</f>
        <v>100632.47500000001</v>
      </c>
    </row>
    <row r="1818" spans="1:8" x14ac:dyDescent="0.3">
      <c r="A1818" s="31">
        <v>43821</v>
      </c>
      <c r="B1818" s="32" t="str">
        <f>VLOOKUP(Table_EnergyDemand_raw_data[[#This Row],[Date]],Table_Sheet1[], 2, FALSE)</f>
        <v>N</v>
      </c>
      <c r="C1818" s="32" t="str">
        <f>VLOOKUP(Table_EnergyDemand_raw_data[[#This Row],[Date]],Table_Sheet1[], 3, FALSE)</f>
        <v>N</v>
      </c>
      <c r="D1818" s="32">
        <v>90145.615000000005</v>
      </c>
      <c r="E1818" s="32" t="e">
        <f>IF(Table5[[#This Row],[School day]]="Y",Table5[[#This Row],[Demand]],NA())</f>
        <v>#N/A</v>
      </c>
      <c r="F1818" s="32">
        <f>IF(Table5[[#This Row],[School day]]="N",Table5[[#This Row],[Demand]],NA())</f>
        <v>90145.615000000005</v>
      </c>
      <c r="G1818" s="32" t="e">
        <f>IF(Table5[[#This Row],[Holiday]]="Y",Table5[[#This Row],[Demand]], NA())</f>
        <v>#N/A</v>
      </c>
      <c r="H1818" s="32">
        <f>IF(Table5[[#This Row],[Holiday]]="Y",NA(),Table5[[#This Row],[Demand]])</f>
        <v>90145.615000000005</v>
      </c>
    </row>
    <row r="1819" spans="1:8" x14ac:dyDescent="0.3">
      <c r="A1819" s="31">
        <v>43822</v>
      </c>
      <c r="B1819" s="32" t="str">
        <f>VLOOKUP(Table_EnergyDemand_raw_data[[#This Row],[Date]],Table_Sheet1[], 2, FALSE)</f>
        <v>N</v>
      </c>
      <c r="C1819" s="32" t="str">
        <f>VLOOKUP(Table_EnergyDemand_raw_data[[#This Row],[Date]],Table_Sheet1[], 3, FALSE)</f>
        <v>N</v>
      </c>
      <c r="D1819" s="32">
        <v>101818.02499999999</v>
      </c>
      <c r="E1819" s="32" t="e">
        <f>IF(Table5[[#This Row],[School day]]="Y",Table5[[#This Row],[Demand]],NA())</f>
        <v>#N/A</v>
      </c>
      <c r="F1819" s="32">
        <f>IF(Table5[[#This Row],[School day]]="N",Table5[[#This Row],[Demand]],NA())</f>
        <v>101818.02499999999</v>
      </c>
      <c r="G1819" s="32" t="e">
        <f>IF(Table5[[#This Row],[Holiday]]="Y",Table5[[#This Row],[Demand]], NA())</f>
        <v>#N/A</v>
      </c>
      <c r="H1819" s="32">
        <f>IF(Table5[[#This Row],[Holiday]]="Y",NA(),Table5[[#This Row],[Demand]])</f>
        <v>101818.02499999999</v>
      </c>
    </row>
    <row r="1820" spans="1:8" x14ac:dyDescent="0.3">
      <c r="A1820" s="31">
        <v>43823</v>
      </c>
      <c r="B1820" s="32" t="str">
        <f>VLOOKUP(Table_EnergyDemand_raw_data[[#This Row],[Date]],Table_Sheet1[], 2, FALSE)</f>
        <v>N</v>
      </c>
      <c r="C1820" s="32" t="str">
        <f>VLOOKUP(Table_EnergyDemand_raw_data[[#This Row],[Date]],Table_Sheet1[], 3, FALSE)</f>
        <v>N</v>
      </c>
      <c r="D1820" s="32">
        <v>102168.93</v>
      </c>
      <c r="E1820" s="32" t="e">
        <f>IF(Table5[[#This Row],[School day]]="Y",Table5[[#This Row],[Demand]],NA())</f>
        <v>#N/A</v>
      </c>
      <c r="F1820" s="32">
        <f>IF(Table5[[#This Row],[School day]]="N",Table5[[#This Row],[Demand]],NA())</f>
        <v>102168.93</v>
      </c>
      <c r="G1820" s="32" t="e">
        <f>IF(Table5[[#This Row],[Holiday]]="Y",Table5[[#This Row],[Demand]], NA())</f>
        <v>#N/A</v>
      </c>
      <c r="H1820" s="32">
        <f>IF(Table5[[#This Row],[Holiday]]="Y",NA(),Table5[[#This Row],[Demand]])</f>
        <v>102168.93</v>
      </c>
    </row>
    <row r="1821" spans="1:8" x14ac:dyDescent="0.3">
      <c r="A1821" s="31">
        <v>43824</v>
      </c>
      <c r="B1821" s="32" t="str">
        <f>VLOOKUP(Table_EnergyDemand_raw_data[[#This Row],[Date]],Table_Sheet1[], 2, FALSE)</f>
        <v>N</v>
      </c>
      <c r="C1821" s="32" t="str">
        <f>VLOOKUP(Table_EnergyDemand_raw_data[[#This Row],[Date]],Table_Sheet1[], 3, FALSE)</f>
        <v>Y</v>
      </c>
      <c r="D1821" s="32">
        <v>98312.744999999995</v>
      </c>
      <c r="E1821" s="32" t="e">
        <f>IF(Table5[[#This Row],[School day]]="Y",Table5[[#This Row],[Demand]],NA())</f>
        <v>#N/A</v>
      </c>
      <c r="F1821" s="32">
        <f>IF(Table5[[#This Row],[School day]]="N",Table5[[#This Row],[Demand]],NA())</f>
        <v>98312.744999999995</v>
      </c>
      <c r="G1821" s="32">
        <f>IF(Table5[[#This Row],[Holiday]]="Y",Table5[[#This Row],[Demand]], NA())</f>
        <v>98312.744999999995</v>
      </c>
      <c r="H1821" s="32" t="e">
        <f>IF(Table5[[#This Row],[Holiday]]="Y",NA(),Table5[[#This Row],[Demand]])</f>
        <v>#N/A</v>
      </c>
    </row>
    <row r="1822" spans="1:8" x14ac:dyDescent="0.3">
      <c r="A1822" s="31">
        <v>43825</v>
      </c>
      <c r="B1822" s="32" t="str">
        <f>VLOOKUP(Table_EnergyDemand_raw_data[[#This Row],[Date]],Table_Sheet1[], 2, FALSE)</f>
        <v>N</v>
      </c>
      <c r="C1822" s="32" t="str">
        <f>VLOOKUP(Table_EnergyDemand_raw_data[[#This Row],[Date]],Table_Sheet1[], 3, FALSE)</f>
        <v>Y</v>
      </c>
      <c r="D1822" s="32">
        <v>96120.524999999994</v>
      </c>
      <c r="E1822" s="32" t="e">
        <f>IF(Table5[[#This Row],[School day]]="Y",Table5[[#This Row],[Demand]],NA())</f>
        <v>#N/A</v>
      </c>
      <c r="F1822" s="32">
        <f>IF(Table5[[#This Row],[School day]]="N",Table5[[#This Row],[Demand]],NA())</f>
        <v>96120.524999999994</v>
      </c>
      <c r="G1822" s="32">
        <f>IF(Table5[[#This Row],[Holiday]]="Y",Table5[[#This Row],[Demand]], NA())</f>
        <v>96120.524999999994</v>
      </c>
      <c r="H1822" s="32" t="e">
        <f>IF(Table5[[#This Row],[Holiday]]="Y",NA(),Table5[[#This Row],[Demand]])</f>
        <v>#N/A</v>
      </c>
    </row>
    <row r="1823" spans="1:8" x14ac:dyDescent="0.3">
      <c r="A1823" s="31">
        <v>43826</v>
      </c>
      <c r="B1823" s="32" t="str">
        <f>VLOOKUP(Table_EnergyDemand_raw_data[[#This Row],[Date]],Table_Sheet1[], 2, FALSE)</f>
        <v>N</v>
      </c>
      <c r="C1823" s="32" t="str">
        <f>VLOOKUP(Table_EnergyDemand_raw_data[[#This Row],[Date]],Table_Sheet1[], 3, FALSE)</f>
        <v>N</v>
      </c>
      <c r="D1823" s="32">
        <v>107256.065</v>
      </c>
      <c r="E1823" s="32" t="e">
        <f>IF(Table5[[#This Row],[School day]]="Y",Table5[[#This Row],[Demand]],NA())</f>
        <v>#N/A</v>
      </c>
      <c r="F1823" s="32">
        <f>IF(Table5[[#This Row],[School day]]="N",Table5[[#This Row],[Demand]],NA())</f>
        <v>107256.065</v>
      </c>
      <c r="G1823" s="32" t="e">
        <f>IF(Table5[[#This Row],[Holiday]]="Y",Table5[[#This Row],[Demand]], NA())</f>
        <v>#N/A</v>
      </c>
      <c r="H1823" s="32">
        <f>IF(Table5[[#This Row],[Holiday]]="Y",NA(),Table5[[#This Row],[Demand]])</f>
        <v>107256.065</v>
      </c>
    </row>
    <row r="1824" spans="1:8" x14ac:dyDescent="0.3">
      <c r="A1824" s="31">
        <v>43827</v>
      </c>
      <c r="B1824" s="32" t="str">
        <f>VLOOKUP(Table_EnergyDemand_raw_data[[#This Row],[Date]],Table_Sheet1[], 2, FALSE)</f>
        <v>N</v>
      </c>
      <c r="C1824" s="32" t="str">
        <f>VLOOKUP(Table_EnergyDemand_raw_data[[#This Row],[Date]],Table_Sheet1[], 3, FALSE)</f>
        <v>N</v>
      </c>
      <c r="D1824" s="32">
        <v>113521.685</v>
      </c>
      <c r="E1824" s="32" t="e">
        <f>IF(Table5[[#This Row],[School day]]="Y",Table5[[#This Row],[Demand]],NA())</f>
        <v>#N/A</v>
      </c>
      <c r="F1824" s="32">
        <f>IF(Table5[[#This Row],[School day]]="N",Table5[[#This Row],[Demand]],NA())</f>
        <v>113521.685</v>
      </c>
      <c r="G1824" s="32" t="e">
        <f>IF(Table5[[#This Row],[Holiday]]="Y",Table5[[#This Row],[Demand]], NA())</f>
        <v>#N/A</v>
      </c>
      <c r="H1824" s="32">
        <f>IF(Table5[[#This Row],[Holiday]]="Y",NA(),Table5[[#This Row],[Demand]])</f>
        <v>113521.685</v>
      </c>
    </row>
    <row r="1825" spans="1:8" x14ac:dyDescent="0.3">
      <c r="A1825" s="31">
        <v>43828</v>
      </c>
      <c r="B1825" s="32" t="str">
        <f>VLOOKUP(Table_EnergyDemand_raw_data[[#This Row],[Date]],Table_Sheet1[], 2, FALSE)</f>
        <v>N</v>
      </c>
      <c r="C1825" s="32" t="str">
        <f>VLOOKUP(Table_EnergyDemand_raw_data[[#This Row],[Date]],Table_Sheet1[], 3, FALSE)</f>
        <v>N</v>
      </c>
      <c r="D1825" s="32">
        <v>118293.52499999999</v>
      </c>
      <c r="E1825" s="32" t="e">
        <f>IF(Table5[[#This Row],[School day]]="Y",Table5[[#This Row],[Demand]],NA())</f>
        <v>#N/A</v>
      </c>
      <c r="F1825" s="32">
        <f>IF(Table5[[#This Row],[School day]]="N",Table5[[#This Row],[Demand]],NA())</f>
        <v>118293.52499999999</v>
      </c>
      <c r="G1825" s="32" t="e">
        <f>IF(Table5[[#This Row],[Holiday]]="Y",Table5[[#This Row],[Demand]], NA())</f>
        <v>#N/A</v>
      </c>
      <c r="H1825" s="32">
        <f>IF(Table5[[#This Row],[Holiday]]="Y",NA(),Table5[[#This Row],[Demand]])</f>
        <v>118293.52499999999</v>
      </c>
    </row>
    <row r="1826" spans="1:8" x14ac:dyDescent="0.3">
      <c r="A1826" s="31">
        <v>43829</v>
      </c>
      <c r="B1826" s="32" t="str">
        <f>VLOOKUP(Table_EnergyDemand_raw_data[[#This Row],[Date]],Table_Sheet1[], 2, FALSE)</f>
        <v>N</v>
      </c>
      <c r="C1826" s="32" t="str">
        <f>VLOOKUP(Table_EnergyDemand_raw_data[[#This Row],[Date]],Table_Sheet1[], 3, FALSE)</f>
        <v>N</v>
      </c>
      <c r="D1826" s="32">
        <v>140410.125</v>
      </c>
      <c r="E1826" s="32" t="e">
        <f>IF(Table5[[#This Row],[School day]]="Y",Table5[[#This Row],[Demand]],NA())</f>
        <v>#N/A</v>
      </c>
      <c r="F1826" s="32">
        <f>IF(Table5[[#This Row],[School day]]="N",Table5[[#This Row],[Demand]],NA())</f>
        <v>140410.125</v>
      </c>
      <c r="G1826" s="32" t="e">
        <f>IF(Table5[[#This Row],[Holiday]]="Y",Table5[[#This Row],[Demand]], NA())</f>
        <v>#N/A</v>
      </c>
      <c r="H1826" s="32">
        <f>IF(Table5[[#This Row],[Holiday]]="Y",NA(),Table5[[#This Row],[Demand]])</f>
        <v>140410.125</v>
      </c>
    </row>
    <row r="1827" spans="1:8" x14ac:dyDescent="0.3">
      <c r="A1827" s="31">
        <v>43830</v>
      </c>
      <c r="B1827" s="32" t="str">
        <f>VLOOKUP(Table_EnergyDemand_raw_data[[#This Row],[Date]],Table_Sheet1[], 2, FALSE)</f>
        <v>N</v>
      </c>
      <c r="C1827" s="32" t="str">
        <f>VLOOKUP(Table_EnergyDemand_raw_data[[#This Row],[Date]],Table_Sheet1[], 3, FALSE)</f>
        <v>N</v>
      </c>
      <c r="D1827" s="32">
        <v>95410.39</v>
      </c>
      <c r="E1827" s="32" t="e">
        <f>IF(Table5[[#This Row],[School day]]="Y",Table5[[#This Row],[Demand]],NA())</f>
        <v>#N/A</v>
      </c>
      <c r="F1827" s="32">
        <f>IF(Table5[[#This Row],[School day]]="N",Table5[[#This Row],[Demand]],NA())</f>
        <v>95410.39</v>
      </c>
      <c r="G1827" s="32" t="e">
        <f>IF(Table5[[#This Row],[Holiday]]="Y",Table5[[#This Row],[Demand]], NA())</f>
        <v>#N/A</v>
      </c>
      <c r="H1827" s="32">
        <f>IF(Table5[[#This Row],[Holiday]]="Y",NA(),Table5[[#This Row],[Demand]])</f>
        <v>95410.39</v>
      </c>
    </row>
    <row r="1828" spans="1:8" x14ac:dyDescent="0.3">
      <c r="A1828" s="31">
        <v>43831</v>
      </c>
      <c r="B1828" s="32" t="str">
        <f>VLOOKUP(Table_EnergyDemand_raw_data[[#This Row],[Date]],Table_Sheet1[], 2, FALSE)</f>
        <v>N</v>
      </c>
      <c r="C1828" s="32" t="str">
        <f>VLOOKUP(Table_EnergyDemand_raw_data[[#This Row],[Date]],Table_Sheet1[], 3, FALSE)</f>
        <v>Y</v>
      </c>
      <c r="D1828" s="32">
        <v>89077.854999999996</v>
      </c>
      <c r="E1828" s="32" t="e">
        <f>IF(Table5[[#This Row],[School day]]="Y",Table5[[#This Row],[Demand]],NA())</f>
        <v>#N/A</v>
      </c>
      <c r="F1828" s="32">
        <f>IF(Table5[[#This Row],[School day]]="N",Table5[[#This Row],[Demand]],NA())</f>
        <v>89077.854999999996</v>
      </c>
      <c r="G1828" s="32">
        <f>IF(Table5[[#This Row],[Holiday]]="Y",Table5[[#This Row],[Demand]], NA())</f>
        <v>89077.854999999996</v>
      </c>
      <c r="H1828" s="32" t="e">
        <f>IF(Table5[[#This Row],[Holiday]]="Y",NA(),Table5[[#This Row],[Demand]])</f>
        <v>#N/A</v>
      </c>
    </row>
    <row r="1829" spans="1:8" x14ac:dyDescent="0.3">
      <c r="A1829" s="31">
        <v>43832</v>
      </c>
      <c r="B1829" s="32" t="str">
        <f>VLOOKUP(Table_EnergyDemand_raw_data[[#This Row],[Date]],Table_Sheet1[], 2, FALSE)</f>
        <v>N</v>
      </c>
      <c r="C1829" s="32" t="str">
        <f>VLOOKUP(Table_EnergyDemand_raw_data[[#This Row],[Date]],Table_Sheet1[], 3, FALSE)</f>
        <v>N</v>
      </c>
      <c r="D1829" s="32">
        <v>102988.185</v>
      </c>
      <c r="E1829" s="32" t="e">
        <f>IF(Table5[[#This Row],[School day]]="Y",Table5[[#This Row],[Demand]],NA())</f>
        <v>#N/A</v>
      </c>
      <c r="F1829" s="32">
        <f>IF(Table5[[#This Row],[School day]]="N",Table5[[#This Row],[Demand]],NA())</f>
        <v>102988.185</v>
      </c>
      <c r="G1829" s="32" t="e">
        <f>IF(Table5[[#This Row],[Holiday]]="Y",Table5[[#This Row],[Demand]], NA())</f>
        <v>#N/A</v>
      </c>
      <c r="H1829" s="32">
        <f>IF(Table5[[#This Row],[Holiday]]="Y",NA(),Table5[[#This Row],[Demand]])</f>
        <v>102988.185</v>
      </c>
    </row>
    <row r="1830" spans="1:8" x14ac:dyDescent="0.3">
      <c r="A1830" s="31">
        <v>43833</v>
      </c>
      <c r="B1830" s="32" t="str">
        <f>VLOOKUP(Table_EnergyDemand_raw_data[[#This Row],[Date]],Table_Sheet1[], 2, FALSE)</f>
        <v>N</v>
      </c>
      <c r="C1830" s="32" t="str">
        <f>VLOOKUP(Table_EnergyDemand_raw_data[[#This Row],[Date]],Table_Sheet1[], 3, FALSE)</f>
        <v>N</v>
      </c>
      <c r="D1830" s="32">
        <v>118922.215</v>
      </c>
      <c r="E1830" s="32" t="e">
        <f>IF(Table5[[#This Row],[School day]]="Y",Table5[[#This Row],[Demand]],NA())</f>
        <v>#N/A</v>
      </c>
      <c r="F1830" s="32">
        <f>IF(Table5[[#This Row],[School day]]="N",Table5[[#This Row],[Demand]],NA())</f>
        <v>118922.215</v>
      </c>
      <c r="G1830" s="32" t="e">
        <f>IF(Table5[[#This Row],[Holiday]]="Y",Table5[[#This Row],[Demand]], NA())</f>
        <v>#N/A</v>
      </c>
      <c r="H1830" s="32">
        <f>IF(Table5[[#This Row],[Holiday]]="Y",NA(),Table5[[#This Row],[Demand]])</f>
        <v>118922.215</v>
      </c>
    </row>
    <row r="1831" spans="1:8" x14ac:dyDescent="0.3">
      <c r="A1831" s="31">
        <v>43834</v>
      </c>
      <c r="B1831" s="32" t="str">
        <f>VLOOKUP(Table_EnergyDemand_raw_data[[#This Row],[Date]],Table_Sheet1[], 2, FALSE)</f>
        <v>N</v>
      </c>
      <c r="C1831" s="32" t="str">
        <f>VLOOKUP(Table_EnergyDemand_raw_data[[#This Row],[Date]],Table_Sheet1[], 3, FALSE)</f>
        <v>N</v>
      </c>
      <c r="D1831" s="32">
        <v>102245.61</v>
      </c>
      <c r="E1831" s="32" t="e">
        <f>IF(Table5[[#This Row],[School day]]="Y",Table5[[#This Row],[Demand]],NA())</f>
        <v>#N/A</v>
      </c>
      <c r="F1831" s="32">
        <f>IF(Table5[[#This Row],[School day]]="N",Table5[[#This Row],[Demand]],NA())</f>
        <v>102245.61</v>
      </c>
      <c r="G1831" s="32" t="e">
        <f>IF(Table5[[#This Row],[Holiday]]="Y",Table5[[#This Row],[Demand]], NA())</f>
        <v>#N/A</v>
      </c>
      <c r="H1831" s="32">
        <f>IF(Table5[[#This Row],[Holiday]]="Y",NA(),Table5[[#This Row],[Demand]])</f>
        <v>102245.61</v>
      </c>
    </row>
    <row r="1832" spans="1:8" x14ac:dyDescent="0.3">
      <c r="A1832" s="31">
        <v>43835</v>
      </c>
      <c r="B1832" s="32" t="str">
        <f>VLOOKUP(Table_EnergyDemand_raw_data[[#This Row],[Date]],Table_Sheet1[], 2, FALSE)</f>
        <v>N</v>
      </c>
      <c r="C1832" s="32" t="str">
        <f>VLOOKUP(Table_EnergyDemand_raw_data[[#This Row],[Date]],Table_Sheet1[], 3, FALSE)</f>
        <v>N</v>
      </c>
      <c r="D1832" s="32">
        <v>95671.2</v>
      </c>
      <c r="E1832" s="32" t="e">
        <f>IF(Table5[[#This Row],[School day]]="Y",Table5[[#This Row],[Demand]],NA())</f>
        <v>#N/A</v>
      </c>
      <c r="F1832" s="32">
        <f>IF(Table5[[#This Row],[School day]]="N",Table5[[#This Row],[Demand]],NA())</f>
        <v>95671.2</v>
      </c>
      <c r="G1832" s="32" t="e">
        <f>IF(Table5[[#This Row],[Holiday]]="Y",Table5[[#This Row],[Demand]], NA())</f>
        <v>#N/A</v>
      </c>
      <c r="H1832" s="32">
        <f>IF(Table5[[#This Row],[Holiday]]="Y",NA(),Table5[[#This Row],[Demand]])</f>
        <v>95671.2</v>
      </c>
    </row>
    <row r="1833" spans="1:8" x14ac:dyDescent="0.3">
      <c r="A1833" s="31">
        <v>43836</v>
      </c>
      <c r="B1833" s="32" t="str">
        <f>VLOOKUP(Table_EnergyDemand_raw_data[[#This Row],[Date]],Table_Sheet1[], 2, FALSE)</f>
        <v>N</v>
      </c>
      <c r="C1833" s="32" t="str">
        <f>VLOOKUP(Table_EnergyDemand_raw_data[[#This Row],[Date]],Table_Sheet1[], 3, FALSE)</f>
        <v>N</v>
      </c>
      <c r="D1833" s="32">
        <v>110253.59</v>
      </c>
      <c r="E1833" s="32" t="e">
        <f>IF(Table5[[#This Row],[School day]]="Y",Table5[[#This Row],[Demand]],NA())</f>
        <v>#N/A</v>
      </c>
      <c r="F1833" s="32">
        <f>IF(Table5[[#This Row],[School day]]="N",Table5[[#This Row],[Demand]],NA())</f>
        <v>110253.59</v>
      </c>
      <c r="G1833" s="32" t="e">
        <f>IF(Table5[[#This Row],[Holiday]]="Y",Table5[[#This Row],[Demand]], NA())</f>
        <v>#N/A</v>
      </c>
      <c r="H1833" s="32">
        <f>IF(Table5[[#This Row],[Holiday]]="Y",NA(),Table5[[#This Row],[Demand]])</f>
        <v>110253.59</v>
      </c>
    </row>
    <row r="1834" spans="1:8" x14ac:dyDescent="0.3">
      <c r="A1834" s="31">
        <v>43837</v>
      </c>
      <c r="B1834" s="32" t="str">
        <f>VLOOKUP(Table_EnergyDemand_raw_data[[#This Row],[Date]],Table_Sheet1[], 2, FALSE)</f>
        <v>N</v>
      </c>
      <c r="C1834" s="32" t="str">
        <f>VLOOKUP(Table_EnergyDemand_raw_data[[#This Row],[Date]],Table_Sheet1[], 3, FALSE)</f>
        <v>N</v>
      </c>
      <c r="D1834" s="32">
        <v>109336.56</v>
      </c>
      <c r="E1834" s="32" t="e">
        <f>IF(Table5[[#This Row],[School day]]="Y",Table5[[#This Row],[Demand]],NA())</f>
        <v>#N/A</v>
      </c>
      <c r="F1834" s="32">
        <f>IF(Table5[[#This Row],[School day]]="N",Table5[[#This Row],[Demand]],NA())</f>
        <v>109336.56</v>
      </c>
      <c r="G1834" s="32" t="e">
        <f>IF(Table5[[#This Row],[Holiday]]="Y",Table5[[#This Row],[Demand]], NA())</f>
        <v>#N/A</v>
      </c>
      <c r="H1834" s="32">
        <f>IF(Table5[[#This Row],[Holiday]]="Y",NA(),Table5[[#This Row],[Demand]])</f>
        <v>109336.56</v>
      </c>
    </row>
    <row r="1835" spans="1:8" x14ac:dyDescent="0.3">
      <c r="A1835" s="31">
        <v>43838</v>
      </c>
      <c r="B1835" s="32" t="str">
        <f>VLOOKUP(Table_EnergyDemand_raw_data[[#This Row],[Date]],Table_Sheet1[], 2, FALSE)</f>
        <v>N</v>
      </c>
      <c r="C1835" s="32" t="str">
        <f>VLOOKUP(Table_EnergyDemand_raw_data[[#This Row],[Date]],Table_Sheet1[], 3, FALSE)</f>
        <v>N</v>
      </c>
      <c r="D1835" s="32">
        <v>110038.625</v>
      </c>
      <c r="E1835" s="32" t="e">
        <f>IF(Table5[[#This Row],[School day]]="Y",Table5[[#This Row],[Demand]],NA())</f>
        <v>#N/A</v>
      </c>
      <c r="F1835" s="32">
        <f>IF(Table5[[#This Row],[School day]]="N",Table5[[#This Row],[Demand]],NA())</f>
        <v>110038.625</v>
      </c>
      <c r="G1835" s="32" t="e">
        <f>IF(Table5[[#This Row],[Holiday]]="Y",Table5[[#This Row],[Demand]], NA())</f>
        <v>#N/A</v>
      </c>
      <c r="H1835" s="32">
        <f>IF(Table5[[#This Row],[Holiday]]="Y",NA(),Table5[[#This Row],[Demand]])</f>
        <v>110038.625</v>
      </c>
    </row>
    <row r="1836" spans="1:8" x14ac:dyDescent="0.3">
      <c r="A1836" s="31">
        <v>43839</v>
      </c>
      <c r="B1836" s="32" t="str">
        <f>VLOOKUP(Table_EnergyDemand_raw_data[[#This Row],[Date]],Table_Sheet1[], 2, FALSE)</f>
        <v>N</v>
      </c>
      <c r="C1836" s="32" t="str">
        <f>VLOOKUP(Table_EnergyDemand_raw_data[[#This Row],[Date]],Table_Sheet1[], 3, FALSE)</f>
        <v>N</v>
      </c>
      <c r="D1836" s="32">
        <v>127365.59</v>
      </c>
      <c r="E1836" s="32" t="e">
        <f>IF(Table5[[#This Row],[School day]]="Y",Table5[[#This Row],[Demand]],NA())</f>
        <v>#N/A</v>
      </c>
      <c r="F1836" s="32">
        <f>IF(Table5[[#This Row],[School day]]="N",Table5[[#This Row],[Demand]],NA())</f>
        <v>127365.59</v>
      </c>
      <c r="G1836" s="32" t="e">
        <f>IF(Table5[[#This Row],[Holiday]]="Y",Table5[[#This Row],[Demand]], NA())</f>
        <v>#N/A</v>
      </c>
      <c r="H1836" s="32">
        <f>IF(Table5[[#This Row],[Holiday]]="Y",NA(),Table5[[#This Row],[Demand]])</f>
        <v>127365.59</v>
      </c>
    </row>
    <row r="1837" spans="1:8" x14ac:dyDescent="0.3">
      <c r="A1837" s="31">
        <v>43840</v>
      </c>
      <c r="B1837" s="32" t="str">
        <f>VLOOKUP(Table_EnergyDemand_raw_data[[#This Row],[Date]],Table_Sheet1[], 2, FALSE)</f>
        <v>N</v>
      </c>
      <c r="C1837" s="32" t="str">
        <f>VLOOKUP(Table_EnergyDemand_raw_data[[#This Row],[Date]],Table_Sheet1[], 3, FALSE)</f>
        <v>N</v>
      </c>
      <c r="D1837" s="32">
        <v>122533.88</v>
      </c>
      <c r="E1837" s="32" t="e">
        <f>IF(Table5[[#This Row],[School day]]="Y",Table5[[#This Row],[Demand]],NA())</f>
        <v>#N/A</v>
      </c>
      <c r="F1837" s="32">
        <f>IF(Table5[[#This Row],[School day]]="N",Table5[[#This Row],[Demand]],NA())</f>
        <v>122533.88</v>
      </c>
      <c r="G1837" s="32" t="e">
        <f>IF(Table5[[#This Row],[Holiday]]="Y",Table5[[#This Row],[Demand]], NA())</f>
        <v>#N/A</v>
      </c>
      <c r="H1837" s="32">
        <f>IF(Table5[[#This Row],[Holiday]]="Y",NA(),Table5[[#This Row],[Demand]])</f>
        <v>122533.88</v>
      </c>
    </row>
    <row r="1838" spans="1:8" x14ac:dyDescent="0.3">
      <c r="A1838" s="31">
        <v>43841</v>
      </c>
      <c r="B1838" s="32" t="str">
        <f>VLOOKUP(Table_EnergyDemand_raw_data[[#This Row],[Date]],Table_Sheet1[], 2, FALSE)</f>
        <v>N</v>
      </c>
      <c r="C1838" s="32" t="str">
        <f>VLOOKUP(Table_EnergyDemand_raw_data[[#This Row],[Date]],Table_Sheet1[], 3, FALSE)</f>
        <v>N</v>
      </c>
      <c r="D1838" s="32">
        <v>91886.604999999996</v>
      </c>
      <c r="E1838" s="32" t="e">
        <f>IF(Table5[[#This Row],[School day]]="Y",Table5[[#This Row],[Demand]],NA())</f>
        <v>#N/A</v>
      </c>
      <c r="F1838" s="32">
        <f>IF(Table5[[#This Row],[School day]]="N",Table5[[#This Row],[Demand]],NA())</f>
        <v>91886.604999999996</v>
      </c>
      <c r="G1838" s="32" t="e">
        <f>IF(Table5[[#This Row],[Holiday]]="Y",Table5[[#This Row],[Demand]], NA())</f>
        <v>#N/A</v>
      </c>
      <c r="H1838" s="32">
        <f>IF(Table5[[#This Row],[Holiday]]="Y",NA(),Table5[[#This Row],[Demand]])</f>
        <v>91886.604999999996</v>
      </c>
    </row>
    <row r="1839" spans="1:8" x14ac:dyDescent="0.3">
      <c r="A1839" s="31">
        <v>43842</v>
      </c>
      <c r="B1839" s="32" t="str">
        <f>VLOOKUP(Table_EnergyDemand_raw_data[[#This Row],[Date]],Table_Sheet1[], 2, FALSE)</f>
        <v>N</v>
      </c>
      <c r="C1839" s="32" t="str">
        <f>VLOOKUP(Table_EnergyDemand_raw_data[[#This Row],[Date]],Table_Sheet1[], 3, FALSE)</f>
        <v>N</v>
      </c>
      <c r="D1839" s="32">
        <v>91797.595000000001</v>
      </c>
      <c r="E1839" s="32" t="e">
        <f>IF(Table5[[#This Row],[School day]]="Y",Table5[[#This Row],[Demand]],NA())</f>
        <v>#N/A</v>
      </c>
      <c r="F1839" s="32">
        <f>IF(Table5[[#This Row],[School day]]="N",Table5[[#This Row],[Demand]],NA())</f>
        <v>91797.595000000001</v>
      </c>
      <c r="G1839" s="32" t="e">
        <f>IF(Table5[[#This Row],[Holiday]]="Y",Table5[[#This Row],[Demand]], NA())</f>
        <v>#N/A</v>
      </c>
      <c r="H1839" s="32">
        <f>IF(Table5[[#This Row],[Holiday]]="Y",NA(),Table5[[#This Row],[Demand]])</f>
        <v>91797.595000000001</v>
      </c>
    </row>
    <row r="1840" spans="1:8" x14ac:dyDescent="0.3">
      <c r="A1840" s="31">
        <v>43843</v>
      </c>
      <c r="B1840" s="32" t="str">
        <f>VLOOKUP(Table_EnergyDemand_raw_data[[#This Row],[Date]],Table_Sheet1[], 2, FALSE)</f>
        <v>N</v>
      </c>
      <c r="C1840" s="32" t="str">
        <f>VLOOKUP(Table_EnergyDemand_raw_data[[#This Row],[Date]],Table_Sheet1[], 3, FALSE)</f>
        <v>N</v>
      </c>
      <c r="D1840" s="32">
        <v>119653.94500000001</v>
      </c>
      <c r="E1840" s="32" t="e">
        <f>IF(Table5[[#This Row],[School day]]="Y",Table5[[#This Row],[Demand]],NA())</f>
        <v>#N/A</v>
      </c>
      <c r="F1840" s="32">
        <f>IF(Table5[[#This Row],[School day]]="N",Table5[[#This Row],[Demand]],NA())</f>
        <v>119653.94500000001</v>
      </c>
      <c r="G1840" s="32" t="e">
        <f>IF(Table5[[#This Row],[Holiday]]="Y",Table5[[#This Row],[Demand]], NA())</f>
        <v>#N/A</v>
      </c>
      <c r="H1840" s="32">
        <f>IF(Table5[[#This Row],[Holiday]]="Y",NA(),Table5[[#This Row],[Demand]])</f>
        <v>119653.94500000001</v>
      </c>
    </row>
    <row r="1841" spans="1:8" x14ac:dyDescent="0.3">
      <c r="A1841" s="31">
        <v>43844</v>
      </c>
      <c r="B1841" s="32" t="str">
        <f>VLOOKUP(Table_EnergyDemand_raw_data[[#This Row],[Date]],Table_Sheet1[], 2, FALSE)</f>
        <v>N</v>
      </c>
      <c r="C1841" s="32" t="str">
        <f>VLOOKUP(Table_EnergyDemand_raw_data[[#This Row],[Date]],Table_Sheet1[], 3, FALSE)</f>
        <v>N</v>
      </c>
      <c r="D1841" s="32">
        <v>137302.60500000001</v>
      </c>
      <c r="E1841" s="32" t="e">
        <f>IF(Table5[[#This Row],[School day]]="Y",Table5[[#This Row],[Demand]],NA())</f>
        <v>#N/A</v>
      </c>
      <c r="F1841" s="32">
        <f>IF(Table5[[#This Row],[School day]]="N",Table5[[#This Row],[Demand]],NA())</f>
        <v>137302.60500000001</v>
      </c>
      <c r="G1841" s="32" t="e">
        <f>IF(Table5[[#This Row],[Holiday]]="Y",Table5[[#This Row],[Demand]], NA())</f>
        <v>#N/A</v>
      </c>
      <c r="H1841" s="32">
        <f>IF(Table5[[#This Row],[Holiday]]="Y",NA(),Table5[[#This Row],[Demand]])</f>
        <v>137302.60500000001</v>
      </c>
    </row>
    <row r="1842" spans="1:8" x14ac:dyDescent="0.3">
      <c r="A1842" s="31">
        <v>43845</v>
      </c>
      <c r="B1842" s="32" t="str">
        <f>VLOOKUP(Table_EnergyDemand_raw_data[[#This Row],[Date]],Table_Sheet1[], 2, FALSE)</f>
        <v>N</v>
      </c>
      <c r="C1842" s="32" t="str">
        <f>VLOOKUP(Table_EnergyDemand_raw_data[[#This Row],[Date]],Table_Sheet1[], 3, FALSE)</f>
        <v>N</v>
      </c>
      <c r="D1842" s="32">
        <v>137408.22500000001</v>
      </c>
      <c r="E1842" s="32" t="e">
        <f>IF(Table5[[#This Row],[School day]]="Y",Table5[[#This Row],[Demand]],NA())</f>
        <v>#N/A</v>
      </c>
      <c r="F1842" s="32">
        <f>IF(Table5[[#This Row],[School day]]="N",Table5[[#This Row],[Demand]],NA())</f>
        <v>137408.22500000001</v>
      </c>
      <c r="G1842" s="32" t="e">
        <f>IF(Table5[[#This Row],[Holiday]]="Y",Table5[[#This Row],[Demand]], NA())</f>
        <v>#N/A</v>
      </c>
      <c r="H1842" s="32">
        <f>IF(Table5[[#This Row],[Holiday]]="Y",NA(),Table5[[#This Row],[Demand]])</f>
        <v>137408.22500000001</v>
      </c>
    </row>
    <row r="1843" spans="1:8" x14ac:dyDescent="0.3">
      <c r="A1843" s="31">
        <v>43846</v>
      </c>
      <c r="B1843" s="32" t="str">
        <f>VLOOKUP(Table_EnergyDemand_raw_data[[#This Row],[Date]],Table_Sheet1[], 2, FALSE)</f>
        <v>N</v>
      </c>
      <c r="C1843" s="32" t="str">
        <f>VLOOKUP(Table_EnergyDemand_raw_data[[#This Row],[Date]],Table_Sheet1[], 3, FALSE)</f>
        <v>N</v>
      </c>
      <c r="D1843" s="32">
        <v>109669.645</v>
      </c>
      <c r="E1843" s="32" t="e">
        <f>IF(Table5[[#This Row],[School day]]="Y",Table5[[#This Row],[Demand]],NA())</f>
        <v>#N/A</v>
      </c>
      <c r="F1843" s="32">
        <f>IF(Table5[[#This Row],[School day]]="N",Table5[[#This Row],[Demand]],NA())</f>
        <v>109669.645</v>
      </c>
      <c r="G1843" s="32" t="e">
        <f>IF(Table5[[#This Row],[Holiday]]="Y",Table5[[#This Row],[Demand]], NA())</f>
        <v>#N/A</v>
      </c>
      <c r="H1843" s="32">
        <f>IF(Table5[[#This Row],[Holiday]]="Y",NA(),Table5[[#This Row],[Demand]])</f>
        <v>109669.645</v>
      </c>
    </row>
    <row r="1844" spans="1:8" x14ac:dyDescent="0.3">
      <c r="A1844" s="31">
        <v>43847</v>
      </c>
      <c r="B1844" s="32" t="str">
        <f>VLOOKUP(Table_EnergyDemand_raw_data[[#This Row],[Date]],Table_Sheet1[], 2, FALSE)</f>
        <v>N</v>
      </c>
      <c r="C1844" s="32" t="str">
        <f>VLOOKUP(Table_EnergyDemand_raw_data[[#This Row],[Date]],Table_Sheet1[], 3, FALSE)</f>
        <v>N</v>
      </c>
      <c r="D1844" s="32">
        <v>108108.175</v>
      </c>
      <c r="E1844" s="32" t="e">
        <f>IF(Table5[[#This Row],[School day]]="Y",Table5[[#This Row],[Demand]],NA())</f>
        <v>#N/A</v>
      </c>
      <c r="F1844" s="32">
        <f>IF(Table5[[#This Row],[School day]]="N",Table5[[#This Row],[Demand]],NA())</f>
        <v>108108.175</v>
      </c>
      <c r="G1844" s="32" t="e">
        <f>IF(Table5[[#This Row],[Holiday]]="Y",Table5[[#This Row],[Demand]], NA())</f>
        <v>#N/A</v>
      </c>
      <c r="H1844" s="32">
        <f>IF(Table5[[#This Row],[Holiday]]="Y",NA(),Table5[[#This Row],[Demand]])</f>
        <v>108108.175</v>
      </c>
    </row>
    <row r="1845" spans="1:8" x14ac:dyDescent="0.3">
      <c r="A1845" s="31">
        <v>43848</v>
      </c>
      <c r="B1845" s="32" t="str">
        <f>VLOOKUP(Table_EnergyDemand_raw_data[[#This Row],[Date]],Table_Sheet1[], 2, FALSE)</f>
        <v>N</v>
      </c>
      <c r="C1845" s="32" t="str">
        <f>VLOOKUP(Table_EnergyDemand_raw_data[[#This Row],[Date]],Table_Sheet1[], 3, FALSE)</f>
        <v>N</v>
      </c>
      <c r="D1845" s="32">
        <v>105946.34</v>
      </c>
      <c r="E1845" s="32" t="e">
        <f>IF(Table5[[#This Row],[School day]]="Y",Table5[[#This Row],[Demand]],NA())</f>
        <v>#N/A</v>
      </c>
      <c r="F1845" s="32">
        <f>IF(Table5[[#This Row],[School day]]="N",Table5[[#This Row],[Demand]],NA())</f>
        <v>105946.34</v>
      </c>
      <c r="G1845" s="32" t="e">
        <f>IF(Table5[[#This Row],[Holiday]]="Y",Table5[[#This Row],[Demand]], NA())</f>
        <v>#N/A</v>
      </c>
      <c r="H1845" s="32">
        <f>IF(Table5[[#This Row],[Holiday]]="Y",NA(),Table5[[#This Row],[Demand]])</f>
        <v>105946.34</v>
      </c>
    </row>
    <row r="1846" spans="1:8" x14ac:dyDescent="0.3">
      <c r="A1846" s="31">
        <v>43849</v>
      </c>
      <c r="B1846" s="32" t="str">
        <f>VLOOKUP(Table_EnergyDemand_raw_data[[#This Row],[Date]],Table_Sheet1[], 2, FALSE)</f>
        <v>N</v>
      </c>
      <c r="C1846" s="32" t="str">
        <f>VLOOKUP(Table_EnergyDemand_raw_data[[#This Row],[Date]],Table_Sheet1[], 3, FALSE)</f>
        <v>N</v>
      </c>
      <c r="D1846" s="32">
        <v>106921.55499999999</v>
      </c>
      <c r="E1846" s="32" t="e">
        <f>IF(Table5[[#This Row],[School day]]="Y",Table5[[#This Row],[Demand]],NA())</f>
        <v>#N/A</v>
      </c>
      <c r="F1846" s="32">
        <f>IF(Table5[[#This Row],[School day]]="N",Table5[[#This Row],[Demand]],NA())</f>
        <v>106921.55499999999</v>
      </c>
      <c r="G1846" s="32" t="e">
        <f>IF(Table5[[#This Row],[Holiday]]="Y",Table5[[#This Row],[Demand]], NA())</f>
        <v>#N/A</v>
      </c>
      <c r="H1846" s="32">
        <f>IF(Table5[[#This Row],[Holiday]]="Y",NA(),Table5[[#This Row],[Demand]])</f>
        <v>106921.55499999999</v>
      </c>
    </row>
    <row r="1847" spans="1:8" x14ac:dyDescent="0.3">
      <c r="A1847" s="31">
        <v>43850</v>
      </c>
      <c r="B1847" s="32" t="str">
        <f>VLOOKUP(Table_EnergyDemand_raw_data[[#This Row],[Date]],Table_Sheet1[], 2, FALSE)</f>
        <v>N</v>
      </c>
      <c r="C1847" s="32" t="str">
        <f>VLOOKUP(Table_EnergyDemand_raw_data[[#This Row],[Date]],Table_Sheet1[], 3, FALSE)</f>
        <v>N</v>
      </c>
      <c r="D1847" s="32">
        <v>116291.535</v>
      </c>
      <c r="E1847" s="32" t="e">
        <f>IF(Table5[[#This Row],[School day]]="Y",Table5[[#This Row],[Demand]],NA())</f>
        <v>#N/A</v>
      </c>
      <c r="F1847" s="32">
        <f>IF(Table5[[#This Row],[School day]]="N",Table5[[#This Row],[Demand]],NA())</f>
        <v>116291.535</v>
      </c>
      <c r="G1847" s="32" t="e">
        <f>IF(Table5[[#This Row],[Holiday]]="Y",Table5[[#This Row],[Demand]], NA())</f>
        <v>#N/A</v>
      </c>
      <c r="H1847" s="32">
        <f>IF(Table5[[#This Row],[Holiday]]="Y",NA(),Table5[[#This Row],[Demand]])</f>
        <v>116291.535</v>
      </c>
    </row>
    <row r="1848" spans="1:8" x14ac:dyDescent="0.3">
      <c r="A1848" s="31">
        <v>43851</v>
      </c>
      <c r="B1848" s="32" t="str">
        <f>VLOOKUP(Table_EnergyDemand_raw_data[[#This Row],[Date]],Table_Sheet1[], 2, FALSE)</f>
        <v>N</v>
      </c>
      <c r="C1848" s="32" t="str">
        <f>VLOOKUP(Table_EnergyDemand_raw_data[[#This Row],[Date]],Table_Sheet1[], 3, FALSE)</f>
        <v>N</v>
      </c>
      <c r="D1848" s="32">
        <v>112128.19500000001</v>
      </c>
      <c r="E1848" s="32" t="e">
        <f>IF(Table5[[#This Row],[School day]]="Y",Table5[[#This Row],[Demand]],NA())</f>
        <v>#N/A</v>
      </c>
      <c r="F1848" s="32">
        <f>IF(Table5[[#This Row],[School day]]="N",Table5[[#This Row],[Demand]],NA())</f>
        <v>112128.19500000001</v>
      </c>
      <c r="G1848" s="32" t="e">
        <f>IF(Table5[[#This Row],[Holiday]]="Y",Table5[[#This Row],[Demand]], NA())</f>
        <v>#N/A</v>
      </c>
      <c r="H1848" s="32">
        <f>IF(Table5[[#This Row],[Holiday]]="Y",NA(),Table5[[#This Row],[Demand]])</f>
        <v>112128.19500000001</v>
      </c>
    </row>
    <row r="1849" spans="1:8" x14ac:dyDescent="0.3">
      <c r="A1849" s="31">
        <v>43852</v>
      </c>
      <c r="B1849" s="32" t="str">
        <f>VLOOKUP(Table_EnergyDemand_raw_data[[#This Row],[Date]],Table_Sheet1[], 2, FALSE)</f>
        <v>N</v>
      </c>
      <c r="C1849" s="32" t="str">
        <f>VLOOKUP(Table_EnergyDemand_raw_data[[#This Row],[Date]],Table_Sheet1[], 3, FALSE)</f>
        <v>N</v>
      </c>
      <c r="D1849" s="32">
        <v>119287.15</v>
      </c>
      <c r="E1849" s="32" t="e">
        <f>IF(Table5[[#This Row],[School day]]="Y",Table5[[#This Row],[Demand]],NA())</f>
        <v>#N/A</v>
      </c>
      <c r="F1849" s="32">
        <f>IF(Table5[[#This Row],[School day]]="N",Table5[[#This Row],[Demand]],NA())</f>
        <v>119287.15</v>
      </c>
      <c r="G1849" s="32" t="e">
        <f>IF(Table5[[#This Row],[Holiday]]="Y",Table5[[#This Row],[Demand]], NA())</f>
        <v>#N/A</v>
      </c>
      <c r="H1849" s="32">
        <f>IF(Table5[[#This Row],[Holiday]]="Y",NA(),Table5[[#This Row],[Demand]])</f>
        <v>119287.15</v>
      </c>
    </row>
    <row r="1850" spans="1:8" x14ac:dyDescent="0.3">
      <c r="A1850" s="31">
        <v>43853</v>
      </c>
      <c r="B1850" s="32" t="str">
        <f>VLOOKUP(Table_EnergyDemand_raw_data[[#This Row],[Date]],Table_Sheet1[], 2, FALSE)</f>
        <v>N</v>
      </c>
      <c r="C1850" s="32" t="str">
        <f>VLOOKUP(Table_EnergyDemand_raw_data[[#This Row],[Date]],Table_Sheet1[], 3, FALSE)</f>
        <v>N</v>
      </c>
      <c r="D1850" s="32">
        <v>112254.83</v>
      </c>
      <c r="E1850" s="32" t="e">
        <f>IF(Table5[[#This Row],[School day]]="Y",Table5[[#This Row],[Demand]],NA())</f>
        <v>#N/A</v>
      </c>
      <c r="F1850" s="32">
        <f>IF(Table5[[#This Row],[School day]]="N",Table5[[#This Row],[Demand]],NA())</f>
        <v>112254.83</v>
      </c>
      <c r="G1850" s="32" t="e">
        <f>IF(Table5[[#This Row],[Holiday]]="Y",Table5[[#This Row],[Demand]], NA())</f>
        <v>#N/A</v>
      </c>
      <c r="H1850" s="32">
        <f>IF(Table5[[#This Row],[Holiday]]="Y",NA(),Table5[[#This Row],[Demand]])</f>
        <v>112254.83</v>
      </c>
    </row>
    <row r="1851" spans="1:8" x14ac:dyDescent="0.3">
      <c r="A1851" s="31">
        <v>43854</v>
      </c>
      <c r="B1851" s="32" t="str">
        <f>VLOOKUP(Table_EnergyDemand_raw_data[[#This Row],[Date]],Table_Sheet1[], 2, FALSE)</f>
        <v>N</v>
      </c>
      <c r="C1851" s="32" t="str">
        <f>VLOOKUP(Table_EnergyDemand_raw_data[[#This Row],[Date]],Table_Sheet1[], 3, FALSE)</f>
        <v>N</v>
      </c>
      <c r="D1851" s="32">
        <v>109316.375</v>
      </c>
      <c r="E1851" s="32" t="e">
        <f>IF(Table5[[#This Row],[School day]]="Y",Table5[[#This Row],[Demand]],NA())</f>
        <v>#N/A</v>
      </c>
      <c r="F1851" s="32">
        <f>IF(Table5[[#This Row],[School day]]="N",Table5[[#This Row],[Demand]],NA())</f>
        <v>109316.375</v>
      </c>
      <c r="G1851" s="32" t="e">
        <f>IF(Table5[[#This Row],[Holiday]]="Y",Table5[[#This Row],[Demand]], NA())</f>
        <v>#N/A</v>
      </c>
      <c r="H1851" s="32">
        <f>IF(Table5[[#This Row],[Holiday]]="Y",NA(),Table5[[#This Row],[Demand]])</f>
        <v>109316.375</v>
      </c>
    </row>
    <row r="1852" spans="1:8" x14ac:dyDescent="0.3">
      <c r="A1852" s="31">
        <v>43855</v>
      </c>
      <c r="B1852" s="32" t="str">
        <f>VLOOKUP(Table_EnergyDemand_raw_data[[#This Row],[Date]],Table_Sheet1[], 2, FALSE)</f>
        <v>N</v>
      </c>
      <c r="C1852" s="32" t="str">
        <f>VLOOKUP(Table_EnergyDemand_raw_data[[#This Row],[Date]],Table_Sheet1[], 3, FALSE)</f>
        <v>N</v>
      </c>
      <c r="D1852" s="32">
        <v>102445.88</v>
      </c>
      <c r="E1852" s="32" t="e">
        <f>IF(Table5[[#This Row],[School day]]="Y",Table5[[#This Row],[Demand]],NA())</f>
        <v>#N/A</v>
      </c>
      <c r="F1852" s="32">
        <f>IF(Table5[[#This Row],[School day]]="N",Table5[[#This Row],[Demand]],NA())</f>
        <v>102445.88</v>
      </c>
      <c r="G1852" s="32" t="e">
        <f>IF(Table5[[#This Row],[Holiday]]="Y",Table5[[#This Row],[Demand]], NA())</f>
        <v>#N/A</v>
      </c>
      <c r="H1852" s="32">
        <f>IF(Table5[[#This Row],[Holiday]]="Y",NA(),Table5[[#This Row],[Demand]])</f>
        <v>102445.88</v>
      </c>
    </row>
    <row r="1853" spans="1:8" x14ac:dyDescent="0.3">
      <c r="A1853" s="31">
        <v>43856</v>
      </c>
      <c r="B1853" s="32" t="str">
        <f>VLOOKUP(Table_EnergyDemand_raw_data[[#This Row],[Date]],Table_Sheet1[], 2, FALSE)</f>
        <v>N</v>
      </c>
      <c r="C1853" s="32" t="str">
        <f>VLOOKUP(Table_EnergyDemand_raw_data[[#This Row],[Date]],Table_Sheet1[], 3, FALSE)</f>
        <v>Y</v>
      </c>
      <c r="D1853" s="32">
        <v>101233.205</v>
      </c>
      <c r="E1853" s="32" t="e">
        <f>IF(Table5[[#This Row],[School day]]="Y",Table5[[#This Row],[Demand]],NA())</f>
        <v>#N/A</v>
      </c>
      <c r="F1853" s="32">
        <f>IF(Table5[[#This Row],[School day]]="N",Table5[[#This Row],[Demand]],NA())</f>
        <v>101233.205</v>
      </c>
      <c r="G1853" s="32">
        <f>IF(Table5[[#This Row],[Holiday]]="Y",Table5[[#This Row],[Demand]], NA())</f>
        <v>101233.205</v>
      </c>
      <c r="H1853" s="32" t="e">
        <f>IF(Table5[[#This Row],[Holiday]]="Y",NA(),Table5[[#This Row],[Demand]])</f>
        <v>#N/A</v>
      </c>
    </row>
    <row r="1854" spans="1:8" x14ac:dyDescent="0.3">
      <c r="A1854" s="31">
        <v>43857</v>
      </c>
      <c r="B1854" s="32" t="str">
        <f>VLOOKUP(Table_EnergyDemand_raw_data[[#This Row],[Date]],Table_Sheet1[], 2, FALSE)</f>
        <v>N</v>
      </c>
      <c r="C1854" s="32" t="str">
        <f>VLOOKUP(Table_EnergyDemand_raw_data[[#This Row],[Date]],Table_Sheet1[], 3, FALSE)</f>
        <v>Y</v>
      </c>
      <c r="D1854" s="32">
        <v>103134.46</v>
      </c>
      <c r="E1854" s="32" t="e">
        <f>IF(Table5[[#This Row],[School day]]="Y",Table5[[#This Row],[Demand]],NA())</f>
        <v>#N/A</v>
      </c>
      <c r="F1854" s="32">
        <f>IF(Table5[[#This Row],[School day]]="N",Table5[[#This Row],[Demand]],NA())</f>
        <v>103134.46</v>
      </c>
      <c r="G1854" s="32">
        <f>IF(Table5[[#This Row],[Holiday]]="Y",Table5[[#This Row],[Demand]], NA())</f>
        <v>103134.46</v>
      </c>
      <c r="H1854" s="32" t="e">
        <f>IF(Table5[[#This Row],[Holiday]]="Y",NA(),Table5[[#This Row],[Demand]])</f>
        <v>#N/A</v>
      </c>
    </row>
    <row r="1855" spans="1:8" x14ac:dyDescent="0.3">
      <c r="A1855" s="31">
        <v>43858</v>
      </c>
      <c r="B1855" s="32" t="str">
        <f>VLOOKUP(Table_EnergyDemand_raw_data[[#This Row],[Date]],Table_Sheet1[], 2, FALSE)</f>
        <v>N</v>
      </c>
      <c r="C1855" s="32" t="str">
        <f>VLOOKUP(Table_EnergyDemand_raw_data[[#This Row],[Date]],Table_Sheet1[], 3, FALSE)</f>
        <v>N</v>
      </c>
      <c r="D1855" s="32">
        <v>116190.55499999999</v>
      </c>
      <c r="E1855" s="32" t="e">
        <f>IF(Table5[[#This Row],[School day]]="Y",Table5[[#This Row],[Demand]],NA())</f>
        <v>#N/A</v>
      </c>
      <c r="F1855" s="32">
        <f>IF(Table5[[#This Row],[School day]]="N",Table5[[#This Row],[Demand]],NA())</f>
        <v>116190.55499999999</v>
      </c>
      <c r="G1855" s="32" t="e">
        <f>IF(Table5[[#This Row],[Holiday]]="Y",Table5[[#This Row],[Demand]], NA())</f>
        <v>#N/A</v>
      </c>
      <c r="H1855" s="32">
        <f>IF(Table5[[#This Row],[Holiday]]="Y",NA(),Table5[[#This Row],[Demand]])</f>
        <v>116190.55499999999</v>
      </c>
    </row>
    <row r="1856" spans="1:8" x14ac:dyDescent="0.3">
      <c r="A1856" s="31">
        <v>43859</v>
      </c>
      <c r="B1856" s="32" t="str">
        <f>VLOOKUP(Table_EnergyDemand_raw_data[[#This Row],[Date]],Table_Sheet1[], 2, FALSE)</f>
        <v>N</v>
      </c>
      <c r="C1856" s="32" t="str">
        <f>VLOOKUP(Table_EnergyDemand_raw_data[[#This Row],[Date]],Table_Sheet1[], 3, FALSE)</f>
        <v>N</v>
      </c>
      <c r="D1856" s="32">
        <v>129812.91499999999</v>
      </c>
      <c r="E1856" s="32" t="e">
        <f>IF(Table5[[#This Row],[School day]]="Y",Table5[[#This Row],[Demand]],NA())</f>
        <v>#N/A</v>
      </c>
      <c r="F1856" s="32">
        <f>IF(Table5[[#This Row],[School day]]="N",Table5[[#This Row],[Demand]],NA())</f>
        <v>129812.91499999999</v>
      </c>
      <c r="G1856" s="32" t="e">
        <f>IF(Table5[[#This Row],[Holiday]]="Y",Table5[[#This Row],[Demand]], NA())</f>
        <v>#N/A</v>
      </c>
      <c r="H1856" s="32">
        <f>IF(Table5[[#This Row],[Holiday]]="Y",NA(),Table5[[#This Row],[Demand]])</f>
        <v>129812.91499999999</v>
      </c>
    </row>
    <row r="1857" spans="1:8" x14ac:dyDescent="0.3">
      <c r="A1857" s="31">
        <v>43860</v>
      </c>
      <c r="B1857" s="32" t="str">
        <f>VLOOKUP(Table_EnergyDemand_raw_data[[#This Row],[Date]],Table_Sheet1[], 2, FALSE)</f>
        <v>Y</v>
      </c>
      <c r="C1857" s="32" t="str">
        <f>VLOOKUP(Table_EnergyDemand_raw_data[[#This Row],[Date]],Table_Sheet1[], 3, FALSE)</f>
        <v>N</v>
      </c>
      <c r="D1857" s="32">
        <v>154816.49</v>
      </c>
      <c r="E1857" s="32">
        <f>IF(Table5[[#This Row],[School day]]="Y",Table5[[#This Row],[Demand]],NA())</f>
        <v>154816.49</v>
      </c>
      <c r="F1857" s="32" t="e">
        <f>IF(Table5[[#This Row],[School day]]="N",Table5[[#This Row],[Demand]],NA())</f>
        <v>#N/A</v>
      </c>
      <c r="G1857" s="32" t="e">
        <f>IF(Table5[[#This Row],[Holiday]]="Y",Table5[[#This Row],[Demand]], NA())</f>
        <v>#N/A</v>
      </c>
      <c r="H1857" s="32">
        <f>IF(Table5[[#This Row],[Holiday]]="Y",NA(),Table5[[#This Row],[Demand]])</f>
        <v>154816.49</v>
      </c>
    </row>
    <row r="1858" spans="1:8" x14ac:dyDescent="0.3">
      <c r="A1858" s="31">
        <v>43861</v>
      </c>
      <c r="B1858" s="32" t="str">
        <f>VLOOKUP(Table_EnergyDemand_raw_data[[#This Row],[Date]],Table_Sheet1[], 2, FALSE)</f>
        <v>Y</v>
      </c>
      <c r="C1858" s="32" t="str">
        <f>VLOOKUP(Table_EnergyDemand_raw_data[[#This Row],[Date]],Table_Sheet1[], 3, FALSE)</f>
        <v>N</v>
      </c>
      <c r="D1858" s="32">
        <v>170653.84</v>
      </c>
      <c r="E1858" s="32">
        <f>IF(Table5[[#This Row],[School day]]="Y",Table5[[#This Row],[Demand]],NA())</f>
        <v>170653.84</v>
      </c>
      <c r="F1858" s="32" t="e">
        <f>IF(Table5[[#This Row],[School day]]="N",Table5[[#This Row],[Demand]],NA())</f>
        <v>#N/A</v>
      </c>
      <c r="G1858" s="32" t="e">
        <f>IF(Table5[[#This Row],[Holiday]]="Y",Table5[[#This Row],[Demand]], NA())</f>
        <v>#N/A</v>
      </c>
      <c r="H1858" s="32">
        <f>IF(Table5[[#This Row],[Holiday]]="Y",NA(),Table5[[#This Row],[Demand]])</f>
        <v>170653.84</v>
      </c>
    </row>
    <row r="1859" spans="1:8" x14ac:dyDescent="0.3">
      <c r="A1859" s="31">
        <v>43862</v>
      </c>
      <c r="B1859" s="32" t="str">
        <f>VLOOKUP(Table_EnergyDemand_raw_data[[#This Row],[Date]],Table_Sheet1[], 2, FALSE)</f>
        <v>Y</v>
      </c>
      <c r="C1859" s="32" t="str">
        <f>VLOOKUP(Table_EnergyDemand_raw_data[[#This Row],[Date]],Table_Sheet1[], 3, FALSE)</f>
        <v>N</v>
      </c>
      <c r="D1859" s="32">
        <v>131856.315</v>
      </c>
      <c r="E1859" s="32">
        <f>IF(Table5[[#This Row],[School day]]="Y",Table5[[#This Row],[Demand]],NA())</f>
        <v>131856.315</v>
      </c>
      <c r="F1859" s="32" t="e">
        <f>IF(Table5[[#This Row],[School day]]="N",Table5[[#This Row],[Demand]],NA())</f>
        <v>#N/A</v>
      </c>
      <c r="G1859" s="32" t="e">
        <f>IF(Table5[[#This Row],[Holiday]]="Y",Table5[[#This Row],[Demand]], NA())</f>
        <v>#N/A</v>
      </c>
      <c r="H1859" s="32">
        <f>IF(Table5[[#This Row],[Holiday]]="Y",NA(),Table5[[#This Row],[Demand]])</f>
        <v>131856.315</v>
      </c>
    </row>
    <row r="1860" spans="1:8" x14ac:dyDescent="0.3">
      <c r="A1860" s="31">
        <v>43863</v>
      </c>
      <c r="B1860" s="32" t="str">
        <f>VLOOKUP(Table_EnergyDemand_raw_data[[#This Row],[Date]],Table_Sheet1[], 2, FALSE)</f>
        <v>Y</v>
      </c>
      <c r="C1860" s="32" t="str">
        <f>VLOOKUP(Table_EnergyDemand_raw_data[[#This Row],[Date]],Table_Sheet1[], 3, FALSE)</f>
        <v>N</v>
      </c>
      <c r="D1860" s="32">
        <v>97609.06</v>
      </c>
      <c r="E1860" s="32">
        <f>IF(Table5[[#This Row],[School day]]="Y",Table5[[#This Row],[Demand]],NA())</f>
        <v>97609.06</v>
      </c>
      <c r="F1860" s="32" t="e">
        <f>IF(Table5[[#This Row],[School day]]="N",Table5[[#This Row],[Demand]],NA())</f>
        <v>#N/A</v>
      </c>
      <c r="G1860" s="32" t="e">
        <f>IF(Table5[[#This Row],[Holiday]]="Y",Table5[[#This Row],[Demand]], NA())</f>
        <v>#N/A</v>
      </c>
      <c r="H1860" s="32">
        <f>IF(Table5[[#This Row],[Holiday]]="Y",NA(),Table5[[#This Row],[Demand]])</f>
        <v>97609.06</v>
      </c>
    </row>
    <row r="1861" spans="1:8" x14ac:dyDescent="0.3">
      <c r="A1861" s="31">
        <v>43864</v>
      </c>
      <c r="B1861" s="32" t="str">
        <f>VLOOKUP(Table_EnergyDemand_raw_data[[#This Row],[Date]],Table_Sheet1[], 2, FALSE)</f>
        <v>Y</v>
      </c>
      <c r="C1861" s="32" t="str">
        <f>VLOOKUP(Table_EnergyDemand_raw_data[[#This Row],[Date]],Table_Sheet1[], 3, FALSE)</f>
        <v>N</v>
      </c>
      <c r="D1861" s="32">
        <v>105004.91</v>
      </c>
      <c r="E1861" s="32">
        <f>IF(Table5[[#This Row],[School day]]="Y",Table5[[#This Row],[Demand]],NA())</f>
        <v>105004.91</v>
      </c>
      <c r="F1861" s="32" t="e">
        <f>IF(Table5[[#This Row],[School day]]="N",Table5[[#This Row],[Demand]],NA())</f>
        <v>#N/A</v>
      </c>
      <c r="G1861" s="32" t="e">
        <f>IF(Table5[[#This Row],[Holiday]]="Y",Table5[[#This Row],[Demand]], NA())</f>
        <v>#N/A</v>
      </c>
      <c r="H1861" s="32">
        <f>IF(Table5[[#This Row],[Holiday]]="Y",NA(),Table5[[#This Row],[Demand]])</f>
        <v>105004.91</v>
      </c>
    </row>
    <row r="1862" spans="1:8" x14ac:dyDescent="0.3">
      <c r="A1862" s="31">
        <v>43865</v>
      </c>
      <c r="B1862" s="32" t="str">
        <f>VLOOKUP(Table_EnergyDemand_raw_data[[#This Row],[Date]],Table_Sheet1[], 2, FALSE)</f>
        <v>Y</v>
      </c>
      <c r="C1862" s="32" t="str">
        <f>VLOOKUP(Table_EnergyDemand_raw_data[[#This Row],[Date]],Table_Sheet1[], 3, FALSE)</f>
        <v>N</v>
      </c>
      <c r="D1862" s="32">
        <v>107034.065</v>
      </c>
      <c r="E1862" s="32">
        <f>IF(Table5[[#This Row],[School day]]="Y",Table5[[#This Row],[Demand]],NA())</f>
        <v>107034.065</v>
      </c>
      <c r="F1862" s="32" t="e">
        <f>IF(Table5[[#This Row],[School day]]="N",Table5[[#This Row],[Demand]],NA())</f>
        <v>#N/A</v>
      </c>
      <c r="G1862" s="32" t="e">
        <f>IF(Table5[[#This Row],[Holiday]]="Y",Table5[[#This Row],[Demand]], NA())</f>
        <v>#N/A</v>
      </c>
      <c r="H1862" s="32">
        <f>IF(Table5[[#This Row],[Holiday]]="Y",NA(),Table5[[#This Row],[Demand]])</f>
        <v>107034.065</v>
      </c>
    </row>
    <row r="1863" spans="1:8" x14ac:dyDescent="0.3">
      <c r="A1863" s="31">
        <v>43866</v>
      </c>
      <c r="B1863" s="32" t="str">
        <f>VLOOKUP(Table_EnergyDemand_raw_data[[#This Row],[Date]],Table_Sheet1[], 2, FALSE)</f>
        <v>Y</v>
      </c>
      <c r="C1863" s="32" t="str">
        <f>VLOOKUP(Table_EnergyDemand_raw_data[[#This Row],[Date]],Table_Sheet1[], 3, FALSE)</f>
        <v>N</v>
      </c>
      <c r="D1863" s="32">
        <v>108988.44</v>
      </c>
      <c r="E1863" s="32">
        <f>IF(Table5[[#This Row],[School day]]="Y",Table5[[#This Row],[Demand]],NA())</f>
        <v>108988.44</v>
      </c>
      <c r="F1863" s="32" t="e">
        <f>IF(Table5[[#This Row],[School day]]="N",Table5[[#This Row],[Demand]],NA())</f>
        <v>#N/A</v>
      </c>
      <c r="G1863" s="32" t="e">
        <f>IF(Table5[[#This Row],[Holiday]]="Y",Table5[[#This Row],[Demand]], NA())</f>
        <v>#N/A</v>
      </c>
      <c r="H1863" s="32">
        <f>IF(Table5[[#This Row],[Holiday]]="Y",NA(),Table5[[#This Row],[Demand]])</f>
        <v>108988.44</v>
      </c>
    </row>
    <row r="1864" spans="1:8" x14ac:dyDescent="0.3">
      <c r="A1864" s="31">
        <v>43867</v>
      </c>
      <c r="B1864" s="32" t="str">
        <f>VLOOKUP(Table_EnergyDemand_raw_data[[#This Row],[Date]],Table_Sheet1[], 2, FALSE)</f>
        <v>Y</v>
      </c>
      <c r="C1864" s="32" t="str">
        <f>VLOOKUP(Table_EnergyDemand_raw_data[[#This Row],[Date]],Table_Sheet1[], 3, FALSE)</f>
        <v>N</v>
      </c>
      <c r="D1864" s="32">
        <v>120569.46</v>
      </c>
      <c r="E1864" s="32">
        <f>IF(Table5[[#This Row],[School day]]="Y",Table5[[#This Row],[Demand]],NA())</f>
        <v>120569.46</v>
      </c>
      <c r="F1864" s="32" t="e">
        <f>IF(Table5[[#This Row],[School day]]="N",Table5[[#This Row],[Demand]],NA())</f>
        <v>#N/A</v>
      </c>
      <c r="G1864" s="32" t="e">
        <f>IF(Table5[[#This Row],[Holiday]]="Y",Table5[[#This Row],[Demand]], NA())</f>
        <v>#N/A</v>
      </c>
      <c r="H1864" s="32">
        <f>IF(Table5[[#This Row],[Holiday]]="Y",NA(),Table5[[#This Row],[Demand]])</f>
        <v>120569.46</v>
      </c>
    </row>
    <row r="1865" spans="1:8" x14ac:dyDescent="0.3">
      <c r="A1865" s="31">
        <v>43868</v>
      </c>
      <c r="B1865" s="32" t="str">
        <f>VLOOKUP(Table_EnergyDemand_raw_data[[#This Row],[Date]],Table_Sheet1[], 2, FALSE)</f>
        <v>Y</v>
      </c>
      <c r="C1865" s="32" t="str">
        <f>VLOOKUP(Table_EnergyDemand_raw_data[[#This Row],[Date]],Table_Sheet1[], 3, FALSE)</f>
        <v>N</v>
      </c>
      <c r="D1865" s="32">
        <v>120734.85</v>
      </c>
      <c r="E1865" s="32">
        <f>IF(Table5[[#This Row],[School day]]="Y",Table5[[#This Row],[Demand]],NA())</f>
        <v>120734.85</v>
      </c>
      <c r="F1865" s="32" t="e">
        <f>IF(Table5[[#This Row],[School day]]="N",Table5[[#This Row],[Demand]],NA())</f>
        <v>#N/A</v>
      </c>
      <c r="G1865" s="32" t="e">
        <f>IF(Table5[[#This Row],[Holiday]]="Y",Table5[[#This Row],[Demand]], NA())</f>
        <v>#N/A</v>
      </c>
      <c r="H1865" s="32">
        <f>IF(Table5[[#This Row],[Holiday]]="Y",NA(),Table5[[#This Row],[Demand]])</f>
        <v>120734.85</v>
      </c>
    </row>
    <row r="1866" spans="1:8" x14ac:dyDescent="0.3">
      <c r="A1866" s="31">
        <v>43869</v>
      </c>
      <c r="B1866" s="32" t="str">
        <f>VLOOKUP(Table_EnergyDemand_raw_data[[#This Row],[Date]],Table_Sheet1[], 2, FALSE)</f>
        <v>Y</v>
      </c>
      <c r="C1866" s="32" t="str">
        <f>VLOOKUP(Table_EnergyDemand_raw_data[[#This Row],[Date]],Table_Sheet1[], 3, FALSE)</f>
        <v>N</v>
      </c>
      <c r="D1866" s="32">
        <v>107864.44500000001</v>
      </c>
      <c r="E1866" s="32">
        <f>IF(Table5[[#This Row],[School day]]="Y",Table5[[#This Row],[Demand]],NA())</f>
        <v>107864.44500000001</v>
      </c>
      <c r="F1866" s="32" t="e">
        <f>IF(Table5[[#This Row],[School day]]="N",Table5[[#This Row],[Demand]],NA())</f>
        <v>#N/A</v>
      </c>
      <c r="G1866" s="32" t="e">
        <f>IF(Table5[[#This Row],[Holiday]]="Y",Table5[[#This Row],[Demand]], NA())</f>
        <v>#N/A</v>
      </c>
      <c r="H1866" s="32">
        <f>IF(Table5[[#This Row],[Holiday]]="Y",NA(),Table5[[#This Row],[Demand]])</f>
        <v>107864.44500000001</v>
      </c>
    </row>
    <row r="1867" spans="1:8" x14ac:dyDescent="0.3">
      <c r="A1867" s="31">
        <v>43870</v>
      </c>
      <c r="B1867" s="32" t="str">
        <f>VLOOKUP(Table_EnergyDemand_raw_data[[#This Row],[Date]],Table_Sheet1[], 2, FALSE)</f>
        <v>Y</v>
      </c>
      <c r="C1867" s="32" t="str">
        <f>VLOOKUP(Table_EnergyDemand_raw_data[[#This Row],[Date]],Table_Sheet1[], 3, FALSE)</f>
        <v>N</v>
      </c>
      <c r="D1867" s="32">
        <v>103857.11</v>
      </c>
      <c r="E1867" s="32">
        <f>IF(Table5[[#This Row],[School day]]="Y",Table5[[#This Row],[Demand]],NA())</f>
        <v>103857.11</v>
      </c>
      <c r="F1867" s="32" t="e">
        <f>IF(Table5[[#This Row],[School day]]="N",Table5[[#This Row],[Demand]],NA())</f>
        <v>#N/A</v>
      </c>
      <c r="G1867" s="32" t="e">
        <f>IF(Table5[[#This Row],[Holiday]]="Y",Table5[[#This Row],[Demand]], NA())</f>
        <v>#N/A</v>
      </c>
      <c r="H1867" s="32">
        <f>IF(Table5[[#This Row],[Holiday]]="Y",NA(),Table5[[#This Row],[Demand]])</f>
        <v>103857.11</v>
      </c>
    </row>
    <row r="1868" spans="1:8" x14ac:dyDescent="0.3">
      <c r="A1868" s="31">
        <v>43871</v>
      </c>
      <c r="B1868" s="32" t="str">
        <f>VLOOKUP(Table_EnergyDemand_raw_data[[#This Row],[Date]],Table_Sheet1[], 2, FALSE)</f>
        <v>Y</v>
      </c>
      <c r="C1868" s="32" t="str">
        <f>VLOOKUP(Table_EnergyDemand_raw_data[[#This Row],[Date]],Table_Sheet1[], 3, FALSE)</f>
        <v>N</v>
      </c>
      <c r="D1868" s="32">
        <v>122975.46</v>
      </c>
      <c r="E1868" s="32">
        <f>IF(Table5[[#This Row],[School day]]="Y",Table5[[#This Row],[Demand]],NA())</f>
        <v>122975.46</v>
      </c>
      <c r="F1868" s="32" t="e">
        <f>IF(Table5[[#This Row],[School day]]="N",Table5[[#This Row],[Demand]],NA())</f>
        <v>#N/A</v>
      </c>
      <c r="G1868" s="32" t="e">
        <f>IF(Table5[[#This Row],[Holiday]]="Y",Table5[[#This Row],[Demand]], NA())</f>
        <v>#N/A</v>
      </c>
      <c r="H1868" s="32">
        <f>IF(Table5[[#This Row],[Holiday]]="Y",NA(),Table5[[#This Row],[Demand]])</f>
        <v>122975.46</v>
      </c>
    </row>
    <row r="1869" spans="1:8" x14ac:dyDescent="0.3">
      <c r="A1869" s="31">
        <v>43872</v>
      </c>
      <c r="B1869" s="32" t="str">
        <f>VLOOKUP(Table_EnergyDemand_raw_data[[#This Row],[Date]],Table_Sheet1[], 2, FALSE)</f>
        <v>Y</v>
      </c>
      <c r="C1869" s="32" t="str">
        <f>VLOOKUP(Table_EnergyDemand_raw_data[[#This Row],[Date]],Table_Sheet1[], 3, FALSE)</f>
        <v>N</v>
      </c>
      <c r="D1869" s="32">
        <v>127110.58</v>
      </c>
      <c r="E1869" s="32">
        <f>IF(Table5[[#This Row],[School day]]="Y",Table5[[#This Row],[Demand]],NA())</f>
        <v>127110.58</v>
      </c>
      <c r="F1869" s="32" t="e">
        <f>IF(Table5[[#This Row],[School day]]="N",Table5[[#This Row],[Demand]],NA())</f>
        <v>#N/A</v>
      </c>
      <c r="G1869" s="32" t="e">
        <f>IF(Table5[[#This Row],[Holiday]]="Y",Table5[[#This Row],[Demand]], NA())</f>
        <v>#N/A</v>
      </c>
      <c r="H1869" s="32">
        <f>IF(Table5[[#This Row],[Holiday]]="Y",NA(),Table5[[#This Row],[Demand]])</f>
        <v>127110.58</v>
      </c>
    </row>
    <row r="1870" spans="1:8" x14ac:dyDescent="0.3">
      <c r="A1870" s="31">
        <v>43873</v>
      </c>
      <c r="B1870" s="32" t="str">
        <f>VLOOKUP(Table_EnergyDemand_raw_data[[#This Row],[Date]],Table_Sheet1[], 2, FALSE)</f>
        <v>Y</v>
      </c>
      <c r="C1870" s="32" t="str">
        <f>VLOOKUP(Table_EnergyDemand_raw_data[[#This Row],[Date]],Table_Sheet1[], 3, FALSE)</f>
        <v>N</v>
      </c>
      <c r="D1870" s="32">
        <v>124618.565</v>
      </c>
      <c r="E1870" s="32">
        <f>IF(Table5[[#This Row],[School day]]="Y",Table5[[#This Row],[Demand]],NA())</f>
        <v>124618.565</v>
      </c>
      <c r="F1870" s="32" t="e">
        <f>IF(Table5[[#This Row],[School day]]="N",Table5[[#This Row],[Demand]],NA())</f>
        <v>#N/A</v>
      </c>
      <c r="G1870" s="32" t="e">
        <f>IF(Table5[[#This Row],[Holiday]]="Y",Table5[[#This Row],[Demand]], NA())</f>
        <v>#N/A</v>
      </c>
      <c r="H1870" s="32">
        <f>IF(Table5[[#This Row],[Holiday]]="Y",NA(),Table5[[#This Row],[Demand]])</f>
        <v>124618.565</v>
      </c>
    </row>
    <row r="1871" spans="1:8" x14ac:dyDescent="0.3">
      <c r="A1871" s="31">
        <v>43874</v>
      </c>
      <c r="B1871" s="32" t="str">
        <f>VLOOKUP(Table_EnergyDemand_raw_data[[#This Row],[Date]],Table_Sheet1[], 2, FALSE)</f>
        <v>Y</v>
      </c>
      <c r="C1871" s="32" t="str">
        <f>VLOOKUP(Table_EnergyDemand_raw_data[[#This Row],[Date]],Table_Sheet1[], 3, FALSE)</f>
        <v>N</v>
      </c>
      <c r="D1871" s="32">
        <v>139137.185</v>
      </c>
      <c r="E1871" s="32">
        <f>IF(Table5[[#This Row],[School day]]="Y",Table5[[#This Row],[Demand]],NA())</f>
        <v>139137.185</v>
      </c>
      <c r="F1871" s="32" t="e">
        <f>IF(Table5[[#This Row],[School day]]="N",Table5[[#This Row],[Demand]],NA())</f>
        <v>#N/A</v>
      </c>
      <c r="G1871" s="32" t="e">
        <f>IF(Table5[[#This Row],[Holiday]]="Y",Table5[[#This Row],[Demand]], NA())</f>
        <v>#N/A</v>
      </c>
      <c r="H1871" s="32">
        <f>IF(Table5[[#This Row],[Holiday]]="Y",NA(),Table5[[#This Row],[Demand]])</f>
        <v>139137.185</v>
      </c>
    </row>
    <row r="1872" spans="1:8" x14ac:dyDescent="0.3">
      <c r="A1872" s="31">
        <v>43875</v>
      </c>
      <c r="B1872" s="32" t="str">
        <f>VLOOKUP(Table_EnergyDemand_raw_data[[#This Row],[Date]],Table_Sheet1[], 2, FALSE)</f>
        <v>Y</v>
      </c>
      <c r="C1872" s="32" t="str">
        <f>VLOOKUP(Table_EnergyDemand_raw_data[[#This Row],[Date]],Table_Sheet1[], 3, FALSE)</f>
        <v>N</v>
      </c>
      <c r="D1872" s="32">
        <v>139855.63</v>
      </c>
      <c r="E1872" s="32">
        <f>IF(Table5[[#This Row],[School day]]="Y",Table5[[#This Row],[Demand]],NA())</f>
        <v>139855.63</v>
      </c>
      <c r="F1872" s="32" t="e">
        <f>IF(Table5[[#This Row],[School day]]="N",Table5[[#This Row],[Demand]],NA())</f>
        <v>#N/A</v>
      </c>
      <c r="G1872" s="32" t="e">
        <f>IF(Table5[[#This Row],[Holiday]]="Y",Table5[[#This Row],[Demand]], NA())</f>
        <v>#N/A</v>
      </c>
      <c r="H1872" s="32">
        <f>IF(Table5[[#This Row],[Holiday]]="Y",NA(),Table5[[#This Row],[Demand]])</f>
        <v>139855.63</v>
      </c>
    </row>
    <row r="1873" spans="1:8" x14ac:dyDescent="0.3">
      <c r="A1873" s="31">
        <v>43876</v>
      </c>
      <c r="B1873" s="32" t="str">
        <f>VLOOKUP(Table_EnergyDemand_raw_data[[#This Row],[Date]],Table_Sheet1[], 2, FALSE)</f>
        <v>Y</v>
      </c>
      <c r="C1873" s="32" t="str">
        <f>VLOOKUP(Table_EnergyDemand_raw_data[[#This Row],[Date]],Table_Sheet1[], 3, FALSE)</f>
        <v>N</v>
      </c>
      <c r="D1873" s="32">
        <v>108300.63499999999</v>
      </c>
      <c r="E1873" s="32">
        <f>IF(Table5[[#This Row],[School day]]="Y",Table5[[#This Row],[Demand]],NA())</f>
        <v>108300.63499999999</v>
      </c>
      <c r="F1873" s="32" t="e">
        <f>IF(Table5[[#This Row],[School day]]="N",Table5[[#This Row],[Demand]],NA())</f>
        <v>#N/A</v>
      </c>
      <c r="G1873" s="32" t="e">
        <f>IF(Table5[[#This Row],[Holiday]]="Y",Table5[[#This Row],[Demand]], NA())</f>
        <v>#N/A</v>
      </c>
      <c r="H1873" s="32">
        <f>IF(Table5[[#This Row],[Holiday]]="Y",NA(),Table5[[#This Row],[Demand]])</f>
        <v>108300.63499999999</v>
      </c>
    </row>
    <row r="1874" spans="1:8" x14ac:dyDescent="0.3">
      <c r="A1874" s="31">
        <v>43877</v>
      </c>
      <c r="B1874" s="32" t="str">
        <f>VLOOKUP(Table_EnergyDemand_raw_data[[#This Row],[Date]],Table_Sheet1[], 2, FALSE)</f>
        <v>Y</v>
      </c>
      <c r="C1874" s="32" t="str">
        <f>VLOOKUP(Table_EnergyDemand_raw_data[[#This Row],[Date]],Table_Sheet1[], 3, FALSE)</f>
        <v>N</v>
      </c>
      <c r="D1874" s="32">
        <v>100904.27</v>
      </c>
      <c r="E1874" s="32">
        <f>IF(Table5[[#This Row],[School day]]="Y",Table5[[#This Row],[Demand]],NA())</f>
        <v>100904.27</v>
      </c>
      <c r="F1874" s="32" t="e">
        <f>IF(Table5[[#This Row],[School day]]="N",Table5[[#This Row],[Demand]],NA())</f>
        <v>#N/A</v>
      </c>
      <c r="G1874" s="32" t="e">
        <f>IF(Table5[[#This Row],[Holiday]]="Y",Table5[[#This Row],[Demand]], NA())</f>
        <v>#N/A</v>
      </c>
      <c r="H1874" s="32">
        <f>IF(Table5[[#This Row],[Holiday]]="Y",NA(),Table5[[#This Row],[Demand]])</f>
        <v>100904.27</v>
      </c>
    </row>
    <row r="1875" spans="1:8" x14ac:dyDescent="0.3">
      <c r="A1875" s="31">
        <v>43878</v>
      </c>
      <c r="B1875" s="32" t="str">
        <f>VLOOKUP(Table_EnergyDemand_raw_data[[#This Row],[Date]],Table_Sheet1[], 2, FALSE)</f>
        <v>Y</v>
      </c>
      <c r="C1875" s="32" t="str">
        <f>VLOOKUP(Table_EnergyDemand_raw_data[[#This Row],[Date]],Table_Sheet1[], 3, FALSE)</f>
        <v>N</v>
      </c>
      <c r="D1875" s="32">
        <v>123351.845</v>
      </c>
      <c r="E1875" s="32">
        <f>IF(Table5[[#This Row],[School day]]="Y",Table5[[#This Row],[Demand]],NA())</f>
        <v>123351.845</v>
      </c>
      <c r="F1875" s="32" t="e">
        <f>IF(Table5[[#This Row],[School day]]="N",Table5[[#This Row],[Demand]],NA())</f>
        <v>#N/A</v>
      </c>
      <c r="G1875" s="32" t="e">
        <f>IF(Table5[[#This Row],[Holiday]]="Y",Table5[[#This Row],[Demand]], NA())</f>
        <v>#N/A</v>
      </c>
      <c r="H1875" s="32">
        <f>IF(Table5[[#This Row],[Holiday]]="Y",NA(),Table5[[#This Row],[Demand]])</f>
        <v>123351.845</v>
      </c>
    </row>
    <row r="1876" spans="1:8" x14ac:dyDescent="0.3">
      <c r="A1876" s="31">
        <v>43879</v>
      </c>
      <c r="B1876" s="32" t="str">
        <f>VLOOKUP(Table_EnergyDemand_raw_data[[#This Row],[Date]],Table_Sheet1[], 2, FALSE)</f>
        <v>Y</v>
      </c>
      <c r="C1876" s="32" t="str">
        <f>VLOOKUP(Table_EnergyDemand_raw_data[[#This Row],[Date]],Table_Sheet1[], 3, FALSE)</f>
        <v>N</v>
      </c>
      <c r="D1876" s="32">
        <v>119178.12</v>
      </c>
      <c r="E1876" s="32">
        <f>IF(Table5[[#This Row],[School day]]="Y",Table5[[#This Row],[Demand]],NA())</f>
        <v>119178.12</v>
      </c>
      <c r="F1876" s="32" t="e">
        <f>IF(Table5[[#This Row],[School day]]="N",Table5[[#This Row],[Demand]],NA())</f>
        <v>#N/A</v>
      </c>
      <c r="G1876" s="32" t="e">
        <f>IF(Table5[[#This Row],[Holiday]]="Y",Table5[[#This Row],[Demand]], NA())</f>
        <v>#N/A</v>
      </c>
      <c r="H1876" s="32">
        <f>IF(Table5[[#This Row],[Holiday]]="Y",NA(),Table5[[#This Row],[Demand]])</f>
        <v>119178.12</v>
      </c>
    </row>
    <row r="1877" spans="1:8" x14ac:dyDescent="0.3">
      <c r="A1877" s="31">
        <v>43880</v>
      </c>
      <c r="B1877" s="32" t="str">
        <f>VLOOKUP(Table_EnergyDemand_raw_data[[#This Row],[Date]],Table_Sheet1[], 2, FALSE)</f>
        <v>Y</v>
      </c>
      <c r="C1877" s="32" t="str">
        <f>VLOOKUP(Table_EnergyDemand_raw_data[[#This Row],[Date]],Table_Sheet1[], 3, FALSE)</f>
        <v>N</v>
      </c>
      <c r="D1877" s="32">
        <v>109375.215</v>
      </c>
      <c r="E1877" s="32">
        <f>IF(Table5[[#This Row],[School day]]="Y",Table5[[#This Row],[Demand]],NA())</f>
        <v>109375.215</v>
      </c>
      <c r="F1877" s="32" t="e">
        <f>IF(Table5[[#This Row],[School day]]="N",Table5[[#This Row],[Demand]],NA())</f>
        <v>#N/A</v>
      </c>
      <c r="G1877" s="32" t="e">
        <f>IF(Table5[[#This Row],[Holiday]]="Y",Table5[[#This Row],[Demand]], NA())</f>
        <v>#N/A</v>
      </c>
      <c r="H1877" s="32">
        <f>IF(Table5[[#This Row],[Holiday]]="Y",NA(),Table5[[#This Row],[Demand]])</f>
        <v>109375.215</v>
      </c>
    </row>
    <row r="1878" spans="1:8" x14ac:dyDescent="0.3">
      <c r="A1878" s="31">
        <v>43881</v>
      </c>
      <c r="B1878" s="32" t="str">
        <f>VLOOKUP(Table_EnergyDemand_raw_data[[#This Row],[Date]],Table_Sheet1[], 2, FALSE)</f>
        <v>Y</v>
      </c>
      <c r="C1878" s="32" t="str">
        <f>VLOOKUP(Table_EnergyDemand_raw_data[[#This Row],[Date]],Table_Sheet1[], 3, FALSE)</f>
        <v>N</v>
      </c>
      <c r="D1878" s="32">
        <v>112202.145</v>
      </c>
      <c r="E1878" s="32">
        <f>IF(Table5[[#This Row],[School day]]="Y",Table5[[#This Row],[Demand]],NA())</f>
        <v>112202.145</v>
      </c>
      <c r="F1878" s="32" t="e">
        <f>IF(Table5[[#This Row],[School day]]="N",Table5[[#This Row],[Demand]],NA())</f>
        <v>#N/A</v>
      </c>
      <c r="G1878" s="32" t="e">
        <f>IF(Table5[[#This Row],[Holiday]]="Y",Table5[[#This Row],[Demand]], NA())</f>
        <v>#N/A</v>
      </c>
      <c r="H1878" s="32">
        <f>IF(Table5[[#This Row],[Holiday]]="Y",NA(),Table5[[#This Row],[Demand]])</f>
        <v>112202.145</v>
      </c>
    </row>
    <row r="1879" spans="1:8" x14ac:dyDescent="0.3">
      <c r="A1879" s="31">
        <v>43882</v>
      </c>
      <c r="B1879" s="32" t="str">
        <f>VLOOKUP(Table_EnergyDemand_raw_data[[#This Row],[Date]],Table_Sheet1[], 2, FALSE)</f>
        <v>Y</v>
      </c>
      <c r="C1879" s="32" t="str">
        <f>VLOOKUP(Table_EnergyDemand_raw_data[[#This Row],[Date]],Table_Sheet1[], 3, FALSE)</f>
        <v>N</v>
      </c>
      <c r="D1879" s="32">
        <v>108949.05499999999</v>
      </c>
      <c r="E1879" s="32">
        <f>IF(Table5[[#This Row],[School day]]="Y",Table5[[#This Row],[Demand]],NA())</f>
        <v>108949.05499999999</v>
      </c>
      <c r="F1879" s="32" t="e">
        <f>IF(Table5[[#This Row],[School day]]="N",Table5[[#This Row],[Demand]],NA())</f>
        <v>#N/A</v>
      </c>
      <c r="G1879" s="32" t="e">
        <f>IF(Table5[[#This Row],[Holiday]]="Y",Table5[[#This Row],[Demand]], NA())</f>
        <v>#N/A</v>
      </c>
      <c r="H1879" s="32">
        <f>IF(Table5[[#This Row],[Holiday]]="Y",NA(),Table5[[#This Row],[Demand]])</f>
        <v>108949.05499999999</v>
      </c>
    </row>
    <row r="1880" spans="1:8" x14ac:dyDescent="0.3">
      <c r="A1880" s="31">
        <v>43883</v>
      </c>
      <c r="B1880" s="32" t="str">
        <f>VLOOKUP(Table_EnergyDemand_raw_data[[#This Row],[Date]],Table_Sheet1[], 2, FALSE)</f>
        <v>Y</v>
      </c>
      <c r="C1880" s="32" t="str">
        <f>VLOOKUP(Table_EnergyDemand_raw_data[[#This Row],[Date]],Table_Sheet1[], 3, FALSE)</f>
        <v>N</v>
      </c>
      <c r="D1880" s="32">
        <v>96922.02</v>
      </c>
      <c r="E1880" s="32">
        <f>IF(Table5[[#This Row],[School day]]="Y",Table5[[#This Row],[Demand]],NA())</f>
        <v>96922.02</v>
      </c>
      <c r="F1880" s="32" t="e">
        <f>IF(Table5[[#This Row],[School day]]="N",Table5[[#This Row],[Demand]],NA())</f>
        <v>#N/A</v>
      </c>
      <c r="G1880" s="32" t="e">
        <f>IF(Table5[[#This Row],[Holiday]]="Y",Table5[[#This Row],[Demand]], NA())</f>
        <v>#N/A</v>
      </c>
      <c r="H1880" s="32">
        <f>IF(Table5[[#This Row],[Holiday]]="Y",NA(),Table5[[#This Row],[Demand]])</f>
        <v>96922.02</v>
      </c>
    </row>
    <row r="1881" spans="1:8" x14ac:dyDescent="0.3">
      <c r="A1881" s="31">
        <v>43884</v>
      </c>
      <c r="B1881" s="32" t="str">
        <f>VLOOKUP(Table_EnergyDemand_raw_data[[#This Row],[Date]],Table_Sheet1[], 2, FALSE)</f>
        <v>Y</v>
      </c>
      <c r="C1881" s="32" t="str">
        <f>VLOOKUP(Table_EnergyDemand_raw_data[[#This Row],[Date]],Table_Sheet1[], 3, FALSE)</f>
        <v>N</v>
      </c>
      <c r="D1881" s="32">
        <v>106129.66499999999</v>
      </c>
      <c r="E1881" s="32">
        <f>IF(Table5[[#This Row],[School day]]="Y",Table5[[#This Row],[Demand]],NA())</f>
        <v>106129.66499999999</v>
      </c>
      <c r="F1881" s="32" t="e">
        <f>IF(Table5[[#This Row],[School day]]="N",Table5[[#This Row],[Demand]],NA())</f>
        <v>#N/A</v>
      </c>
      <c r="G1881" s="32" t="e">
        <f>IF(Table5[[#This Row],[Holiday]]="Y",Table5[[#This Row],[Demand]], NA())</f>
        <v>#N/A</v>
      </c>
      <c r="H1881" s="32">
        <f>IF(Table5[[#This Row],[Holiday]]="Y",NA(),Table5[[#This Row],[Demand]])</f>
        <v>106129.66499999999</v>
      </c>
    </row>
    <row r="1882" spans="1:8" x14ac:dyDescent="0.3">
      <c r="A1882" s="31">
        <v>43885</v>
      </c>
      <c r="B1882" s="32" t="str">
        <f>VLOOKUP(Table_EnergyDemand_raw_data[[#This Row],[Date]],Table_Sheet1[], 2, FALSE)</f>
        <v>Y</v>
      </c>
      <c r="C1882" s="32" t="str">
        <f>VLOOKUP(Table_EnergyDemand_raw_data[[#This Row],[Date]],Table_Sheet1[], 3, FALSE)</f>
        <v>N</v>
      </c>
      <c r="D1882" s="32">
        <v>122619.05499999999</v>
      </c>
      <c r="E1882" s="32">
        <f>IF(Table5[[#This Row],[School day]]="Y",Table5[[#This Row],[Demand]],NA())</f>
        <v>122619.05499999999</v>
      </c>
      <c r="F1882" s="32" t="e">
        <f>IF(Table5[[#This Row],[School day]]="N",Table5[[#This Row],[Demand]],NA())</f>
        <v>#N/A</v>
      </c>
      <c r="G1882" s="32" t="e">
        <f>IF(Table5[[#This Row],[Holiday]]="Y",Table5[[#This Row],[Demand]], NA())</f>
        <v>#N/A</v>
      </c>
      <c r="H1882" s="32">
        <f>IF(Table5[[#This Row],[Holiday]]="Y",NA(),Table5[[#This Row],[Demand]])</f>
        <v>122619.05499999999</v>
      </c>
    </row>
    <row r="1883" spans="1:8" x14ac:dyDescent="0.3">
      <c r="A1883" s="31">
        <v>43886</v>
      </c>
      <c r="B1883" s="32" t="str">
        <f>VLOOKUP(Table_EnergyDemand_raw_data[[#This Row],[Date]],Table_Sheet1[], 2, FALSE)</f>
        <v>Y</v>
      </c>
      <c r="C1883" s="32" t="str">
        <f>VLOOKUP(Table_EnergyDemand_raw_data[[#This Row],[Date]],Table_Sheet1[], 3, FALSE)</f>
        <v>N</v>
      </c>
      <c r="D1883" s="32">
        <v>123558.425</v>
      </c>
      <c r="E1883" s="32">
        <f>IF(Table5[[#This Row],[School day]]="Y",Table5[[#This Row],[Demand]],NA())</f>
        <v>123558.425</v>
      </c>
      <c r="F1883" s="32" t="e">
        <f>IF(Table5[[#This Row],[School day]]="N",Table5[[#This Row],[Demand]],NA())</f>
        <v>#N/A</v>
      </c>
      <c r="G1883" s="32" t="e">
        <f>IF(Table5[[#This Row],[Holiday]]="Y",Table5[[#This Row],[Demand]], NA())</f>
        <v>#N/A</v>
      </c>
      <c r="H1883" s="32">
        <f>IF(Table5[[#This Row],[Holiday]]="Y",NA(),Table5[[#This Row],[Demand]])</f>
        <v>123558.425</v>
      </c>
    </row>
    <row r="1884" spans="1:8" x14ac:dyDescent="0.3">
      <c r="A1884" s="31">
        <v>43887</v>
      </c>
      <c r="B1884" s="32" t="str">
        <f>VLOOKUP(Table_EnergyDemand_raw_data[[#This Row],[Date]],Table_Sheet1[], 2, FALSE)</f>
        <v>Y</v>
      </c>
      <c r="C1884" s="32" t="str">
        <f>VLOOKUP(Table_EnergyDemand_raw_data[[#This Row],[Date]],Table_Sheet1[], 3, FALSE)</f>
        <v>N</v>
      </c>
      <c r="D1884" s="32">
        <v>108371.125</v>
      </c>
      <c r="E1884" s="32">
        <f>IF(Table5[[#This Row],[School day]]="Y",Table5[[#This Row],[Demand]],NA())</f>
        <v>108371.125</v>
      </c>
      <c r="F1884" s="32" t="e">
        <f>IF(Table5[[#This Row],[School day]]="N",Table5[[#This Row],[Demand]],NA())</f>
        <v>#N/A</v>
      </c>
      <c r="G1884" s="32" t="e">
        <f>IF(Table5[[#This Row],[Holiday]]="Y",Table5[[#This Row],[Demand]], NA())</f>
        <v>#N/A</v>
      </c>
      <c r="H1884" s="32">
        <f>IF(Table5[[#This Row],[Holiday]]="Y",NA(),Table5[[#This Row],[Demand]])</f>
        <v>108371.125</v>
      </c>
    </row>
    <row r="1885" spans="1:8" x14ac:dyDescent="0.3">
      <c r="A1885" s="31">
        <v>43888</v>
      </c>
      <c r="B1885" s="32" t="str">
        <f>VLOOKUP(Table_EnergyDemand_raw_data[[#This Row],[Date]],Table_Sheet1[], 2, FALSE)</f>
        <v>Y</v>
      </c>
      <c r="C1885" s="32" t="str">
        <f>VLOOKUP(Table_EnergyDemand_raw_data[[#This Row],[Date]],Table_Sheet1[], 3, FALSE)</f>
        <v>N</v>
      </c>
      <c r="D1885" s="32">
        <v>108675.4</v>
      </c>
      <c r="E1885" s="32">
        <f>IF(Table5[[#This Row],[School day]]="Y",Table5[[#This Row],[Demand]],NA())</f>
        <v>108675.4</v>
      </c>
      <c r="F1885" s="32" t="e">
        <f>IF(Table5[[#This Row],[School day]]="N",Table5[[#This Row],[Demand]],NA())</f>
        <v>#N/A</v>
      </c>
      <c r="G1885" s="32" t="e">
        <f>IF(Table5[[#This Row],[Holiday]]="Y",Table5[[#This Row],[Demand]], NA())</f>
        <v>#N/A</v>
      </c>
      <c r="H1885" s="32">
        <f>IF(Table5[[#This Row],[Holiday]]="Y",NA(),Table5[[#This Row],[Demand]])</f>
        <v>108675.4</v>
      </c>
    </row>
    <row r="1886" spans="1:8" x14ac:dyDescent="0.3">
      <c r="A1886" s="31">
        <v>43889</v>
      </c>
      <c r="B1886" s="32" t="str">
        <f>VLOOKUP(Table_EnergyDemand_raw_data[[#This Row],[Date]],Table_Sheet1[], 2, FALSE)</f>
        <v>Y</v>
      </c>
      <c r="C1886" s="32" t="str">
        <f>VLOOKUP(Table_EnergyDemand_raw_data[[#This Row],[Date]],Table_Sheet1[], 3, FALSE)</f>
        <v>N</v>
      </c>
      <c r="D1886" s="32">
        <v>110006.97</v>
      </c>
      <c r="E1886" s="32">
        <f>IF(Table5[[#This Row],[School day]]="Y",Table5[[#This Row],[Demand]],NA())</f>
        <v>110006.97</v>
      </c>
      <c r="F1886" s="32" t="e">
        <f>IF(Table5[[#This Row],[School day]]="N",Table5[[#This Row],[Demand]],NA())</f>
        <v>#N/A</v>
      </c>
      <c r="G1886" s="32" t="e">
        <f>IF(Table5[[#This Row],[Holiday]]="Y",Table5[[#This Row],[Demand]], NA())</f>
        <v>#N/A</v>
      </c>
      <c r="H1886" s="32">
        <f>IF(Table5[[#This Row],[Holiday]]="Y",NA(),Table5[[#This Row],[Demand]])</f>
        <v>110006.97</v>
      </c>
    </row>
    <row r="1887" spans="1:8" x14ac:dyDescent="0.3">
      <c r="A1887" s="31">
        <v>43890</v>
      </c>
      <c r="B1887" s="32" t="str">
        <f>VLOOKUP(Table_EnergyDemand_raw_data[[#This Row],[Date]],Table_Sheet1[], 2, FALSE)</f>
        <v>Y</v>
      </c>
      <c r="C1887" s="32" t="str">
        <f>VLOOKUP(Table_EnergyDemand_raw_data[[#This Row],[Date]],Table_Sheet1[], 3, FALSE)</f>
        <v>N</v>
      </c>
      <c r="D1887" s="32">
        <v>100380.94</v>
      </c>
      <c r="E1887" s="32">
        <f>IF(Table5[[#This Row],[School day]]="Y",Table5[[#This Row],[Demand]],NA())</f>
        <v>100380.94</v>
      </c>
      <c r="F1887" s="32" t="e">
        <f>IF(Table5[[#This Row],[School day]]="N",Table5[[#This Row],[Demand]],NA())</f>
        <v>#N/A</v>
      </c>
      <c r="G1887" s="32" t="e">
        <f>IF(Table5[[#This Row],[Holiday]]="Y",Table5[[#This Row],[Demand]], NA())</f>
        <v>#N/A</v>
      </c>
      <c r="H1887" s="32">
        <f>IF(Table5[[#This Row],[Holiday]]="Y",NA(),Table5[[#This Row],[Demand]])</f>
        <v>100380.94</v>
      </c>
    </row>
    <row r="1888" spans="1:8" x14ac:dyDescent="0.3">
      <c r="A1888" s="31">
        <v>43891</v>
      </c>
      <c r="B1888" s="32" t="str">
        <f>VLOOKUP(Table_EnergyDemand_raw_data[[#This Row],[Date]],Table_Sheet1[], 2, FALSE)</f>
        <v>Y</v>
      </c>
      <c r="C1888" s="32" t="str">
        <f>VLOOKUP(Table_EnergyDemand_raw_data[[#This Row],[Date]],Table_Sheet1[], 3, FALSE)</f>
        <v>N</v>
      </c>
      <c r="D1888" s="32">
        <v>101413.145</v>
      </c>
      <c r="E1888" s="32">
        <f>IF(Table5[[#This Row],[School day]]="Y",Table5[[#This Row],[Demand]],NA())</f>
        <v>101413.145</v>
      </c>
      <c r="F1888" s="32" t="e">
        <f>IF(Table5[[#This Row],[School day]]="N",Table5[[#This Row],[Demand]],NA())</f>
        <v>#N/A</v>
      </c>
      <c r="G1888" s="32" t="e">
        <f>IF(Table5[[#This Row],[Holiday]]="Y",Table5[[#This Row],[Demand]], NA())</f>
        <v>#N/A</v>
      </c>
      <c r="H1888" s="32">
        <f>IF(Table5[[#This Row],[Holiday]]="Y",NA(),Table5[[#This Row],[Demand]])</f>
        <v>101413.145</v>
      </c>
    </row>
    <row r="1889" spans="1:8" x14ac:dyDescent="0.3">
      <c r="A1889" s="31">
        <v>43892</v>
      </c>
      <c r="B1889" s="32" t="str">
        <f>VLOOKUP(Table_EnergyDemand_raw_data[[#This Row],[Date]],Table_Sheet1[], 2, FALSE)</f>
        <v>Y</v>
      </c>
      <c r="C1889" s="32" t="str">
        <f>VLOOKUP(Table_EnergyDemand_raw_data[[#This Row],[Date]],Table_Sheet1[], 3, FALSE)</f>
        <v>N</v>
      </c>
      <c r="D1889" s="32">
        <v>106359.955</v>
      </c>
      <c r="E1889" s="32">
        <f>IF(Table5[[#This Row],[School day]]="Y",Table5[[#This Row],[Demand]],NA())</f>
        <v>106359.955</v>
      </c>
      <c r="F1889" s="32" t="e">
        <f>IF(Table5[[#This Row],[School day]]="N",Table5[[#This Row],[Demand]],NA())</f>
        <v>#N/A</v>
      </c>
      <c r="G1889" s="32" t="e">
        <f>IF(Table5[[#This Row],[Holiday]]="Y",Table5[[#This Row],[Demand]], NA())</f>
        <v>#N/A</v>
      </c>
      <c r="H1889" s="32">
        <f>IF(Table5[[#This Row],[Holiday]]="Y",NA(),Table5[[#This Row],[Demand]])</f>
        <v>106359.955</v>
      </c>
    </row>
    <row r="1890" spans="1:8" x14ac:dyDescent="0.3">
      <c r="A1890" s="31">
        <v>43893</v>
      </c>
      <c r="B1890" s="32" t="str">
        <f>VLOOKUP(Table_EnergyDemand_raw_data[[#This Row],[Date]],Table_Sheet1[], 2, FALSE)</f>
        <v>Y</v>
      </c>
      <c r="C1890" s="32" t="str">
        <f>VLOOKUP(Table_EnergyDemand_raw_data[[#This Row],[Date]],Table_Sheet1[], 3, FALSE)</f>
        <v>N</v>
      </c>
      <c r="D1890" s="32">
        <v>108746.37</v>
      </c>
      <c r="E1890" s="32">
        <f>IF(Table5[[#This Row],[School day]]="Y",Table5[[#This Row],[Demand]],NA())</f>
        <v>108746.37</v>
      </c>
      <c r="F1890" s="32" t="e">
        <f>IF(Table5[[#This Row],[School day]]="N",Table5[[#This Row],[Demand]],NA())</f>
        <v>#N/A</v>
      </c>
      <c r="G1890" s="32" t="e">
        <f>IF(Table5[[#This Row],[Holiday]]="Y",Table5[[#This Row],[Demand]], NA())</f>
        <v>#N/A</v>
      </c>
      <c r="H1890" s="32">
        <f>IF(Table5[[#This Row],[Holiday]]="Y",NA(),Table5[[#This Row],[Demand]])</f>
        <v>108746.37</v>
      </c>
    </row>
    <row r="1891" spans="1:8" x14ac:dyDescent="0.3">
      <c r="A1891" s="31">
        <v>43894</v>
      </c>
      <c r="B1891" s="32" t="str">
        <f>VLOOKUP(Table_EnergyDemand_raw_data[[#This Row],[Date]],Table_Sheet1[], 2, FALSE)</f>
        <v>Y</v>
      </c>
      <c r="C1891" s="32" t="str">
        <f>VLOOKUP(Table_EnergyDemand_raw_data[[#This Row],[Date]],Table_Sheet1[], 3, FALSE)</f>
        <v>N</v>
      </c>
      <c r="D1891" s="32">
        <v>117505.625</v>
      </c>
      <c r="E1891" s="32">
        <f>IF(Table5[[#This Row],[School day]]="Y",Table5[[#This Row],[Demand]],NA())</f>
        <v>117505.625</v>
      </c>
      <c r="F1891" s="32" t="e">
        <f>IF(Table5[[#This Row],[School day]]="N",Table5[[#This Row],[Demand]],NA())</f>
        <v>#N/A</v>
      </c>
      <c r="G1891" s="32" t="e">
        <f>IF(Table5[[#This Row],[Holiday]]="Y",Table5[[#This Row],[Demand]], NA())</f>
        <v>#N/A</v>
      </c>
      <c r="H1891" s="32">
        <f>IF(Table5[[#This Row],[Holiday]]="Y",NA(),Table5[[#This Row],[Demand]])</f>
        <v>117505.625</v>
      </c>
    </row>
    <row r="1892" spans="1:8" x14ac:dyDescent="0.3">
      <c r="A1892" s="31">
        <v>43895</v>
      </c>
      <c r="B1892" s="32" t="str">
        <f>VLOOKUP(Table_EnergyDemand_raw_data[[#This Row],[Date]],Table_Sheet1[], 2, FALSE)</f>
        <v>Y</v>
      </c>
      <c r="C1892" s="32" t="str">
        <f>VLOOKUP(Table_EnergyDemand_raw_data[[#This Row],[Date]],Table_Sheet1[], 3, FALSE)</f>
        <v>N</v>
      </c>
      <c r="D1892" s="32">
        <v>119734.63499999999</v>
      </c>
      <c r="E1892" s="32">
        <f>IF(Table5[[#This Row],[School day]]="Y",Table5[[#This Row],[Demand]],NA())</f>
        <v>119734.63499999999</v>
      </c>
      <c r="F1892" s="32" t="e">
        <f>IF(Table5[[#This Row],[School day]]="N",Table5[[#This Row],[Demand]],NA())</f>
        <v>#N/A</v>
      </c>
      <c r="G1892" s="32" t="e">
        <f>IF(Table5[[#This Row],[Holiday]]="Y",Table5[[#This Row],[Demand]], NA())</f>
        <v>#N/A</v>
      </c>
      <c r="H1892" s="32">
        <f>IF(Table5[[#This Row],[Holiday]]="Y",NA(),Table5[[#This Row],[Demand]])</f>
        <v>119734.63499999999</v>
      </c>
    </row>
    <row r="1893" spans="1:8" x14ac:dyDescent="0.3">
      <c r="A1893" s="31">
        <v>43896</v>
      </c>
      <c r="B1893" s="32" t="str">
        <f>VLOOKUP(Table_EnergyDemand_raw_data[[#This Row],[Date]],Table_Sheet1[], 2, FALSE)</f>
        <v>Y</v>
      </c>
      <c r="C1893" s="32" t="str">
        <f>VLOOKUP(Table_EnergyDemand_raw_data[[#This Row],[Date]],Table_Sheet1[], 3, FALSE)</f>
        <v>N</v>
      </c>
      <c r="D1893" s="32">
        <v>111322.325</v>
      </c>
      <c r="E1893" s="32">
        <f>IF(Table5[[#This Row],[School day]]="Y",Table5[[#This Row],[Demand]],NA())</f>
        <v>111322.325</v>
      </c>
      <c r="F1893" s="32" t="e">
        <f>IF(Table5[[#This Row],[School day]]="N",Table5[[#This Row],[Demand]],NA())</f>
        <v>#N/A</v>
      </c>
      <c r="G1893" s="32" t="e">
        <f>IF(Table5[[#This Row],[Holiday]]="Y",Table5[[#This Row],[Demand]], NA())</f>
        <v>#N/A</v>
      </c>
      <c r="H1893" s="32">
        <f>IF(Table5[[#This Row],[Holiday]]="Y",NA(),Table5[[#This Row],[Demand]])</f>
        <v>111322.325</v>
      </c>
    </row>
    <row r="1894" spans="1:8" x14ac:dyDescent="0.3">
      <c r="A1894" s="31">
        <v>43897</v>
      </c>
      <c r="B1894" s="32" t="str">
        <f>VLOOKUP(Table_EnergyDemand_raw_data[[#This Row],[Date]],Table_Sheet1[], 2, FALSE)</f>
        <v>Y</v>
      </c>
      <c r="C1894" s="32" t="str">
        <f>VLOOKUP(Table_EnergyDemand_raw_data[[#This Row],[Date]],Table_Sheet1[], 3, FALSE)</f>
        <v>N</v>
      </c>
      <c r="D1894" s="32">
        <v>96850.78</v>
      </c>
      <c r="E1894" s="32">
        <f>IF(Table5[[#This Row],[School day]]="Y",Table5[[#This Row],[Demand]],NA())</f>
        <v>96850.78</v>
      </c>
      <c r="F1894" s="32" t="e">
        <f>IF(Table5[[#This Row],[School day]]="N",Table5[[#This Row],[Demand]],NA())</f>
        <v>#N/A</v>
      </c>
      <c r="G1894" s="32" t="e">
        <f>IF(Table5[[#This Row],[Holiday]]="Y",Table5[[#This Row],[Demand]], NA())</f>
        <v>#N/A</v>
      </c>
      <c r="H1894" s="32">
        <f>IF(Table5[[#This Row],[Holiday]]="Y",NA(),Table5[[#This Row],[Demand]])</f>
        <v>96850.78</v>
      </c>
    </row>
    <row r="1895" spans="1:8" x14ac:dyDescent="0.3">
      <c r="A1895" s="31">
        <v>43898</v>
      </c>
      <c r="B1895" s="32" t="str">
        <f>VLOOKUP(Table_EnergyDemand_raw_data[[#This Row],[Date]],Table_Sheet1[], 2, FALSE)</f>
        <v>Y</v>
      </c>
      <c r="C1895" s="32" t="str">
        <f>VLOOKUP(Table_EnergyDemand_raw_data[[#This Row],[Date]],Table_Sheet1[], 3, FALSE)</f>
        <v>N</v>
      </c>
      <c r="D1895" s="32">
        <v>92553.29</v>
      </c>
      <c r="E1895" s="32">
        <f>IF(Table5[[#This Row],[School day]]="Y",Table5[[#This Row],[Demand]],NA())</f>
        <v>92553.29</v>
      </c>
      <c r="F1895" s="32" t="e">
        <f>IF(Table5[[#This Row],[School day]]="N",Table5[[#This Row],[Demand]],NA())</f>
        <v>#N/A</v>
      </c>
      <c r="G1895" s="32" t="e">
        <f>IF(Table5[[#This Row],[Holiday]]="Y",Table5[[#This Row],[Demand]], NA())</f>
        <v>#N/A</v>
      </c>
      <c r="H1895" s="32">
        <f>IF(Table5[[#This Row],[Holiday]]="Y",NA(),Table5[[#This Row],[Demand]])</f>
        <v>92553.29</v>
      </c>
    </row>
    <row r="1896" spans="1:8" x14ac:dyDescent="0.3">
      <c r="A1896" s="31">
        <v>43899</v>
      </c>
      <c r="B1896" s="32" t="str">
        <f>VLOOKUP(Table_EnergyDemand_raw_data[[#This Row],[Date]],Table_Sheet1[], 2, FALSE)</f>
        <v>Y</v>
      </c>
      <c r="C1896" s="32" t="str">
        <f>VLOOKUP(Table_EnergyDemand_raw_data[[#This Row],[Date]],Table_Sheet1[], 3, FALSE)</f>
        <v>Y</v>
      </c>
      <c r="D1896" s="32">
        <v>94641.7</v>
      </c>
      <c r="E1896" s="32">
        <f>IF(Table5[[#This Row],[School day]]="Y",Table5[[#This Row],[Demand]],NA())</f>
        <v>94641.7</v>
      </c>
      <c r="F1896" s="32" t="e">
        <f>IF(Table5[[#This Row],[School day]]="N",Table5[[#This Row],[Demand]],NA())</f>
        <v>#N/A</v>
      </c>
      <c r="G1896" s="32">
        <f>IF(Table5[[#This Row],[Holiday]]="Y",Table5[[#This Row],[Demand]], NA())</f>
        <v>94641.7</v>
      </c>
      <c r="H1896" s="32" t="e">
        <f>IF(Table5[[#This Row],[Holiday]]="Y",NA(),Table5[[#This Row],[Demand]])</f>
        <v>#N/A</v>
      </c>
    </row>
    <row r="1897" spans="1:8" x14ac:dyDescent="0.3">
      <c r="A1897" s="31">
        <v>43900</v>
      </c>
      <c r="B1897" s="32" t="str">
        <f>VLOOKUP(Table_EnergyDemand_raw_data[[#This Row],[Date]],Table_Sheet1[], 2, FALSE)</f>
        <v>Y</v>
      </c>
      <c r="C1897" s="32" t="str">
        <f>VLOOKUP(Table_EnergyDemand_raw_data[[#This Row],[Date]],Table_Sheet1[], 3, FALSE)</f>
        <v>N</v>
      </c>
      <c r="D1897" s="32">
        <v>112142.54</v>
      </c>
      <c r="E1897" s="32">
        <f>IF(Table5[[#This Row],[School day]]="Y",Table5[[#This Row],[Demand]],NA())</f>
        <v>112142.54</v>
      </c>
      <c r="F1897" s="32" t="e">
        <f>IF(Table5[[#This Row],[School day]]="N",Table5[[#This Row],[Demand]],NA())</f>
        <v>#N/A</v>
      </c>
      <c r="G1897" s="32" t="e">
        <f>IF(Table5[[#This Row],[Holiday]]="Y",Table5[[#This Row],[Demand]], NA())</f>
        <v>#N/A</v>
      </c>
      <c r="H1897" s="32">
        <f>IF(Table5[[#This Row],[Holiday]]="Y",NA(),Table5[[#This Row],[Demand]])</f>
        <v>112142.54</v>
      </c>
    </row>
    <row r="1898" spans="1:8" x14ac:dyDescent="0.3">
      <c r="A1898" s="31">
        <v>43901</v>
      </c>
      <c r="B1898" s="32" t="str">
        <f>VLOOKUP(Table_EnergyDemand_raw_data[[#This Row],[Date]],Table_Sheet1[], 2, FALSE)</f>
        <v>Y</v>
      </c>
      <c r="C1898" s="32" t="str">
        <f>VLOOKUP(Table_EnergyDemand_raw_data[[#This Row],[Date]],Table_Sheet1[], 3, FALSE)</f>
        <v>N</v>
      </c>
      <c r="D1898" s="32">
        <v>118830.14</v>
      </c>
      <c r="E1898" s="32">
        <f>IF(Table5[[#This Row],[School day]]="Y",Table5[[#This Row],[Demand]],NA())</f>
        <v>118830.14</v>
      </c>
      <c r="F1898" s="32" t="e">
        <f>IF(Table5[[#This Row],[School day]]="N",Table5[[#This Row],[Demand]],NA())</f>
        <v>#N/A</v>
      </c>
      <c r="G1898" s="32" t="e">
        <f>IF(Table5[[#This Row],[Holiday]]="Y",Table5[[#This Row],[Demand]], NA())</f>
        <v>#N/A</v>
      </c>
      <c r="H1898" s="32">
        <f>IF(Table5[[#This Row],[Holiday]]="Y",NA(),Table5[[#This Row],[Demand]])</f>
        <v>118830.14</v>
      </c>
    </row>
    <row r="1899" spans="1:8" x14ac:dyDescent="0.3">
      <c r="A1899" s="31">
        <v>43902</v>
      </c>
      <c r="B1899" s="32" t="str">
        <f>VLOOKUP(Table_EnergyDemand_raw_data[[#This Row],[Date]],Table_Sheet1[], 2, FALSE)</f>
        <v>Y</v>
      </c>
      <c r="C1899" s="32" t="str">
        <f>VLOOKUP(Table_EnergyDemand_raw_data[[#This Row],[Date]],Table_Sheet1[], 3, FALSE)</f>
        <v>N</v>
      </c>
      <c r="D1899" s="32">
        <v>120272.77499999999</v>
      </c>
      <c r="E1899" s="32">
        <f>IF(Table5[[#This Row],[School day]]="Y",Table5[[#This Row],[Demand]],NA())</f>
        <v>120272.77499999999</v>
      </c>
      <c r="F1899" s="32" t="e">
        <f>IF(Table5[[#This Row],[School day]]="N",Table5[[#This Row],[Demand]],NA())</f>
        <v>#N/A</v>
      </c>
      <c r="G1899" s="32" t="e">
        <f>IF(Table5[[#This Row],[Holiday]]="Y",Table5[[#This Row],[Demand]], NA())</f>
        <v>#N/A</v>
      </c>
      <c r="H1899" s="32">
        <f>IF(Table5[[#This Row],[Holiday]]="Y",NA(),Table5[[#This Row],[Demand]])</f>
        <v>120272.77499999999</v>
      </c>
    </row>
    <row r="1900" spans="1:8" x14ac:dyDescent="0.3">
      <c r="A1900" s="31">
        <v>43903</v>
      </c>
      <c r="B1900" s="32" t="str">
        <f>VLOOKUP(Table_EnergyDemand_raw_data[[#This Row],[Date]],Table_Sheet1[], 2, FALSE)</f>
        <v>Y</v>
      </c>
      <c r="C1900" s="32" t="str">
        <f>VLOOKUP(Table_EnergyDemand_raw_data[[#This Row],[Date]],Table_Sheet1[], 3, FALSE)</f>
        <v>N</v>
      </c>
      <c r="D1900" s="32">
        <v>115075.81</v>
      </c>
      <c r="E1900" s="32">
        <f>IF(Table5[[#This Row],[School day]]="Y",Table5[[#This Row],[Demand]],NA())</f>
        <v>115075.81</v>
      </c>
      <c r="F1900" s="32" t="e">
        <f>IF(Table5[[#This Row],[School day]]="N",Table5[[#This Row],[Demand]],NA())</f>
        <v>#N/A</v>
      </c>
      <c r="G1900" s="32" t="e">
        <f>IF(Table5[[#This Row],[Holiday]]="Y",Table5[[#This Row],[Demand]], NA())</f>
        <v>#N/A</v>
      </c>
      <c r="H1900" s="32">
        <f>IF(Table5[[#This Row],[Holiday]]="Y",NA(),Table5[[#This Row],[Demand]])</f>
        <v>115075.81</v>
      </c>
    </row>
    <row r="1901" spans="1:8" x14ac:dyDescent="0.3">
      <c r="A1901" s="31">
        <v>43904</v>
      </c>
      <c r="B1901" s="32" t="str">
        <f>VLOOKUP(Table_EnergyDemand_raw_data[[#This Row],[Date]],Table_Sheet1[], 2, FALSE)</f>
        <v>Y</v>
      </c>
      <c r="C1901" s="32" t="str">
        <f>VLOOKUP(Table_EnergyDemand_raw_data[[#This Row],[Date]],Table_Sheet1[], 3, FALSE)</f>
        <v>N</v>
      </c>
      <c r="D1901" s="32">
        <v>96016.19</v>
      </c>
      <c r="E1901" s="32">
        <f>IF(Table5[[#This Row],[School day]]="Y",Table5[[#This Row],[Demand]],NA())</f>
        <v>96016.19</v>
      </c>
      <c r="F1901" s="32" t="e">
        <f>IF(Table5[[#This Row],[School day]]="N",Table5[[#This Row],[Demand]],NA())</f>
        <v>#N/A</v>
      </c>
      <c r="G1901" s="32" t="e">
        <f>IF(Table5[[#This Row],[Holiday]]="Y",Table5[[#This Row],[Demand]], NA())</f>
        <v>#N/A</v>
      </c>
      <c r="H1901" s="32">
        <f>IF(Table5[[#This Row],[Holiday]]="Y",NA(),Table5[[#This Row],[Demand]])</f>
        <v>96016.19</v>
      </c>
    </row>
    <row r="1902" spans="1:8" x14ac:dyDescent="0.3">
      <c r="A1902" s="31">
        <v>43905</v>
      </c>
      <c r="B1902" s="32" t="str">
        <f>VLOOKUP(Table_EnergyDemand_raw_data[[#This Row],[Date]],Table_Sheet1[], 2, FALSE)</f>
        <v>Y</v>
      </c>
      <c r="C1902" s="32" t="str">
        <f>VLOOKUP(Table_EnergyDemand_raw_data[[#This Row],[Date]],Table_Sheet1[], 3, FALSE)</f>
        <v>N</v>
      </c>
      <c r="D1902" s="32">
        <v>97664.934999999998</v>
      </c>
      <c r="E1902" s="32">
        <f>IF(Table5[[#This Row],[School day]]="Y",Table5[[#This Row],[Demand]],NA())</f>
        <v>97664.934999999998</v>
      </c>
      <c r="F1902" s="32" t="e">
        <f>IF(Table5[[#This Row],[School day]]="N",Table5[[#This Row],[Demand]],NA())</f>
        <v>#N/A</v>
      </c>
      <c r="G1902" s="32" t="e">
        <f>IF(Table5[[#This Row],[Holiday]]="Y",Table5[[#This Row],[Demand]], NA())</f>
        <v>#N/A</v>
      </c>
      <c r="H1902" s="32">
        <f>IF(Table5[[#This Row],[Holiday]]="Y",NA(),Table5[[#This Row],[Demand]])</f>
        <v>97664.934999999998</v>
      </c>
    </row>
    <row r="1903" spans="1:8" x14ac:dyDescent="0.3">
      <c r="A1903" s="31">
        <v>43906</v>
      </c>
      <c r="B1903" s="32" t="str">
        <f>VLOOKUP(Table_EnergyDemand_raw_data[[#This Row],[Date]],Table_Sheet1[], 2, FALSE)</f>
        <v>Y</v>
      </c>
      <c r="C1903" s="32" t="str">
        <f>VLOOKUP(Table_EnergyDemand_raw_data[[#This Row],[Date]],Table_Sheet1[], 3, FALSE)</f>
        <v>N</v>
      </c>
      <c r="D1903" s="32">
        <v>110586.815</v>
      </c>
      <c r="E1903" s="32">
        <f>IF(Table5[[#This Row],[School day]]="Y",Table5[[#This Row],[Demand]],NA())</f>
        <v>110586.815</v>
      </c>
      <c r="F1903" s="32" t="e">
        <f>IF(Table5[[#This Row],[School day]]="N",Table5[[#This Row],[Demand]],NA())</f>
        <v>#N/A</v>
      </c>
      <c r="G1903" s="32" t="e">
        <f>IF(Table5[[#This Row],[Holiday]]="Y",Table5[[#This Row],[Demand]], NA())</f>
        <v>#N/A</v>
      </c>
      <c r="H1903" s="32">
        <f>IF(Table5[[#This Row],[Holiday]]="Y",NA(),Table5[[#This Row],[Demand]])</f>
        <v>110586.815</v>
      </c>
    </row>
    <row r="1904" spans="1:8" x14ac:dyDescent="0.3">
      <c r="A1904" s="31">
        <v>43907</v>
      </c>
      <c r="B1904" s="32" t="str">
        <f>VLOOKUP(Table_EnergyDemand_raw_data[[#This Row],[Date]],Table_Sheet1[], 2, FALSE)</f>
        <v>Y</v>
      </c>
      <c r="C1904" s="32" t="str">
        <f>VLOOKUP(Table_EnergyDemand_raw_data[[#This Row],[Date]],Table_Sheet1[], 3, FALSE)</f>
        <v>N</v>
      </c>
      <c r="D1904" s="32">
        <v>115254.185</v>
      </c>
      <c r="E1904" s="32">
        <f>IF(Table5[[#This Row],[School day]]="Y",Table5[[#This Row],[Demand]],NA())</f>
        <v>115254.185</v>
      </c>
      <c r="F1904" s="32" t="e">
        <f>IF(Table5[[#This Row],[School day]]="N",Table5[[#This Row],[Demand]],NA())</f>
        <v>#N/A</v>
      </c>
      <c r="G1904" s="32" t="e">
        <f>IF(Table5[[#This Row],[Holiday]]="Y",Table5[[#This Row],[Demand]], NA())</f>
        <v>#N/A</v>
      </c>
      <c r="H1904" s="32">
        <f>IF(Table5[[#This Row],[Holiday]]="Y",NA(),Table5[[#This Row],[Demand]])</f>
        <v>115254.185</v>
      </c>
    </row>
    <row r="1905" spans="1:8" x14ac:dyDescent="0.3">
      <c r="A1905" s="31">
        <v>43908</v>
      </c>
      <c r="B1905" s="32" t="str">
        <f>VLOOKUP(Table_EnergyDemand_raw_data[[#This Row],[Date]],Table_Sheet1[], 2, FALSE)</f>
        <v>Y</v>
      </c>
      <c r="C1905" s="32" t="str">
        <f>VLOOKUP(Table_EnergyDemand_raw_data[[#This Row],[Date]],Table_Sheet1[], 3, FALSE)</f>
        <v>N</v>
      </c>
      <c r="D1905" s="32">
        <v>121127.145</v>
      </c>
      <c r="E1905" s="32">
        <f>IF(Table5[[#This Row],[School day]]="Y",Table5[[#This Row],[Demand]],NA())</f>
        <v>121127.145</v>
      </c>
      <c r="F1905" s="32" t="e">
        <f>IF(Table5[[#This Row],[School day]]="N",Table5[[#This Row],[Demand]],NA())</f>
        <v>#N/A</v>
      </c>
      <c r="G1905" s="32" t="e">
        <f>IF(Table5[[#This Row],[Holiday]]="Y",Table5[[#This Row],[Demand]], NA())</f>
        <v>#N/A</v>
      </c>
      <c r="H1905" s="32">
        <f>IF(Table5[[#This Row],[Holiday]]="Y",NA(),Table5[[#This Row],[Demand]])</f>
        <v>121127.145</v>
      </c>
    </row>
    <row r="1906" spans="1:8" x14ac:dyDescent="0.3">
      <c r="A1906" s="31">
        <v>43909</v>
      </c>
      <c r="B1906" s="32" t="str">
        <f>VLOOKUP(Table_EnergyDemand_raw_data[[#This Row],[Date]],Table_Sheet1[], 2, FALSE)</f>
        <v>Y</v>
      </c>
      <c r="C1906" s="32" t="str">
        <f>VLOOKUP(Table_EnergyDemand_raw_data[[#This Row],[Date]],Table_Sheet1[], 3, FALSE)</f>
        <v>N</v>
      </c>
      <c r="D1906" s="32">
        <v>127266.86</v>
      </c>
      <c r="E1906" s="32">
        <f>IF(Table5[[#This Row],[School day]]="Y",Table5[[#This Row],[Demand]],NA())</f>
        <v>127266.86</v>
      </c>
      <c r="F1906" s="32" t="e">
        <f>IF(Table5[[#This Row],[School day]]="N",Table5[[#This Row],[Demand]],NA())</f>
        <v>#N/A</v>
      </c>
      <c r="G1906" s="32" t="e">
        <f>IF(Table5[[#This Row],[Holiday]]="Y",Table5[[#This Row],[Demand]], NA())</f>
        <v>#N/A</v>
      </c>
      <c r="H1906" s="32">
        <f>IF(Table5[[#This Row],[Holiday]]="Y",NA(),Table5[[#This Row],[Demand]])</f>
        <v>127266.86</v>
      </c>
    </row>
    <row r="1907" spans="1:8" x14ac:dyDescent="0.3">
      <c r="A1907" s="31">
        <v>43910</v>
      </c>
      <c r="B1907" s="32" t="str">
        <f>VLOOKUP(Table_EnergyDemand_raw_data[[#This Row],[Date]],Table_Sheet1[], 2, FALSE)</f>
        <v>Y</v>
      </c>
      <c r="C1907" s="32" t="str">
        <f>VLOOKUP(Table_EnergyDemand_raw_data[[#This Row],[Date]],Table_Sheet1[], 3, FALSE)</f>
        <v>N</v>
      </c>
      <c r="D1907" s="32">
        <v>111547.605</v>
      </c>
      <c r="E1907" s="32">
        <f>IF(Table5[[#This Row],[School day]]="Y",Table5[[#This Row],[Demand]],NA())</f>
        <v>111547.605</v>
      </c>
      <c r="F1907" s="32" t="e">
        <f>IF(Table5[[#This Row],[School day]]="N",Table5[[#This Row],[Demand]],NA())</f>
        <v>#N/A</v>
      </c>
      <c r="G1907" s="32" t="e">
        <f>IF(Table5[[#This Row],[Holiday]]="Y",Table5[[#This Row],[Demand]], NA())</f>
        <v>#N/A</v>
      </c>
      <c r="H1907" s="32">
        <f>IF(Table5[[#This Row],[Holiday]]="Y",NA(),Table5[[#This Row],[Demand]])</f>
        <v>111547.605</v>
      </c>
    </row>
    <row r="1908" spans="1:8" x14ac:dyDescent="0.3">
      <c r="A1908" s="31">
        <v>43911</v>
      </c>
      <c r="B1908" s="32" t="str">
        <f>VLOOKUP(Table_EnergyDemand_raw_data[[#This Row],[Date]],Table_Sheet1[], 2, FALSE)</f>
        <v>Y</v>
      </c>
      <c r="C1908" s="32" t="str">
        <f>VLOOKUP(Table_EnergyDemand_raw_data[[#This Row],[Date]],Table_Sheet1[], 3, FALSE)</f>
        <v>N</v>
      </c>
      <c r="D1908" s="32">
        <v>103999.33500000001</v>
      </c>
      <c r="E1908" s="32">
        <f>IF(Table5[[#This Row],[School day]]="Y",Table5[[#This Row],[Demand]],NA())</f>
        <v>103999.33500000001</v>
      </c>
      <c r="F1908" s="32" t="e">
        <f>IF(Table5[[#This Row],[School day]]="N",Table5[[#This Row],[Demand]],NA())</f>
        <v>#N/A</v>
      </c>
      <c r="G1908" s="32" t="e">
        <f>IF(Table5[[#This Row],[Holiday]]="Y",Table5[[#This Row],[Demand]], NA())</f>
        <v>#N/A</v>
      </c>
      <c r="H1908" s="32">
        <f>IF(Table5[[#This Row],[Holiday]]="Y",NA(),Table5[[#This Row],[Demand]])</f>
        <v>103999.33500000001</v>
      </c>
    </row>
    <row r="1909" spans="1:8" x14ac:dyDescent="0.3">
      <c r="A1909" s="31">
        <v>43912</v>
      </c>
      <c r="B1909" s="32" t="str">
        <f>VLOOKUP(Table_EnergyDemand_raw_data[[#This Row],[Date]],Table_Sheet1[], 2, FALSE)</f>
        <v>Y</v>
      </c>
      <c r="C1909" s="32" t="str">
        <f>VLOOKUP(Table_EnergyDemand_raw_data[[#This Row],[Date]],Table_Sheet1[], 3, FALSE)</f>
        <v>N</v>
      </c>
      <c r="D1909" s="32">
        <v>97449.684999999998</v>
      </c>
      <c r="E1909" s="32">
        <f>IF(Table5[[#This Row],[School day]]="Y",Table5[[#This Row],[Demand]],NA())</f>
        <v>97449.684999999998</v>
      </c>
      <c r="F1909" s="32" t="e">
        <f>IF(Table5[[#This Row],[School day]]="N",Table5[[#This Row],[Demand]],NA())</f>
        <v>#N/A</v>
      </c>
      <c r="G1909" s="32" t="e">
        <f>IF(Table5[[#This Row],[Holiday]]="Y",Table5[[#This Row],[Demand]], NA())</f>
        <v>#N/A</v>
      </c>
      <c r="H1909" s="32">
        <f>IF(Table5[[#This Row],[Holiday]]="Y",NA(),Table5[[#This Row],[Demand]])</f>
        <v>97449.684999999998</v>
      </c>
    </row>
    <row r="1910" spans="1:8" x14ac:dyDescent="0.3">
      <c r="A1910" s="31">
        <v>43913</v>
      </c>
      <c r="B1910" s="32" t="str">
        <f>VLOOKUP(Table_EnergyDemand_raw_data[[#This Row],[Date]],Table_Sheet1[], 2, FALSE)</f>
        <v>Y</v>
      </c>
      <c r="C1910" s="32" t="str">
        <f>VLOOKUP(Table_EnergyDemand_raw_data[[#This Row],[Date]],Table_Sheet1[], 3, FALSE)</f>
        <v>N</v>
      </c>
      <c r="D1910" s="32">
        <v>112906.94500000001</v>
      </c>
      <c r="E1910" s="32">
        <f>IF(Table5[[#This Row],[School day]]="Y",Table5[[#This Row],[Demand]],NA())</f>
        <v>112906.94500000001</v>
      </c>
      <c r="F1910" s="32" t="e">
        <f>IF(Table5[[#This Row],[School day]]="N",Table5[[#This Row],[Demand]],NA())</f>
        <v>#N/A</v>
      </c>
      <c r="G1910" s="32" t="e">
        <f>IF(Table5[[#This Row],[Holiday]]="Y",Table5[[#This Row],[Demand]], NA())</f>
        <v>#N/A</v>
      </c>
      <c r="H1910" s="32">
        <f>IF(Table5[[#This Row],[Holiday]]="Y",NA(),Table5[[#This Row],[Demand]])</f>
        <v>112906.94500000001</v>
      </c>
    </row>
    <row r="1911" spans="1:8" x14ac:dyDescent="0.3">
      <c r="A1911" s="31">
        <v>43914</v>
      </c>
      <c r="B1911" s="32" t="str">
        <f>VLOOKUP(Table_EnergyDemand_raw_data[[#This Row],[Date]],Table_Sheet1[], 2, FALSE)</f>
        <v>N</v>
      </c>
      <c r="C1911" s="32" t="str">
        <f>VLOOKUP(Table_EnergyDemand_raw_data[[#This Row],[Date]],Table_Sheet1[], 3, FALSE)</f>
        <v>N</v>
      </c>
      <c r="D1911" s="32">
        <v>114935.545</v>
      </c>
      <c r="E1911" s="32" t="e">
        <f>IF(Table5[[#This Row],[School day]]="Y",Table5[[#This Row],[Demand]],NA())</f>
        <v>#N/A</v>
      </c>
      <c r="F1911" s="32">
        <f>IF(Table5[[#This Row],[School day]]="N",Table5[[#This Row],[Demand]],NA())</f>
        <v>114935.545</v>
      </c>
      <c r="G1911" s="32" t="e">
        <f>IF(Table5[[#This Row],[Holiday]]="Y",Table5[[#This Row],[Demand]], NA())</f>
        <v>#N/A</v>
      </c>
      <c r="H1911" s="32">
        <f>IF(Table5[[#This Row],[Holiday]]="Y",NA(),Table5[[#This Row],[Demand]])</f>
        <v>114935.545</v>
      </c>
    </row>
    <row r="1912" spans="1:8" x14ac:dyDescent="0.3">
      <c r="A1912" s="31">
        <v>43915</v>
      </c>
      <c r="B1912" s="32" t="str">
        <f>VLOOKUP(Table_EnergyDemand_raw_data[[#This Row],[Date]],Table_Sheet1[], 2, FALSE)</f>
        <v>N</v>
      </c>
      <c r="C1912" s="32" t="str">
        <f>VLOOKUP(Table_EnergyDemand_raw_data[[#This Row],[Date]],Table_Sheet1[], 3, FALSE)</f>
        <v>N</v>
      </c>
      <c r="D1912" s="32">
        <v>113147.815</v>
      </c>
      <c r="E1912" s="32" t="e">
        <f>IF(Table5[[#This Row],[School day]]="Y",Table5[[#This Row],[Demand]],NA())</f>
        <v>#N/A</v>
      </c>
      <c r="F1912" s="32">
        <f>IF(Table5[[#This Row],[School day]]="N",Table5[[#This Row],[Demand]],NA())</f>
        <v>113147.815</v>
      </c>
      <c r="G1912" s="32" t="e">
        <f>IF(Table5[[#This Row],[Holiday]]="Y",Table5[[#This Row],[Demand]], NA())</f>
        <v>#N/A</v>
      </c>
      <c r="H1912" s="32">
        <f>IF(Table5[[#This Row],[Holiday]]="Y",NA(),Table5[[#This Row],[Demand]])</f>
        <v>113147.815</v>
      </c>
    </row>
    <row r="1913" spans="1:8" x14ac:dyDescent="0.3">
      <c r="A1913" s="31">
        <v>43916</v>
      </c>
      <c r="B1913" s="32" t="str">
        <f>VLOOKUP(Table_EnergyDemand_raw_data[[#This Row],[Date]],Table_Sheet1[], 2, FALSE)</f>
        <v>N</v>
      </c>
      <c r="C1913" s="32" t="str">
        <f>VLOOKUP(Table_EnergyDemand_raw_data[[#This Row],[Date]],Table_Sheet1[], 3, FALSE)</f>
        <v>N</v>
      </c>
      <c r="D1913" s="32">
        <v>110088.01</v>
      </c>
      <c r="E1913" s="32" t="e">
        <f>IF(Table5[[#This Row],[School day]]="Y",Table5[[#This Row],[Demand]],NA())</f>
        <v>#N/A</v>
      </c>
      <c r="F1913" s="32">
        <f>IF(Table5[[#This Row],[School day]]="N",Table5[[#This Row],[Demand]],NA())</f>
        <v>110088.01</v>
      </c>
      <c r="G1913" s="32" t="e">
        <f>IF(Table5[[#This Row],[Holiday]]="Y",Table5[[#This Row],[Demand]], NA())</f>
        <v>#N/A</v>
      </c>
      <c r="H1913" s="32">
        <f>IF(Table5[[#This Row],[Holiday]]="Y",NA(),Table5[[#This Row],[Demand]])</f>
        <v>110088.01</v>
      </c>
    </row>
    <row r="1914" spans="1:8" x14ac:dyDescent="0.3">
      <c r="A1914" s="31">
        <v>43917</v>
      </c>
      <c r="B1914" s="32" t="str">
        <f>VLOOKUP(Table_EnergyDemand_raw_data[[#This Row],[Date]],Table_Sheet1[], 2, FALSE)</f>
        <v>N</v>
      </c>
      <c r="C1914" s="32" t="str">
        <f>VLOOKUP(Table_EnergyDemand_raw_data[[#This Row],[Date]],Table_Sheet1[], 3, FALSE)</f>
        <v>N</v>
      </c>
      <c r="D1914" s="32">
        <v>111958.245</v>
      </c>
      <c r="E1914" s="32" t="e">
        <f>IF(Table5[[#This Row],[School day]]="Y",Table5[[#This Row],[Demand]],NA())</f>
        <v>#N/A</v>
      </c>
      <c r="F1914" s="32">
        <f>IF(Table5[[#This Row],[School day]]="N",Table5[[#This Row],[Demand]],NA())</f>
        <v>111958.245</v>
      </c>
      <c r="G1914" s="32" t="e">
        <f>IF(Table5[[#This Row],[Holiday]]="Y",Table5[[#This Row],[Demand]], NA())</f>
        <v>#N/A</v>
      </c>
      <c r="H1914" s="32">
        <f>IF(Table5[[#This Row],[Holiday]]="Y",NA(),Table5[[#This Row],[Demand]])</f>
        <v>111958.245</v>
      </c>
    </row>
    <row r="1915" spans="1:8" x14ac:dyDescent="0.3">
      <c r="A1915" s="31">
        <v>43918</v>
      </c>
      <c r="B1915" s="32" t="str">
        <f>VLOOKUP(Table_EnergyDemand_raw_data[[#This Row],[Date]],Table_Sheet1[], 2, FALSE)</f>
        <v>N</v>
      </c>
      <c r="C1915" s="32" t="str">
        <f>VLOOKUP(Table_EnergyDemand_raw_data[[#This Row],[Date]],Table_Sheet1[], 3, FALSE)</f>
        <v>N</v>
      </c>
      <c r="D1915" s="32">
        <v>97923.714999999997</v>
      </c>
      <c r="E1915" s="32" t="e">
        <f>IF(Table5[[#This Row],[School day]]="Y",Table5[[#This Row],[Demand]],NA())</f>
        <v>#N/A</v>
      </c>
      <c r="F1915" s="32">
        <f>IF(Table5[[#This Row],[School day]]="N",Table5[[#This Row],[Demand]],NA())</f>
        <v>97923.714999999997</v>
      </c>
      <c r="G1915" s="32" t="e">
        <f>IF(Table5[[#This Row],[Holiday]]="Y",Table5[[#This Row],[Demand]], NA())</f>
        <v>#N/A</v>
      </c>
      <c r="H1915" s="32">
        <f>IF(Table5[[#This Row],[Holiday]]="Y",NA(),Table5[[#This Row],[Demand]])</f>
        <v>97923.714999999997</v>
      </c>
    </row>
    <row r="1916" spans="1:8" x14ac:dyDescent="0.3">
      <c r="A1916" s="31">
        <v>43919</v>
      </c>
      <c r="B1916" s="32" t="str">
        <f>VLOOKUP(Table_EnergyDemand_raw_data[[#This Row],[Date]],Table_Sheet1[], 2, FALSE)</f>
        <v>N</v>
      </c>
      <c r="C1916" s="32" t="str">
        <f>VLOOKUP(Table_EnergyDemand_raw_data[[#This Row],[Date]],Table_Sheet1[], 3, FALSE)</f>
        <v>N</v>
      </c>
      <c r="D1916" s="32">
        <v>95953.205000000002</v>
      </c>
      <c r="E1916" s="32" t="e">
        <f>IF(Table5[[#This Row],[School day]]="Y",Table5[[#This Row],[Demand]],NA())</f>
        <v>#N/A</v>
      </c>
      <c r="F1916" s="32">
        <f>IF(Table5[[#This Row],[School day]]="N",Table5[[#This Row],[Demand]],NA())</f>
        <v>95953.205000000002</v>
      </c>
      <c r="G1916" s="32" t="e">
        <f>IF(Table5[[#This Row],[Holiday]]="Y",Table5[[#This Row],[Demand]], NA())</f>
        <v>#N/A</v>
      </c>
      <c r="H1916" s="32">
        <f>IF(Table5[[#This Row],[Holiday]]="Y",NA(),Table5[[#This Row],[Demand]])</f>
        <v>95953.205000000002</v>
      </c>
    </row>
    <row r="1917" spans="1:8" x14ac:dyDescent="0.3">
      <c r="A1917" s="31">
        <v>43920</v>
      </c>
      <c r="B1917" s="32" t="str">
        <f>VLOOKUP(Table_EnergyDemand_raw_data[[#This Row],[Date]],Table_Sheet1[], 2, FALSE)</f>
        <v>N</v>
      </c>
      <c r="C1917" s="32" t="str">
        <f>VLOOKUP(Table_EnergyDemand_raw_data[[#This Row],[Date]],Table_Sheet1[], 3, FALSE)</f>
        <v>N</v>
      </c>
      <c r="D1917" s="32">
        <v>107687.51</v>
      </c>
      <c r="E1917" s="32" t="e">
        <f>IF(Table5[[#This Row],[School day]]="Y",Table5[[#This Row],[Demand]],NA())</f>
        <v>#N/A</v>
      </c>
      <c r="F1917" s="32">
        <f>IF(Table5[[#This Row],[School day]]="N",Table5[[#This Row],[Demand]],NA())</f>
        <v>107687.51</v>
      </c>
      <c r="G1917" s="32" t="e">
        <f>IF(Table5[[#This Row],[Holiday]]="Y",Table5[[#This Row],[Demand]], NA())</f>
        <v>#N/A</v>
      </c>
      <c r="H1917" s="32">
        <f>IF(Table5[[#This Row],[Holiday]]="Y",NA(),Table5[[#This Row],[Demand]])</f>
        <v>107687.51</v>
      </c>
    </row>
    <row r="1918" spans="1:8" x14ac:dyDescent="0.3">
      <c r="A1918" s="31">
        <v>43921</v>
      </c>
      <c r="B1918" s="32" t="str">
        <f>VLOOKUP(Table_EnergyDemand_raw_data[[#This Row],[Date]],Table_Sheet1[], 2, FALSE)</f>
        <v>N</v>
      </c>
      <c r="C1918" s="32" t="str">
        <f>VLOOKUP(Table_EnergyDemand_raw_data[[#This Row],[Date]],Table_Sheet1[], 3, FALSE)</f>
        <v>N</v>
      </c>
      <c r="D1918" s="32">
        <v>109043.86500000001</v>
      </c>
      <c r="E1918" s="32" t="e">
        <f>IF(Table5[[#This Row],[School day]]="Y",Table5[[#This Row],[Demand]],NA())</f>
        <v>#N/A</v>
      </c>
      <c r="F1918" s="32">
        <f>IF(Table5[[#This Row],[School day]]="N",Table5[[#This Row],[Demand]],NA())</f>
        <v>109043.86500000001</v>
      </c>
      <c r="G1918" s="32" t="e">
        <f>IF(Table5[[#This Row],[Holiday]]="Y",Table5[[#This Row],[Demand]], NA())</f>
        <v>#N/A</v>
      </c>
      <c r="H1918" s="32">
        <f>IF(Table5[[#This Row],[Holiday]]="Y",NA(),Table5[[#This Row],[Demand]])</f>
        <v>109043.86500000001</v>
      </c>
    </row>
    <row r="1919" spans="1:8" x14ac:dyDescent="0.3">
      <c r="A1919" s="31">
        <v>43922</v>
      </c>
      <c r="B1919" s="32" t="str">
        <f>VLOOKUP(Table_EnergyDemand_raw_data[[#This Row],[Date]],Table_Sheet1[], 2, FALSE)</f>
        <v>N</v>
      </c>
      <c r="C1919" s="32" t="str">
        <f>VLOOKUP(Table_EnergyDemand_raw_data[[#This Row],[Date]],Table_Sheet1[], 3, FALSE)</f>
        <v>N</v>
      </c>
      <c r="D1919" s="32">
        <v>110991.625</v>
      </c>
      <c r="E1919" s="32" t="e">
        <f>IF(Table5[[#This Row],[School day]]="Y",Table5[[#This Row],[Demand]],NA())</f>
        <v>#N/A</v>
      </c>
      <c r="F1919" s="32">
        <f>IF(Table5[[#This Row],[School day]]="N",Table5[[#This Row],[Demand]],NA())</f>
        <v>110991.625</v>
      </c>
      <c r="G1919" s="32" t="e">
        <f>IF(Table5[[#This Row],[Holiday]]="Y",Table5[[#This Row],[Demand]], NA())</f>
        <v>#N/A</v>
      </c>
      <c r="H1919" s="32">
        <f>IF(Table5[[#This Row],[Holiday]]="Y",NA(),Table5[[#This Row],[Demand]])</f>
        <v>110991.625</v>
      </c>
    </row>
    <row r="1920" spans="1:8" x14ac:dyDescent="0.3">
      <c r="A1920" s="31">
        <v>43923</v>
      </c>
      <c r="B1920" s="32" t="str">
        <f>VLOOKUP(Table_EnergyDemand_raw_data[[#This Row],[Date]],Table_Sheet1[], 2, FALSE)</f>
        <v>N</v>
      </c>
      <c r="C1920" s="32" t="str">
        <f>VLOOKUP(Table_EnergyDemand_raw_data[[#This Row],[Date]],Table_Sheet1[], 3, FALSE)</f>
        <v>N</v>
      </c>
      <c r="D1920" s="32">
        <v>116302.66499999999</v>
      </c>
      <c r="E1920" s="32" t="e">
        <f>IF(Table5[[#This Row],[School day]]="Y",Table5[[#This Row],[Demand]],NA())</f>
        <v>#N/A</v>
      </c>
      <c r="F1920" s="32">
        <f>IF(Table5[[#This Row],[School day]]="N",Table5[[#This Row],[Demand]],NA())</f>
        <v>116302.66499999999</v>
      </c>
      <c r="G1920" s="32" t="e">
        <f>IF(Table5[[#This Row],[Holiday]]="Y",Table5[[#This Row],[Demand]], NA())</f>
        <v>#N/A</v>
      </c>
      <c r="H1920" s="32">
        <f>IF(Table5[[#This Row],[Holiday]]="Y",NA(),Table5[[#This Row],[Demand]])</f>
        <v>116302.66499999999</v>
      </c>
    </row>
    <row r="1921" spans="1:8" x14ac:dyDescent="0.3">
      <c r="A1921" s="31">
        <v>43924</v>
      </c>
      <c r="B1921" s="32" t="str">
        <f>VLOOKUP(Table_EnergyDemand_raw_data[[#This Row],[Date]],Table_Sheet1[], 2, FALSE)</f>
        <v>N</v>
      </c>
      <c r="C1921" s="32" t="str">
        <f>VLOOKUP(Table_EnergyDemand_raw_data[[#This Row],[Date]],Table_Sheet1[], 3, FALSE)</f>
        <v>N</v>
      </c>
      <c r="D1921" s="32">
        <v>104294.57</v>
      </c>
      <c r="E1921" s="32" t="e">
        <f>IF(Table5[[#This Row],[School day]]="Y",Table5[[#This Row],[Demand]],NA())</f>
        <v>#N/A</v>
      </c>
      <c r="F1921" s="32">
        <f>IF(Table5[[#This Row],[School day]]="N",Table5[[#This Row],[Demand]],NA())</f>
        <v>104294.57</v>
      </c>
      <c r="G1921" s="32" t="e">
        <f>IF(Table5[[#This Row],[Holiday]]="Y",Table5[[#This Row],[Demand]], NA())</f>
        <v>#N/A</v>
      </c>
      <c r="H1921" s="32">
        <f>IF(Table5[[#This Row],[Holiday]]="Y",NA(),Table5[[#This Row],[Demand]])</f>
        <v>104294.57</v>
      </c>
    </row>
    <row r="1922" spans="1:8" x14ac:dyDescent="0.3">
      <c r="A1922" s="31">
        <v>43925</v>
      </c>
      <c r="B1922" s="32" t="str">
        <f>VLOOKUP(Table_EnergyDemand_raw_data[[#This Row],[Date]],Table_Sheet1[], 2, FALSE)</f>
        <v>N</v>
      </c>
      <c r="C1922" s="32" t="str">
        <f>VLOOKUP(Table_EnergyDemand_raw_data[[#This Row],[Date]],Table_Sheet1[], 3, FALSE)</f>
        <v>N</v>
      </c>
      <c r="D1922" s="32">
        <v>101854.155</v>
      </c>
      <c r="E1922" s="32" t="e">
        <f>IF(Table5[[#This Row],[School day]]="Y",Table5[[#This Row],[Demand]],NA())</f>
        <v>#N/A</v>
      </c>
      <c r="F1922" s="32">
        <f>IF(Table5[[#This Row],[School day]]="N",Table5[[#This Row],[Demand]],NA())</f>
        <v>101854.155</v>
      </c>
      <c r="G1922" s="32" t="e">
        <f>IF(Table5[[#This Row],[Holiday]]="Y",Table5[[#This Row],[Demand]], NA())</f>
        <v>#N/A</v>
      </c>
      <c r="H1922" s="32">
        <f>IF(Table5[[#This Row],[Holiday]]="Y",NA(),Table5[[#This Row],[Demand]])</f>
        <v>101854.155</v>
      </c>
    </row>
    <row r="1923" spans="1:8" x14ac:dyDescent="0.3">
      <c r="A1923" s="31">
        <v>43926</v>
      </c>
      <c r="B1923" s="32" t="str">
        <f>VLOOKUP(Table_EnergyDemand_raw_data[[#This Row],[Date]],Table_Sheet1[], 2, FALSE)</f>
        <v>N</v>
      </c>
      <c r="C1923" s="32" t="str">
        <f>VLOOKUP(Table_EnergyDemand_raw_data[[#This Row],[Date]],Table_Sheet1[], 3, FALSE)</f>
        <v>N</v>
      </c>
      <c r="D1923" s="32">
        <v>105098.02499999999</v>
      </c>
      <c r="E1923" s="32" t="e">
        <f>IF(Table5[[#This Row],[School day]]="Y",Table5[[#This Row],[Demand]],NA())</f>
        <v>#N/A</v>
      </c>
      <c r="F1923" s="32">
        <f>IF(Table5[[#This Row],[School day]]="N",Table5[[#This Row],[Demand]],NA())</f>
        <v>105098.02499999999</v>
      </c>
      <c r="G1923" s="32" t="e">
        <f>IF(Table5[[#This Row],[Holiday]]="Y",Table5[[#This Row],[Demand]], NA())</f>
        <v>#N/A</v>
      </c>
      <c r="H1923" s="32">
        <f>IF(Table5[[#This Row],[Holiday]]="Y",NA(),Table5[[#This Row],[Demand]])</f>
        <v>105098.02499999999</v>
      </c>
    </row>
    <row r="1924" spans="1:8" x14ac:dyDescent="0.3">
      <c r="A1924" s="31">
        <v>43927</v>
      </c>
      <c r="B1924" s="32" t="str">
        <f>VLOOKUP(Table_EnergyDemand_raw_data[[#This Row],[Date]],Table_Sheet1[], 2, FALSE)</f>
        <v>N</v>
      </c>
      <c r="C1924" s="32" t="str">
        <f>VLOOKUP(Table_EnergyDemand_raw_data[[#This Row],[Date]],Table_Sheet1[], 3, FALSE)</f>
        <v>N</v>
      </c>
      <c r="D1924" s="32">
        <v>118074.565</v>
      </c>
      <c r="E1924" s="32" t="e">
        <f>IF(Table5[[#This Row],[School day]]="Y",Table5[[#This Row],[Demand]],NA())</f>
        <v>#N/A</v>
      </c>
      <c r="F1924" s="32">
        <f>IF(Table5[[#This Row],[School day]]="N",Table5[[#This Row],[Demand]],NA())</f>
        <v>118074.565</v>
      </c>
      <c r="G1924" s="32" t="e">
        <f>IF(Table5[[#This Row],[Holiday]]="Y",Table5[[#This Row],[Demand]], NA())</f>
        <v>#N/A</v>
      </c>
      <c r="H1924" s="32">
        <f>IF(Table5[[#This Row],[Holiday]]="Y",NA(),Table5[[#This Row],[Demand]])</f>
        <v>118074.565</v>
      </c>
    </row>
    <row r="1925" spans="1:8" x14ac:dyDescent="0.3">
      <c r="A1925" s="31">
        <v>43928</v>
      </c>
      <c r="B1925" s="32" t="str">
        <f>VLOOKUP(Table_EnergyDemand_raw_data[[#This Row],[Date]],Table_Sheet1[], 2, FALSE)</f>
        <v>N</v>
      </c>
      <c r="C1925" s="32" t="str">
        <f>VLOOKUP(Table_EnergyDemand_raw_data[[#This Row],[Date]],Table_Sheet1[], 3, FALSE)</f>
        <v>N</v>
      </c>
      <c r="D1925" s="32">
        <v>118404.455</v>
      </c>
      <c r="E1925" s="32" t="e">
        <f>IF(Table5[[#This Row],[School day]]="Y",Table5[[#This Row],[Demand]],NA())</f>
        <v>#N/A</v>
      </c>
      <c r="F1925" s="32">
        <f>IF(Table5[[#This Row],[School day]]="N",Table5[[#This Row],[Demand]],NA())</f>
        <v>118404.455</v>
      </c>
      <c r="G1925" s="32" t="e">
        <f>IF(Table5[[#This Row],[Holiday]]="Y",Table5[[#This Row],[Demand]], NA())</f>
        <v>#N/A</v>
      </c>
      <c r="H1925" s="32">
        <f>IF(Table5[[#This Row],[Holiday]]="Y",NA(),Table5[[#This Row],[Demand]])</f>
        <v>118404.455</v>
      </c>
    </row>
    <row r="1926" spans="1:8" x14ac:dyDescent="0.3">
      <c r="A1926" s="31">
        <v>43929</v>
      </c>
      <c r="B1926" s="32" t="str">
        <f>VLOOKUP(Table_EnergyDemand_raw_data[[#This Row],[Date]],Table_Sheet1[], 2, FALSE)</f>
        <v>N</v>
      </c>
      <c r="C1926" s="32" t="str">
        <f>VLOOKUP(Table_EnergyDemand_raw_data[[#This Row],[Date]],Table_Sheet1[], 3, FALSE)</f>
        <v>N</v>
      </c>
      <c r="D1926" s="32">
        <v>108404.01</v>
      </c>
      <c r="E1926" s="32" t="e">
        <f>IF(Table5[[#This Row],[School day]]="Y",Table5[[#This Row],[Demand]],NA())</f>
        <v>#N/A</v>
      </c>
      <c r="F1926" s="32">
        <f>IF(Table5[[#This Row],[School day]]="N",Table5[[#This Row],[Demand]],NA())</f>
        <v>108404.01</v>
      </c>
      <c r="G1926" s="32" t="e">
        <f>IF(Table5[[#This Row],[Holiday]]="Y",Table5[[#This Row],[Demand]], NA())</f>
        <v>#N/A</v>
      </c>
      <c r="H1926" s="32">
        <f>IF(Table5[[#This Row],[Holiday]]="Y",NA(),Table5[[#This Row],[Demand]])</f>
        <v>108404.01</v>
      </c>
    </row>
    <row r="1927" spans="1:8" x14ac:dyDescent="0.3">
      <c r="A1927" s="31">
        <v>43930</v>
      </c>
      <c r="B1927" s="32" t="str">
        <f>VLOOKUP(Table_EnergyDemand_raw_data[[#This Row],[Date]],Table_Sheet1[], 2, FALSE)</f>
        <v>N</v>
      </c>
      <c r="C1927" s="32" t="str">
        <f>VLOOKUP(Table_EnergyDemand_raw_data[[#This Row],[Date]],Table_Sheet1[], 3, FALSE)</f>
        <v>N</v>
      </c>
      <c r="D1927" s="32">
        <v>108587.52</v>
      </c>
      <c r="E1927" s="32" t="e">
        <f>IF(Table5[[#This Row],[School day]]="Y",Table5[[#This Row],[Demand]],NA())</f>
        <v>#N/A</v>
      </c>
      <c r="F1927" s="32">
        <f>IF(Table5[[#This Row],[School day]]="N",Table5[[#This Row],[Demand]],NA())</f>
        <v>108587.52</v>
      </c>
      <c r="G1927" s="32" t="e">
        <f>IF(Table5[[#This Row],[Holiday]]="Y",Table5[[#This Row],[Demand]], NA())</f>
        <v>#N/A</v>
      </c>
      <c r="H1927" s="32">
        <f>IF(Table5[[#This Row],[Holiday]]="Y",NA(),Table5[[#This Row],[Demand]])</f>
        <v>108587.52</v>
      </c>
    </row>
    <row r="1928" spans="1:8" x14ac:dyDescent="0.3">
      <c r="A1928" s="31">
        <v>43931</v>
      </c>
      <c r="B1928" s="32" t="str">
        <f>VLOOKUP(Table_EnergyDemand_raw_data[[#This Row],[Date]],Table_Sheet1[], 2, FALSE)</f>
        <v>N</v>
      </c>
      <c r="C1928" s="32" t="str">
        <f>VLOOKUP(Table_EnergyDemand_raw_data[[#This Row],[Date]],Table_Sheet1[], 3, FALSE)</f>
        <v>Y</v>
      </c>
      <c r="D1928" s="32">
        <v>94831.23</v>
      </c>
      <c r="E1928" s="32" t="e">
        <f>IF(Table5[[#This Row],[School day]]="Y",Table5[[#This Row],[Demand]],NA())</f>
        <v>#N/A</v>
      </c>
      <c r="F1928" s="32">
        <f>IF(Table5[[#This Row],[School day]]="N",Table5[[#This Row],[Demand]],NA())</f>
        <v>94831.23</v>
      </c>
      <c r="G1928" s="32">
        <f>IF(Table5[[#This Row],[Holiday]]="Y",Table5[[#This Row],[Demand]], NA())</f>
        <v>94831.23</v>
      </c>
      <c r="H1928" s="32" t="e">
        <f>IF(Table5[[#This Row],[Holiday]]="Y",NA(),Table5[[#This Row],[Demand]])</f>
        <v>#N/A</v>
      </c>
    </row>
    <row r="1929" spans="1:8" x14ac:dyDescent="0.3">
      <c r="A1929" s="31">
        <v>43932</v>
      </c>
      <c r="B1929" s="32" t="str">
        <f>VLOOKUP(Table_EnergyDemand_raw_data[[#This Row],[Date]],Table_Sheet1[], 2, FALSE)</f>
        <v>N</v>
      </c>
      <c r="C1929" s="32" t="str">
        <f>VLOOKUP(Table_EnergyDemand_raw_data[[#This Row],[Date]],Table_Sheet1[], 3, FALSE)</f>
        <v>Y</v>
      </c>
      <c r="D1929" s="32">
        <v>92097.07</v>
      </c>
      <c r="E1929" s="32" t="e">
        <f>IF(Table5[[#This Row],[School day]]="Y",Table5[[#This Row],[Demand]],NA())</f>
        <v>#N/A</v>
      </c>
      <c r="F1929" s="32">
        <f>IF(Table5[[#This Row],[School day]]="N",Table5[[#This Row],[Demand]],NA())</f>
        <v>92097.07</v>
      </c>
      <c r="G1929" s="32">
        <f>IF(Table5[[#This Row],[Holiday]]="Y",Table5[[#This Row],[Demand]], NA())</f>
        <v>92097.07</v>
      </c>
      <c r="H1929" s="32" t="e">
        <f>IF(Table5[[#This Row],[Holiday]]="Y",NA(),Table5[[#This Row],[Demand]])</f>
        <v>#N/A</v>
      </c>
    </row>
    <row r="1930" spans="1:8" x14ac:dyDescent="0.3">
      <c r="A1930" s="31">
        <v>43933</v>
      </c>
      <c r="B1930" s="32" t="str">
        <f>VLOOKUP(Table_EnergyDemand_raw_data[[#This Row],[Date]],Table_Sheet1[], 2, FALSE)</f>
        <v>N</v>
      </c>
      <c r="C1930" s="32" t="str">
        <f>VLOOKUP(Table_EnergyDemand_raw_data[[#This Row],[Date]],Table_Sheet1[], 3, FALSE)</f>
        <v>Y</v>
      </c>
      <c r="D1930" s="32">
        <v>101760.09</v>
      </c>
      <c r="E1930" s="32" t="e">
        <f>IF(Table5[[#This Row],[School day]]="Y",Table5[[#This Row],[Demand]],NA())</f>
        <v>#N/A</v>
      </c>
      <c r="F1930" s="32">
        <f>IF(Table5[[#This Row],[School day]]="N",Table5[[#This Row],[Demand]],NA())</f>
        <v>101760.09</v>
      </c>
      <c r="G1930" s="32">
        <f>IF(Table5[[#This Row],[Holiday]]="Y",Table5[[#This Row],[Demand]], NA())</f>
        <v>101760.09</v>
      </c>
      <c r="H1930" s="32" t="e">
        <f>IF(Table5[[#This Row],[Holiday]]="Y",NA(),Table5[[#This Row],[Demand]])</f>
        <v>#N/A</v>
      </c>
    </row>
    <row r="1931" spans="1:8" x14ac:dyDescent="0.3">
      <c r="A1931" s="31">
        <v>43934</v>
      </c>
      <c r="B1931" s="32" t="str">
        <f>VLOOKUP(Table_EnergyDemand_raw_data[[#This Row],[Date]],Table_Sheet1[], 2, FALSE)</f>
        <v>N</v>
      </c>
      <c r="C1931" s="32" t="str">
        <f>VLOOKUP(Table_EnergyDemand_raw_data[[#This Row],[Date]],Table_Sheet1[], 3, FALSE)</f>
        <v>Y</v>
      </c>
      <c r="D1931" s="32">
        <v>100025.9</v>
      </c>
      <c r="E1931" s="32" t="e">
        <f>IF(Table5[[#This Row],[School day]]="Y",Table5[[#This Row],[Demand]],NA())</f>
        <v>#N/A</v>
      </c>
      <c r="F1931" s="32">
        <f>IF(Table5[[#This Row],[School day]]="N",Table5[[#This Row],[Demand]],NA())</f>
        <v>100025.9</v>
      </c>
      <c r="G1931" s="32">
        <f>IF(Table5[[#This Row],[Holiday]]="Y",Table5[[#This Row],[Demand]], NA())</f>
        <v>100025.9</v>
      </c>
      <c r="H1931" s="32" t="e">
        <f>IF(Table5[[#This Row],[Holiday]]="Y",NA(),Table5[[#This Row],[Demand]])</f>
        <v>#N/A</v>
      </c>
    </row>
    <row r="1932" spans="1:8" x14ac:dyDescent="0.3">
      <c r="A1932" s="31">
        <v>43935</v>
      </c>
      <c r="B1932" s="32" t="str">
        <f>VLOOKUP(Table_EnergyDemand_raw_data[[#This Row],[Date]],Table_Sheet1[], 2, FALSE)</f>
        <v>N</v>
      </c>
      <c r="C1932" s="32" t="str">
        <f>VLOOKUP(Table_EnergyDemand_raw_data[[#This Row],[Date]],Table_Sheet1[], 3, FALSE)</f>
        <v>N</v>
      </c>
      <c r="D1932" s="32">
        <v>107849.83</v>
      </c>
      <c r="E1932" s="32" t="e">
        <f>IF(Table5[[#This Row],[School day]]="Y",Table5[[#This Row],[Demand]],NA())</f>
        <v>#N/A</v>
      </c>
      <c r="F1932" s="32">
        <f>IF(Table5[[#This Row],[School day]]="N",Table5[[#This Row],[Demand]],NA())</f>
        <v>107849.83</v>
      </c>
      <c r="G1932" s="32" t="e">
        <f>IF(Table5[[#This Row],[Holiday]]="Y",Table5[[#This Row],[Demand]], NA())</f>
        <v>#N/A</v>
      </c>
      <c r="H1932" s="32">
        <f>IF(Table5[[#This Row],[Holiday]]="Y",NA(),Table5[[#This Row],[Demand]])</f>
        <v>107849.83</v>
      </c>
    </row>
    <row r="1933" spans="1:8" x14ac:dyDescent="0.3">
      <c r="A1933" s="31">
        <v>43936</v>
      </c>
      <c r="B1933" s="32" t="str">
        <f>VLOOKUP(Table_EnergyDemand_raw_data[[#This Row],[Date]],Table_Sheet1[], 2, FALSE)</f>
        <v>N</v>
      </c>
      <c r="C1933" s="32" t="str">
        <f>VLOOKUP(Table_EnergyDemand_raw_data[[#This Row],[Date]],Table_Sheet1[], 3, FALSE)</f>
        <v>N</v>
      </c>
      <c r="D1933" s="32">
        <v>104547.34</v>
      </c>
      <c r="E1933" s="32" t="e">
        <f>IF(Table5[[#This Row],[School day]]="Y",Table5[[#This Row],[Demand]],NA())</f>
        <v>#N/A</v>
      </c>
      <c r="F1933" s="32">
        <f>IF(Table5[[#This Row],[School day]]="N",Table5[[#This Row],[Demand]],NA())</f>
        <v>104547.34</v>
      </c>
      <c r="G1933" s="32" t="e">
        <f>IF(Table5[[#This Row],[Holiday]]="Y",Table5[[#This Row],[Demand]], NA())</f>
        <v>#N/A</v>
      </c>
      <c r="H1933" s="32">
        <f>IF(Table5[[#This Row],[Holiday]]="Y",NA(),Table5[[#This Row],[Demand]])</f>
        <v>104547.34</v>
      </c>
    </row>
    <row r="1934" spans="1:8" x14ac:dyDescent="0.3">
      <c r="A1934" s="31">
        <v>43937</v>
      </c>
      <c r="B1934" s="32" t="str">
        <f>VLOOKUP(Table_EnergyDemand_raw_data[[#This Row],[Date]],Table_Sheet1[], 2, FALSE)</f>
        <v>N</v>
      </c>
      <c r="C1934" s="32" t="str">
        <f>VLOOKUP(Table_EnergyDemand_raw_data[[#This Row],[Date]],Table_Sheet1[], 3, FALSE)</f>
        <v>N</v>
      </c>
      <c r="D1934" s="32">
        <v>106527.94500000001</v>
      </c>
      <c r="E1934" s="32" t="e">
        <f>IF(Table5[[#This Row],[School day]]="Y",Table5[[#This Row],[Demand]],NA())</f>
        <v>#N/A</v>
      </c>
      <c r="F1934" s="32">
        <f>IF(Table5[[#This Row],[School day]]="N",Table5[[#This Row],[Demand]],NA())</f>
        <v>106527.94500000001</v>
      </c>
      <c r="G1934" s="32" t="e">
        <f>IF(Table5[[#This Row],[Holiday]]="Y",Table5[[#This Row],[Demand]], NA())</f>
        <v>#N/A</v>
      </c>
      <c r="H1934" s="32">
        <f>IF(Table5[[#This Row],[Holiday]]="Y",NA(),Table5[[#This Row],[Demand]])</f>
        <v>106527.94500000001</v>
      </c>
    </row>
    <row r="1935" spans="1:8" x14ac:dyDescent="0.3">
      <c r="A1935" s="31">
        <v>43938</v>
      </c>
      <c r="B1935" s="32" t="str">
        <f>VLOOKUP(Table_EnergyDemand_raw_data[[#This Row],[Date]],Table_Sheet1[], 2, FALSE)</f>
        <v>N</v>
      </c>
      <c r="C1935" s="32" t="str">
        <f>VLOOKUP(Table_EnergyDemand_raw_data[[#This Row],[Date]],Table_Sheet1[], 3, FALSE)</f>
        <v>N</v>
      </c>
      <c r="D1935" s="32">
        <v>106943.49</v>
      </c>
      <c r="E1935" s="32" t="e">
        <f>IF(Table5[[#This Row],[School day]]="Y",Table5[[#This Row],[Demand]],NA())</f>
        <v>#N/A</v>
      </c>
      <c r="F1935" s="32">
        <f>IF(Table5[[#This Row],[School day]]="N",Table5[[#This Row],[Demand]],NA())</f>
        <v>106943.49</v>
      </c>
      <c r="G1935" s="32" t="e">
        <f>IF(Table5[[#This Row],[Holiday]]="Y",Table5[[#This Row],[Demand]], NA())</f>
        <v>#N/A</v>
      </c>
      <c r="H1935" s="32">
        <f>IF(Table5[[#This Row],[Holiday]]="Y",NA(),Table5[[#This Row],[Demand]])</f>
        <v>106943.49</v>
      </c>
    </row>
    <row r="1936" spans="1:8" x14ac:dyDescent="0.3">
      <c r="A1936" s="31">
        <v>43939</v>
      </c>
      <c r="B1936" s="32" t="str">
        <f>VLOOKUP(Table_EnergyDemand_raw_data[[#This Row],[Date]],Table_Sheet1[], 2, FALSE)</f>
        <v>N</v>
      </c>
      <c r="C1936" s="32" t="str">
        <f>VLOOKUP(Table_EnergyDemand_raw_data[[#This Row],[Date]],Table_Sheet1[], 3, FALSE)</f>
        <v>N</v>
      </c>
      <c r="D1936" s="32">
        <v>106888.545</v>
      </c>
      <c r="E1936" s="32" t="e">
        <f>IF(Table5[[#This Row],[School day]]="Y",Table5[[#This Row],[Demand]],NA())</f>
        <v>#N/A</v>
      </c>
      <c r="F1936" s="32">
        <f>IF(Table5[[#This Row],[School day]]="N",Table5[[#This Row],[Demand]],NA())</f>
        <v>106888.545</v>
      </c>
      <c r="G1936" s="32" t="e">
        <f>IF(Table5[[#This Row],[Holiday]]="Y",Table5[[#This Row],[Demand]], NA())</f>
        <v>#N/A</v>
      </c>
      <c r="H1936" s="32">
        <f>IF(Table5[[#This Row],[Holiday]]="Y",NA(),Table5[[#This Row],[Demand]])</f>
        <v>106888.545</v>
      </c>
    </row>
    <row r="1937" spans="1:8" x14ac:dyDescent="0.3">
      <c r="A1937" s="31">
        <v>43940</v>
      </c>
      <c r="B1937" s="32" t="str">
        <f>VLOOKUP(Table_EnergyDemand_raw_data[[#This Row],[Date]],Table_Sheet1[], 2, FALSE)</f>
        <v>N</v>
      </c>
      <c r="C1937" s="32" t="str">
        <f>VLOOKUP(Table_EnergyDemand_raw_data[[#This Row],[Date]],Table_Sheet1[], 3, FALSE)</f>
        <v>N</v>
      </c>
      <c r="D1937" s="32">
        <v>100737.83500000001</v>
      </c>
      <c r="E1937" s="32" t="e">
        <f>IF(Table5[[#This Row],[School day]]="Y",Table5[[#This Row],[Demand]],NA())</f>
        <v>#N/A</v>
      </c>
      <c r="F1937" s="32">
        <f>IF(Table5[[#This Row],[School day]]="N",Table5[[#This Row],[Demand]],NA())</f>
        <v>100737.83500000001</v>
      </c>
      <c r="G1937" s="32" t="e">
        <f>IF(Table5[[#This Row],[Holiday]]="Y",Table5[[#This Row],[Demand]], NA())</f>
        <v>#N/A</v>
      </c>
      <c r="H1937" s="32">
        <f>IF(Table5[[#This Row],[Holiday]]="Y",NA(),Table5[[#This Row],[Demand]])</f>
        <v>100737.83500000001</v>
      </c>
    </row>
    <row r="1938" spans="1:8" x14ac:dyDescent="0.3">
      <c r="A1938" s="31">
        <v>43941</v>
      </c>
      <c r="B1938" s="32" t="str">
        <f>VLOOKUP(Table_EnergyDemand_raw_data[[#This Row],[Date]],Table_Sheet1[], 2, FALSE)</f>
        <v>N</v>
      </c>
      <c r="C1938" s="32" t="str">
        <f>VLOOKUP(Table_EnergyDemand_raw_data[[#This Row],[Date]],Table_Sheet1[], 3, FALSE)</f>
        <v>N</v>
      </c>
      <c r="D1938" s="32">
        <v>109168.595</v>
      </c>
      <c r="E1938" s="32" t="e">
        <f>IF(Table5[[#This Row],[School day]]="Y",Table5[[#This Row],[Demand]],NA())</f>
        <v>#N/A</v>
      </c>
      <c r="F1938" s="32">
        <f>IF(Table5[[#This Row],[School day]]="N",Table5[[#This Row],[Demand]],NA())</f>
        <v>109168.595</v>
      </c>
      <c r="G1938" s="32" t="e">
        <f>IF(Table5[[#This Row],[Holiday]]="Y",Table5[[#This Row],[Demand]], NA())</f>
        <v>#N/A</v>
      </c>
      <c r="H1938" s="32">
        <f>IF(Table5[[#This Row],[Holiday]]="Y",NA(),Table5[[#This Row],[Demand]])</f>
        <v>109168.595</v>
      </c>
    </row>
    <row r="1939" spans="1:8" x14ac:dyDescent="0.3">
      <c r="A1939" s="31">
        <v>43942</v>
      </c>
      <c r="B1939" s="32" t="str">
        <f>VLOOKUP(Table_EnergyDemand_raw_data[[#This Row],[Date]],Table_Sheet1[], 2, FALSE)</f>
        <v>N</v>
      </c>
      <c r="C1939" s="32" t="str">
        <f>VLOOKUP(Table_EnergyDemand_raw_data[[#This Row],[Date]],Table_Sheet1[], 3, FALSE)</f>
        <v>N</v>
      </c>
      <c r="D1939" s="32">
        <v>111417.63</v>
      </c>
      <c r="E1939" s="32" t="e">
        <f>IF(Table5[[#This Row],[School day]]="Y",Table5[[#This Row],[Demand]],NA())</f>
        <v>#N/A</v>
      </c>
      <c r="F1939" s="32">
        <f>IF(Table5[[#This Row],[School day]]="N",Table5[[#This Row],[Demand]],NA())</f>
        <v>111417.63</v>
      </c>
      <c r="G1939" s="32" t="e">
        <f>IF(Table5[[#This Row],[Holiday]]="Y",Table5[[#This Row],[Demand]], NA())</f>
        <v>#N/A</v>
      </c>
      <c r="H1939" s="32">
        <f>IF(Table5[[#This Row],[Holiday]]="Y",NA(),Table5[[#This Row],[Demand]])</f>
        <v>111417.63</v>
      </c>
    </row>
    <row r="1940" spans="1:8" x14ac:dyDescent="0.3">
      <c r="A1940" s="31">
        <v>43943</v>
      </c>
      <c r="B1940" s="32" t="str">
        <f>VLOOKUP(Table_EnergyDemand_raw_data[[#This Row],[Date]],Table_Sheet1[], 2, FALSE)</f>
        <v>N</v>
      </c>
      <c r="C1940" s="32" t="str">
        <f>VLOOKUP(Table_EnergyDemand_raw_data[[#This Row],[Date]],Table_Sheet1[], 3, FALSE)</f>
        <v>N</v>
      </c>
      <c r="D1940" s="32">
        <v>113506.01</v>
      </c>
      <c r="E1940" s="32" t="e">
        <f>IF(Table5[[#This Row],[School day]]="Y",Table5[[#This Row],[Demand]],NA())</f>
        <v>#N/A</v>
      </c>
      <c r="F1940" s="32">
        <f>IF(Table5[[#This Row],[School day]]="N",Table5[[#This Row],[Demand]],NA())</f>
        <v>113506.01</v>
      </c>
      <c r="G1940" s="32" t="e">
        <f>IF(Table5[[#This Row],[Holiday]]="Y",Table5[[#This Row],[Demand]], NA())</f>
        <v>#N/A</v>
      </c>
      <c r="H1940" s="32">
        <f>IF(Table5[[#This Row],[Holiday]]="Y",NA(),Table5[[#This Row],[Demand]])</f>
        <v>113506.01</v>
      </c>
    </row>
    <row r="1941" spans="1:8" x14ac:dyDescent="0.3">
      <c r="A1941" s="31">
        <v>43944</v>
      </c>
      <c r="B1941" s="32" t="str">
        <f>VLOOKUP(Table_EnergyDemand_raw_data[[#This Row],[Date]],Table_Sheet1[], 2, FALSE)</f>
        <v>N</v>
      </c>
      <c r="C1941" s="32" t="str">
        <f>VLOOKUP(Table_EnergyDemand_raw_data[[#This Row],[Date]],Table_Sheet1[], 3, FALSE)</f>
        <v>N</v>
      </c>
      <c r="D1941" s="32">
        <v>112872.88</v>
      </c>
      <c r="E1941" s="32" t="e">
        <f>IF(Table5[[#This Row],[School day]]="Y",Table5[[#This Row],[Demand]],NA())</f>
        <v>#N/A</v>
      </c>
      <c r="F1941" s="32">
        <f>IF(Table5[[#This Row],[School day]]="N",Table5[[#This Row],[Demand]],NA())</f>
        <v>112872.88</v>
      </c>
      <c r="G1941" s="32" t="e">
        <f>IF(Table5[[#This Row],[Holiday]]="Y",Table5[[#This Row],[Demand]], NA())</f>
        <v>#N/A</v>
      </c>
      <c r="H1941" s="32">
        <f>IF(Table5[[#This Row],[Holiday]]="Y",NA(),Table5[[#This Row],[Demand]])</f>
        <v>112872.88</v>
      </c>
    </row>
    <row r="1942" spans="1:8" x14ac:dyDescent="0.3">
      <c r="A1942" s="31">
        <v>43945</v>
      </c>
      <c r="B1942" s="32" t="str">
        <f>VLOOKUP(Table_EnergyDemand_raw_data[[#This Row],[Date]],Table_Sheet1[], 2, FALSE)</f>
        <v>N</v>
      </c>
      <c r="C1942" s="32" t="str">
        <f>VLOOKUP(Table_EnergyDemand_raw_data[[#This Row],[Date]],Table_Sheet1[], 3, FALSE)</f>
        <v>N</v>
      </c>
      <c r="D1942" s="32">
        <v>106565.295</v>
      </c>
      <c r="E1942" s="32" t="e">
        <f>IF(Table5[[#This Row],[School day]]="Y",Table5[[#This Row],[Demand]],NA())</f>
        <v>#N/A</v>
      </c>
      <c r="F1942" s="32">
        <f>IF(Table5[[#This Row],[School day]]="N",Table5[[#This Row],[Demand]],NA())</f>
        <v>106565.295</v>
      </c>
      <c r="G1942" s="32" t="e">
        <f>IF(Table5[[#This Row],[Holiday]]="Y",Table5[[#This Row],[Demand]], NA())</f>
        <v>#N/A</v>
      </c>
      <c r="H1942" s="32">
        <f>IF(Table5[[#This Row],[Holiday]]="Y",NA(),Table5[[#This Row],[Demand]])</f>
        <v>106565.295</v>
      </c>
    </row>
    <row r="1943" spans="1:8" x14ac:dyDescent="0.3">
      <c r="A1943" s="31">
        <v>43946</v>
      </c>
      <c r="B1943" s="32" t="str">
        <f>VLOOKUP(Table_EnergyDemand_raw_data[[#This Row],[Date]],Table_Sheet1[], 2, FALSE)</f>
        <v>N</v>
      </c>
      <c r="C1943" s="32" t="str">
        <f>VLOOKUP(Table_EnergyDemand_raw_data[[#This Row],[Date]],Table_Sheet1[], 3, FALSE)</f>
        <v>Y</v>
      </c>
      <c r="D1943" s="32">
        <v>96845.119999999995</v>
      </c>
      <c r="E1943" s="32" t="e">
        <f>IF(Table5[[#This Row],[School day]]="Y",Table5[[#This Row],[Demand]],NA())</f>
        <v>#N/A</v>
      </c>
      <c r="F1943" s="32">
        <f>IF(Table5[[#This Row],[School day]]="N",Table5[[#This Row],[Demand]],NA())</f>
        <v>96845.119999999995</v>
      </c>
      <c r="G1943" s="32">
        <f>IF(Table5[[#This Row],[Holiday]]="Y",Table5[[#This Row],[Demand]], NA())</f>
        <v>96845.119999999995</v>
      </c>
      <c r="H1943" s="32" t="e">
        <f>IF(Table5[[#This Row],[Holiday]]="Y",NA(),Table5[[#This Row],[Demand]])</f>
        <v>#N/A</v>
      </c>
    </row>
    <row r="1944" spans="1:8" x14ac:dyDescent="0.3">
      <c r="A1944" s="31">
        <v>43947</v>
      </c>
      <c r="B1944" s="32" t="str">
        <f>VLOOKUP(Table_EnergyDemand_raw_data[[#This Row],[Date]],Table_Sheet1[], 2, FALSE)</f>
        <v>N</v>
      </c>
      <c r="C1944" s="32" t="str">
        <f>VLOOKUP(Table_EnergyDemand_raw_data[[#This Row],[Date]],Table_Sheet1[], 3, FALSE)</f>
        <v>N</v>
      </c>
      <c r="D1944" s="32">
        <v>96572.934999999998</v>
      </c>
      <c r="E1944" s="32" t="e">
        <f>IF(Table5[[#This Row],[School day]]="Y",Table5[[#This Row],[Demand]],NA())</f>
        <v>#N/A</v>
      </c>
      <c r="F1944" s="32">
        <f>IF(Table5[[#This Row],[School day]]="N",Table5[[#This Row],[Demand]],NA())</f>
        <v>96572.934999999998</v>
      </c>
      <c r="G1944" s="32" t="e">
        <f>IF(Table5[[#This Row],[Holiday]]="Y",Table5[[#This Row],[Demand]], NA())</f>
        <v>#N/A</v>
      </c>
      <c r="H1944" s="32">
        <f>IF(Table5[[#This Row],[Holiday]]="Y",NA(),Table5[[#This Row],[Demand]])</f>
        <v>96572.934999999998</v>
      </c>
    </row>
    <row r="1945" spans="1:8" x14ac:dyDescent="0.3">
      <c r="A1945" s="31">
        <v>43948</v>
      </c>
      <c r="B1945" s="32" t="str">
        <f>VLOOKUP(Table_EnergyDemand_raw_data[[#This Row],[Date]],Table_Sheet1[], 2, FALSE)</f>
        <v>N</v>
      </c>
      <c r="C1945" s="32" t="str">
        <f>VLOOKUP(Table_EnergyDemand_raw_data[[#This Row],[Date]],Table_Sheet1[], 3, FALSE)</f>
        <v>N</v>
      </c>
      <c r="D1945" s="32">
        <v>113471.83</v>
      </c>
      <c r="E1945" s="32" t="e">
        <f>IF(Table5[[#This Row],[School day]]="Y",Table5[[#This Row],[Demand]],NA())</f>
        <v>#N/A</v>
      </c>
      <c r="F1945" s="32">
        <f>IF(Table5[[#This Row],[School day]]="N",Table5[[#This Row],[Demand]],NA())</f>
        <v>113471.83</v>
      </c>
      <c r="G1945" s="32" t="e">
        <f>IF(Table5[[#This Row],[Holiday]]="Y",Table5[[#This Row],[Demand]], NA())</f>
        <v>#N/A</v>
      </c>
      <c r="H1945" s="32">
        <f>IF(Table5[[#This Row],[Holiday]]="Y",NA(),Table5[[#This Row],[Demand]])</f>
        <v>113471.83</v>
      </c>
    </row>
    <row r="1946" spans="1:8" x14ac:dyDescent="0.3">
      <c r="A1946" s="31">
        <v>43949</v>
      </c>
      <c r="B1946" s="32" t="str">
        <f>VLOOKUP(Table_EnergyDemand_raw_data[[#This Row],[Date]],Table_Sheet1[], 2, FALSE)</f>
        <v>N</v>
      </c>
      <c r="C1946" s="32" t="str">
        <f>VLOOKUP(Table_EnergyDemand_raw_data[[#This Row],[Date]],Table_Sheet1[], 3, FALSE)</f>
        <v>N</v>
      </c>
      <c r="D1946" s="32">
        <v>112124.06</v>
      </c>
      <c r="E1946" s="32" t="e">
        <f>IF(Table5[[#This Row],[School day]]="Y",Table5[[#This Row],[Demand]],NA())</f>
        <v>#N/A</v>
      </c>
      <c r="F1946" s="32">
        <f>IF(Table5[[#This Row],[School day]]="N",Table5[[#This Row],[Demand]],NA())</f>
        <v>112124.06</v>
      </c>
      <c r="G1946" s="32" t="e">
        <f>IF(Table5[[#This Row],[Holiday]]="Y",Table5[[#This Row],[Demand]], NA())</f>
        <v>#N/A</v>
      </c>
      <c r="H1946" s="32">
        <f>IF(Table5[[#This Row],[Holiday]]="Y",NA(),Table5[[#This Row],[Demand]])</f>
        <v>112124.06</v>
      </c>
    </row>
    <row r="1947" spans="1:8" x14ac:dyDescent="0.3">
      <c r="A1947" s="31">
        <v>43950</v>
      </c>
      <c r="B1947" s="32" t="str">
        <f>VLOOKUP(Table_EnergyDemand_raw_data[[#This Row],[Date]],Table_Sheet1[], 2, FALSE)</f>
        <v>N</v>
      </c>
      <c r="C1947" s="32" t="str">
        <f>VLOOKUP(Table_EnergyDemand_raw_data[[#This Row],[Date]],Table_Sheet1[], 3, FALSE)</f>
        <v>N</v>
      </c>
      <c r="D1947" s="32">
        <v>121307.84</v>
      </c>
      <c r="E1947" s="32" t="e">
        <f>IF(Table5[[#This Row],[School day]]="Y",Table5[[#This Row],[Demand]],NA())</f>
        <v>#N/A</v>
      </c>
      <c r="F1947" s="32">
        <f>IF(Table5[[#This Row],[School day]]="N",Table5[[#This Row],[Demand]],NA())</f>
        <v>121307.84</v>
      </c>
      <c r="G1947" s="32" t="e">
        <f>IF(Table5[[#This Row],[Holiday]]="Y",Table5[[#This Row],[Demand]], NA())</f>
        <v>#N/A</v>
      </c>
      <c r="H1947" s="32">
        <f>IF(Table5[[#This Row],[Holiday]]="Y",NA(),Table5[[#This Row],[Demand]])</f>
        <v>121307.84</v>
      </c>
    </row>
    <row r="1948" spans="1:8" x14ac:dyDescent="0.3">
      <c r="A1948" s="31">
        <v>43951</v>
      </c>
      <c r="B1948" s="32" t="str">
        <f>VLOOKUP(Table_EnergyDemand_raw_data[[#This Row],[Date]],Table_Sheet1[], 2, FALSE)</f>
        <v>N</v>
      </c>
      <c r="C1948" s="32" t="str">
        <f>VLOOKUP(Table_EnergyDemand_raw_data[[#This Row],[Date]],Table_Sheet1[], 3, FALSE)</f>
        <v>N</v>
      </c>
      <c r="D1948" s="32">
        <v>121353.33</v>
      </c>
      <c r="E1948" s="32" t="e">
        <f>IF(Table5[[#This Row],[School day]]="Y",Table5[[#This Row],[Demand]],NA())</f>
        <v>#N/A</v>
      </c>
      <c r="F1948" s="32">
        <f>IF(Table5[[#This Row],[School day]]="N",Table5[[#This Row],[Demand]],NA())</f>
        <v>121353.33</v>
      </c>
      <c r="G1948" s="32" t="e">
        <f>IF(Table5[[#This Row],[Holiday]]="Y",Table5[[#This Row],[Demand]], NA())</f>
        <v>#N/A</v>
      </c>
      <c r="H1948" s="32">
        <f>IF(Table5[[#This Row],[Holiday]]="Y",NA(),Table5[[#This Row],[Demand]])</f>
        <v>121353.33</v>
      </c>
    </row>
    <row r="1949" spans="1:8" x14ac:dyDescent="0.3">
      <c r="A1949" s="31">
        <v>43952</v>
      </c>
      <c r="B1949" s="32" t="str">
        <f>VLOOKUP(Table_EnergyDemand_raw_data[[#This Row],[Date]],Table_Sheet1[], 2, FALSE)</f>
        <v>N</v>
      </c>
      <c r="C1949" s="32" t="str">
        <f>VLOOKUP(Table_EnergyDemand_raw_data[[#This Row],[Date]],Table_Sheet1[], 3, FALSE)</f>
        <v>N</v>
      </c>
      <c r="D1949" s="32">
        <v>127238.875</v>
      </c>
      <c r="E1949" s="32" t="e">
        <f>IF(Table5[[#This Row],[School day]]="Y",Table5[[#This Row],[Demand]],NA())</f>
        <v>#N/A</v>
      </c>
      <c r="F1949" s="32">
        <f>IF(Table5[[#This Row],[School day]]="N",Table5[[#This Row],[Demand]],NA())</f>
        <v>127238.875</v>
      </c>
      <c r="G1949" s="32" t="e">
        <f>IF(Table5[[#This Row],[Holiday]]="Y",Table5[[#This Row],[Demand]], NA())</f>
        <v>#N/A</v>
      </c>
      <c r="H1949" s="32">
        <f>IF(Table5[[#This Row],[Holiday]]="Y",NA(),Table5[[#This Row],[Demand]])</f>
        <v>127238.875</v>
      </c>
    </row>
    <row r="1950" spans="1:8" x14ac:dyDescent="0.3">
      <c r="A1950" s="31">
        <v>43953</v>
      </c>
      <c r="B1950" s="32" t="str">
        <f>VLOOKUP(Table_EnergyDemand_raw_data[[#This Row],[Date]],Table_Sheet1[], 2, FALSE)</f>
        <v>N</v>
      </c>
      <c r="C1950" s="32" t="str">
        <f>VLOOKUP(Table_EnergyDemand_raw_data[[#This Row],[Date]],Table_Sheet1[], 3, FALSE)</f>
        <v>N</v>
      </c>
      <c r="D1950" s="32">
        <v>111665.72500000001</v>
      </c>
      <c r="E1950" s="32" t="e">
        <f>IF(Table5[[#This Row],[School day]]="Y",Table5[[#This Row],[Demand]],NA())</f>
        <v>#N/A</v>
      </c>
      <c r="F1950" s="32">
        <f>IF(Table5[[#This Row],[School day]]="N",Table5[[#This Row],[Demand]],NA())</f>
        <v>111665.72500000001</v>
      </c>
      <c r="G1950" s="32" t="e">
        <f>IF(Table5[[#This Row],[Holiday]]="Y",Table5[[#This Row],[Demand]], NA())</f>
        <v>#N/A</v>
      </c>
      <c r="H1950" s="32">
        <f>IF(Table5[[#This Row],[Holiday]]="Y",NA(),Table5[[#This Row],[Demand]])</f>
        <v>111665.72500000001</v>
      </c>
    </row>
    <row r="1951" spans="1:8" x14ac:dyDescent="0.3">
      <c r="A1951" s="31">
        <v>43954</v>
      </c>
      <c r="B1951" s="32" t="str">
        <f>VLOOKUP(Table_EnergyDemand_raw_data[[#This Row],[Date]],Table_Sheet1[], 2, FALSE)</f>
        <v>N</v>
      </c>
      <c r="C1951" s="32" t="str">
        <f>VLOOKUP(Table_EnergyDemand_raw_data[[#This Row],[Date]],Table_Sheet1[], 3, FALSE)</f>
        <v>N</v>
      </c>
      <c r="D1951" s="32">
        <v>109669.355</v>
      </c>
      <c r="E1951" s="32" t="e">
        <f>IF(Table5[[#This Row],[School day]]="Y",Table5[[#This Row],[Demand]],NA())</f>
        <v>#N/A</v>
      </c>
      <c r="F1951" s="32">
        <f>IF(Table5[[#This Row],[School day]]="N",Table5[[#This Row],[Demand]],NA())</f>
        <v>109669.355</v>
      </c>
      <c r="G1951" s="32" t="e">
        <f>IF(Table5[[#This Row],[Holiday]]="Y",Table5[[#This Row],[Demand]], NA())</f>
        <v>#N/A</v>
      </c>
      <c r="H1951" s="32">
        <f>IF(Table5[[#This Row],[Holiday]]="Y",NA(),Table5[[#This Row],[Demand]])</f>
        <v>109669.355</v>
      </c>
    </row>
    <row r="1952" spans="1:8" x14ac:dyDescent="0.3">
      <c r="A1952" s="31">
        <v>43955</v>
      </c>
      <c r="B1952" s="32" t="str">
        <f>VLOOKUP(Table_EnergyDemand_raw_data[[#This Row],[Date]],Table_Sheet1[], 2, FALSE)</f>
        <v>N</v>
      </c>
      <c r="C1952" s="32" t="str">
        <f>VLOOKUP(Table_EnergyDemand_raw_data[[#This Row],[Date]],Table_Sheet1[], 3, FALSE)</f>
        <v>N</v>
      </c>
      <c r="D1952" s="32">
        <v>126892.26</v>
      </c>
      <c r="E1952" s="32" t="e">
        <f>IF(Table5[[#This Row],[School day]]="Y",Table5[[#This Row],[Demand]],NA())</f>
        <v>#N/A</v>
      </c>
      <c r="F1952" s="32">
        <f>IF(Table5[[#This Row],[School day]]="N",Table5[[#This Row],[Demand]],NA())</f>
        <v>126892.26</v>
      </c>
      <c r="G1952" s="32" t="e">
        <f>IF(Table5[[#This Row],[Holiday]]="Y",Table5[[#This Row],[Demand]], NA())</f>
        <v>#N/A</v>
      </c>
      <c r="H1952" s="32">
        <f>IF(Table5[[#This Row],[Holiday]]="Y",NA(),Table5[[#This Row],[Demand]])</f>
        <v>126892.26</v>
      </c>
    </row>
    <row r="1953" spans="1:8" x14ac:dyDescent="0.3">
      <c r="A1953" s="31">
        <v>43956</v>
      </c>
      <c r="B1953" s="32" t="str">
        <f>VLOOKUP(Table_EnergyDemand_raw_data[[#This Row],[Date]],Table_Sheet1[], 2, FALSE)</f>
        <v>N</v>
      </c>
      <c r="C1953" s="32" t="str">
        <f>VLOOKUP(Table_EnergyDemand_raw_data[[#This Row],[Date]],Table_Sheet1[], 3, FALSE)</f>
        <v>N</v>
      </c>
      <c r="D1953" s="32">
        <v>118839.095</v>
      </c>
      <c r="E1953" s="32" t="e">
        <f>IF(Table5[[#This Row],[School day]]="Y",Table5[[#This Row],[Demand]],NA())</f>
        <v>#N/A</v>
      </c>
      <c r="F1953" s="32">
        <f>IF(Table5[[#This Row],[School day]]="N",Table5[[#This Row],[Demand]],NA())</f>
        <v>118839.095</v>
      </c>
      <c r="G1953" s="32" t="e">
        <f>IF(Table5[[#This Row],[Holiday]]="Y",Table5[[#This Row],[Demand]], NA())</f>
        <v>#N/A</v>
      </c>
      <c r="H1953" s="32">
        <f>IF(Table5[[#This Row],[Holiday]]="Y",NA(),Table5[[#This Row],[Demand]])</f>
        <v>118839.095</v>
      </c>
    </row>
    <row r="1954" spans="1:8" x14ac:dyDescent="0.3">
      <c r="A1954" s="31">
        <v>43957</v>
      </c>
      <c r="B1954" s="32" t="str">
        <f>VLOOKUP(Table_EnergyDemand_raw_data[[#This Row],[Date]],Table_Sheet1[], 2, FALSE)</f>
        <v>N</v>
      </c>
      <c r="C1954" s="32" t="str">
        <f>VLOOKUP(Table_EnergyDemand_raw_data[[#This Row],[Date]],Table_Sheet1[], 3, FALSE)</f>
        <v>N</v>
      </c>
      <c r="D1954" s="32">
        <v>113214.27</v>
      </c>
      <c r="E1954" s="32" t="e">
        <f>IF(Table5[[#This Row],[School day]]="Y",Table5[[#This Row],[Demand]],NA())</f>
        <v>#N/A</v>
      </c>
      <c r="F1954" s="32">
        <f>IF(Table5[[#This Row],[School day]]="N",Table5[[#This Row],[Demand]],NA())</f>
        <v>113214.27</v>
      </c>
      <c r="G1954" s="32" t="e">
        <f>IF(Table5[[#This Row],[Holiday]]="Y",Table5[[#This Row],[Demand]], NA())</f>
        <v>#N/A</v>
      </c>
      <c r="H1954" s="32">
        <f>IF(Table5[[#This Row],[Holiday]]="Y",NA(),Table5[[#This Row],[Demand]])</f>
        <v>113214.27</v>
      </c>
    </row>
    <row r="1955" spans="1:8" x14ac:dyDescent="0.3">
      <c r="A1955" s="31">
        <v>43958</v>
      </c>
      <c r="B1955" s="32" t="str">
        <f>VLOOKUP(Table_EnergyDemand_raw_data[[#This Row],[Date]],Table_Sheet1[], 2, FALSE)</f>
        <v>N</v>
      </c>
      <c r="C1955" s="32" t="str">
        <f>VLOOKUP(Table_EnergyDemand_raw_data[[#This Row],[Date]],Table_Sheet1[], 3, FALSE)</f>
        <v>N</v>
      </c>
      <c r="D1955" s="32">
        <v>109642.755</v>
      </c>
      <c r="E1955" s="32" t="e">
        <f>IF(Table5[[#This Row],[School day]]="Y",Table5[[#This Row],[Demand]],NA())</f>
        <v>#N/A</v>
      </c>
      <c r="F1955" s="32">
        <f>IF(Table5[[#This Row],[School day]]="N",Table5[[#This Row],[Demand]],NA())</f>
        <v>109642.755</v>
      </c>
      <c r="G1955" s="32" t="e">
        <f>IF(Table5[[#This Row],[Holiday]]="Y",Table5[[#This Row],[Demand]], NA())</f>
        <v>#N/A</v>
      </c>
      <c r="H1955" s="32">
        <f>IF(Table5[[#This Row],[Holiday]]="Y",NA(),Table5[[#This Row],[Demand]])</f>
        <v>109642.755</v>
      </c>
    </row>
    <row r="1956" spans="1:8" x14ac:dyDescent="0.3">
      <c r="A1956" s="31">
        <v>43959</v>
      </c>
      <c r="B1956" s="32" t="str">
        <f>VLOOKUP(Table_EnergyDemand_raw_data[[#This Row],[Date]],Table_Sheet1[], 2, FALSE)</f>
        <v>N</v>
      </c>
      <c r="C1956" s="32" t="str">
        <f>VLOOKUP(Table_EnergyDemand_raw_data[[#This Row],[Date]],Table_Sheet1[], 3, FALSE)</f>
        <v>N</v>
      </c>
      <c r="D1956" s="32">
        <v>107914.05499999999</v>
      </c>
      <c r="E1956" s="32" t="e">
        <f>IF(Table5[[#This Row],[School day]]="Y",Table5[[#This Row],[Demand]],NA())</f>
        <v>#N/A</v>
      </c>
      <c r="F1956" s="32">
        <f>IF(Table5[[#This Row],[School day]]="N",Table5[[#This Row],[Demand]],NA())</f>
        <v>107914.05499999999</v>
      </c>
      <c r="G1956" s="32" t="e">
        <f>IF(Table5[[#This Row],[Holiday]]="Y",Table5[[#This Row],[Demand]], NA())</f>
        <v>#N/A</v>
      </c>
      <c r="H1956" s="32">
        <f>IF(Table5[[#This Row],[Holiday]]="Y",NA(),Table5[[#This Row],[Demand]])</f>
        <v>107914.05499999999</v>
      </c>
    </row>
    <row r="1957" spans="1:8" x14ac:dyDescent="0.3">
      <c r="A1957" s="31">
        <v>43960</v>
      </c>
      <c r="B1957" s="32" t="str">
        <f>VLOOKUP(Table_EnergyDemand_raw_data[[#This Row],[Date]],Table_Sheet1[], 2, FALSE)</f>
        <v>N</v>
      </c>
      <c r="C1957" s="32" t="str">
        <f>VLOOKUP(Table_EnergyDemand_raw_data[[#This Row],[Date]],Table_Sheet1[], 3, FALSE)</f>
        <v>N</v>
      </c>
      <c r="D1957" s="32">
        <v>107786.255</v>
      </c>
      <c r="E1957" s="32" t="e">
        <f>IF(Table5[[#This Row],[School day]]="Y",Table5[[#This Row],[Demand]],NA())</f>
        <v>#N/A</v>
      </c>
      <c r="F1957" s="32">
        <f>IF(Table5[[#This Row],[School day]]="N",Table5[[#This Row],[Demand]],NA())</f>
        <v>107786.255</v>
      </c>
      <c r="G1957" s="32" t="e">
        <f>IF(Table5[[#This Row],[Holiday]]="Y",Table5[[#This Row],[Demand]], NA())</f>
        <v>#N/A</v>
      </c>
      <c r="H1957" s="32">
        <f>IF(Table5[[#This Row],[Holiday]]="Y",NA(),Table5[[#This Row],[Demand]])</f>
        <v>107786.255</v>
      </c>
    </row>
    <row r="1958" spans="1:8" x14ac:dyDescent="0.3">
      <c r="A1958" s="31">
        <v>43961</v>
      </c>
      <c r="B1958" s="32" t="str">
        <f>VLOOKUP(Table_EnergyDemand_raw_data[[#This Row],[Date]],Table_Sheet1[], 2, FALSE)</f>
        <v>N</v>
      </c>
      <c r="C1958" s="32" t="str">
        <f>VLOOKUP(Table_EnergyDemand_raw_data[[#This Row],[Date]],Table_Sheet1[], 3, FALSE)</f>
        <v>N</v>
      </c>
      <c r="D1958" s="32">
        <v>107555.19</v>
      </c>
      <c r="E1958" s="32" t="e">
        <f>IF(Table5[[#This Row],[School day]]="Y",Table5[[#This Row],[Demand]],NA())</f>
        <v>#N/A</v>
      </c>
      <c r="F1958" s="32">
        <f>IF(Table5[[#This Row],[School day]]="N",Table5[[#This Row],[Demand]],NA())</f>
        <v>107555.19</v>
      </c>
      <c r="G1958" s="32" t="e">
        <f>IF(Table5[[#This Row],[Holiday]]="Y",Table5[[#This Row],[Demand]], NA())</f>
        <v>#N/A</v>
      </c>
      <c r="H1958" s="32">
        <f>IF(Table5[[#This Row],[Holiday]]="Y",NA(),Table5[[#This Row],[Demand]])</f>
        <v>107555.19</v>
      </c>
    </row>
    <row r="1959" spans="1:8" x14ac:dyDescent="0.3">
      <c r="A1959" s="31">
        <v>43962</v>
      </c>
      <c r="B1959" s="32" t="str">
        <f>VLOOKUP(Table_EnergyDemand_raw_data[[#This Row],[Date]],Table_Sheet1[], 2, FALSE)</f>
        <v>N</v>
      </c>
      <c r="C1959" s="32" t="str">
        <f>VLOOKUP(Table_EnergyDemand_raw_data[[#This Row],[Date]],Table_Sheet1[], 3, FALSE)</f>
        <v>N</v>
      </c>
      <c r="D1959" s="32">
        <v>122550.94500000001</v>
      </c>
      <c r="E1959" s="32" t="e">
        <f>IF(Table5[[#This Row],[School day]]="Y",Table5[[#This Row],[Demand]],NA())</f>
        <v>#N/A</v>
      </c>
      <c r="F1959" s="32">
        <f>IF(Table5[[#This Row],[School day]]="N",Table5[[#This Row],[Demand]],NA())</f>
        <v>122550.94500000001</v>
      </c>
      <c r="G1959" s="32" t="e">
        <f>IF(Table5[[#This Row],[Holiday]]="Y",Table5[[#This Row],[Demand]], NA())</f>
        <v>#N/A</v>
      </c>
      <c r="H1959" s="32">
        <f>IF(Table5[[#This Row],[Holiday]]="Y",NA(),Table5[[#This Row],[Demand]])</f>
        <v>122550.94500000001</v>
      </c>
    </row>
    <row r="1960" spans="1:8" x14ac:dyDescent="0.3">
      <c r="A1960" s="31">
        <v>43963</v>
      </c>
      <c r="B1960" s="32" t="str">
        <f>VLOOKUP(Table_EnergyDemand_raw_data[[#This Row],[Date]],Table_Sheet1[], 2, FALSE)</f>
        <v>N</v>
      </c>
      <c r="C1960" s="32" t="str">
        <f>VLOOKUP(Table_EnergyDemand_raw_data[[#This Row],[Date]],Table_Sheet1[], 3, FALSE)</f>
        <v>N</v>
      </c>
      <c r="D1960" s="32">
        <v>120767.795</v>
      </c>
      <c r="E1960" s="32" t="e">
        <f>IF(Table5[[#This Row],[School day]]="Y",Table5[[#This Row],[Demand]],NA())</f>
        <v>#N/A</v>
      </c>
      <c r="F1960" s="32">
        <f>IF(Table5[[#This Row],[School day]]="N",Table5[[#This Row],[Demand]],NA())</f>
        <v>120767.795</v>
      </c>
      <c r="G1960" s="32" t="e">
        <f>IF(Table5[[#This Row],[Holiday]]="Y",Table5[[#This Row],[Demand]], NA())</f>
        <v>#N/A</v>
      </c>
      <c r="H1960" s="32">
        <f>IF(Table5[[#This Row],[Holiday]]="Y",NA(),Table5[[#This Row],[Demand]])</f>
        <v>120767.795</v>
      </c>
    </row>
    <row r="1961" spans="1:8" x14ac:dyDescent="0.3">
      <c r="A1961" s="31">
        <v>43964</v>
      </c>
      <c r="B1961" s="32" t="str">
        <f>VLOOKUP(Table_EnergyDemand_raw_data[[#This Row],[Date]],Table_Sheet1[], 2, FALSE)</f>
        <v>N</v>
      </c>
      <c r="C1961" s="32" t="str">
        <f>VLOOKUP(Table_EnergyDemand_raw_data[[#This Row],[Date]],Table_Sheet1[], 3, FALSE)</f>
        <v>N</v>
      </c>
      <c r="D1961" s="32">
        <v>127145.14</v>
      </c>
      <c r="E1961" s="32" t="e">
        <f>IF(Table5[[#This Row],[School day]]="Y",Table5[[#This Row],[Demand]],NA())</f>
        <v>#N/A</v>
      </c>
      <c r="F1961" s="32">
        <f>IF(Table5[[#This Row],[School day]]="N",Table5[[#This Row],[Demand]],NA())</f>
        <v>127145.14</v>
      </c>
      <c r="G1961" s="32" t="e">
        <f>IF(Table5[[#This Row],[Holiday]]="Y",Table5[[#This Row],[Demand]], NA())</f>
        <v>#N/A</v>
      </c>
      <c r="H1961" s="32">
        <f>IF(Table5[[#This Row],[Holiday]]="Y",NA(),Table5[[#This Row],[Demand]])</f>
        <v>127145.14</v>
      </c>
    </row>
    <row r="1962" spans="1:8" x14ac:dyDescent="0.3">
      <c r="A1962" s="31">
        <v>43965</v>
      </c>
      <c r="B1962" s="32" t="str">
        <f>VLOOKUP(Table_EnergyDemand_raw_data[[#This Row],[Date]],Table_Sheet1[], 2, FALSE)</f>
        <v>N</v>
      </c>
      <c r="C1962" s="32" t="str">
        <f>VLOOKUP(Table_EnergyDemand_raw_data[[#This Row],[Date]],Table_Sheet1[], 3, FALSE)</f>
        <v>N</v>
      </c>
      <c r="D1962" s="32">
        <v>129285.09</v>
      </c>
      <c r="E1962" s="32" t="e">
        <f>IF(Table5[[#This Row],[School day]]="Y",Table5[[#This Row],[Demand]],NA())</f>
        <v>#N/A</v>
      </c>
      <c r="F1962" s="32">
        <f>IF(Table5[[#This Row],[School day]]="N",Table5[[#This Row],[Demand]],NA())</f>
        <v>129285.09</v>
      </c>
      <c r="G1962" s="32" t="e">
        <f>IF(Table5[[#This Row],[Holiday]]="Y",Table5[[#This Row],[Demand]], NA())</f>
        <v>#N/A</v>
      </c>
      <c r="H1962" s="32">
        <f>IF(Table5[[#This Row],[Holiday]]="Y",NA(),Table5[[#This Row],[Demand]])</f>
        <v>129285.09</v>
      </c>
    </row>
    <row r="1963" spans="1:8" x14ac:dyDescent="0.3">
      <c r="A1963" s="31">
        <v>43966</v>
      </c>
      <c r="B1963" s="32" t="str">
        <f>VLOOKUP(Table_EnergyDemand_raw_data[[#This Row],[Date]],Table_Sheet1[], 2, FALSE)</f>
        <v>N</v>
      </c>
      <c r="C1963" s="32" t="str">
        <f>VLOOKUP(Table_EnergyDemand_raw_data[[#This Row],[Date]],Table_Sheet1[], 3, FALSE)</f>
        <v>N</v>
      </c>
      <c r="D1963" s="32">
        <v>129112.45</v>
      </c>
      <c r="E1963" s="32" t="e">
        <f>IF(Table5[[#This Row],[School day]]="Y",Table5[[#This Row],[Demand]],NA())</f>
        <v>#N/A</v>
      </c>
      <c r="F1963" s="32">
        <f>IF(Table5[[#This Row],[School day]]="N",Table5[[#This Row],[Demand]],NA())</f>
        <v>129112.45</v>
      </c>
      <c r="G1963" s="32" t="e">
        <f>IF(Table5[[#This Row],[Holiday]]="Y",Table5[[#This Row],[Demand]], NA())</f>
        <v>#N/A</v>
      </c>
      <c r="H1963" s="32">
        <f>IF(Table5[[#This Row],[Holiday]]="Y",NA(),Table5[[#This Row],[Demand]])</f>
        <v>129112.45</v>
      </c>
    </row>
    <row r="1964" spans="1:8" x14ac:dyDescent="0.3">
      <c r="A1964" s="31">
        <v>43967</v>
      </c>
      <c r="B1964" s="32" t="str">
        <f>VLOOKUP(Table_EnergyDemand_raw_data[[#This Row],[Date]],Table_Sheet1[], 2, FALSE)</f>
        <v>N</v>
      </c>
      <c r="C1964" s="32" t="str">
        <f>VLOOKUP(Table_EnergyDemand_raw_data[[#This Row],[Date]],Table_Sheet1[], 3, FALSE)</f>
        <v>N</v>
      </c>
      <c r="D1964" s="32">
        <v>110420.89</v>
      </c>
      <c r="E1964" s="32" t="e">
        <f>IF(Table5[[#This Row],[School day]]="Y",Table5[[#This Row],[Demand]],NA())</f>
        <v>#N/A</v>
      </c>
      <c r="F1964" s="32">
        <f>IF(Table5[[#This Row],[School day]]="N",Table5[[#This Row],[Demand]],NA())</f>
        <v>110420.89</v>
      </c>
      <c r="G1964" s="32" t="e">
        <f>IF(Table5[[#This Row],[Holiday]]="Y",Table5[[#This Row],[Demand]], NA())</f>
        <v>#N/A</v>
      </c>
      <c r="H1964" s="32">
        <f>IF(Table5[[#This Row],[Holiday]]="Y",NA(),Table5[[#This Row],[Demand]])</f>
        <v>110420.89</v>
      </c>
    </row>
    <row r="1965" spans="1:8" x14ac:dyDescent="0.3">
      <c r="A1965" s="31">
        <v>43968</v>
      </c>
      <c r="B1965" s="32" t="str">
        <f>VLOOKUP(Table_EnergyDemand_raw_data[[#This Row],[Date]],Table_Sheet1[], 2, FALSE)</f>
        <v>N</v>
      </c>
      <c r="C1965" s="32" t="str">
        <f>VLOOKUP(Table_EnergyDemand_raw_data[[#This Row],[Date]],Table_Sheet1[], 3, FALSE)</f>
        <v>N</v>
      </c>
      <c r="D1965" s="32">
        <v>109774.425</v>
      </c>
      <c r="E1965" s="32" t="e">
        <f>IF(Table5[[#This Row],[School day]]="Y",Table5[[#This Row],[Demand]],NA())</f>
        <v>#N/A</v>
      </c>
      <c r="F1965" s="32">
        <f>IF(Table5[[#This Row],[School day]]="N",Table5[[#This Row],[Demand]],NA())</f>
        <v>109774.425</v>
      </c>
      <c r="G1965" s="32" t="e">
        <f>IF(Table5[[#This Row],[Holiday]]="Y",Table5[[#This Row],[Demand]], NA())</f>
        <v>#N/A</v>
      </c>
      <c r="H1965" s="32">
        <f>IF(Table5[[#This Row],[Holiday]]="Y",NA(),Table5[[#This Row],[Demand]])</f>
        <v>109774.425</v>
      </c>
    </row>
    <row r="1966" spans="1:8" x14ac:dyDescent="0.3">
      <c r="A1966" s="31">
        <v>43969</v>
      </c>
      <c r="B1966" s="32" t="str">
        <f>VLOOKUP(Table_EnergyDemand_raw_data[[#This Row],[Date]],Table_Sheet1[], 2, FALSE)</f>
        <v>N</v>
      </c>
      <c r="C1966" s="32" t="str">
        <f>VLOOKUP(Table_EnergyDemand_raw_data[[#This Row],[Date]],Table_Sheet1[], 3, FALSE)</f>
        <v>N</v>
      </c>
      <c r="D1966" s="32">
        <v>120076.645</v>
      </c>
      <c r="E1966" s="32" t="e">
        <f>IF(Table5[[#This Row],[School day]]="Y",Table5[[#This Row],[Demand]],NA())</f>
        <v>#N/A</v>
      </c>
      <c r="F1966" s="32">
        <f>IF(Table5[[#This Row],[School day]]="N",Table5[[#This Row],[Demand]],NA())</f>
        <v>120076.645</v>
      </c>
      <c r="G1966" s="32" t="e">
        <f>IF(Table5[[#This Row],[Holiday]]="Y",Table5[[#This Row],[Demand]], NA())</f>
        <v>#N/A</v>
      </c>
      <c r="H1966" s="32">
        <f>IF(Table5[[#This Row],[Holiday]]="Y",NA(),Table5[[#This Row],[Demand]])</f>
        <v>120076.645</v>
      </c>
    </row>
    <row r="1967" spans="1:8" x14ac:dyDescent="0.3">
      <c r="A1967" s="31">
        <v>43970</v>
      </c>
      <c r="B1967" s="32" t="str">
        <f>VLOOKUP(Table_EnergyDemand_raw_data[[#This Row],[Date]],Table_Sheet1[], 2, FALSE)</f>
        <v>N</v>
      </c>
      <c r="C1967" s="32" t="str">
        <f>VLOOKUP(Table_EnergyDemand_raw_data[[#This Row],[Date]],Table_Sheet1[], 3, FALSE)</f>
        <v>N</v>
      </c>
      <c r="D1967" s="32">
        <v>119789.97</v>
      </c>
      <c r="E1967" s="32" t="e">
        <f>IF(Table5[[#This Row],[School day]]="Y",Table5[[#This Row],[Demand]],NA())</f>
        <v>#N/A</v>
      </c>
      <c r="F1967" s="32">
        <f>IF(Table5[[#This Row],[School day]]="N",Table5[[#This Row],[Demand]],NA())</f>
        <v>119789.97</v>
      </c>
      <c r="G1967" s="32" t="e">
        <f>IF(Table5[[#This Row],[Holiday]]="Y",Table5[[#This Row],[Demand]], NA())</f>
        <v>#N/A</v>
      </c>
      <c r="H1967" s="32">
        <f>IF(Table5[[#This Row],[Holiday]]="Y",NA(),Table5[[#This Row],[Demand]])</f>
        <v>119789.97</v>
      </c>
    </row>
    <row r="1968" spans="1:8" x14ac:dyDescent="0.3">
      <c r="A1968" s="31">
        <v>43971</v>
      </c>
      <c r="B1968" s="32" t="str">
        <f>VLOOKUP(Table_EnergyDemand_raw_data[[#This Row],[Date]],Table_Sheet1[], 2, FALSE)</f>
        <v>N</v>
      </c>
      <c r="C1968" s="32" t="str">
        <f>VLOOKUP(Table_EnergyDemand_raw_data[[#This Row],[Date]],Table_Sheet1[], 3, FALSE)</f>
        <v>N</v>
      </c>
      <c r="D1968" s="32">
        <v>119803.985</v>
      </c>
      <c r="E1968" s="32" t="e">
        <f>IF(Table5[[#This Row],[School day]]="Y",Table5[[#This Row],[Demand]],NA())</f>
        <v>#N/A</v>
      </c>
      <c r="F1968" s="32">
        <f>IF(Table5[[#This Row],[School day]]="N",Table5[[#This Row],[Demand]],NA())</f>
        <v>119803.985</v>
      </c>
      <c r="G1968" s="32" t="e">
        <f>IF(Table5[[#This Row],[Holiday]]="Y",Table5[[#This Row],[Demand]], NA())</f>
        <v>#N/A</v>
      </c>
      <c r="H1968" s="32">
        <f>IF(Table5[[#This Row],[Holiday]]="Y",NA(),Table5[[#This Row],[Demand]])</f>
        <v>119803.985</v>
      </c>
    </row>
    <row r="1969" spans="1:8" x14ac:dyDescent="0.3">
      <c r="A1969" s="31">
        <v>43972</v>
      </c>
      <c r="B1969" s="32" t="str">
        <f>VLOOKUP(Table_EnergyDemand_raw_data[[#This Row],[Date]],Table_Sheet1[], 2, FALSE)</f>
        <v>N</v>
      </c>
      <c r="C1969" s="32" t="str">
        <f>VLOOKUP(Table_EnergyDemand_raw_data[[#This Row],[Date]],Table_Sheet1[], 3, FALSE)</f>
        <v>N</v>
      </c>
      <c r="D1969" s="32">
        <v>127563.61</v>
      </c>
      <c r="E1969" s="32" t="e">
        <f>IF(Table5[[#This Row],[School day]]="Y",Table5[[#This Row],[Demand]],NA())</f>
        <v>#N/A</v>
      </c>
      <c r="F1969" s="32">
        <f>IF(Table5[[#This Row],[School day]]="N",Table5[[#This Row],[Demand]],NA())</f>
        <v>127563.61</v>
      </c>
      <c r="G1969" s="32" t="e">
        <f>IF(Table5[[#This Row],[Holiday]]="Y",Table5[[#This Row],[Demand]], NA())</f>
        <v>#N/A</v>
      </c>
      <c r="H1969" s="32">
        <f>IF(Table5[[#This Row],[Holiday]]="Y",NA(),Table5[[#This Row],[Demand]])</f>
        <v>127563.61</v>
      </c>
    </row>
    <row r="1970" spans="1:8" x14ac:dyDescent="0.3">
      <c r="A1970" s="31">
        <v>43973</v>
      </c>
      <c r="B1970" s="32" t="str">
        <f>VLOOKUP(Table_EnergyDemand_raw_data[[#This Row],[Date]],Table_Sheet1[], 2, FALSE)</f>
        <v>N</v>
      </c>
      <c r="C1970" s="32" t="str">
        <f>VLOOKUP(Table_EnergyDemand_raw_data[[#This Row],[Date]],Table_Sheet1[], 3, FALSE)</f>
        <v>N</v>
      </c>
      <c r="D1970" s="32">
        <v>130472.2</v>
      </c>
      <c r="E1970" s="32" t="e">
        <f>IF(Table5[[#This Row],[School day]]="Y",Table5[[#This Row],[Demand]],NA())</f>
        <v>#N/A</v>
      </c>
      <c r="F1970" s="32">
        <f>IF(Table5[[#This Row],[School day]]="N",Table5[[#This Row],[Demand]],NA())</f>
        <v>130472.2</v>
      </c>
      <c r="G1970" s="32" t="e">
        <f>IF(Table5[[#This Row],[Holiday]]="Y",Table5[[#This Row],[Demand]], NA())</f>
        <v>#N/A</v>
      </c>
      <c r="H1970" s="32">
        <f>IF(Table5[[#This Row],[Holiday]]="Y",NA(),Table5[[#This Row],[Demand]])</f>
        <v>130472.2</v>
      </c>
    </row>
    <row r="1971" spans="1:8" x14ac:dyDescent="0.3">
      <c r="A1971" s="31">
        <v>43974</v>
      </c>
      <c r="B1971" s="32" t="str">
        <f>VLOOKUP(Table_EnergyDemand_raw_data[[#This Row],[Date]],Table_Sheet1[], 2, FALSE)</f>
        <v>N</v>
      </c>
      <c r="C1971" s="32" t="str">
        <f>VLOOKUP(Table_EnergyDemand_raw_data[[#This Row],[Date]],Table_Sheet1[], 3, FALSE)</f>
        <v>N</v>
      </c>
      <c r="D1971" s="32">
        <v>115234.32</v>
      </c>
      <c r="E1971" s="32" t="e">
        <f>IF(Table5[[#This Row],[School day]]="Y",Table5[[#This Row],[Demand]],NA())</f>
        <v>#N/A</v>
      </c>
      <c r="F1971" s="32">
        <f>IF(Table5[[#This Row],[School day]]="N",Table5[[#This Row],[Demand]],NA())</f>
        <v>115234.32</v>
      </c>
      <c r="G1971" s="32" t="e">
        <f>IF(Table5[[#This Row],[Holiday]]="Y",Table5[[#This Row],[Demand]], NA())</f>
        <v>#N/A</v>
      </c>
      <c r="H1971" s="32">
        <f>IF(Table5[[#This Row],[Holiday]]="Y",NA(),Table5[[#This Row],[Demand]])</f>
        <v>115234.32</v>
      </c>
    </row>
    <row r="1972" spans="1:8" x14ac:dyDescent="0.3">
      <c r="A1972" s="31">
        <v>43975</v>
      </c>
      <c r="B1972" s="32" t="str">
        <f>VLOOKUP(Table_EnergyDemand_raw_data[[#This Row],[Date]],Table_Sheet1[], 2, FALSE)</f>
        <v>N</v>
      </c>
      <c r="C1972" s="32" t="str">
        <f>VLOOKUP(Table_EnergyDemand_raw_data[[#This Row],[Date]],Table_Sheet1[], 3, FALSE)</f>
        <v>N</v>
      </c>
      <c r="D1972" s="32">
        <v>109579.82</v>
      </c>
      <c r="E1972" s="32" t="e">
        <f>IF(Table5[[#This Row],[School day]]="Y",Table5[[#This Row],[Demand]],NA())</f>
        <v>#N/A</v>
      </c>
      <c r="F1972" s="32">
        <f>IF(Table5[[#This Row],[School day]]="N",Table5[[#This Row],[Demand]],NA())</f>
        <v>109579.82</v>
      </c>
      <c r="G1972" s="32" t="e">
        <f>IF(Table5[[#This Row],[Holiday]]="Y",Table5[[#This Row],[Demand]], NA())</f>
        <v>#N/A</v>
      </c>
      <c r="H1972" s="32">
        <f>IF(Table5[[#This Row],[Holiday]]="Y",NA(),Table5[[#This Row],[Demand]])</f>
        <v>109579.82</v>
      </c>
    </row>
    <row r="1973" spans="1:8" x14ac:dyDescent="0.3">
      <c r="A1973" s="31">
        <v>43976</v>
      </c>
      <c r="B1973" s="32" t="str">
        <f>VLOOKUP(Table_EnergyDemand_raw_data[[#This Row],[Date]],Table_Sheet1[], 2, FALSE)</f>
        <v>N</v>
      </c>
      <c r="C1973" s="32" t="str">
        <f>VLOOKUP(Table_EnergyDemand_raw_data[[#This Row],[Date]],Table_Sheet1[], 3, FALSE)</f>
        <v>N</v>
      </c>
      <c r="D1973" s="32">
        <v>125532.575</v>
      </c>
      <c r="E1973" s="32" t="e">
        <f>IF(Table5[[#This Row],[School day]]="Y",Table5[[#This Row],[Demand]],NA())</f>
        <v>#N/A</v>
      </c>
      <c r="F1973" s="32">
        <f>IF(Table5[[#This Row],[School day]]="N",Table5[[#This Row],[Demand]],NA())</f>
        <v>125532.575</v>
      </c>
      <c r="G1973" s="32" t="e">
        <f>IF(Table5[[#This Row],[Holiday]]="Y",Table5[[#This Row],[Demand]], NA())</f>
        <v>#N/A</v>
      </c>
      <c r="H1973" s="32">
        <f>IF(Table5[[#This Row],[Holiday]]="Y",NA(),Table5[[#This Row],[Demand]])</f>
        <v>125532.575</v>
      </c>
    </row>
    <row r="1974" spans="1:8" x14ac:dyDescent="0.3">
      <c r="A1974" s="31">
        <v>43977</v>
      </c>
      <c r="B1974" s="32" t="str">
        <f>VLOOKUP(Table_EnergyDemand_raw_data[[#This Row],[Date]],Table_Sheet1[], 2, FALSE)</f>
        <v>N</v>
      </c>
      <c r="C1974" s="32" t="str">
        <f>VLOOKUP(Table_EnergyDemand_raw_data[[#This Row],[Date]],Table_Sheet1[], 3, FALSE)</f>
        <v>N</v>
      </c>
      <c r="D1974" s="32">
        <v>126788.83500000001</v>
      </c>
      <c r="E1974" s="32" t="e">
        <f>IF(Table5[[#This Row],[School day]]="Y",Table5[[#This Row],[Demand]],NA())</f>
        <v>#N/A</v>
      </c>
      <c r="F1974" s="32">
        <f>IF(Table5[[#This Row],[School day]]="N",Table5[[#This Row],[Demand]],NA())</f>
        <v>126788.83500000001</v>
      </c>
      <c r="G1974" s="32" t="e">
        <f>IF(Table5[[#This Row],[Holiday]]="Y",Table5[[#This Row],[Demand]], NA())</f>
        <v>#N/A</v>
      </c>
      <c r="H1974" s="32">
        <f>IF(Table5[[#This Row],[Holiday]]="Y",NA(),Table5[[#This Row],[Demand]])</f>
        <v>126788.83500000001</v>
      </c>
    </row>
    <row r="1975" spans="1:8" x14ac:dyDescent="0.3">
      <c r="A1975" s="31">
        <v>43978</v>
      </c>
      <c r="B1975" s="32" t="str">
        <f>VLOOKUP(Table_EnergyDemand_raw_data[[#This Row],[Date]],Table_Sheet1[], 2, FALSE)</f>
        <v>Y</v>
      </c>
      <c r="C1975" s="32" t="str">
        <f>VLOOKUP(Table_EnergyDemand_raw_data[[#This Row],[Date]],Table_Sheet1[], 3, FALSE)</f>
        <v>N</v>
      </c>
      <c r="D1975" s="32">
        <v>124189.8</v>
      </c>
      <c r="E1975" s="32">
        <f>IF(Table5[[#This Row],[School day]]="Y",Table5[[#This Row],[Demand]],NA())</f>
        <v>124189.8</v>
      </c>
      <c r="F1975" s="32" t="e">
        <f>IF(Table5[[#This Row],[School day]]="N",Table5[[#This Row],[Demand]],NA())</f>
        <v>#N/A</v>
      </c>
      <c r="G1975" s="32" t="e">
        <f>IF(Table5[[#This Row],[Holiday]]="Y",Table5[[#This Row],[Demand]], NA())</f>
        <v>#N/A</v>
      </c>
      <c r="H1975" s="32">
        <f>IF(Table5[[#This Row],[Holiday]]="Y",NA(),Table5[[#This Row],[Demand]])</f>
        <v>124189.8</v>
      </c>
    </row>
    <row r="1976" spans="1:8" x14ac:dyDescent="0.3">
      <c r="A1976" s="31">
        <v>43979</v>
      </c>
      <c r="B1976" s="32" t="str">
        <f>VLOOKUP(Table_EnergyDemand_raw_data[[#This Row],[Date]],Table_Sheet1[], 2, FALSE)</f>
        <v>Y</v>
      </c>
      <c r="C1976" s="32" t="str">
        <f>VLOOKUP(Table_EnergyDemand_raw_data[[#This Row],[Date]],Table_Sheet1[], 3, FALSE)</f>
        <v>N</v>
      </c>
      <c r="D1976" s="32">
        <v>124062.485</v>
      </c>
      <c r="E1976" s="32">
        <f>IF(Table5[[#This Row],[School day]]="Y",Table5[[#This Row],[Demand]],NA())</f>
        <v>124062.485</v>
      </c>
      <c r="F1976" s="32" t="e">
        <f>IF(Table5[[#This Row],[School day]]="N",Table5[[#This Row],[Demand]],NA())</f>
        <v>#N/A</v>
      </c>
      <c r="G1976" s="32" t="e">
        <f>IF(Table5[[#This Row],[Holiday]]="Y",Table5[[#This Row],[Demand]], NA())</f>
        <v>#N/A</v>
      </c>
      <c r="H1976" s="32">
        <f>IF(Table5[[#This Row],[Holiday]]="Y",NA(),Table5[[#This Row],[Demand]])</f>
        <v>124062.485</v>
      </c>
    </row>
    <row r="1977" spans="1:8" x14ac:dyDescent="0.3">
      <c r="A1977" s="31">
        <v>43980</v>
      </c>
      <c r="B1977" s="32" t="str">
        <f>VLOOKUP(Table_EnergyDemand_raw_data[[#This Row],[Date]],Table_Sheet1[], 2, FALSE)</f>
        <v>Y</v>
      </c>
      <c r="C1977" s="32" t="str">
        <f>VLOOKUP(Table_EnergyDemand_raw_data[[#This Row],[Date]],Table_Sheet1[], 3, FALSE)</f>
        <v>N</v>
      </c>
      <c r="D1977" s="32">
        <v>120072.09</v>
      </c>
      <c r="E1977" s="32">
        <f>IF(Table5[[#This Row],[School day]]="Y",Table5[[#This Row],[Demand]],NA())</f>
        <v>120072.09</v>
      </c>
      <c r="F1977" s="32" t="e">
        <f>IF(Table5[[#This Row],[School day]]="N",Table5[[#This Row],[Demand]],NA())</f>
        <v>#N/A</v>
      </c>
      <c r="G1977" s="32" t="e">
        <f>IF(Table5[[#This Row],[Holiday]]="Y",Table5[[#This Row],[Demand]], NA())</f>
        <v>#N/A</v>
      </c>
      <c r="H1977" s="32">
        <f>IF(Table5[[#This Row],[Holiday]]="Y",NA(),Table5[[#This Row],[Demand]])</f>
        <v>120072.09</v>
      </c>
    </row>
    <row r="1978" spans="1:8" x14ac:dyDescent="0.3">
      <c r="A1978" s="31">
        <v>43981</v>
      </c>
      <c r="B1978" s="32" t="str">
        <f>VLOOKUP(Table_EnergyDemand_raw_data[[#This Row],[Date]],Table_Sheet1[], 2, FALSE)</f>
        <v>Y</v>
      </c>
      <c r="C1978" s="32" t="str">
        <f>VLOOKUP(Table_EnergyDemand_raw_data[[#This Row],[Date]],Table_Sheet1[], 3, FALSE)</f>
        <v>N</v>
      </c>
      <c r="D1978" s="32">
        <v>102231.77</v>
      </c>
      <c r="E1978" s="32">
        <f>IF(Table5[[#This Row],[School day]]="Y",Table5[[#This Row],[Demand]],NA())</f>
        <v>102231.77</v>
      </c>
      <c r="F1978" s="32" t="e">
        <f>IF(Table5[[#This Row],[School day]]="N",Table5[[#This Row],[Demand]],NA())</f>
        <v>#N/A</v>
      </c>
      <c r="G1978" s="32" t="e">
        <f>IF(Table5[[#This Row],[Holiday]]="Y",Table5[[#This Row],[Demand]], NA())</f>
        <v>#N/A</v>
      </c>
      <c r="H1978" s="32">
        <f>IF(Table5[[#This Row],[Holiday]]="Y",NA(),Table5[[#This Row],[Demand]])</f>
        <v>102231.77</v>
      </c>
    </row>
    <row r="1979" spans="1:8" x14ac:dyDescent="0.3">
      <c r="A1979" s="31">
        <v>43982</v>
      </c>
      <c r="B1979" s="32" t="str">
        <f>VLOOKUP(Table_EnergyDemand_raw_data[[#This Row],[Date]],Table_Sheet1[], 2, FALSE)</f>
        <v>Y</v>
      </c>
      <c r="C1979" s="32" t="str">
        <f>VLOOKUP(Table_EnergyDemand_raw_data[[#This Row],[Date]],Table_Sheet1[], 3, FALSE)</f>
        <v>N</v>
      </c>
      <c r="D1979" s="32">
        <v>102684.59</v>
      </c>
      <c r="E1979" s="32">
        <f>IF(Table5[[#This Row],[School day]]="Y",Table5[[#This Row],[Demand]],NA())</f>
        <v>102684.59</v>
      </c>
      <c r="F1979" s="32" t="e">
        <f>IF(Table5[[#This Row],[School day]]="N",Table5[[#This Row],[Demand]],NA())</f>
        <v>#N/A</v>
      </c>
      <c r="G1979" s="32" t="e">
        <f>IF(Table5[[#This Row],[Holiday]]="Y",Table5[[#This Row],[Demand]], NA())</f>
        <v>#N/A</v>
      </c>
      <c r="H1979" s="32">
        <f>IF(Table5[[#This Row],[Holiday]]="Y",NA(),Table5[[#This Row],[Demand]])</f>
        <v>102684.59</v>
      </c>
    </row>
    <row r="1980" spans="1:8" x14ac:dyDescent="0.3">
      <c r="A1980" s="31">
        <v>43983</v>
      </c>
      <c r="B1980" s="32" t="str">
        <f>VLOOKUP(Table_EnergyDemand_raw_data[[#This Row],[Date]],Table_Sheet1[], 2, FALSE)</f>
        <v>Y</v>
      </c>
      <c r="C1980" s="32" t="str">
        <f>VLOOKUP(Table_EnergyDemand_raw_data[[#This Row],[Date]],Table_Sheet1[], 3, FALSE)</f>
        <v>N</v>
      </c>
      <c r="D1980" s="32">
        <v>132039.70499999999</v>
      </c>
      <c r="E1980" s="32">
        <f>IF(Table5[[#This Row],[School day]]="Y",Table5[[#This Row],[Demand]],NA())</f>
        <v>132039.70499999999</v>
      </c>
      <c r="F1980" s="32" t="e">
        <f>IF(Table5[[#This Row],[School day]]="N",Table5[[#This Row],[Demand]],NA())</f>
        <v>#N/A</v>
      </c>
      <c r="G1980" s="32" t="e">
        <f>IF(Table5[[#This Row],[Holiday]]="Y",Table5[[#This Row],[Demand]], NA())</f>
        <v>#N/A</v>
      </c>
      <c r="H1980" s="32">
        <f>IF(Table5[[#This Row],[Holiday]]="Y",NA(),Table5[[#This Row],[Demand]])</f>
        <v>132039.70499999999</v>
      </c>
    </row>
    <row r="1981" spans="1:8" x14ac:dyDescent="0.3">
      <c r="A1981" s="31">
        <v>43984</v>
      </c>
      <c r="B1981" s="32" t="str">
        <f>VLOOKUP(Table_EnergyDemand_raw_data[[#This Row],[Date]],Table_Sheet1[], 2, FALSE)</f>
        <v>Y</v>
      </c>
      <c r="C1981" s="32" t="str">
        <f>VLOOKUP(Table_EnergyDemand_raw_data[[#This Row],[Date]],Table_Sheet1[], 3, FALSE)</f>
        <v>N</v>
      </c>
      <c r="D1981" s="32">
        <v>132710.35999999999</v>
      </c>
      <c r="E1981" s="32">
        <f>IF(Table5[[#This Row],[School day]]="Y",Table5[[#This Row],[Demand]],NA())</f>
        <v>132710.35999999999</v>
      </c>
      <c r="F1981" s="32" t="e">
        <f>IF(Table5[[#This Row],[School day]]="N",Table5[[#This Row],[Demand]],NA())</f>
        <v>#N/A</v>
      </c>
      <c r="G1981" s="32" t="e">
        <f>IF(Table5[[#This Row],[Holiday]]="Y",Table5[[#This Row],[Demand]], NA())</f>
        <v>#N/A</v>
      </c>
      <c r="H1981" s="32">
        <f>IF(Table5[[#This Row],[Holiday]]="Y",NA(),Table5[[#This Row],[Demand]])</f>
        <v>132710.35999999999</v>
      </c>
    </row>
    <row r="1982" spans="1:8" x14ac:dyDescent="0.3">
      <c r="A1982" s="31">
        <v>43985</v>
      </c>
      <c r="B1982" s="32" t="str">
        <f>VLOOKUP(Table_EnergyDemand_raw_data[[#This Row],[Date]],Table_Sheet1[], 2, FALSE)</f>
        <v>Y</v>
      </c>
      <c r="C1982" s="32" t="str">
        <f>VLOOKUP(Table_EnergyDemand_raw_data[[#This Row],[Date]],Table_Sheet1[], 3, FALSE)</f>
        <v>N</v>
      </c>
      <c r="D1982" s="32">
        <v>130801.825</v>
      </c>
      <c r="E1982" s="32">
        <f>IF(Table5[[#This Row],[School day]]="Y",Table5[[#This Row],[Demand]],NA())</f>
        <v>130801.825</v>
      </c>
      <c r="F1982" s="32" t="e">
        <f>IF(Table5[[#This Row],[School day]]="N",Table5[[#This Row],[Demand]],NA())</f>
        <v>#N/A</v>
      </c>
      <c r="G1982" s="32" t="e">
        <f>IF(Table5[[#This Row],[Holiday]]="Y",Table5[[#This Row],[Demand]], NA())</f>
        <v>#N/A</v>
      </c>
      <c r="H1982" s="32">
        <f>IF(Table5[[#This Row],[Holiday]]="Y",NA(),Table5[[#This Row],[Demand]])</f>
        <v>130801.825</v>
      </c>
    </row>
    <row r="1983" spans="1:8" x14ac:dyDescent="0.3">
      <c r="A1983" s="31">
        <v>43986</v>
      </c>
      <c r="B1983" s="32" t="str">
        <f>VLOOKUP(Table_EnergyDemand_raw_data[[#This Row],[Date]],Table_Sheet1[], 2, FALSE)</f>
        <v>Y</v>
      </c>
      <c r="C1983" s="32" t="str">
        <f>VLOOKUP(Table_EnergyDemand_raw_data[[#This Row],[Date]],Table_Sheet1[], 3, FALSE)</f>
        <v>N</v>
      </c>
      <c r="D1983" s="32">
        <v>133322.02499999999</v>
      </c>
      <c r="E1983" s="32">
        <f>IF(Table5[[#This Row],[School day]]="Y",Table5[[#This Row],[Demand]],NA())</f>
        <v>133322.02499999999</v>
      </c>
      <c r="F1983" s="32" t="e">
        <f>IF(Table5[[#This Row],[School day]]="N",Table5[[#This Row],[Demand]],NA())</f>
        <v>#N/A</v>
      </c>
      <c r="G1983" s="32" t="e">
        <f>IF(Table5[[#This Row],[Holiday]]="Y",Table5[[#This Row],[Demand]], NA())</f>
        <v>#N/A</v>
      </c>
      <c r="H1983" s="32">
        <f>IF(Table5[[#This Row],[Holiday]]="Y",NA(),Table5[[#This Row],[Demand]])</f>
        <v>133322.02499999999</v>
      </c>
    </row>
    <row r="1984" spans="1:8" x14ac:dyDescent="0.3">
      <c r="A1984" s="31">
        <v>43987</v>
      </c>
      <c r="B1984" s="32" t="str">
        <f>VLOOKUP(Table_EnergyDemand_raw_data[[#This Row],[Date]],Table_Sheet1[], 2, FALSE)</f>
        <v>Y</v>
      </c>
      <c r="C1984" s="32" t="str">
        <f>VLOOKUP(Table_EnergyDemand_raw_data[[#This Row],[Date]],Table_Sheet1[], 3, FALSE)</f>
        <v>N</v>
      </c>
      <c r="D1984" s="32">
        <v>137368.465</v>
      </c>
      <c r="E1984" s="32">
        <f>IF(Table5[[#This Row],[School day]]="Y",Table5[[#This Row],[Demand]],NA())</f>
        <v>137368.465</v>
      </c>
      <c r="F1984" s="32" t="e">
        <f>IF(Table5[[#This Row],[School day]]="N",Table5[[#This Row],[Demand]],NA())</f>
        <v>#N/A</v>
      </c>
      <c r="G1984" s="32" t="e">
        <f>IF(Table5[[#This Row],[Holiday]]="Y",Table5[[#This Row],[Demand]], NA())</f>
        <v>#N/A</v>
      </c>
      <c r="H1984" s="32">
        <f>IF(Table5[[#This Row],[Holiday]]="Y",NA(),Table5[[#This Row],[Demand]])</f>
        <v>137368.465</v>
      </c>
    </row>
    <row r="1985" spans="1:8" x14ac:dyDescent="0.3">
      <c r="A1985" s="31">
        <v>43988</v>
      </c>
      <c r="B1985" s="32" t="str">
        <f>VLOOKUP(Table_EnergyDemand_raw_data[[#This Row],[Date]],Table_Sheet1[], 2, FALSE)</f>
        <v>Y</v>
      </c>
      <c r="C1985" s="32" t="str">
        <f>VLOOKUP(Table_EnergyDemand_raw_data[[#This Row],[Date]],Table_Sheet1[], 3, FALSE)</f>
        <v>N</v>
      </c>
      <c r="D1985" s="32">
        <v>126427.92</v>
      </c>
      <c r="E1985" s="32">
        <f>IF(Table5[[#This Row],[School day]]="Y",Table5[[#This Row],[Demand]],NA())</f>
        <v>126427.92</v>
      </c>
      <c r="F1985" s="32" t="e">
        <f>IF(Table5[[#This Row],[School day]]="N",Table5[[#This Row],[Demand]],NA())</f>
        <v>#N/A</v>
      </c>
      <c r="G1985" s="32" t="e">
        <f>IF(Table5[[#This Row],[Holiday]]="Y",Table5[[#This Row],[Demand]], NA())</f>
        <v>#N/A</v>
      </c>
      <c r="H1985" s="32">
        <f>IF(Table5[[#This Row],[Holiday]]="Y",NA(),Table5[[#This Row],[Demand]])</f>
        <v>126427.92</v>
      </c>
    </row>
    <row r="1986" spans="1:8" x14ac:dyDescent="0.3">
      <c r="A1986" s="31">
        <v>43989</v>
      </c>
      <c r="B1986" s="32" t="str">
        <f>VLOOKUP(Table_EnergyDemand_raw_data[[#This Row],[Date]],Table_Sheet1[], 2, FALSE)</f>
        <v>Y</v>
      </c>
      <c r="C1986" s="32" t="str">
        <f>VLOOKUP(Table_EnergyDemand_raw_data[[#This Row],[Date]],Table_Sheet1[], 3, FALSE)</f>
        <v>N</v>
      </c>
      <c r="D1986" s="32">
        <v>119524.41</v>
      </c>
      <c r="E1986" s="32">
        <f>IF(Table5[[#This Row],[School day]]="Y",Table5[[#This Row],[Demand]],NA())</f>
        <v>119524.41</v>
      </c>
      <c r="F1986" s="32" t="e">
        <f>IF(Table5[[#This Row],[School day]]="N",Table5[[#This Row],[Demand]],NA())</f>
        <v>#N/A</v>
      </c>
      <c r="G1986" s="32" t="e">
        <f>IF(Table5[[#This Row],[Holiday]]="Y",Table5[[#This Row],[Demand]], NA())</f>
        <v>#N/A</v>
      </c>
      <c r="H1986" s="32">
        <f>IF(Table5[[#This Row],[Holiday]]="Y",NA(),Table5[[#This Row],[Demand]])</f>
        <v>119524.41</v>
      </c>
    </row>
    <row r="1987" spans="1:8" x14ac:dyDescent="0.3">
      <c r="A1987" s="31">
        <v>43990</v>
      </c>
      <c r="B1987" s="32" t="str">
        <f>VLOOKUP(Table_EnergyDemand_raw_data[[#This Row],[Date]],Table_Sheet1[], 2, FALSE)</f>
        <v>Y</v>
      </c>
      <c r="C1987" s="32" t="str">
        <f>VLOOKUP(Table_EnergyDemand_raw_data[[#This Row],[Date]],Table_Sheet1[], 3, FALSE)</f>
        <v>Y</v>
      </c>
      <c r="D1987" s="32">
        <v>124792.97500000001</v>
      </c>
      <c r="E1987" s="32">
        <f>IF(Table5[[#This Row],[School day]]="Y",Table5[[#This Row],[Demand]],NA())</f>
        <v>124792.97500000001</v>
      </c>
      <c r="F1987" s="32" t="e">
        <f>IF(Table5[[#This Row],[School day]]="N",Table5[[#This Row],[Demand]],NA())</f>
        <v>#N/A</v>
      </c>
      <c r="G1987" s="32">
        <f>IF(Table5[[#This Row],[Holiday]]="Y",Table5[[#This Row],[Demand]], NA())</f>
        <v>124792.97500000001</v>
      </c>
      <c r="H1987" s="32" t="e">
        <f>IF(Table5[[#This Row],[Holiday]]="Y",NA(),Table5[[#This Row],[Demand]])</f>
        <v>#N/A</v>
      </c>
    </row>
    <row r="1988" spans="1:8" x14ac:dyDescent="0.3">
      <c r="A1988" s="31">
        <v>43991</v>
      </c>
      <c r="B1988" s="32" t="str">
        <f>VLOOKUP(Table_EnergyDemand_raw_data[[#This Row],[Date]],Table_Sheet1[], 2, FALSE)</f>
        <v>Y</v>
      </c>
      <c r="C1988" s="32" t="str">
        <f>VLOOKUP(Table_EnergyDemand_raw_data[[#This Row],[Date]],Table_Sheet1[], 3, FALSE)</f>
        <v>N</v>
      </c>
      <c r="D1988" s="32">
        <v>141571.29500000001</v>
      </c>
      <c r="E1988" s="32">
        <f>IF(Table5[[#This Row],[School day]]="Y",Table5[[#This Row],[Demand]],NA())</f>
        <v>141571.29500000001</v>
      </c>
      <c r="F1988" s="32" t="e">
        <f>IF(Table5[[#This Row],[School day]]="N",Table5[[#This Row],[Demand]],NA())</f>
        <v>#N/A</v>
      </c>
      <c r="G1988" s="32" t="e">
        <f>IF(Table5[[#This Row],[Holiday]]="Y",Table5[[#This Row],[Demand]], NA())</f>
        <v>#N/A</v>
      </c>
      <c r="H1988" s="32">
        <f>IF(Table5[[#This Row],[Holiday]]="Y",NA(),Table5[[#This Row],[Demand]])</f>
        <v>141571.29500000001</v>
      </c>
    </row>
    <row r="1989" spans="1:8" x14ac:dyDescent="0.3">
      <c r="A1989" s="31">
        <v>43992</v>
      </c>
      <c r="B1989" s="32" t="str">
        <f>VLOOKUP(Table_EnergyDemand_raw_data[[#This Row],[Date]],Table_Sheet1[], 2, FALSE)</f>
        <v>Y</v>
      </c>
      <c r="C1989" s="32" t="str">
        <f>VLOOKUP(Table_EnergyDemand_raw_data[[#This Row],[Date]],Table_Sheet1[], 3, FALSE)</f>
        <v>N</v>
      </c>
      <c r="D1989" s="32">
        <v>137795.79500000001</v>
      </c>
      <c r="E1989" s="32">
        <f>IF(Table5[[#This Row],[School day]]="Y",Table5[[#This Row],[Demand]],NA())</f>
        <v>137795.79500000001</v>
      </c>
      <c r="F1989" s="32" t="e">
        <f>IF(Table5[[#This Row],[School day]]="N",Table5[[#This Row],[Demand]],NA())</f>
        <v>#N/A</v>
      </c>
      <c r="G1989" s="32" t="e">
        <f>IF(Table5[[#This Row],[Holiday]]="Y",Table5[[#This Row],[Demand]], NA())</f>
        <v>#N/A</v>
      </c>
      <c r="H1989" s="32">
        <f>IF(Table5[[#This Row],[Holiday]]="Y",NA(),Table5[[#This Row],[Demand]])</f>
        <v>137795.79500000001</v>
      </c>
    </row>
    <row r="1990" spans="1:8" x14ac:dyDescent="0.3">
      <c r="A1990" s="31">
        <v>43993</v>
      </c>
      <c r="B1990" s="32" t="str">
        <f>VLOOKUP(Table_EnergyDemand_raw_data[[#This Row],[Date]],Table_Sheet1[], 2, FALSE)</f>
        <v>Y</v>
      </c>
      <c r="C1990" s="32" t="str">
        <f>VLOOKUP(Table_EnergyDemand_raw_data[[#This Row],[Date]],Table_Sheet1[], 3, FALSE)</f>
        <v>N</v>
      </c>
      <c r="D1990" s="32">
        <v>141444.44500000001</v>
      </c>
      <c r="E1990" s="32">
        <f>IF(Table5[[#This Row],[School day]]="Y",Table5[[#This Row],[Demand]],NA())</f>
        <v>141444.44500000001</v>
      </c>
      <c r="F1990" s="32" t="e">
        <f>IF(Table5[[#This Row],[School day]]="N",Table5[[#This Row],[Demand]],NA())</f>
        <v>#N/A</v>
      </c>
      <c r="G1990" s="32" t="e">
        <f>IF(Table5[[#This Row],[Holiday]]="Y",Table5[[#This Row],[Demand]], NA())</f>
        <v>#N/A</v>
      </c>
      <c r="H1990" s="32">
        <f>IF(Table5[[#This Row],[Holiday]]="Y",NA(),Table5[[#This Row],[Demand]])</f>
        <v>141444.44500000001</v>
      </c>
    </row>
    <row r="1991" spans="1:8" x14ac:dyDescent="0.3">
      <c r="A1991" s="31">
        <v>43994</v>
      </c>
      <c r="B1991" s="32" t="str">
        <f>VLOOKUP(Table_EnergyDemand_raw_data[[#This Row],[Date]],Table_Sheet1[], 2, FALSE)</f>
        <v>Y</v>
      </c>
      <c r="C1991" s="32" t="str">
        <f>VLOOKUP(Table_EnergyDemand_raw_data[[#This Row],[Date]],Table_Sheet1[], 3, FALSE)</f>
        <v>N</v>
      </c>
      <c r="D1991" s="32">
        <v>134684.58499999999</v>
      </c>
      <c r="E1991" s="32">
        <f>IF(Table5[[#This Row],[School day]]="Y",Table5[[#This Row],[Demand]],NA())</f>
        <v>134684.58499999999</v>
      </c>
      <c r="F1991" s="32" t="e">
        <f>IF(Table5[[#This Row],[School day]]="N",Table5[[#This Row],[Demand]],NA())</f>
        <v>#N/A</v>
      </c>
      <c r="G1991" s="32" t="e">
        <f>IF(Table5[[#This Row],[Holiday]]="Y",Table5[[#This Row],[Demand]], NA())</f>
        <v>#N/A</v>
      </c>
      <c r="H1991" s="32">
        <f>IF(Table5[[#This Row],[Holiday]]="Y",NA(),Table5[[#This Row],[Demand]])</f>
        <v>134684.58499999999</v>
      </c>
    </row>
    <row r="1992" spans="1:8" x14ac:dyDescent="0.3">
      <c r="A1992" s="31">
        <v>43995</v>
      </c>
      <c r="B1992" s="32" t="str">
        <f>VLOOKUP(Table_EnergyDemand_raw_data[[#This Row],[Date]],Table_Sheet1[], 2, FALSE)</f>
        <v>Y</v>
      </c>
      <c r="C1992" s="32" t="str">
        <f>VLOOKUP(Table_EnergyDemand_raw_data[[#This Row],[Date]],Table_Sheet1[], 3, FALSE)</f>
        <v>N</v>
      </c>
      <c r="D1992" s="32">
        <v>117394.455</v>
      </c>
      <c r="E1992" s="32">
        <f>IF(Table5[[#This Row],[School day]]="Y",Table5[[#This Row],[Demand]],NA())</f>
        <v>117394.455</v>
      </c>
      <c r="F1992" s="32" t="e">
        <f>IF(Table5[[#This Row],[School day]]="N",Table5[[#This Row],[Demand]],NA())</f>
        <v>#N/A</v>
      </c>
      <c r="G1992" s="32" t="e">
        <f>IF(Table5[[#This Row],[Holiday]]="Y",Table5[[#This Row],[Demand]], NA())</f>
        <v>#N/A</v>
      </c>
      <c r="H1992" s="32">
        <f>IF(Table5[[#This Row],[Holiday]]="Y",NA(),Table5[[#This Row],[Demand]])</f>
        <v>117394.455</v>
      </c>
    </row>
    <row r="1993" spans="1:8" x14ac:dyDescent="0.3">
      <c r="A1993" s="31">
        <v>43996</v>
      </c>
      <c r="B1993" s="32" t="str">
        <f>VLOOKUP(Table_EnergyDemand_raw_data[[#This Row],[Date]],Table_Sheet1[], 2, FALSE)</f>
        <v>Y</v>
      </c>
      <c r="C1993" s="32" t="str">
        <f>VLOOKUP(Table_EnergyDemand_raw_data[[#This Row],[Date]],Table_Sheet1[], 3, FALSE)</f>
        <v>N</v>
      </c>
      <c r="D1993" s="32">
        <v>107553.005</v>
      </c>
      <c r="E1993" s="32">
        <f>IF(Table5[[#This Row],[School day]]="Y",Table5[[#This Row],[Demand]],NA())</f>
        <v>107553.005</v>
      </c>
      <c r="F1993" s="32" t="e">
        <f>IF(Table5[[#This Row],[School day]]="N",Table5[[#This Row],[Demand]],NA())</f>
        <v>#N/A</v>
      </c>
      <c r="G1993" s="32" t="e">
        <f>IF(Table5[[#This Row],[Holiday]]="Y",Table5[[#This Row],[Demand]], NA())</f>
        <v>#N/A</v>
      </c>
      <c r="H1993" s="32">
        <f>IF(Table5[[#This Row],[Holiday]]="Y",NA(),Table5[[#This Row],[Demand]])</f>
        <v>107553.005</v>
      </c>
    </row>
    <row r="1994" spans="1:8" x14ac:dyDescent="0.3">
      <c r="A1994" s="31">
        <v>43997</v>
      </c>
      <c r="B1994" s="32" t="str">
        <f>VLOOKUP(Table_EnergyDemand_raw_data[[#This Row],[Date]],Table_Sheet1[], 2, FALSE)</f>
        <v>Y</v>
      </c>
      <c r="C1994" s="32" t="str">
        <f>VLOOKUP(Table_EnergyDemand_raw_data[[#This Row],[Date]],Table_Sheet1[], 3, FALSE)</f>
        <v>N</v>
      </c>
      <c r="D1994" s="32">
        <v>121221.455</v>
      </c>
      <c r="E1994" s="32">
        <f>IF(Table5[[#This Row],[School day]]="Y",Table5[[#This Row],[Demand]],NA())</f>
        <v>121221.455</v>
      </c>
      <c r="F1994" s="32" t="e">
        <f>IF(Table5[[#This Row],[School day]]="N",Table5[[#This Row],[Demand]],NA())</f>
        <v>#N/A</v>
      </c>
      <c r="G1994" s="32" t="e">
        <f>IF(Table5[[#This Row],[Holiday]]="Y",Table5[[#This Row],[Demand]], NA())</f>
        <v>#N/A</v>
      </c>
      <c r="H1994" s="32">
        <f>IF(Table5[[#This Row],[Holiday]]="Y",NA(),Table5[[#This Row],[Demand]])</f>
        <v>121221.455</v>
      </c>
    </row>
    <row r="1995" spans="1:8" x14ac:dyDescent="0.3">
      <c r="A1995" s="31">
        <v>43998</v>
      </c>
      <c r="B1995" s="32" t="str">
        <f>VLOOKUP(Table_EnergyDemand_raw_data[[#This Row],[Date]],Table_Sheet1[], 2, FALSE)</f>
        <v>Y</v>
      </c>
      <c r="C1995" s="32" t="str">
        <f>VLOOKUP(Table_EnergyDemand_raw_data[[#This Row],[Date]],Table_Sheet1[], 3, FALSE)</f>
        <v>N</v>
      </c>
      <c r="D1995" s="32">
        <v>124473.67</v>
      </c>
      <c r="E1995" s="32">
        <f>IF(Table5[[#This Row],[School day]]="Y",Table5[[#This Row],[Demand]],NA())</f>
        <v>124473.67</v>
      </c>
      <c r="F1995" s="32" t="e">
        <f>IF(Table5[[#This Row],[School day]]="N",Table5[[#This Row],[Demand]],NA())</f>
        <v>#N/A</v>
      </c>
      <c r="G1995" s="32" t="e">
        <f>IF(Table5[[#This Row],[Holiday]]="Y",Table5[[#This Row],[Demand]], NA())</f>
        <v>#N/A</v>
      </c>
      <c r="H1995" s="32">
        <f>IF(Table5[[#This Row],[Holiday]]="Y",NA(),Table5[[#This Row],[Demand]])</f>
        <v>124473.67</v>
      </c>
    </row>
    <row r="1996" spans="1:8" x14ac:dyDescent="0.3">
      <c r="A1996" s="31">
        <v>43999</v>
      </c>
      <c r="B1996" s="32" t="str">
        <f>VLOOKUP(Table_EnergyDemand_raw_data[[#This Row],[Date]],Table_Sheet1[], 2, FALSE)</f>
        <v>Y</v>
      </c>
      <c r="C1996" s="32" t="str">
        <f>VLOOKUP(Table_EnergyDemand_raw_data[[#This Row],[Date]],Table_Sheet1[], 3, FALSE)</f>
        <v>N</v>
      </c>
      <c r="D1996" s="32">
        <v>133969.69</v>
      </c>
      <c r="E1996" s="32">
        <f>IF(Table5[[#This Row],[School day]]="Y",Table5[[#This Row],[Demand]],NA())</f>
        <v>133969.69</v>
      </c>
      <c r="F1996" s="32" t="e">
        <f>IF(Table5[[#This Row],[School day]]="N",Table5[[#This Row],[Demand]],NA())</f>
        <v>#N/A</v>
      </c>
      <c r="G1996" s="32" t="e">
        <f>IF(Table5[[#This Row],[Holiday]]="Y",Table5[[#This Row],[Demand]], NA())</f>
        <v>#N/A</v>
      </c>
      <c r="H1996" s="32">
        <f>IF(Table5[[#This Row],[Holiday]]="Y",NA(),Table5[[#This Row],[Demand]])</f>
        <v>133969.69</v>
      </c>
    </row>
    <row r="1997" spans="1:8" x14ac:dyDescent="0.3">
      <c r="A1997" s="31">
        <v>44000</v>
      </c>
      <c r="B1997" s="32" t="str">
        <f>VLOOKUP(Table_EnergyDemand_raw_data[[#This Row],[Date]],Table_Sheet1[], 2, FALSE)</f>
        <v>Y</v>
      </c>
      <c r="C1997" s="32" t="str">
        <f>VLOOKUP(Table_EnergyDemand_raw_data[[#This Row],[Date]],Table_Sheet1[], 3, FALSE)</f>
        <v>N</v>
      </c>
      <c r="D1997" s="32">
        <v>130437.325</v>
      </c>
      <c r="E1997" s="32">
        <f>IF(Table5[[#This Row],[School day]]="Y",Table5[[#This Row],[Demand]],NA())</f>
        <v>130437.325</v>
      </c>
      <c r="F1997" s="32" t="e">
        <f>IF(Table5[[#This Row],[School day]]="N",Table5[[#This Row],[Demand]],NA())</f>
        <v>#N/A</v>
      </c>
      <c r="G1997" s="32" t="e">
        <f>IF(Table5[[#This Row],[Holiday]]="Y",Table5[[#This Row],[Demand]], NA())</f>
        <v>#N/A</v>
      </c>
      <c r="H1997" s="32">
        <f>IF(Table5[[#This Row],[Holiday]]="Y",NA(),Table5[[#This Row],[Demand]])</f>
        <v>130437.325</v>
      </c>
    </row>
    <row r="1998" spans="1:8" x14ac:dyDescent="0.3">
      <c r="A1998" s="31">
        <v>44001</v>
      </c>
      <c r="B1998" s="32" t="str">
        <f>VLOOKUP(Table_EnergyDemand_raw_data[[#This Row],[Date]],Table_Sheet1[], 2, FALSE)</f>
        <v>Y</v>
      </c>
      <c r="C1998" s="32" t="str">
        <f>VLOOKUP(Table_EnergyDemand_raw_data[[#This Row],[Date]],Table_Sheet1[], 3, FALSE)</f>
        <v>N</v>
      </c>
      <c r="D1998" s="32">
        <v>120149.435</v>
      </c>
      <c r="E1998" s="32">
        <f>IF(Table5[[#This Row],[School day]]="Y",Table5[[#This Row],[Demand]],NA())</f>
        <v>120149.435</v>
      </c>
      <c r="F1998" s="32" t="e">
        <f>IF(Table5[[#This Row],[School day]]="N",Table5[[#This Row],[Demand]],NA())</f>
        <v>#N/A</v>
      </c>
      <c r="G1998" s="32" t="e">
        <f>IF(Table5[[#This Row],[Holiday]]="Y",Table5[[#This Row],[Demand]], NA())</f>
        <v>#N/A</v>
      </c>
      <c r="H1998" s="32">
        <f>IF(Table5[[#This Row],[Holiday]]="Y",NA(),Table5[[#This Row],[Demand]])</f>
        <v>120149.435</v>
      </c>
    </row>
    <row r="1999" spans="1:8" x14ac:dyDescent="0.3">
      <c r="A1999" s="31">
        <v>44002</v>
      </c>
      <c r="B1999" s="32" t="str">
        <f>VLOOKUP(Table_EnergyDemand_raw_data[[#This Row],[Date]],Table_Sheet1[], 2, FALSE)</f>
        <v>Y</v>
      </c>
      <c r="C1999" s="32" t="str">
        <f>VLOOKUP(Table_EnergyDemand_raw_data[[#This Row],[Date]],Table_Sheet1[], 3, FALSE)</f>
        <v>N</v>
      </c>
      <c r="D1999" s="32">
        <v>109644.69500000001</v>
      </c>
      <c r="E1999" s="32">
        <f>IF(Table5[[#This Row],[School day]]="Y",Table5[[#This Row],[Demand]],NA())</f>
        <v>109644.69500000001</v>
      </c>
      <c r="F1999" s="32" t="e">
        <f>IF(Table5[[#This Row],[School day]]="N",Table5[[#This Row],[Demand]],NA())</f>
        <v>#N/A</v>
      </c>
      <c r="G1999" s="32" t="e">
        <f>IF(Table5[[#This Row],[Holiday]]="Y",Table5[[#This Row],[Demand]], NA())</f>
        <v>#N/A</v>
      </c>
      <c r="H1999" s="32">
        <f>IF(Table5[[#This Row],[Holiday]]="Y",NA(),Table5[[#This Row],[Demand]])</f>
        <v>109644.69500000001</v>
      </c>
    </row>
    <row r="2000" spans="1:8" x14ac:dyDescent="0.3">
      <c r="A2000" s="31">
        <v>44003</v>
      </c>
      <c r="B2000" s="32" t="str">
        <f>VLOOKUP(Table_EnergyDemand_raw_data[[#This Row],[Date]],Table_Sheet1[], 2, FALSE)</f>
        <v>Y</v>
      </c>
      <c r="C2000" s="32" t="str">
        <f>VLOOKUP(Table_EnergyDemand_raw_data[[#This Row],[Date]],Table_Sheet1[], 3, FALSE)</f>
        <v>N</v>
      </c>
      <c r="D2000" s="32">
        <v>121528.375</v>
      </c>
      <c r="E2000" s="32">
        <f>IF(Table5[[#This Row],[School day]]="Y",Table5[[#This Row],[Demand]],NA())</f>
        <v>121528.375</v>
      </c>
      <c r="F2000" s="32" t="e">
        <f>IF(Table5[[#This Row],[School day]]="N",Table5[[#This Row],[Demand]],NA())</f>
        <v>#N/A</v>
      </c>
      <c r="G2000" s="32" t="e">
        <f>IF(Table5[[#This Row],[Holiday]]="Y",Table5[[#This Row],[Demand]], NA())</f>
        <v>#N/A</v>
      </c>
      <c r="H2000" s="32">
        <f>IF(Table5[[#This Row],[Holiday]]="Y",NA(),Table5[[#This Row],[Demand]])</f>
        <v>121528.375</v>
      </c>
    </row>
    <row r="2001" spans="1:8" x14ac:dyDescent="0.3">
      <c r="A2001" s="31">
        <v>44004</v>
      </c>
      <c r="B2001" s="32" t="str">
        <f>VLOOKUP(Table_EnergyDemand_raw_data[[#This Row],[Date]],Table_Sheet1[], 2, FALSE)</f>
        <v>Y</v>
      </c>
      <c r="C2001" s="32" t="str">
        <f>VLOOKUP(Table_EnergyDemand_raw_data[[#This Row],[Date]],Table_Sheet1[], 3, FALSE)</f>
        <v>N</v>
      </c>
      <c r="D2001" s="32">
        <v>136373.435</v>
      </c>
      <c r="E2001" s="32">
        <f>IF(Table5[[#This Row],[School day]]="Y",Table5[[#This Row],[Demand]],NA())</f>
        <v>136373.435</v>
      </c>
      <c r="F2001" s="32" t="e">
        <f>IF(Table5[[#This Row],[School day]]="N",Table5[[#This Row],[Demand]],NA())</f>
        <v>#N/A</v>
      </c>
      <c r="G2001" s="32" t="e">
        <f>IF(Table5[[#This Row],[Holiday]]="Y",Table5[[#This Row],[Demand]], NA())</f>
        <v>#N/A</v>
      </c>
      <c r="H2001" s="32">
        <f>IF(Table5[[#This Row],[Holiday]]="Y",NA(),Table5[[#This Row],[Demand]])</f>
        <v>136373.435</v>
      </c>
    </row>
    <row r="2002" spans="1:8" x14ac:dyDescent="0.3">
      <c r="A2002" s="31">
        <v>44005</v>
      </c>
      <c r="B2002" s="32" t="str">
        <f>VLOOKUP(Table_EnergyDemand_raw_data[[#This Row],[Date]],Table_Sheet1[], 2, FALSE)</f>
        <v>Y</v>
      </c>
      <c r="C2002" s="32" t="str">
        <f>VLOOKUP(Table_EnergyDemand_raw_data[[#This Row],[Date]],Table_Sheet1[], 3, FALSE)</f>
        <v>N</v>
      </c>
      <c r="D2002" s="32">
        <v>131904.745</v>
      </c>
      <c r="E2002" s="32">
        <f>IF(Table5[[#This Row],[School day]]="Y",Table5[[#This Row],[Demand]],NA())</f>
        <v>131904.745</v>
      </c>
      <c r="F2002" s="32" t="e">
        <f>IF(Table5[[#This Row],[School day]]="N",Table5[[#This Row],[Demand]],NA())</f>
        <v>#N/A</v>
      </c>
      <c r="G2002" s="32" t="e">
        <f>IF(Table5[[#This Row],[Holiday]]="Y",Table5[[#This Row],[Demand]], NA())</f>
        <v>#N/A</v>
      </c>
      <c r="H2002" s="32">
        <f>IF(Table5[[#This Row],[Holiday]]="Y",NA(),Table5[[#This Row],[Demand]])</f>
        <v>131904.745</v>
      </c>
    </row>
    <row r="2003" spans="1:8" x14ac:dyDescent="0.3">
      <c r="A2003" s="31">
        <v>44006</v>
      </c>
      <c r="B2003" s="32" t="str">
        <f>VLOOKUP(Table_EnergyDemand_raw_data[[#This Row],[Date]],Table_Sheet1[], 2, FALSE)</f>
        <v>Y</v>
      </c>
      <c r="C2003" s="32" t="str">
        <f>VLOOKUP(Table_EnergyDemand_raw_data[[#This Row],[Date]],Table_Sheet1[], 3, FALSE)</f>
        <v>N</v>
      </c>
      <c r="D2003" s="32">
        <v>133100.905</v>
      </c>
      <c r="E2003" s="32">
        <f>IF(Table5[[#This Row],[School day]]="Y",Table5[[#This Row],[Demand]],NA())</f>
        <v>133100.905</v>
      </c>
      <c r="F2003" s="32" t="e">
        <f>IF(Table5[[#This Row],[School day]]="N",Table5[[#This Row],[Demand]],NA())</f>
        <v>#N/A</v>
      </c>
      <c r="G2003" s="32" t="e">
        <f>IF(Table5[[#This Row],[Holiday]]="Y",Table5[[#This Row],[Demand]], NA())</f>
        <v>#N/A</v>
      </c>
      <c r="H2003" s="32">
        <f>IF(Table5[[#This Row],[Holiday]]="Y",NA(),Table5[[#This Row],[Demand]])</f>
        <v>133100.905</v>
      </c>
    </row>
    <row r="2004" spans="1:8" x14ac:dyDescent="0.3">
      <c r="A2004" s="31">
        <v>44007</v>
      </c>
      <c r="B2004" s="32" t="str">
        <f>VLOOKUP(Table_EnergyDemand_raw_data[[#This Row],[Date]],Table_Sheet1[], 2, FALSE)</f>
        <v>Y</v>
      </c>
      <c r="C2004" s="32" t="str">
        <f>VLOOKUP(Table_EnergyDemand_raw_data[[#This Row],[Date]],Table_Sheet1[], 3, FALSE)</f>
        <v>N</v>
      </c>
      <c r="D2004" s="32">
        <v>131466.23999999999</v>
      </c>
      <c r="E2004" s="32">
        <f>IF(Table5[[#This Row],[School day]]="Y",Table5[[#This Row],[Demand]],NA())</f>
        <v>131466.23999999999</v>
      </c>
      <c r="F2004" s="32" t="e">
        <f>IF(Table5[[#This Row],[School day]]="N",Table5[[#This Row],[Demand]],NA())</f>
        <v>#N/A</v>
      </c>
      <c r="G2004" s="32" t="e">
        <f>IF(Table5[[#This Row],[Holiday]]="Y",Table5[[#This Row],[Demand]], NA())</f>
        <v>#N/A</v>
      </c>
      <c r="H2004" s="32">
        <f>IF(Table5[[#This Row],[Holiday]]="Y",NA(),Table5[[#This Row],[Demand]])</f>
        <v>131466.23999999999</v>
      </c>
    </row>
    <row r="2005" spans="1:8" x14ac:dyDescent="0.3">
      <c r="A2005" s="31">
        <v>44008</v>
      </c>
      <c r="B2005" s="32" t="str">
        <f>VLOOKUP(Table_EnergyDemand_raw_data[[#This Row],[Date]],Table_Sheet1[], 2, FALSE)</f>
        <v>N</v>
      </c>
      <c r="C2005" s="32" t="str">
        <f>VLOOKUP(Table_EnergyDemand_raw_data[[#This Row],[Date]],Table_Sheet1[], 3, FALSE)</f>
        <v>N</v>
      </c>
      <c r="D2005" s="32">
        <v>136872.56</v>
      </c>
      <c r="E2005" s="32" t="e">
        <f>IF(Table5[[#This Row],[School day]]="Y",Table5[[#This Row],[Demand]],NA())</f>
        <v>#N/A</v>
      </c>
      <c r="F2005" s="32">
        <f>IF(Table5[[#This Row],[School day]]="N",Table5[[#This Row],[Demand]],NA())</f>
        <v>136872.56</v>
      </c>
      <c r="G2005" s="32" t="e">
        <f>IF(Table5[[#This Row],[Holiday]]="Y",Table5[[#This Row],[Demand]], NA())</f>
        <v>#N/A</v>
      </c>
      <c r="H2005" s="32">
        <f>IF(Table5[[#This Row],[Holiday]]="Y",NA(),Table5[[#This Row],[Demand]])</f>
        <v>136872.56</v>
      </c>
    </row>
    <row r="2006" spans="1:8" x14ac:dyDescent="0.3">
      <c r="A2006" s="31">
        <v>44009</v>
      </c>
      <c r="B2006" s="32" t="str">
        <f>VLOOKUP(Table_EnergyDemand_raw_data[[#This Row],[Date]],Table_Sheet1[], 2, FALSE)</f>
        <v>N</v>
      </c>
      <c r="C2006" s="32" t="str">
        <f>VLOOKUP(Table_EnergyDemand_raw_data[[#This Row],[Date]],Table_Sheet1[], 3, FALSE)</f>
        <v>N</v>
      </c>
      <c r="D2006" s="32">
        <v>126938.54</v>
      </c>
      <c r="E2006" s="32" t="e">
        <f>IF(Table5[[#This Row],[School day]]="Y",Table5[[#This Row],[Demand]],NA())</f>
        <v>#N/A</v>
      </c>
      <c r="F2006" s="32">
        <f>IF(Table5[[#This Row],[School day]]="N",Table5[[#This Row],[Demand]],NA())</f>
        <v>126938.54</v>
      </c>
      <c r="G2006" s="32" t="e">
        <f>IF(Table5[[#This Row],[Holiday]]="Y",Table5[[#This Row],[Demand]], NA())</f>
        <v>#N/A</v>
      </c>
      <c r="H2006" s="32">
        <f>IF(Table5[[#This Row],[Holiday]]="Y",NA(),Table5[[#This Row],[Demand]])</f>
        <v>126938.54</v>
      </c>
    </row>
    <row r="2007" spans="1:8" x14ac:dyDescent="0.3">
      <c r="A2007" s="31">
        <v>44010</v>
      </c>
      <c r="B2007" s="32" t="str">
        <f>VLOOKUP(Table_EnergyDemand_raw_data[[#This Row],[Date]],Table_Sheet1[], 2, FALSE)</f>
        <v>N</v>
      </c>
      <c r="C2007" s="32" t="str">
        <f>VLOOKUP(Table_EnergyDemand_raw_data[[#This Row],[Date]],Table_Sheet1[], 3, FALSE)</f>
        <v>N</v>
      </c>
      <c r="D2007" s="32">
        <v>125830.75</v>
      </c>
      <c r="E2007" s="32" t="e">
        <f>IF(Table5[[#This Row],[School day]]="Y",Table5[[#This Row],[Demand]],NA())</f>
        <v>#N/A</v>
      </c>
      <c r="F2007" s="32">
        <f>IF(Table5[[#This Row],[School day]]="N",Table5[[#This Row],[Demand]],NA())</f>
        <v>125830.75</v>
      </c>
      <c r="G2007" s="32" t="e">
        <f>IF(Table5[[#This Row],[Holiday]]="Y",Table5[[#This Row],[Demand]], NA())</f>
        <v>#N/A</v>
      </c>
      <c r="H2007" s="32">
        <f>IF(Table5[[#This Row],[Holiday]]="Y",NA(),Table5[[#This Row],[Demand]])</f>
        <v>125830.75</v>
      </c>
    </row>
    <row r="2008" spans="1:8" x14ac:dyDescent="0.3">
      <c r="A2008" s="31">
        <v>44011</v>
      </c>
      <c r="B2008" s="32" t="str">
        <f>VLOOKUP(Table_EnergyDemand_raw_data[[#This Row],[Date]],Table_Sheet1[], 2, FALSE)</f>
        <v>N</v>
      </c>
      <c r="C2008" s="32" t="str">
        <f>VLOOKUP(Table_EnergyDemand_raw_data[[#This Row],[Date]],Table_Sheet1[], 3, FALSE)</f>
        <v>N</v>
      </c>
      <c r="D2008" s="32">
        <v>141431.99</v>
      </c>
      <c r="E2008" s="32" t="e">
        <f>IF(Table5[[#This Row],[School day]]="Y",Table5[[#This Row],[Demand]],NA())</f>
        <v>#N/A</v>
      </c>
      <c r="F2008" s="32">
        <f>IF(Table5[[#This Row],[School day]]="N",Table5[[#This Row],[Demand]],NA())</f>
        <v>141431.99</v>
      </c>
      <c r="G2008" s="32" t="e">
        <f>IF(Table5[[#This Row],[Holiday]]="Y",Table5[[#This Row],[Demand]], NA())</f>
        <v>#N/A</v>
      </c>
      <c r="H2008" s="32">
        <f>IF(Table5[[#This Row],[Holiday]]="Y",NA(),Table5[[#This Row],[Demand]])</f>
        <v>141431.99</v>
      </c>
    </row>
    <row r="2009" spans="1:8" x14ac:dyDescent="0.3">
      <c r="A2009" s="31">
        <v>44012</v>
      </c>
      <c r="B2009" s="32" t="str">
        <f>VLOOKUP(Table_EnergyDemand_raw_data[[#This Row],[Date]],Table_Sheet1[], 2, FALSE)</f>
        <v>N</v>
      </c>
      <c r="C2009" s="32" t="str">
        <f>VLOOKUP(Table_EnergyDemand_raw_data[[#This Row],[Date]],Table_Sheet1[], 3, FALSE)</f>
        <v>N</v>
      </c>
      <c r="D2009" s="32">
        <v>137644.86499999999</v>
      </c>
      <c r="E2009" s="32" t="e">
        <f>IF(Table5[[#This Row],[School day]]="Y",Table5[[#This Row],[Demand]],NA())</f>
        <v>#N/A</v>
      </c>
      <c r="F2009" s="32">
        <f>IF(Table5[[#This Row],[School day]]="N",Table5[[#This Row],[Demand]],NA())</f>
        <v>137644.86499999999</v>
      </c>
      <c r="G2009" s="32" t="e">
        <f>IF(Table5[[#This Row],[Holiday]]="Y",Table5[[#This Row],[Demand]], NA())</f>
        <v>#N/A</v>
      </c>
      <c r="H2009" s="32">
        <f>IF(Table5[[#This Row],[Holiday]]="Y",NA(),Table5[[#This Row],[Demand]])</f>
        <v>137644.86499999999</v>
      </c>
    </row>
    <row r="2010" spans="1:8" x14ac:dyDescent="0.3">
      <c r="A2010" s="31">
        <v>44013</v>
      </c>
      <c r="B2010" s="32" t="str">
        <f>VLOOKUP(Table_EnergyDemand_raw_data[[#This Row],[Date]],Table_Sheet1[], 2, FALSE)</f>
        <v>N</v>
      </c>
      <c r="C2010" s="32" t="str">
        <f>VLOOKUP(Table_EnergyDemand_raw_data[[#This Row],[Date]],Table_Sheet1[], 3, FALSE)</f>
        <v>N</v>
      </c>
      <c r="D2010" s="32">
        <v>126614.72</v>
      </c>
      <c r="E2010" s="32" t="e">
        <f>IF(Table5[[#This Row],[School day]]="Y",Table5[[#This Row],[Demand]],NA())</f>
        <v>#N/A</v>
      </c>
      <c r="F2010" s="32">
        <f>IF(Table5[[#This Row],[School day]]="N",Table5[[#This Row],[Demand]],NA())</f>
        <v>126614.72</v>
      </c>
      <c r="G2010" s="32" t="e">
        <f>IF(Table5[[#This Row],[Holiday]]="Y",Table5[[#This Row],[Demand]], NA())</f>
        <v>#N/A</v>
      </c>
      <c r="H2010" s="32">
        <f>IF(Table5[[#This Row],[Holiday]]="Y",NA(),Table5[[#This Row],[Demand]])</f>
        <v>126614.72</v>
      </c>
    </row>
    <row r="2011" spans="1:8" x14ac:dyDescent="0.3">
      <c r="A2011" s="31">
        <v>44014</v>
      </c>
      <c r="B2011" s="32" t="str">
        <f>VLOOKUP(Table_EnergyDemand_raw_data[[#This Row],[Date]],Table_Sheet1[], 2, FALSE)</f>
        <v>N</v>
      </c>
      <c r="C2011" s="32" t="str">
        <f>VLOOKUP(Table_EnergyDemand_raw_data[[#This Row],[Date]],Table_Sheet1[], 3, FALSE)</f>
        <v>N</v>
      </c>
      <c r="D2011" s="32">
        <v>131372.71</v>
      </c>
      <c r="E2011" s="32" t="e">
        <f>IF(Table5[[#This Row],[School day]]="Y",Table5[[#This Row],[Demand]],NA())</f>
        <v>#N/A</v>
      </c>
      <c r="F2011" s="32">
        <f>IF(Table5[[#This Row],[School day]]="N",Table5[[#This Row],[Demand]],NA())</f>
        <v>131372.71</v>
      </c>
      <c r="G2011" s="32" t="e">
        <f>IF(Table5[[#This Row],[Holiday]]="Y",Table5[[#This Row],[Demand]], NA())</f>
        <v>#N/A</v>
      </c>
      <c r="H2011" s="32">
        <f>IF(Table5[[#This Row],[Holiday]]="Y",NA(),Table5[[#This Row],[Demand]])</f>
        <v>131372.71</v>
      </c>
    </row>
    <row r="2012" spans="1:8" x14ac:dyDescent="0.3">
      <c r="A2012" s="31">
        <v>44015</v>
      </c>
      <c r="B2012" s="32" t="str">
        <f>VLOOKUP(Table_EnergyDemand_raw_data[[#This Row],[Date]],Table_Sheet1[], 2, FALSE)</f>
        <v>N</v>
      </c>
      <c r="C2012" s="32" t="str">
        <f>VLOOKUP(Table_EnergyDemand_raw_data[[#This Row],[Date]],Table_Sheet1[], 3, FALSE)</f>
        <v>N</v>
      </c>
      <c r="D2012" s="32">
        <v>143010.26999999999</v>
      </c>
      <c r="E2012" s="32" t="e">
        <f>IF(Table5[[#This Row],[School day]]="Y",Table5[[#This Row],[Demand]],NA())</f>
        <v>#N/A</v>
      </c>
      <c r="F2012" s="32">
        <f>IF(Table5[[#This Row],[School day]]="N",Table5[[#This Row],[Demand]],NA())</f>
        <v>143010.26999999999</v>
      </c>
      <c r="G2012" s="32" t="e">
        <f>IF(Table5[[#This Row],[Holiday]]="Y",Table5[[#This Row],[Demand]], NA())</f>
        <v>#N/A</v>
      </c>
      <c r="H2012" s="32">
        <f>IF(Table5[[#This Row],[Holiday]]="Y",NA(),Table5[[#This Row],[Demand]])</f>
        <v>143010.26999999999</v>
      </c>
    </row>
    <row r="2013" spans="1:8" x14ac:dyDescent="0.3">
      <c r="A2013" s="31">
        <v>44016</v>
      </c>
      <c r="B2013" s="32" t="str">
        <f>VLOOKUP(Table_EnergyDemand_raw_data[[#This Row],[Date]],Table_Sheet1[], 2, FALSE)</f>
        <v>N</v>
      </c>
      <c r="C2013" s="32" t="str">
        <f>VLOOKUP(Table_EnergyDemand_raw_data[[#This Row],[Date]],Table_Sheet1[], 3, FALSE)</f>
        <v>N</v>
      </c>
      <c r="D2013" s="32">
        <v>125400.27</v>
      </c>
      <c r="E2013" s="32" t="e">
        <f>IF(Table5[[#This Row],[School day]]="Y",Table5[[#This Row],[Demand]],NA())</f>
        <v>#N/A</v>
      </c>
      <c r="F2013" s="32">
        <f>IF(Table5[[#This Row],[School day]]="N",Table5[[#This Row],[Demand]],NA())</f>
        <v>125400.27</v>
      </c>
      <c r="G2013" s="32" t="e">
        <f>IF(Table5[[#This Row],[Holiday]]="Y",Table5[[#This Row],[Demand]], NA())</f>
        <v>#N/A</v>
      </c>
      <c r="H2013" s="32">
        <f>IF(Table5[[#This Row],[Holiday]]="Y",NA(),Table5[[#This Row],[Demand]])</f>
        <v>125400.27</v>
      </c>
    </row>
    <row r="2014" spans="1:8" x14ac:dyDescent="0.3">
      <c r="A2014" s="31">
        <v>44017</v>
      </c>
      <c r="B2014" s="32" t="str">
        <f>VLOOKUP(Table_EnergyDemand_raw_data[[#This Row],[Date]],Table_Sheet1[], 2, FALSE)</f>
        <v>N</v>
      </c>
      <c r="C2014" s="32" t="str">
        <f>VLOOKUP(Table_EnergyDemand_raw_data[[#This Row],[Date]],Table_Sheet1[], 3, FALSE)</f>
        <v>N</v>
      </c>
      <c r="D2014" s="32">
        <v>118507.76</v>
      </c>
      <c r="E2014" s="32" t="e">
        <f>IF(Table5[[#This Row],[School day]]="Y",Table5[[#This Row],[Demand]],NA())</f>
        <v>#N/A</v>
      </c>
      <c r="F2014" s="32">
        <f>IF(Table5[[#This Row],[School day]]="N",Table5[[#This Row],[Demand]],NA())</f>
        <v>118507.76</v>
      </c>
      <c r="G2014" s="32" t="e">
        <f>IF(Table5[[#This Row],[Holiday]]="Y",Table5[[#This Row],[Demand]], NA())</f>
        <v>#N/A</v>
      </c>
      <c r="H2014" s="32">
        <f>IF(Table5[[#This Row],[Holiday]]="Y",NA(),Table5[[#This Row],[Demand]])</f>
        <v>118507.76</v>
      </c>
    </row>
    <row r="2015" spans="1:8" x14ac:dyDescent="0.3">
      <c r="A2015" s="31">
        <v>44018</v>
      </c>
      <c r="B2015" s="32" t="str">
        <f>VLOOKUP(Table_EnergyDemand_raw_data[[#This Row],[Date]],Table_Sheet1[], 2, FALSE)</f>
        <v>N</v>
      </c>
      <c r="C2015" s="32" t="str">
        <f>VLOOKUP(Table_EnergyDemand_raw_data[[#This Row],[Date]],Table_Sheet1[], 3, FALSE)</f>
        <v>N</v>
      </c>
      <c r="D2015" s="32">
        <v>136255.33499999999</v>
      </c>
      <c r="E2015" s="32" t="e">
        <f>IF(Table5[[#This Row],[School day]]="Y",Table5[[#This Row],[Demand]],NA())</f>
        <v>#N/A</v>
      </c>
      <c r="F2015" s="32">
        <f>IF(Table5[[#This Row],[School day]]="N",Table5[[#This Row],[Demand]],NA())</f>
        <v>136255.33499999999</v>
      </c>
      <c r="G2015" s="32" t="e">
        <f>IF(Table5[[#This Row],[Holiday]]="Y",Table5[[#This Row],[Demand]], NA())</f>
        <v>#N/A</v>
      </c>
      <c r="H2015" s="32">
        <f>IF(Table5[[#This Row],[Holiday]]="Y",NA(),Table5[[#This Row],[Demand]])</f>
        <v>136255.33499999999</v>
      </c>
    </row>
    <row r="2016" spans="1:8" x14ac:dyDescent="0.3">
      <c r="A2016" s="31">
        <v>44019</v>
      </c>
      <c r="B2016" s="32" t="str">
        <f>VLOOKUP(Table_EnergyDemand_raw_data[[#This Row],[Date]],Table_Sheet1[], 2, FALSE)</f>
        <v>N</v>
      </c>
      <c r="C2016" s="32" t="str">
        <f>VLOOKUP(Table_EnergyDemand_raw_data[[#This Row],[Date]],Table_Sheet1[], 3, FALSE)</f>
        <v>N</v>
      </c>
      <c r="D2016" s="32">
        <v>140264.51999999999</v>
      </c>
      <c r="E2016" s="32" t="e">
        <f>IF(Table5[[#This Row],[School day]]="Y",Table5[[#This Row],[Demand]],NA())</f>
        <v>#N/A</v>
      </c>
      <c r="F2016" s="32">
        <f>IF(Table5[[#This Row],[School day]]="N",Table5[[#This Row],[Demand]],NA())</f>
        <v>140264.51999999999</v>
      </c>
      <c r="G2016" s="32" t="e">
        <f>IF(Table5[[#This Row],[Holiday]]="Y",Table5[[#This Row],[Demand]], NA())</f>
        <v>#N/A</v>
      </c>
      <c r="H2016" s="32">
        <f>IF(Table5[[#This Row],[Holiday]]="Y",NA(),Table5[[#This Row],[Demand]])</f>
        <v>140264.51999999999</v>
      </c>
    </row>
    <row r="2017" spans="1:8" x14ac:dyDescent="0.3">
      <c r="A2017" s="31">
        <v>44020</v>
      </c>
      <c r="B2017" s="32" t="str">
        <f>VLOOKUP(Table_EnergyDemand_raw_data[[#This Row],[Date]],Table_Sheet1[], 2, FALSE)</f>
        <v>N</v>
      </c>
      <c r="C2017" s="32" t="str">
        <f>VLOOKUP(Table_EnergyDemand_raw_data[[#This Row],[Date]],Table_Sheet1[], 3, FALSE)</f>
        <v>N</v>
      </c>
      <c r="D2017" s="32">
        <v>138627.10999999999</v>
      </c>
      <c r="E2017" s="32" t="e">
        <f>IF(Table5[[#This Row],[School day]]="Y",Table5[[#This Row],[Demand]],NA())</f>
        <v>#N/A</v>
      </c>
      <c r="F2017" s="32">
        <f>IF(Table5[[#This Row],[School day]]="N",Table5[[#This Row],[Demand]],NA())</f>
        <v>138627.10999999999</v>
      </c>
      <c r="G2017" s="32" t="e">
        <f>IF(Table5[[#This Row],[Holiday]]="Y",Table5[[#This Row],[Demand]], NA())</f>
        <v>#N/A</v>
      </c>
      <c r="H2017" s="32">
        <f>IF(Table5[[#This Row],[Holiday]]="Y",NA(),Table5[[#This Row],[Demand]])</f>
        <v>138627.10999999999</v>
      </c>
    </row>
    <row r="2018" spans="1:8" x14ac:dyDescent="0.3">
      <c r="A2018" s="31">
        <v>44021</v>
      </c>
      <c r="B2018" s="32" t="str">
        <f>VLOOKUP(Table_EnergyDemand_raw_data[[#This Row],[Date]],Table_Sheet1[], 2, FALSE)</f>
        <v>N</v>
      </c>
      <c r="C2018" s="32" t="str">
        <f>VLOOKUP(Table_EnergyDemand_raw_data[[#This Row],[Date]],Table_Sheet1[], 3, FALSE)</f>
        <v>N</v>
      </c>
      <c r="D2018" s="32">
        <v>135266.16500000001</v>
      </c>
      <c r="E2018" s="32" t="e">
        <f>IF(Table5[[#This Row],[School day]]="Y",Table5[[#This Row],[Demand]],NA())</f>
        <v>#N/A</v>
      </c>
      <c r="F2018" s="32">
        <f>IF(Table5[[#This Row],[School day]]="N",Table5[[#This Row],[Demand]],NA())</f>
        <v>135266.16500000001</v>
      </c>
      <c r="G2018" s="32" t="e">
        <f>IF(Table5[[#This Row],[Holiday]]="Y",Table5[[#This Row],[Demand]], NA())</f>
        <v>#N/A</v>
      </c>
      <c r="H2018" s="32">
        <f>IF(Table5[[#This Row],[Holiday]]="Y",NA(),Table5[[#This Row],[Demand]])</f>
        <v>135266.16500000001</v>
      </c>
    </row>
    <row r="2019" spans="1:8" x14ac:dyDescent="0.3">
      <c r="A2019" s="31">
        <v>44022</v>
      </c>
      <c r="B2019" s="32" t="str">
        <f>VLOOKUP(Table_EnergyDemand_raw_data[[#This Row],[Date]],Table_Sheet1[], 2, FALSE)</f>
        <v>N</v>
      </c>
      <c r="C2019" s="32" t="str">
        <f>VLOOKUP(Table_EnergyDemand_raw_data[[#This Row],[Date]],Table_Sheet1[], 3, FALSE)</f>
        <v>N</v>
      </c>
      <c r="D2019" s="32">
        <v>134041.23000000001</v>
      </c>
      <c r="E2019" s="32" t="e">
        <f>IF(Table5[[#This Row],[School day]]="Y",Table5[[#This Row],[Demand]],NA())</f>
        <v>#N/A</v>
      </c>
      <c r="F2019" s="32">
        <f>IF(Table5[[#This Row],[School day]]="N",Table5[[#This Row],[Demand]],NA())</f>
        <v>134041.23000000001</v>
      </c>
      <c r="G2019" s="32" t="e">
        <f>IF(Table5[[#This Row],[Holiday]]="Y",Table5[[#This Row],[Demand]], NA())</f>
        <v>#N/A</v>
      </c>
      <c r="H2019" s="32">
        <f>IF(Table5[[#This Row],[Holiday]]="Y",NA(),Table5[[#This Row],[Demand]])</f>
        <v>134041.23000000001</v>
      </c>
    </row>
    <row r="2020" spans="1:8" x14ac:dyDescent="0.3">
      <c r="A2020" s="31">
        <v>44023</v>
      </c>
      <c r="B2020" s="32" t="str">
        <f>VLOOKUP(Table_EnergyDemand_raw_data[[#This Row],[Date]],Table_Sheet1[], 2, FALSE)</f>
        <v>N</v>
      </c>
      <c r="C2020" s="32" t="str">
        <f>VLOOKUP(Table_EnergyDemand_raw_data[[#This Row],[Date]],Table_Sheet1[], 3, FALSE)</f>
        <v>N</v>
      </c>
      <c r="D2020" s="32">
        <v>130088.95</v>
      </c>
      <c r="E2020" s="32" t="e">
        <f>IF(Table5[[#This Row],[School day]]="Y",Table5[[#This Row],[Demand]],NA())</f>
        <v>#N/A</v>
      </c>
      <c r="F2020" s="32">
        <f>IF(Table5[[#This Row],[School day]]="N",Table5[[#This Row],[Demand]],NA())</f>
        <v>130088.95</v>
      </c>
      <c r="G2020" s="32" t="e">
        <f>IF(Table5[[#This Row],[Holiday]]="Y",Table5[[#This Row],[Demand]], NA())</f>
        <v>#N/A</v>
      </c>
      <c r="H2020" s="32">
        <f>IF(Table5[[#This Row],[Holiday]]="Y",NA(),Table5[[#This Row],[Demand]])</f>
        <v>130088.95</v>
      </c>
    </row>
    <row r="2021" spans="1:8" x14ac:dyDescent="0.3">
      <c r="A2021" s="31">
        <v>44024</v>
      </c>
      <c r="B2021" s="32" t="str">
        <f>VLOOKUP(Table_EnergyDemand_raw_data[[#This Row],[Date]],Table_Sheet1[], 2, FALSE)</f>
        <v>N</v>
      </c>
      <c r="C2021" s="32" t="str">
        <f>VLOOKUP(Table_EnergyDemand_raw_data[[#This Row],[Date]],Table_Sheet1[], 3, FALSE)</f>
        <v>N</v>
      </c>
      <c r="D2021" s="32">
        <v>118837.05</v>
      </c>
      <c r="E2021" s="32" t="e">
        <f>IF(Table5[[#This Row],[School day]]="Y",Table5[[#This Row],[Demand]],NA())</f>
        <v>#N/A</v>
      </c>
      <c r="F2021" s="32">
        <f>IF(Table5[[#This Row],[School day]]="N",Table5[[#This Row],[Demand]],NA())</f>
        <v>118837.05</v>
      </c>
      <c r="G2021" s="32" t="e">
        <f>IF(Table5[[#This Row],[Holiday]]="Y",Table5[[#This Row],[Demand]], NA())</f>
        <v>#N/A</v>
      </c>
      <c r="H2021" s="32">
        <f>IF(Table5[[#This Row],[Holiday]]="Y",NA(),Table5[[#This Row],[Demand]])</f>
        <v>118837.05</v>
      </c>
    </row>
    <row r="2022" spans="1:8" x14ac:dyDescent="0.3">
      <c r="A2022" s="31">
        <v>44025</v>
      </c>
      <c r="B2022" s="32" t="str">
        <f>VLOOKUP(Table_EnergyDemand_raw_data[[#This Row],[Date]],Table_Sheet1[], 2, FALSE)</f>
        <v>N</v>
      </c>
      <c r="C2022" s="32" t="str">
        <f>VLOOKUP(Table_EnergyDemand_raw_data[[#This Row],[Date]],Table_Sheet1[], 3, FALSE)</f>
        <v>N</v>
      </c>
      <c r="D2022" s="32">
        <v>130119.41</v>
      </c>
      <c r="E2022" s="32" t="e">
        <f>IF(Table5[[#This Row],[School day]]="Y",Table5[[#This Row],[Demand]],NA())</f>
        <v>#N/A</v>
      </c>
      <c r="F2022" s="32">
        <f>IF(Table5[[#This Row],[School day]]="N",Table5[[#This Row],[Demand]],NA())</f>
        <v>130119.41</v>
      </c>
      <c r="G2022" s="32" t="e">
        <f>IF(Table5[[#This Row],[Holiday]]="Y",Table5[[#This Row],[Demand]], NA())</f>
        <v>#N/A</v>
      </c>
      <c r="H2022" s="32">
        <f>IF(Table5[[#This Row],[Holiday]]="Y",NA(),Table5[[#This Row],[Demand]])</f>
        <v>130119.41</v>
      </c>
    </row>
    <row r="2023" spans="1:8" x14ac:dyDescent="0.3">
      <c r="A2023" s="31">
        <v>44026</v>
      </c>
      <c r="B2023" s="32" t="str">
        <f>VLOOKUP(Table_EnergyDemand_raw_data[[#This Row],[Date]],Table_Sheet1[], 2, FALSE)</f>
        <v>Y</v>
      </c>
      <c r="C2023" s="32" t="str">
        <f>VLOOKUP(Table_EnergyDemand_raw_data[[#This Row],[Date]],Table_Sheet1[], 3, FALSE)</f>
        <v>N</v>
      </c>
      <c r="D2023" s="32">
        <v>133668.935</v>
      </c>
      <c r="E2023" s="32">
        <f>IF(Table5[[#This Row],[School day]]="Y",Table5[[#This Row],[Demand]],NA())</f>
        <v>133668.935</v>
      </c>
      <c r="F2023" s="32" t="e">
        <f>IF(Table5[[#This Row],[School day]]="N",Table5[[#This Row],[Demand]],NA())</f>
        <v>#N/A</v>
      </c>
      <c r="G2023" s="32" t="e">
        <f>IF(Table5[[#This Row],[Holiday]]="Y",Table5[[#This Row],[Demand]], NA())</f>
        <v>#N/A</v>
      </c>
      <c r="H2023" s="32">
        <f>IF(Table5[[#This Row],[Holiday]]="Y",NA(),Table5[[#This Row],[Demand]])</f>
        <v>133668.935</v>
      </c>
    </row>
    <row r="2024" spans="1:8" x14ac:dyDescent="0.3">
      <c r="A2024" s="31">
        <v>44027</v>
      </c>
      <c r="B2024" s="32" t="str">
        <f>VLOOKUP(Table_EnergyDemand_raw_data[[#This Row],[Date]],Table_Sheet1[], 2, FALSE)</f>
        <v>Y</v>
      </c>
      <c r="C2024" s="32" t="str">
        <f>VLOOKUP(Table_EnergyDemand_raw_data[[#This Row],[Date]],Table_Sheet1[], 3, FALSE)</f>
        <v>N</v>
      </c>
      <c r="D2024" s="32">
        <v>135296.79999999999</v>
      </c>
      <c r="E2024" s="32">
        <f>IF(Table5[[#This Row],[School day]]="Y",Table5[[#This Row],[Demand]],NA())</f>
        <v>135296.79999999999</v>
      </c>
      <c r="F2024" s="32" t="e">
        <f>IF(Table5[[#This Row],[School day]]="N",Table5[[#This Row],[Demand]],NA())</f>
        <v>#N/A</v>
      </c>
      <c r="G2024" s="32" t="e">
        <f>IF(Table5[[#This Row],[Holiday]]="Y",Table5[[#This Row],[Demand]], NA())</f>
        <v>#N/A</v>
      </c>
      <c r="H2024" s="32">
        <f>IF(Table5[[#This Row],[Holiday]]="Y",NA(),Table5[[#This Row],[Demand]])</f>
        <v>135296.79999999999</v>
      </c>
    </row>
    <row r="2025" spans="1:8" x14ac:dyDescent="0.3">
      <c r="A2025" s="31">
        <v>44028</v>
      </c>
      <c r="B2025" s="32" t="str">
        <f>VLOOKUP(Table_EnergyDemand_raw_data[[#This Row],[Date]],Table_Sheet1[], 2, FALSE)</f>
        <v>Y</v>
      </c>
      <c r="C2025" s="32" t="str">
        <f>VLOOKUP(Table_EnergyDemand_raw_data[[#This Row],[Date]],Table_Sheet1[], 3, FALSE)</f>
        <v>N</v>
      </c>
      <c r="D2025" s="32">
        <v>143158.89000000001</v>
      </c>
      <c r="E2025" s="32">
        <f>IF(Table5[[#This Row],[School day]]="Y",Table5[[#This Row],[Demand]],NA())</f>
        <v>143158.89000000001</v>
      </c>
      <c r="F2025" s="32" t="e">
        <f>IF(Table5[[#This Row],[School day]]="N",Table5[[#This Row],[Demand]],NA())</f>
        <v>#N/A</v>
      </c>
      <c r="G2025" s="32" t="e">
        <f>IF(Table5[[#This Row],[Holiday]]="Y",Table5[[#This Row],[Demand]], NA())</f>
        <v>#N/A</v>
      </c>
      <c r="H2025" s="32">
        <f>IF(Table5[[#This Row],[Holiday]]="Y",NA(),Table5[[#This Row],[Demand]])</f>
        <v>143158.89000000001</v>
      </c>
    </row>
    <row r="2026" spans="1:8" x14ac:dyDescent="0.3">
      <c r="A2026" s="31">
        <v>44029</v>
      </c>
      <c r="B2026" s="32" t="str">
        <f>VLOOKUP(Table_EnergyDemand_raw_data[[#This Row],[Date]],Table_Sheet1[], 2, FALSE)</f>
        <v>Y</v>
      </c>
      <c r="C2026" s="32" t="str">
        <f>VLOOKUP(Table_EnergyDemand_raw_data[[#This Row],[Date]],Table_Sheet1[], 3, FALSE)</f>
        <v>N</v>
      </c>
      <c r="D2026" s="32">
        <v>143109.35500000001</v>
      </c>
      <c r="E2026" s="32">
        <f>IF(Table5[[#This Row],[School day]]="Y",Table5[[#This Row],[Demand]],NA())</f>
        <v>143109.35500000001</v>
      </c>
      <c r="F2026" s="32" t="e">
        <f>IF(Table5[[#This Row],[School day]]="N",Table5[[#This Row],[Demand]],NA())</f>
        <v>#N/A</v>
      </c>
      <c r="G2026" s="32" t="e">
        <f>IF(Table5[[#This Row],[Holiday]]="Y",Table5[[#This Row],[Demand]], NA())</f>
        <v>#N/A</v>
      </c>
      <c r="H2026" s="32">
        <f>IF(Table5[[#This Row],[Holiday]]="Y",NA(),Table5[[#This Row],[Demand]])</f>
        <v>143109.35500000001</v>
      </c>
    </row>
    <row r="2027" spans="1:8" x14ac:dyDescent="0.3">
      <c r="A2027" s="31">
        <v>44030</v>
      </c>
      <c r="B2027" s="32" t="str">
        <f>VLOOKUP(Table_EnergyDemand_raw_data[[#This Row],[Date]],Table_Sheet1[], 2, FALSE)</f>
        <v>Y</v>
      </c>
      <c r="C2027" s="32" t="str">
        <f>VLOOKUP(Table_EnergyDemand_raw_data[[#This Row],[Date]],Table_Sheet1[], 3, FALSE)</f>
        <v>N</v>
      </c>
      <c r="D2027" s="32">
        <v>125303.88499999999</v>
      </c>
      <c r="E2027" s="32">
        <f>IF(Table5[[#This Row],[School day]]="Y",Table5[[#This Row],[Demand]],NA())</f>
        <v>125303.88499999999</v>
      </c>
      <c r="F2027" s="32" t="e">
        <f>IF(Table5[[#This Row],[School day]]="N",Table5[[#This Row],[Demand]],NA())</f>
        <v>#N/A</v>
      </c>
      <c r="G2027" s="32" t="e">
        <f>IF(Table5[[#This Row],[Holiday]]="Y",Table5[[#This Row],[Demand]], NA())</f>
        <v>#N/A</v>
      </c>
      <c r="H2027" s="32">
        <f>IF(Table5[[#This Row],[Holiday]]="Y",NA(),Table5[[#This Row],[Demand]])</f>
        <v>125303.88499999999</v>
      </c>
    </row>
    <row r="2028" spans="1:8" x14ac:dyDescent="0.3">
      <c r="A2028" s="31">
        <v>44031</v>
      </c>
      <c r="B2028" s="32" t="str">
        <f>VLOOKUP(Table_EnergyDemand_raw_data[[#This Row],[Date]],Table_Sheet1[], 2, FALSE)</f>
        <v>Y</v>
      </c>
      <c r="C2028" s="32" t="str">
        <f>VLOOKUP(Table_EnergyDemand_raw_data[[#This Row],[Date]],Table_Sheet1[], 3, FALSE)</f>
        <v>N</v>
      </c>
      <c r="D2028" s="32">
        <v>114065.32</v>
      </c>
      <c r="E2028" s="32">
        <f>IF(Table5[[#This Row],[School day]]="Y",Table5[[#This Row],[Demand]],NA())</f>
        <v>114065.32</v>
      </c>
      <c r="F2028" s="32" t="e">
        <f>IF(Table5[[#This Row],[School day]]="N",Table5[[#This Row],[Demand]],NA())</f>
        <v>#N/A</v>
      </c>
      <c r="G2028" s="32" t="e">
        <f>IF(Table5[[#This Row],[Holiday]]="Y",Table5[[#This Row],[Demand]], NA())</f>
        <v>#N/A</v>
      </c>
      <c r="H2028" s="32">
        <f>IF(Table5[[#This Row],[Holiday]]="Y",NA(),Table5[[#This Row],[Demand]])</f>
        <v>114065.32</v>
      </c>
    </row>
    <row r="2029" spans="1:8" x14ac:dyDescent="0.3">
      <c r="A2029" s="31">
        <v>44032</v>
      </c>
      <c r="B2029" s="32" t="str">
        <f>VLOOKUP(Table_EnergyDemand_raw_data[[#This Row],[Date]],Table_Sheet1[], 2, FALSE)</f>
        <v>Y</v>
      </c>
      <c r="C2029" s="32" t="str">
        <f>VLOOKUP(Table_EnergyDemand_raw_data[[#This Row],[Date]],Table_Sheet1[], 3, FALSE)</f>
        <v>N</v>
      </c>
      <c r="D2029" s="32">
        <v>132894.41</v>
      </c>
      <c r="E2029" s="32">
        <f>IF(Table5[[#This Row],[School day]]="Y",Table5[[#This Row],[Demand]],NA())</f>
        <v>132894.41</v>
      </c>
      <c r="F2029" s="32" t="e">
        <f>IF(Table5[[#This Row],[School day]]="N",Table5[[#This Row],[Demand]],NA())</f>
        <v>#N/A</v>
      </c>
      <c r="G2029" s="32" t="e">
        <f>IF(Table5[[#This Row],[Holiday]]="Y",Table5[[#This Row],[Demand]], NA())</f>
        <v>#N/A</v>
      </c>
      <c r="H2029" s="32">
        <f>IF(Table5[[#This Row],[Holiday]]="Y",NA(),Table5[[#This Row],[Demand]])</f>
        <v>132894.41</v>
      </c>
    </row>
    <row r="2030" spans="1:8" x14ac:dyDescent="0.3">
      <c r="A2030" s="31">
        <v>44033</v>
      </c>
      <c r="B2030" s="32" t="str">
        <f>VLOOKUP(Table_EnergyDemand_raw_data[[#This Row],[Date]],Table_Sheet1[], 2, FALSE)</f>
        <v>Y</v>
      </c>
      <c r="C2030" s="32" t="str">
        <f>VLOOKUP(Table_EnergyDemand_raw_data[[#This Row],[Date]],Table_Sheet1[], 3, FALSE)</f>
        <v>N</v>
      </c>
      <c r="D2030" s="32">
        <v>140086.10500000001</v>
      </c>
      <c r="E2030" s="32">
        <f>IF(Table5[[#This Row],[School day]]="Y",Table5[[#This Row],[Demand]],NA())</f>
        <v>140086.10500000001</v>
      </c>
      <c r="F2030" s="32" t="e">
        <f>IF(Table5[[#This Row],[School day]]="N",Table5[[#This Row],[Demand]],NA())</f>
        <v>#N/A</v>
      </c>
      <c r="G2030" s="32" t="e">
        <f>IF(Table5[[#This Row],[Holiday]]="Y",Table5[[#This Row],[Demand]], NA())</f>
        <v>#N/A</v>
      </c>
      <c r="H2030" s="32">
        <f>IF(Table5[[#This Row],[Holiday]]="Y",NA(),Table5[[#This Row],[Demand]])</f>
        <v>140086.10500000001</v>
      </c>
    </row>
    <row r="2031" spans="1:8" x14ac:dyDescent="0.3">
      <c r="A2031" s="31">
        <v>44034</v>
      </c>
      <c r="B2031" s="32" t="str">
        <f>VLOOKUP(Table_EnergyDemand_raw_data[[#This Row],[Date]],Table_Sheet1[], 2, FALSE)</f>
        <v>Y</v>
      </c>
      <c r="C2031" s="32" t="str">
        <f>VLOOKUP(Table_EnergyDemand_raw_data[[#This Row],[Date]],Table_Sheet1[], 3, FALSE)</f>
        <v>N</v>
      </c>
      <c r="D2031" s="32">
        <v>138666.10500000001</v>
      </c>
      <c r="E2031" s="32">
        <f>IF(Table5[[#This Row],[School day]]="Y",Table5[[#This Row],[Demand]],NA())</f>
        <v>138666.10500000001</v>
      </c>
      <c r="F2031" s="32" t="e">
        <f>IF(Table5[[#This Row],[School day]]="N",Table5[[#This Row],[Demand]],NA())</f>
        <v>#N/A</v>
      </c>
      <c r="G2031" s="32" t="e">
        <f>IF(Table5[[#This Row],[Holiday]]="Y",Table5[[#This Row],[Demand]], NA())</f>
        <v>#N/A</v>
      </c>
      <c r="H2031" s="32">
        <f>IF(Table5[[#This Row],[Holiday]]="Y",NA(),Table5[[#This Row],[Demand]])</f>
        <v>138666.10500000001</v>
      </c>
    </row>
    <row r="2032" spans="1:8" x14ac:dyDescent="0.3">
      <c r="A2032" s="31">
        <v>44035</v>
      </c>
      <c r="B2032" s="32" t="str">
        <f>VLOOKUP(Table_EnergyDemand_raw_data[[#This Row],[Date]],Table_Sheet1[], 2, FALSE)</f>
        <v>Y</v>
      </c>
      <c r="C2032" s="32" t="str">
        <f>VLOOKUP(Table_EnergyDemand_raw_data[[#This Row],[Date]],Table_Sheet1[], 3, FALSE)</f>
        <v>N</v>
      </c>
      <c r="D2032" s="32">
        <v>142476.36499999999</v>
      </c>
      <c r="E2032" s="32">
        <f>IF(Table5[[#This Row],[School day]]="Y",Table5[[#This Row],[Demand]],NA())</f>
        <v>142476.36499999999</v>
      </c>
      <c r="F2032" s="32" t="e">
        <f>IF(Table5[[#This Row],[School day]]="N",Table5[[#This Row],[Demand]],NA())</f>
        <v>#N/A</v>
      </c>
      <c r="G2032" s="32" t="e">
        <f>IF(Table5[[#This Row],[Holiday]]="Y",Table5[[#This Row],[Demand]], NA())</f>
        <v>#N/A</v>
      </c>
      <c r="H2032" s="32">
        <f>IF(Table5[[#This Row],[Holiday]]="Y",NA(),Table5[[#This Row],[Demand]])</f>
        <v>142476.36499999999</v>
      </c>
    </row>
    <row r="2033" spans="1:8" x14ac:dyDescent="0.3">
      <c r="A2033" s="31">
        <v>44036</v>
      </c>
      <c r="B2033" s="32" t="str">
        <f>VLOOKUP(Table_EnergyDemand_raw_data[[#This Row],[Date]],Table_Sheet1[], 2, FALSE)</f>
        <v>Y</v>
      </c>
      <c r="C2033" s="32" t="str">
        <f>VLOOKUP(Table_EnergyDemand_raw_data[[#This Row],[Date]],Table_Sheet1[], 3, FALSE)</f>
        <v>N</v>
      </c>
      <c r="D2033" s="32">
        <v>133822.70000000001</v>
      </c>
      <c r="E2033" s="32">
        <f>IF(Table5[[#This Row],[School day]]="Y",Table5[[#This Row],[Demand]],NA())</f>
        <v>133822.70000000001</v>
      </c>
      <c r="F2033" s="32" t="e">
        <f>IF(Table5[[#This Row],[School day]]="N",Table5[[#This Row],[Demand]],NA())</f>
        <v>#N/A</v>
      </c>
      <c r="G2033" s="32" t="e">
        <f>IF(Table5[[#This Row],[Holiday]]="Y",Table5[[#This Row],[Demand]], NA())</f>
        <v>#N/A</v>
      </c>
      <c r="H2033" s="32">
        <f>IF(Table5[[#This Row],[Holiday]]="Y",NA(),Table5[[#This Row],[Demand]])</f>
        <v>133822.70000000001</v>
      </c>
    </row>
    <row r="2034" spans="1:8" x14ac:dyDescent="0.3">
      <c r="A2034" s="31">
        <v>44037</v>
      </c>
      <c r="B2034" s="32" t="str">
        <f>VLOOKUP(Table_EnergyDemand_raw_data[[#This Row],[Date]],Table_Sheet1[], 2, FALSE)</f>
        <v>Y</v>
      </c>
      <c r="C2034" s="32" t="str">
        <f>VLOOKUP(Table_EnergyDemand_raw_data[[#This Row],[Date]],Table_Sheet1[], 3, FALSE)</f>
        <v>N</v>
      </c>
      <c r="D2034" s="32">
        <v>128417.22</v>
      </c>
      <c r="E2034" s="32">
        <f>IF(Table5[[#This Row],[School day]]="Y",Table5[[#This Row],[Demand]],NA())</f>
        <v>128417.22</v>
      </c>
      <c r="F2034" s="32" t="e">
        <f>IF(Table5[[#This Row],[School day]]="N",Table5[[#This Row],[Demand]],NA())</f>
        <v>#N/A</v>
      </c>
      <c r="G2034" s="32" t="e">
        <f>IF(Table5[[#This Row],[Holiday]]="Y",Table5[[#This Row],[Demand]], NA())</f>
        <v>#N/A</v>
      </c>
      <c r="H2034" s="32">
        <f>IF(Table5[[#This Row],[Holiday]]="Y",NA(),Table5[[#This Row],[Demand]])</f>
        <v>128417.22</v>
      </c>
    </row>
    <row r="2035" spans="1:8" x14ac:dyDescent="0.3">
      <c r="A2035" s="31">
        <v>44038</v>
      </c>
      <c r="B2035" s="32" t="str">
        <f>VLOOKUP(Table_EnergyDemand_raw_data[[#This Row],[Date]],Table_Sheet1[], 2, FALSE)</f>
        <v>Y</v>
      </c>
      <c r="C2035" s="32" t="str">
        <f>VLOOKUP(Table_EnergyDemand_raw_data[[#This Row],[Date]],Table_Sheet1[], 3, FALSE)</f>
        <v>N</v>
      </c>
      <c r="D2035" s="32">
        <v>123014.55499999999</v>
      </c>
      <c r="E2035" s="32">
        <f>IF(Table5[[#This Row],[School day]]="Y",Table5[[#This Row],[Demand]],NA())</f>
        <v>123014.55499999999</v>
      </c>
      <c r="F2035" s="32" t="e">
        <f>IF(Table5[[#This Row],[School day]]="N",Table5[[#This Row],[Demand]],NA())</f>
        <v>#N/A</v>
      </c>
      <c r="G2035" s="32" t="e">
        <f>IF(Table5[[#This Row],[Holiday]]="Y",Table5[[#This Row],[Demand]], NA())</f>
        <v>#N/A</v>
      </c>
      <c r="H2035" s="32">
        <f>IF(Table5[[#This Row],[Holiday]]="Y",NA(),Table5[[#This Row],[Demand]])</f>
        <v>123014.55499999999</v>
      </c>
    </row>
    <row r="2036" spans="1:8" x14ac:dyDescent="0.3">
      <c r="A2036" s="31">
        <v>44039</v>
      </c>
      <c r="B2036" s="32" t="str">
        <f>VLOOKUP(Table_EnergyDemand_raw_data[[#This Row],[Date]],Table_Sheet1[], 2, FALSE)</f>
        <v>Y</v>
      </c>
      <c r="C2036" s="32" t="str">
        <f>VLOOKUP(Table_EnergyDemand_raw_data[[#This Row],[Date]],Table_Sheet1[], 3, FALSE)</f>
        <v>N</v>
      </c>
      <c r="D2036" s="32">
        <v>132571.32999999999</v>
      </c>
      <c r="E2036" s="32">
        <f>IF(Table5[[#This Row],[School day]]="Y",Table5[[#This Row],[Demand]],NA())</f>
        <v>132571.32999999999</v>
      </c>
      <c r="F2036" s="32" t="e">
        <f>IF(Table5[[#This Row],[School day]]="N",Table5[[#This Row],[Demand]],NA())</f>
        <v>#N/A</v>
      </c>
      <c r="G2036" s="32" t="e">
        <f>IF(Table5[[#This Row],[Holiday]]="Y",Table5[[#This Row],[Demand]], NA())</f>
        <v>#N/A</v>
      </c>
      <c r="H2036" s="32">
        <f>IF(Table5[[#This Row],[Holiday]]="Y",NA(),Table5[[#This Row],[Demand]])</f>
        <v>132571.32999999999</v>
      </c>
    </row>
    <row r="2037" spans="1:8" x14ac:dyDescent="0.3">
      <c r="A2037" s="31">
        <v>44040</v>
      </c>
      <c r="B2037" s="32" t="str">
        <f>VLOOKUP(Table_EnergyDemand_raw_data[[#This Row],[Date]],Table_Sheet1[], 2, FALSE)</f>
        <v>Y</v>
      </c>
      <c r="C2037" s="32" t="str">
        <f>VLOOKUP(Table_EnergyDemand_raw_data[[#This Row],[Date]],Table_Sheet1[], 3, FALSE)</f>
        <v>N</v>
      </c>
      <c r="D2037" s="32">
        <v>132720.39499999999</v>
      </c>
      <c r="E2037" s="32">
        <f>IF(Table5[[#This Row],[School day]]="Y",Table5[[#This Row],[Demand]],NA())</f>
        <v>132720.39499999999</v>
      </c>
      <c r="F2037" s="32" t="e">
        <f>IF(Table5[[#This Row],[School day]]="N",Table5[[#This Row],[Demand]],NA())</f>
        <v>#N/A</v>
      </c>
      <c r="G2037" s="32" t="e">
        <f>IF(Table5[[#This Row],[Holiday]]="Y",Table5[[#This Row],[Demand]], NA())</f>
        <v>#N/A</v>
      </c>
      <c r="H2037" s="32">
        <f>IF(Table5[[#This Row],[Holiday]]="Y",NA(),Table5[[#This Row],[Demand]])</f>
        <v>132720.39499999999</v>
      </c>
    </row>
    <row r="2038" spans="1:8" x14ac:dyDescent="0.3">
      <c r="A2038" s="31">
        <v>44041</v>
      </c>
      <c r="B2038" s="32" t="str">
        <f>VLOOKUP(Table_EnergyDemand_raw_data[[#This Row],[Date]],Table_Sheet1[], 2, FALSE)</f>
        <v>Y</v>
      </c>
      <c r="C2038" s="32" t="str">
        <f>VLOOKUP(Table_EnergyDemand_raw_data[[#This Row],[Date]],Table_Sheet1[], 3, FALSE)</f>
        <v>N</v>
      </c>
      <c r="D2038" s="32">
        <v>130547.735</v>
      </c>
      <c r="E2038" s="32">
        <f>IF(Table5[[#This Row],[School day]]="Y",Table5[[#This Row],[Demand]],NA())</f>
        <v>130547.735</v>
      </c>
      <c r="F2038" s="32" t="e">
        <f>IF(Table5[[#This Row],[School day]]="N",Table5[[#This Row],[Demand]],NA())</f>
        <v>#N/A</v>
      </c>
      <c r="G2038" s="32" t="e">
        <f>IF(Table5[[#This Row],[Holiday]]="Y",Table5[[#This Row],[Demand]], NA())</f>
        <v>#N/A</v>
      </c>
      <c r="H2038" s="32">
        <f>IF(Table5[[#This Row],[Holiday]]="Y",NA(),Table5[[#This Row],[Demand]])</f>
        <v>130547.735</v>
      </c>
    </row>
    <row r="2039" spans="1:8" x14ac:dyDescent="0.3">
      <c r="A2039" s="31">
        <v>44042</v>
      </c>
      <c r="B2039" s="32" t="str">
        <f>VLOOKUP(Table_EnergyDemand_raw_data[[#This Row],[Date]],Table_Sheet1[], 2, FALSE)</f>
        <v>Y</v>
      </c>
      <c r="C2039" s="32" t="str">
        <f>VLOOKUP(Table_EnergyDemand_raw_data[[#This Row],[Date]],Table_Sheet1[], 3, FALSE)</f>
        <v>N</v>
      </c>
      <c r="D2039" s="32">
        <v>132583.64000000001</v>
      </c>
      <c r="E2039" s="32">
        <f>IF(Table5[[#This Row],[School day]]="Y",Table5[[#This Row],[Demand]],NA())</f>
        <v>132583.64000000001</v>
      </c>
      <c r="F2039" s="32" t="e">
        <f>IF(Table5[[#This Row],[School day]]="N",Table5[[#This Row],[Demand]],NA())</f>
        <v>#N/A</v>
      </c>
      <c r="G2039" s="32" t="e">
        <f>IF(Table5[[#This Row],[Holiday]]="Y",Table5[[#This Row],[Demand]], NA())</f>
        <v>#N/A</v>
      </c>
      <c r="H2039" s="32">
        <f>IF(Table5[[#This Row],[Holiday]]="Y",NA(),Table5[[#This Row],[Demand]])</f>
        <v>132583.64000000001</v>
      </c>
    </row>
    <row r="2040" spans="1:8" x14ac:dyDescent="0.3">
      <c r="A2040" s="31">
        <v>44043</v>
      </c>
      <c r="B2040" s="32" t="str">
        <f>VLOOKUP(Table_EnergyDemand_raw_data[[#This Row],[Date]],Table_Sheet1[], 2, FALSE)</f>
        <v>Y</v>
      </c>
      <c r="C2040" s="32" t="str">
        <f>VLOOKUP(Table_EnergyDemand_raw_data[[#This Row],[Date]],Table_Sheet1[], 3, FALSE)</f>
        <v>N</v>
      </c>
      <c r="D2040" s="32">
        <v>132105.75</v>
      </c>
      <c r="E2040" s="32">
        <f>IF(Table5[[#This Row],[School day]]="Y",Table5[[#This Row],[Demand]],NA())</f>
        <v>132105.75</v>
      </c>
      <c r="F2040" s="32" t="e">
        <f>IF(Table5[[#This Row],[School day]]="N",Table5[[#This Row],[Demand]],NA())</f>
        <v>#N/A</v>
      </c>
      <c r="G2040" s="32" t="e">
        <f>IF(Table5[[#This Row],[Holiday]]="Y",Table5[[#This Row],[Demand]], NA())</f>
        <v>#N/A</v>
      </c>
      <c r="H2040" s="32">
        <f>IF(Table5[[#This Row],[Holiday]]="Y",NA(),Table5[[#This Row],[Demand]])</f>
        <v>132105.75</v>
      </c>
    </row>
    <row r="2041" spans="1:8" x14ac:dyDescent="0.3">
      <c r="A2041" s="31">
        <v>44044</v>
      </c>
      <c r="B2041" s="32" t="str">
        <f>VLOOKUP(Table_EnergyDemand_raw_data[[#This Row],[Date]],Table_Sheet1[], 2, FALSE)</f>
        <v>Y</v>
      </c>
      <c r="C2041" s="32" t="str">
        <f>VLOOKUP(Table_EnergyDemand_raw_data[[#This Row],[Date]],Table_Sheet1[], 3, FALSE)</f>
        <v>N</v>
      </c>
      <c r="D2041" s="32">
        <v>111590.65</v>
      </c>
      <c r="E2041" s="32">
        <f>IF(Table5[[#This Row],[School day]]="Y",Table5[[#This Row],[Demand]],NA())</f>
        <v>111590.65</v>
      </c>
      <c r="F2041" s="32" t="e">
        <f>IF(Table5[[#This Row],[School day]]="N",Table5[[#This Row],[Demand]],NA())</f>
        <v>#N/A</v>
      </c>
      <c r="G2041" s="32" t="e">
        <f>IF(Table5[[#This Row],[Holiday]]="Y",Table5[[#This Row],[Demand]], NA())</f>
        <v>#N/A</v>
      </c>
      <c r="H2041" s="32">
        <f>IF(Table5[[#This Row],[Holiday]]="Y",NA(),Table5[[#This Row],[Demand]])</f>
        <v>111590.65</v>
      </c>
    </row>
    <row r="2042" spans="1:8" x14ac:dyDescent="0.3">
      <c r="A2042" s="31">
        <v>44045</v>
      </c>
      <c r="B2042" s="32" t="str">
        <f>VLOOKUP(Table_EnergyDemand_raw_data[[#This Row],[Date]],Table_Sheet1[], 2, FALSE)</f>
        <v>Y</v>
      </c>
      <c r="C2042" s="32" t="str">
        <f>VLOOKUP(Table_EnergyDemand_raw_data[[#This Row],[Date]],Table_Sheet1[], 3, FALSE)</f>
        <v>N</v>
      </c>
      <c r="D2042" s="32">
        <v>109935.33500000001</v>
      </c>
      <c r="E2042" s="32">
        <f>IF(Table5[[#This Row],[School day]]="Y",Table5[[#This Row],[Demand]],NA())</f>
        <v>109935.33500000001</v>
      </c>
      <c r="F2042" s="32" t="e">
        <f>IF(Table5[[#This Row],[School day]]="N",Table5[[#This Row],[Demand]],NA())</f>
        <v>#N/A</v>
      </c>
      <c r="G2042" s="32" t="e">
        <f>IF(Table5[[#This Row],[Holiday]]="Y",Table5[[#This Row],[Demand]], NA())</f>
        <v>#N/A</v>
      </c>
      <c r="H2042" s="32">
        <f>IF(Table5[[#This Row],[Holiday]]="Y",NA(),Table5[[#This Row],[Demand]])</f>
        <v>109935.33500000001</v>
      </c>
    </row>
    <row r="2043" spans="1:8" x14ac:dyDescent="0.3">
      <c r="A2043" s="31">
        <v>44046</v>
      </c>
      <c r="B2043" s="32" t="str">
        <f>VLOOKUP(Table_EnergyDemand_raw_data[[#This Row],[Date]],Table_Sheet1[], 2, FALSE)</f>
        <v>Y</v>
      </c>
      <c r="C2043" s="32" t="str">
        <f>VLOOKUP(Table_EnergyDemand_raw_data[[#This Row],[Date]],Table_Sheet1[], 3, FALSE)</f>
        <v>N</v>
      </c>
      <c r="D2043" s="32">
        <v>127930.355</v>
      </c>
      <c r="E2043" s="32">
        <f>IF(Table5[[#This Row],[School day]]="Y",Table5[[#This Row],[Demand]],NA())</f>
        <v>127930.355</v>
      </c>
      <c r="F2043" s="32" t="e">
        <f>IF(Table5[[#This Row],[School day]]="N",Table5[[#This Row],[Demand]],NA())</f>
        <v>#N/A</v>
      </c>
      <c r="G2043" s="32" t="e">
        <f>IF(Table5[[#This Row],[Holiday]]="Y",Table5[[#This Row],[Demand]], NA())</f>
        <v>#N/A</v>
      </c>
      <c r="H2043" s="32">
        <f>IF(Table5[[#This Row],[Holiday]]="Y",NA(),Table5[[#This Row],[Demand]])</f>
        <v>127930.355</v>
      </c>
    </row>
    <row r="2044" spans="1:8" x14ac:dyDescent="0.3">
      <c r="A2044" s="31">
        <v>44047</v>
      </c>
      <c r="B2044" s="32" t="str">
        <f>VLOOKUP(Table_EnergyDemand_raw_data[[#This Row],[Date]],Table_Sheet1[], 2, FALSE)</f>
        <v>N</v>
      </c>
      <c r="C2044" s="32" t="str">
        <f>VLOOKUP(Table_EnergyDemand_raw_data[[#This Row],[Date]],Table_Sheet1[], 3, FALSE)</f>
        <v>N</v>
      </c>
      <c r="D2044" s="32">
        <v>140042.14499999999</v>
      </c>
      <c r="E2044" s="32" t="e">
        <f>IF(Table5[[#This Row],[School day]]="Y",Table5[[#This Row],[Demand]],NA())</f>
        <v>#N/A</v>
      </c>
      <c r="F2044" s="32">
        <f>IF(Table5[[#This Row],[School day]]="N",Table5[[#This Row],[Demand]],NA())</f>
        <v>140042.14499999999</v>
      </c>
      <c r="G2044" s="32" t="e">
        <f>IF(Table5[[#This Row],[Holiday]]="Y",Table5[[#This Row],[Demand]], NA())</f>
        <v>#N/A</v>
      </c>
      <c r="H2044" s="32">
        <f>IF(Table5[[#This Row],[Holiday]]="Y",NA(),Table5[[#This Row],[Demand]])</f>
        <v>140042.14499999999</v>
      </c>
    </row>
    <row r="2045" spans="1:8" x14ac:dyDescent="0.3">
      <c r="A2045" s="31">
        <v>44048</v>
      </c>
      <c r="B2045" s="32" t="str">
        <f>VLOOKUP(Table_EnergyDemand_raw_data[[#This Row],[Date]],Table_Sheet1[], 2, FALSE)</f>
        <v>N</v>
      </c>
      <c r="C2045" s="32" t="str">
        <f>VLOOKUP(Table_EnergyDemand_raw_data[[#This Row],[Date]],Table_Sheet1[], 3, FALSE)</f>
        <v>N</v>
      </c>
      <c r="D2045" s="32">
        <v>140205.29500000001</v>
      </c>
      <c r="E2045" s="32" t="e">
        <f>IF(Table5[[#This Row],[School day]]="Y",Table5[[#This Row],[Demand]],NA())</f>
        <v>#N/A</v>
      </c>
      <c r="F2045" s="32">
        <f>IF(Table5[[#This Row],[School day]]="N",Table5[[#This Row],[Demand]],NA())</f>
        <v>140205.29500000001</v>
      </c>
      <c r="G2045" s="32" t="e">
        <f>IF(Table5[[#This Row],[Holiday]]="Y",Table5[[#This Row],[Demand]], NA())</f>
        <v>#N/A</v>
      </c>
      <c r="H2045" s="32">
        <f>IF(Table5[[#This Row],[Holiday]]="Y",NA(),Table5[[#This Row],[Demand]])</f>
        <v>140205.29500000001</v>
      </c>
    </row>
    <row r="2046" spans="1:8" x14ac:dyDescent="0.3">
      <c r="A2046" s="31">
        <v>44049</v>
      </c>
      <c r="B2046" s="32" t="str">
        <f>VLOOKUP(Table_EnergyDemand_raw_data[[#This Row],[Date]],Table_Sheet1[], 2, FALSE)</f>
        <v>N</v>
      </c>
      <c r="C2046" s="32" t="str">
        <f>VLOOKUP(Table_EnergyDemand_raw_data[[#This Row],[Date]],Table_Sheet1[], 3, FALSE)</f>
        <v>N</v>
      </c>
      <c r="D2046" s="32">
        <v>140835.17499999999</v>
      </c>
      <c r="E2046" s="32" t="e">
        <f>IF(Table5[[#This Row],[School day]]="Y",Table5[[#This Row],[Demand]],NA())</f>
        <v>#N/A</v>
      </c>
      <c r="F2046" s="32">
        <f>IF(Table5[[#This Row],[School day]]="N",Table5[[#This Row],[Demand]],NA())</f>
        <v>140835.17499999999</v>
      </c>
      <c r="G2046" s="32" t="e">
        <f>IF(Table5[[#This Row],[Holiday]]="Y",Table5[[#This Row],[Demand]], NA())</f>
        <v>#N/A</v>
      </c>
      <c r="H2046" s="32">
        <f>IF(Table5[[#This Row],[Holiday]]="Y",NA(),Table5[[#This Row],[Demand]])</f>
        <v>140835.17499999999</v>
      </c>
    </row>
    <row r="2047" spans="1:8" x14ac:dyDescent="0.3">
      <c r="A2047" s="31">
        <v>44050</v>
      </c>
      <c r="B2047" s="32" t="str">
        <f>VLOOKUP(Table_EnergyDemand_raw_data[[#This Row],[Date]],Table_Sheet1[], 2, FALSE)</f>
        <v>N</v>
      </c>
      <c r="C2047" s="32" t="str">
        <f>VLOOKUP(Table_EnergyDemand_raw_data[[#This Row],[Date]],Table_Sheet1[], 3, FALSE)</f>
        <v>N</v>
      </c>
      <c r="D2047" s="32">
        <v>144062.60999999999</v>
      </c>
      <c r="E2047" s="32" t="e">
        <f>IF(Table5[[#This Row],[School day]]="Y",Table5[[#This Row],[Demand]],NA())</f>
        <v>#N/A</v>
      </c>
      <c r="F2047" s="32">
        <f>IF(Table5[[#This Row],[School day]]="N",Table5[[#This Row],[Demand]],NA())</f>
        <v>144062.60999999999</v>
      </c>
      <c r="G2047" s="32" t="e">
        <f>IF(Table5[[#This Row],[Holiday]]="Y",Table5[[#This Row],[Demand]], NA())</f>
        <v>#N/A</v>
      </c>
      <c r="H2047" s="32">
        <f>IF(Table5[[#This Row],[Holiday]]="Y",NA(),Table5[[#This Row],[Demand]])</f>
        <v>144062.60999999999</v>
      </c>
    </row>
    <row r="2048" spans="1:8" x14ac:dyDescent="0.3">
      <c r="A2048" s="31">
        <v>44051</v>
      </c>
      <c r="B2048" s="32" t="str">
        <f>VLOOKUP(Table_EnergyDemand_raw_data[[#This Row],[Date]],Table_Sheet1[], 2, FALSE)</f>
        <v>N</v>
      </c>
      <c r="C2048" s="32" t="str">
        <f>VLOOKUP(Table_EnergyDemand_raw_data[[#This Row],[Date]],Table_Sheet1[], 3, FALSE)</f>
        <v>N</v>
      </c>
      <c r="D2048" s="32">
        <v>121119.265</v>
      </c>
      <c r="E2048" s="32" t="e">
        <f>IF(Table5[[#This Row],[School day]]="Y",Table5[[#This Row],[Demand]],NA())</f>
        <v>#N/A</v>
      </c>
      <c r="F2048" s="32">
        <f>IF(Table5[[#This Row],[School day]]="N",Table5[[#This Row],[Demand]],NA())</f>
        <v>121119.265</v>
      </c>
      <c r="G2048" s="32" t="e">
        <f>IF(Table5[[#This Row],[Holiday]]="Y",Table5[[#This Row],[Demand]], NA())</f>
        <v>#N/A</v>
      </c>
      <c r="H2048" s="32">
        <f>IF(Table5[[#This Row],[Holiday]]="Y",NA(),Table5[[#This Row],[Demand]])</f>
        <v>121119.265</v>
      </c>
    </row>
    <row r="2049" spans="1:8" x14ac:dyDescent="0.3">
      <c r="A2049" s="31">
        <v>44052</v>
      </c>
      <c r="B2049" s="32" t="str">
        <f>VLOOKUP(Table_EnergyDemand_raw_data[[#This Row],[Date]],Table_Sheet1[], 2, FALSE)</f>
        <v>N</v>
      </c>
      <c r="C2049" s="32" t="str">
        <f>VLOOKUP(Table_EnergyDemand_raw_data[[#This Row],[Date]],Table_Sheet1[], 3, FALSE)</f>
        <v>N</v>
      </c>
      <c r="D2049" s="32">
        <v>111165.955</v>
      </c>
      <c r="E2049" s="32" t="e">
        <f>IF(Table5[[#This Row],[School day]]="Y",Table5[[#This Row],[Demand]],NA())</f>
        <v>#N/A</v>
      </c>
      <c r="F2049" s="32">
        <f>IF(Table5[[#This Row],[School day]]="N",Table5[[#This Row],[Demand]],NA())</f>
        <v>111165.955</v>
      </c>
      <c r="G2049" s="32" t="e">
        <f>IF(Table5[[#This Row],[Holiday]]="Y",Table5[[#This Row],[Demand]], NA())</f>
        <v>#N/A</v>
      </c>
      <c r="H2049" s="32">
        <f>IF(Table5[[#This Row],[Holiday]]="Y",NA(),Table5[[#This Row],[Demand]])</f>
        <v>111165.955</v>
      </c>
    </row>
    <row r="2050" spans="1:8" x14ac:dyDescent="0.3">
      <c r="A2050" s="31">
        <v>44053</v>
      </c>
      <c r="B2050" s="32" t="str">
        <f>VLOOKUP(Table_EnergyDemand_raw_data[[#This Row],[Date]],Table_Sheet1[], 2, FALSE)</f>
        <v>N</v>
      </c>
      <c r="C2050" s="32" t="str">
        <f>VLOOKUP(Table_EnergyDemand_raw_data[[#This Row],[Date]],Table_Sheet1[], 3, FALSE)</f>
        <v>N</v>
      </c>
      <c r="D2050" s="32">
        <v>125959.75</v>
      </c>
      <c r="E2050" s="32" t="e">
        <f>IF(Table5[[#This Row],[School day]]="Y",Table5[[#This Row],[Demand]],NA())</f>
        <v>#N/A</v>
      </c>
      <c r="F2050" s="32">
        <f>IF(Table5[[#This Row],[School day]]="N",Table5[[#This Row],[Demand]],NA())</f>
        <v>125959.75</v>
      </c>
      <c r="G2050" s="32" t="e">
        <f>IF(Table5[[#This Row],[Holiday]]="Y",Table5[[#This Row],[Demand]], NA())</f>
        <v>#N/A</v>
      </c>
      <c r="H2050" s="32">
        <f>IF(Table5[[#This Row],[Holiday]]="Y",NA(),Table5[[#This Row],[Demand]])</f>
        <v>125959.75</v>
      </c>
    </row>
    <row r="2051" spans="1:8" x14ac:dyDescent="0.3">
      <c r="A2051" s="31">
        <v>44054</v>
      </c>
      <c r="B2051" s="32" t="str">
        <f>VLOOKUP(Table_EnergyDemand_raw_data[[#This Row],[Date]],Table_Sheet1[], 2, FALSE)</f>
        <v>N</v>
      </c>
      <c r="C2051" s="32" t="str">
        <f>VLOOKUP(Table_EnergyDemand_raw_data[[#This Row],[Date]],Table_Sheet1[], 3, FALSE)</f>
        <v>N</v>
      </c>
      <c r="D2051" s="32">
        <v>130141.22500000001</v>
      </c>
      <c r="E2051" s="32" t="e">
        <f>IF(Table5[[#This Row],[School day]]="Y",Table5[[#This Row],[Demand]],NA())</f>
        <v>#N/A</v>
      </c>
      <c r="F2051" s="32">
        <f>IF(Table5[[#This Row],[School day]]="N",Table5[[#This Row],[Demand]],NA())</f>
        <v>130141.22500000001</v>
      </c>
      <c r="G2051" s="32" t="e">
        <f>IF(Table5[[#This Row],[Holiday]]="Y",Table5[[#This Row],[Demand]], NA())</f>
        <v>#N/A</v>
      </c>
      <c r="H2051" s="32">
        <f>IF(Table5[[#This Row],[Holiday]]="Y",NA(),Table5[[#This Row],[Demand]])</f>
        <v>130141.22500000001</v>
      </c>
    </row>
    <row r="2052" spans="1:8" x14ac:dyDescent="0.3">
      <c r="A2052" s="31">
        <v>44055</v>
      </c>
      <c r="B2052" s="32" t="str">
        <f>VLOOKUP(Table_EnergyDemand_raw_data[[#This Row],[Date]],Table_Sheet1[], 2, FALSE)</f>
        <v>N</v>
      </c>
      <c r="C2052" s="32" t="str">
        <f>VLOOKUP(Table_EnergyDemand_raw_data[[#This Row],[Date]],Table_Sheet1[], 3, FALSE)</f>
        <v>N</v>
      </c>
      <c r="D2052" s="32">
        <v>127945.31</v>
      </c>
      <c r="E2052" s="32" t="e">
        <f>IF(Table5[[#This Row],[School day]]="Y",Table5[[#This Row],[Demand]],NA())</f>
        <v>#N/A</v>
      </c>
      <c r="F2052" s="32">
        <f>IF(Table5[[#This Row],[School day]]="N",Table5[[#This Row],[Demand]],NA())</f>
        <v>127945.31</v>
      </c>
      <c r="G2052" s="32" t="e">
        <f>IF(Table5[[#This Row],[Holiday]]="Y",Table5[[#This Row],[Demand]], NA())</f>
        <v>#N/A</v>
      </c>
      <c r="H2052" s="32">
        <f>IF(Table5[[#This Row],[Holiday]]="Y",NA(),Table5[[#This Row],[Demand]])</f>
        <v>127945.31</v>
      </c>
    </row>
    <row r="2053" spans="1:8" x14ac:dyDescent="0.3">
      <c r="A2053" s="31">
        <v>44056</v>
      </c>
      <c r="B2053" s="32" t="str">
        <f>VLOOKUP(Table_EnergyDemand_raw_data[[#This Row],[Date]],Table_Sheet1[], 2, FALSE)</f>
        <v>N</v>
      </c>
      <c r="C2053" s="32" t="str">
        <f>VLOOKUP(Table_EnergyDemand_raw_data[[#This Row],[Date]],Table_Sheet1[], 3, FALSE)</f>
        <v>N</v>
      </c>
      <c r="D2053" s="32">
        <v>121914.44</v>
      </c>
      <c r="E2053" s="32" t="e">
        <f>IF(Table5[[#This Row],[School day]]="Y",Table5[[#This Row],[Demand]],NA())</f>
        <v>#N/A</v>
      </c>
      <c r="F2053" s="32">
        <f>IF(Table5[[#This Row],[School day]]="N",Table5[[#This Row],[Demand]],NA())</f>
        <v>121914.44</v>
      </c>
      <c r="G2053" s="32" t="e">
        <f>IF(Table5[[#This Row],[Holiday]]="Y",Table5[[#This Row],[Demand]], NA())</f>
        <v>#N/A</v>
      </c>
      <c r="H2053" s="32">
        <f>IF(Table5[[#This Row],[Holiday]]="Y",NA(),Table5[[#This Row],[Demand]])</f>
        <v>121914.44</v>
      </c>
    </row>
    <row r="2054" spans="1:8" x14ac:dyDescent="0.3">
      <c r="A2054" s="31">
        <v>44057</v>
      </c>
      <c r="B2054" s="32" t="str">
        <f>VLOOKUP(Table_EnergyDemand_raw_data[[#This Row],[Date]],Table_Sheet1[], 2, FALSE)</f>
        <v>N</v>
      </c>
      <c r="C2054" s="32" t="str">
        <f>VLOOKUP(Table_EnergyDemand_raw_data[[#This Row],[Date]],Table_Sheet1[], 3, FALSE)</f>
        <v>N</v>
      </c>
      <c r="D2054" s="32">
        <v>124640.09</v>
      </c>
      <c r="E2054" s="32" t="e">
        <f>IF(Table5[[#This Row],[School day]]="Y",Table5[[#This Row],[Demand]],NA())</f>
        <v>#N/A</v>
      </c>
      <c r="F2054" s="32">
        <f>IF(Table5[[#This Row],[School day]]="N",Table5[[#This Row],[Demand]],NA())</f>
        <v>124640.09</v>
      </c>
      <c r="G2054" s="32" t="e">
        <f>IF(Table5[[#This Row],[Holiday]]="Y",Table5[[#This Row],[Demand]], NA())</f>
        <v>#N/A</v>
      </c>
      <c r="H2054" s="32">
        <f>IF(Table5[[#This Row],[Holiday]]="Y",NA(),Table5[[#This Row],[Demand]])</f>
        <v>124640.09</v>
      </c>
    </row>
    <row r="2055" spans="1:8" x14ac:dyDescent="0.3">
      <c r="A2055" s="31">
        <v>44058</v>
      </c>
      <c r="B2055" s="32" t="str">
        <f>VLOOKUP(Table_EnergyDemand_raw_data[[#This Row],[Date]],Table_Sheet1[], 2, FALSE)</f>
        <v>N</v>
      </c>
      <c r="C2055" s="32" t="str">
        <f>VLOOKUP(Table_EnergyDemand_raw_data[[#This Row],[Date]],Table_Sheet1[], 3, FALSE)</f>
        <v>N</v>
      </c>
      <c r="D2055" s="32">
        <v>113755.18</v>
      </c>
      <c r="E2055" s="32" t="e">
        <f>IF(Table5[[#This Row],[School day]]="Y",Table5[[#This Row],[Demand]],NA())</f>
        <v>#N/A</v>
      </c>
      <c r="F2055" s="32">
        <f>IF(Table5[[#This Row],[School day]]="N",Table5[[#This Row],[Demand]],NA())</f>
        <v>113755.18</v>
      </c>
      <c r="G2055" s="32" t="e">
        <f>IF(Table5[[#This Row],[Holiday]]="Y",Table5[[#This Row],[Demand]], NA())</f>
        <v>#N/A</v>
      </c>
      <c r="H2055" s="32">
        <f>IF(Table5[[#This Row],[Holiday]]="Y",NA(),Table5[[#This Row],[Demand]])</f>
        <v>113755.18</v>
      </c>
    </row>
    <row r="2056" spans="1:8" x14ac:dyDescent="0.3">
      <c r="A2056" s="31">
        <v>44059</v>
      </c>
      <c r="B2056" s="32" t="str">
        <f>VLOOKUP(Table_EnergyDemand_raw_data[[#This Row],[Date]],Table_Sheet1[], 2, FALSE)</f>
        <v>N</v>
      </c>
      <c r="C2056" s="32" t="str">
        <f>VLOOKUP(Table_EnergyDemand_raw_data[[#This Row],[Date]],Table_Sheet1[], 3, FALSE)</f>
        <v>N</v>
      </c>
      <c r="D2056" s="32">
        <v>111034.745</v>
      </c>
      <c r="E2056" s="32" t="e">
        <f>IF(Table5[[#This Row],[School day]]="Y",Table5[[#This Row],[Demand]],NA())</f>
        <v>#N/A</v>
      </c>
      <c r="F2056" s="32">
        <f>IF(Table5[[#This Row],[School day]]="N",Table5[[#This Row],[Demand]],NA())</f>
        <v>111034.745</v>
      </c>
      <c r="G2056" s="32" t="e">
        <f>IF(Table5[[#This Row],[Holiday]]="Y",Table5[[#This Row],[Demand]], NA())</f>
        <v>#N/A</v>
      </c>
      <c r="H2056" s="32">
        <f>IF(Table5[[#This Row],[Holiday]]="Y",NA(),Table5[[#This Row],[Demand]])</f>
        <v>111034.745</v>
      </c>
    </row>
    <row r="2057" spans="1:8" x14ac:dyDescent="0.3">
      <c r="A2057" s="31">
        <v>44060</v>
      </c>
      <c r="B2057" s="32" t="str">
        <f>VLOOKUP(Table_EnergyDemand_raw_data[[#This Row],[Date]],Table_Sheet1[], 2, FALSE)</f>
        <v>N</v>
      </c>
      <c r="C2057" s="32" t="str">
        <f>VLOOKUP(Table_EnergyDemand_raw_data[[#This Row],[Date]],Table_Sheet1[], 3, FALSE)</f>
        <v>N</v>
      </c>
      <c r="D2057" s="32">
        <v>121520.57</v>
      </c>
      <c r="E2057" s="32" t="e">
        <f>IF(Table5[[#This Row],[School day]]="Y",Table5[[#This Row],[Demand]],NA())</f>
        <v>#N/A</v>
      </c>
      <c r="F2057" s="32">
        <f>IF(Table5[[#This Row],[School day]]="N",Table5[[#This Row],[Demand]],NA())</f>
        <v>121520.57</v>
      </c>
      <c r="G2057" s="32" t="e">
        <f>IF(Table5[[#This Row],[Holiday]]="Y",Table5[[#This Row],[Demand]], NA())</f>
        <v>#N/A</v>
      </c>
      <c r="H2057" s="32">
        <f>IF(Table5[[#This Row],[Holiday]]="Y",NA(),Table5[[#This Row],[Demand]])</f>
        <v>121520.57</v>
      </c>
    </row>
    <row r="2058" spans="1:8" x14ac:dyDescent="0.3">
      <c r="A2058" s="31">
        <v>44061</v>
      </c>
      <c r="B2058" s="32" t="str">
        <f>VLOOKUP(Table_EnergyDemand_raw_data[[#This Row],[Date]],Table_Sheet1[], 2, FALSE)</f>
        <v>N</v>
      </c>
      <c r="C2058" s="32" t="str">
        <f>VLOOKUP(Table_EnergyDemand_raw_data[[#This Row],[Date]],Table_Sheet1[], 3, FALSE)</f>
        <v>N</v>
      </c>
      <c r="D2058" s="32">
        <v>119321.855</v>
      </c>
      <c r="E2058" s="32" t="e">
        <f>IF(Table5[[#This Row],[School day]]="Y",Table5[[#This Row],[Demand]],NA())</f>
        <v>#N/A</v>
      </c>
      <c r="F2058" s="32">
        <f>IF(Table5[[#This Row],[School day]]="N",Table5[[#This Row],[Demand]],NA())</f>
        <v>119321.855</v>
      </c>
      <c r="G2058" s="32" t="e">
        <f>IF(Table5[[#This Row],[Holiday]]="Y",Table5[[#This Row],[Demand]], NA())</f>
        <v>#N/A</v>
      </c>
      <c r="H2058" s="32">
        <f>IF(Table5[[#This Row],[Holiday]]="Y",NA(),Table5[[#This Row],[Demand]])</f>
        <v>119321.855</v>
      </c>
    </row>
    <row r="2059" spans="1:8" x14ac:dyDescent="0.3">
      <c r="A2059" s="31">
        <v>44062</v>
      </c>
      <c r="B2059" s="32" t="str">
        <f>VLOOKUP(Table_EnergyDemand_raw_data[[#This Row],[Date]],Table_Sheet1[], 2, FALSE)</f>
        <v>N</v>
      </c>
      <c r="C2059" s="32" t="str">
        <f>VLOOKUP(Table_EnergyDemand_raw_data[[#This Row],[Date]],Table_Sheet1[], 3, FALSE)</f>
        <v>N</v>
      </c>
      <c r="D2059" s="32">
        <v>129884.75</v>
      </c>
      <c r="E2059" s="32" t="e">
        <f>IF(Table5[[#This Row],[School day]]="Y",Table5[[#This Row],[Demand]],NA())</f>
        <v>#N/A</v>
      </c>
      <c r="F2059" s="32">
        <f>IF(Table5[[#This Row],[School day]]="N",Table5[[#This Row],[Demand]],NA())</f>
        <v>129884.75</v>
      </c>
      <c r="G2059" s="32" t="e">
        <f>IF(Table5[[#This Row],[Holiday]]="Y",Table5[[#This Row],[Demand]], NA())</f>
        <v>#N/A</v>
      </c>
      <c r="H2059" s="32">
        <f>IF(Table5[[#This Row],[Holiday]]="Y",NA(),Table5[[#This Row],[Demand]])</f>
        <v>129884.75</v>
      </c>
    </row>
    <row r="2060" spans="1:8" x14ac:dyDescent="0.3">
      <c r="A2060" s="31">
        <v>44063</v>
      </c>
      <c r="B2060" s="32" t="str">
        <f>VLOOKUP(Table_EnergyDemand_raw_data[[#This Row],[Date]],Table_Sheet1[], 2, FALSE)</f>
        <v>N</v>
      </c>
      <c r="C2060" s="32" t="str">
        <f>VLOOKUP(Table_EnergyDemand_raw_data[[#This Row],[Date]],Table_Sheet1[], 3, FALSE)</f>
        <v>N</v>
      </c>
      <c r="D2060" s="32">
        <v>123490.855</v>
      </c>
      <c r="E2060" s="32" t="e">
        <f>IF(Table5[[#This Row],[School day]]="Y",Table5[[#This Row],[Demand]],NA())</f>
        <v>#N/A</v>
      </c>
      <c r="F2060" s="32">
        <f>IF(Table5[[#This Row],[School day]]="N",Table5[[#This Row],[Demand]],NA())</f>
        <v>123490.855</v>
      </c>
      <c r="G2060" s="32" t="e">
        <f>IF(Table5[[#This Row],[Holiday]]="Y",Table5[[#This Row],[Demand]], NA())</f>
        <v>#N/A</v>
      </c>
      <c r="H2060" s="32">
        <f>IF(Table5[[#This Row],[Holiday]]="Y",NA(),Table5[[#This Row],[Demand]])</f>
        <v>123490.855</v>
      </c>
    </row>
    <row r="2061" spans="1:8" x14ac:dyDescent="0.3">
      <c r="A2061" s="31">
        <v>44064</v>
      </c>
      <c r="B2061" s="32" t="str">
        <f>VLOOKUP(Table_EnergyDemand_raw_data[[#This Row],[Date]],Table_Sheet1[], 2, FALSE)</f>
        <v>N</v>
      </c>
      <c r="C2061" s="32" t="str">
        <f>VLOOKUP(Table_EnergyDemand_raw_data[[#This Row],[Date]],Table_Sheet1[], 3, FALSE)</f>
        <v>N</v>
      </c>
      <c r="D2061" s="32">
        <v>125707.04</v>
      </c>
      <c r="E2061" s="32" t="e">
        <f>IF(Table5[[#This Row],[School day]]="Y",Table5[[#This Row],[Demand]],NA())</f>
        <v>#N/A</v>
      </c>
      <c r="F2061" s="32">
        <f>IF(Table5[[#This Row],[School day]]="N",Table5[[#This Row],[Demand]],NA())</f>
        <v>125707.04</v>
      </c>
      <c r="G2061" s="32" t="e">
        <f>IF(Table5[[#This Row],[Holiday]]="Y",Table5[[#This Row],[Demand]], NA())</f>
        <v>#N/A</v>
      </c>
      <c r="H2061" s="32">
        <f>IF(Table5[[#This Row],[Holiday]]="Y",NA(),Table5[[#This Row],[Demand]])</f>
        <v>125707.04</v>
      </c>
    </row>
    <row r="2062" spans="1:8" x14ac:dyDescent="0.3">
      <c r="A2062" s="31">
        <v>44065</v>
      </c>
      <c r="B2062" s="32" t="str">
        <f>VLOOKUP(Table_EnergyDemand_raw_data[[#This Row],[Date]],Table_Sheet1[], 2, FALSE)</f>
        <v>N</v>
      </c>
      <c r="C2062" s="32" t="str">
        <f>VLOOKUP(Table_EnergyDemand_raw_data[[#This Row],[Date]],Table_Sheet1[], 3, FALSE)</f>
        <v>N</v>
      </c>
      <c r="D2062" s="32">
        <v>127131.37</v>
      </c>
      <c r="E2062" s="32" t="e">
        <f>IF(Table5[[#This Row],[School day]]="Y",Table5[[#This Row],[Demand]],NA())</f>
        <v>#N/A</v>
      </c>
      <c r="F2062" s="32">
        <f>IF(Table5[[#This Row],[School day]]="N",Table5[[#This Row],[Demand]],NA())</f>
        <v>127131.37</v>
      </c>
      <c r="G2062" s="32" t="e">
        <f>IF(Table5[[#This Row],[Holiday]]="Y",Table5[[#This Row],[Demand]], NA())</f>
        <v>#N/A</v>
      </c>
      <c r="H2062" s="32">
        <f>IF(Table5[[#This Row],[Holiday]]="Y",NA(),Table5[[#This Row],[Demand]])</f>
        <v>127131.37</v>
      </c>
    </row>
    <row r="2063" spans="1:8" x14ac:dyDescent="0.3">
      <c r="A2063" s="31">
        <v>44066</v>
      </c>
      <c r="B2063" s="32" t="str">
        <f>VLOOKUP(Table_EnergyDemand_raw_data[[#This Row],[Date]],Table_Sheet1[], 2, FALSE)</f>
        <v>N</v>
      </c>
      <c r="C2063" s="32" t="str">
        <f>VLOOKUP(Table_EnergyDemand_raw_data[[#This Row],[Date]],Table_Sheet1[], 3, FALSE)</f>
        <v>N</v>
      </c>
      <c r="D2063" s="32">
        <v>117125.065</v>
      </c>
      <c r="E2063" s="32" t="e">
        <f>IF(Table5[[#This Row],[School day]]="Y",Table5[[#This Row],[Demand]],NA())</f>
        <v>#N/A</v>
      </c>
      <c r="F2063" s="32">
        <f>IF(Table5[[#This Row],[School day]]="N",Table5[[#This Row],[Demand]],NA())</f>
        <v>117125.065</v>
      </c>
      <c r="G2063" s="32" t="e">
        <f>IF(Table5[[#This Row],[Holiday]]="Y",Table5[[#This Row],[Demand]], NA())</f>
        <v>#N/A</v>
      </c>
      <c r="H2063" s="32">
        <f>IF(Table5[[#This Row],[Holiday]]="Y",NA(),Table5[[#This Row],[Demand]])</f>
        <v>117125.065</v>
      </c>
    </row>
    <row r="2064" spans="1:8" x14ac:dyDescent="0.3">
      <c r="A2064" s="31">
        <v>44067</v>
      </c>
      <c r="B2064" s="32" t="str">
        <f>VLOOKUP(Table_EnergyDemand_raw_data[[#This Row],[Date]],Table_Sheet1[], 2, FALSE)</f>
        <v>N</v>
      </c>
      <c r="C2064" s="32" t="str">
        <f>VLOOKUP(Table_EnergyDemand_raw_data[[#This Row],[Date]],Table_Sheet1[], 3, FALSE)</f>
        <v>N</v>
      </c>
      <c r="D2064" s="32">
        <v>134984.79</v>
      </c>
      <c r="E2064" s="32" t="e">
        <f>IF(Table5[[#This Row],[School day]]="Y",Table5[[#This Row],[Demand]],NA())</f>
        <v>#N/A</v>
      </c>
      <c r="F2064" s="32">
        <f>IF(Table5[[#This Row],[School day]]="N",Table5[[#This Row],[Demand]],NA())</f>
        <v>134984.79</v>
      </c>
      <c r="G2064" s="32" t="e">
        <f>IF(Table5[[#This Row],[Holiday]]="Y",Table5[[#This Row],[Demand]], NA())</f>
        <v>#N/A</v>
      </c>
      <c r="H2064" s="32">
        <f>IF(Table5[[#This Row],[Holiday]]="Y",NA(),Table5[[#This Row],[Demand]])</f>
        <v>134984.79</v>
      </c>
    </row>
    <row r="2065" spans="1:8" x14ac:dyDescent="0.3">
      <c r="A2065" s="31">
        <v>44068</v>
      </c>
      <c r="B2065" s="32" t="str">
        <f>VLOOKUP(Table_EnergyDemand_raw_data[[#This Row],[Date]],Table_Sheet1[], 2, FALSE)</f>
        <v>N</v>
      </c>
      <c r="C2065" s="32" t="str">
        <f>VLOOKUP(Table_EnergyDemand_raw_data[[#This Row],[Date]],Table_Sheet1[], 3, FALSE)</f>
        <v>N</v>
      </c>
      <c r="D2065" s="32">
        <v>138437.85500000001</v>
      </c>
      <c r="E2065" s="32" t="e">
        <f>IF(Table5[[#This Row],[School day]]="Y",Table5[[#This Row],[Demand]],NA())</f>
        <v>#N/A</v>
      </c>
      <c r="F2065" s="32">
        <f>IF(Table5[[#This Row],[School day]]="N",Table5[[#This Row],[Demand]],NA())</f>
        <v>138437.85500000001</v>
      </c>
      <c r="G2065" s="32" t="e">
        <f>IF(Table5[[#This Row],[Holiday]]="Y",Table5[[#This Row],[Demand]], NA())</f>
        <v>#N/A</v>
      </c>
      <c r="H2065" s="32">
        <f>IF(Table5[[#This Row],[Holiday]]="Y",NA(),Table5[[#This Row],[Demand]])</f>
        <v>138437.85500000001</v>
      </c>
    </row>
    <row r="2066" spans="1:8" x14ac:dyDescent="0.3">
      <c r="A2066" s="31">
        <v>44069</v>
      </c>
      <c r="B2066" s="32" t="str">
        <f>VLOOKUP(Table_EnergyDemand_raw_data[[#This Row],[Date]],Table_Sheet1[], 2, FALSE)</f>
        <v>N</v>
      </c>
      <c r="C2066" s="32" t="str">
        <f>VLOOKUP(Table_EnergyDemand_raw_data[[#This Row],[Date]],Table_Sheet1[], 3, FALSE)</f>
        <v>N</v>
      </c>
      <c r="D2066" s="32">
        <v>129322.31</v>
      </c>
      <c r="E2066" s="32" t="e">
        <f>IF(Table5[[#This Row],[School day]]="Y",Table5[[#This Row],[Demand]],NA())</f>
        <v>#N/A</v>
      </c>
      <c r="F2066" s="32">
        <f>IF(Table5[[#This Row],[School day]]="N",Table5[[#This Row],[Demand]],NA())</f>
        <v>129322.31</v>
      </c>
      <c r="G2066" s="32" t="e">
        <f>IF(Table5[[#This Row],[Holiday]]="Y",Table5[[#This Row],[Demand]], NA())</f>
        <v>#N/A</v>
      </c>
      <c r="H2066" s="32">
        <f>IF(Table5[[#This Row],[Holiday]]="Y",NA(),Table5[[#This Row],[Demand]])</f>
        <v>129322.31</v>
      </c>
    </row>
    <row r="2067" spans="1:8" x14ac:dyDescent="0.3">
      <c r="A2067" s="31">
        <v>44070</v>
      </c>
      <c r="B2067" s="32" t="str">
        <f>VLOOKUP(Table_EnergyDemand_raw_data[[#This Row],[Date]],Table_Sheet1[], 2, FALSE)</f>
        <v>N</v>
      </c>
      <c r="C2067" s="32" t="str">
        <f>VLOOKUP(Table_EnergyDemand_raw_data[[#This Row],[Date]],Table_Sheet1[], 3, FALSE)</f>
        <v>N</v>
      </c>
      <c r="D2067" s="32">
        <v>119044.425</v>
      </c>
      <c r="E2067" s="32" t="e">
        <f>IF(Table5[[#This Row],[School day]]="Y",Table5[[#This Row],[Demand]],NA())</f>
        <v>#N/A</v>
      </c>
      <c r="F2067" s="32">
        <f>IF(Table5[[#This Row],[School day]]="N",Table5[[#This Row],[Demand]],NA())</f>
        <v>119044.425</v>
      </c>
      <c r="G2067" s="32" t="e">
        <f>IF(Table5[[#This Row],[Holiday]]="Y",Table5[[#This Row],[Demand]], NA())</f>
        <v>#N/A</v>
      </c>
      <c r="H2067" s="32">
        <f>IF(Table5[[#This Row],[Holiday]]="Y",NA(),Table5[[#This Row],[Demand]])</f>
        <v>119044.425</v>
      </c>
    </row>
    <row r="2068" spans="1:8" x14ac:dyDescent="0.3">
      <c r="A2068" s="31">
        <v>44071</v>
      </c>
      <c r="B2068" s="32" t="str">
        <f>VLOOKUP(Table_EnergyDemand_raw_data[[#This Row],[Date]],Table_Sheet1[], 2, FALSE)</f>
        <v>N</v>
      </c>
      <c r="C2068" s="32" t="str">
        <f>VLOOKUP(Table_EnergyDemand_raw_data[[#This Row],[Date]],Table_Sheet1[], 3, FALSE)</f>
        <v>N</v>
      </c>
      <c r="D2068" s="32">
        <v>118809.08</v>
      </c>
      <c r="E2068" s="32" t="e">
        <f>IF(Table5[[#This Row],[School day]]="Y",Table5[[#This Row],[Demand]],NA())</f>
        <v>#N/A</v>
      </c>
      <c r="F2068" s="32">
        <f>IF(Table5[[#This Row],[School day]]="N",Table5[[#This Row],[Demand]],NA())</f>
        <v>118809.08</v>
      </c>
      <c r="G2068" s="32" t="e">
        <f>IF(Table5[[#This Row],[Holiday]]="Y",Table5[[#This Row],[Demand]], NA())</f>
        <v>#N/A</v>
      </c>
      <c r="H2068" s="32">
        <f>IF(Table5[[#This Row],[Holiday]]="Y",NA(),Table5[[#This Row],[Demand]])</f>
        <v>118809.08</v>
      </c>
    </row>
    <row r="2069" spans="1:8" x14ac:dyDescent="0.3">
      <c r="A2069" s="31">
        <v>44072</v>
      </c>
      <c r="B2069" s="32" t="str">
        <f>VLOOKUP(Table_EnergyDemand_raw_data[[#This Row],[Date]],Table_Sheet1[], 2, FALSE)</f>
        <v>N</v>
      </c>
      <c r="C2069" s="32" t="str">
        <f>VLOOKUP(Table_EnergyDemand_raw_data[[#This Row],[Date]],Table_Sheet1[], 3, FALSE)</f>
        <v>N</v>
      </c>
      <c r="D2069" s="32">
        <v>100166.88499999999</v>
      </c>
      <c r="E2069" s="32" t="e">
        <f>IF(Table5[[#This Row],[School day]]="Y",Table5[[#This Row],[Demand]],NA())</f>
        <v>#N/A</v>
      </c>
      <c r="F2069" s="32">
        <f>IF(Table5[[#This Row],[School day]]="N",Table5[[#This Row],[Demand]],NA())</f>
        <v>100166.88499999999</v>
      </c>
      <c r="G2069" s="32" t="e">
        <f>IF(Table5[[#This Row],[Holiday]]="Y",Table5[[#This Row],[Demand]], NA())</f>
        <v>#N/A</v>
      </c>
      <c r="H2069" s="32">
        <f>IF(Table5[[#This Row],[Holiday]]="Y",NA(),Table5[[#This Row],[Demand]])</f>
        <v>100166.88499999999</v>
      </c>
    </row>
    <row r="2070" spans="1:8" x14ac:dyDescent="0.3">
      <c r="A2070" s="31">
        <v>44073</v>
      </c>
      <c r="B2070" s="32" t="str">
        <f>VLOOKUP(Table_EnergyDemand_raw_data[[#This Row],[Date]],Table_Sheet1[], 2, FALSE)</f>
        <v>N</v>
      </c>
      <c r="C2070" s="32" t="str">
        <f>VLOOKUP(Table_EnergyDemand_raw_data[[#This Row],[Date]],Table_Sheet1[], 3, FALSE)</f>
        <v>N</v>
      </c>
      <c r="D2070" s="32">
        <v>98917.175000000003</v>
      </c>
      <c r="E2070" s="32" t="e">
        <f>IF(Table5[[#This Row],[School day]]="Y",Table5[[#This Row],[Demand]],NA())</f>
        <v>#N/A</v>
      </c>
      <c r="F2070" s="32">
        <f>IF(Table5[[#This Row],[School day]]="N",Table5[[#This Row],[Demand]],NA())</f>
        <v>98917.175000000003</v>
      </c>
      <c r="G2070" s="32" t="e">
        <f>IF(Table5[[#This Row],[Holiday]]="Y",Table5[[#This Row],[Demand]], NA())</f>
        <v>#N/A</v>
      </c>
      <c r="H2070" s="32">
        <f>IF(Table5[[#This Row],[Holiday]]="Y",NA(),Table5[[#This Row],[Demand]])</f>
        <v>98917.175000000003</v>
      </c>
    </row>
    <row r="2071" spans="1:8" x14ac:dyDescent="0.3">
      <c r="A2071" s="31">
        <v>44074</v>
      </c>
      <c r="B2071" s="32" t="str">
        <f>VLOOKUP(Table_EnergyDemand_raw_data[[#This Row],[Date]],Table_Sheet1[], 2, FALSE)</f>
        <v>N</v>
      </c>
      <c r="C2071" s="32" t="str">
        <f>VLOOKUP(Table_EnergyDemand_raw_data[[#This Row],[Date]],Table_Sheet1[], 3, FALSE)</f>
        <v>N</v>
      </c>
      <c r="D2071" s="32">
        <v>121605.395</v>
      </c>
      <c r="E2071" s="32" t="e">
        <f>IF(Table5[[#This Row],[School day]]="Y",Table5[[#This Row],[Demand]],NA())</f>
        <v>#N/A</v>
      </c>
      <c r="F2071" s="32">
        <f>IF(Table5[[#This Row],[School day]]="N",Table5[[#This Row],[Demand]],NA())</f>
        <v>121605.395</v>
      </c>
      <c r="G2071" s="32" t="e">
        <f>IF(Table5[[#This Row],[Holiday]]="Y",Table5[[#This Row],[Demand]], NA())</f>
        <v>#N/A</v>
      </c>
      <c r="H2071" s="32">
        <f>IF(Table5[[#This Row],[Holiday]]="Y",NA(),Table5[[#This Row],[Demand]])</f>
        <v>121605.395</v>
      </c>
    </row>
    <row r="2072" spans="1:8" x14ac:dyDescent="0.3">
      <c r="A2072" s="31">
        <v>44075</v>
      </c>
      <c r="B2072" s="32" t="str">
        <f>VLOOKUP(Table_EnergyDemand_raw_data[[#This Row],[Date]],Table_Sheet1[], 2, FALSE)</f>
        <v>N</v>
      </c>
      <c r="C2072" s="32" t="str">
        <f>VLOOKUP(Table_EnergyDemand_raw_data[[#This Row],[Date]],Table_Sheet1[], 3, FALSE)</f>
        <v>N</v>
      </c>
      <c r="D2072" s="32">
        <v>119645.18</v>
      </c>
      <c r="E2072" s="32" t="e">
        <f>IF(Table5[[#This Row],[School day]]="Y",Table5[[#This Row],[Demand]],NA())</f>
        <v>#N/A</v>
      </c>
      <c r="F2072" s="32">
        <f>IF(Table5[[#This Row],[School day]]="N",Table5[[#This Row],[Demand]],NA())</f>
        <v>119645.18</v>
      </c>
      <c r="G2072" s="32" t="e">
        <f>IF(Table5[[#This Row],[Holiday]]="Y",Table5[[#This Row],[Demand]], NA())</f>
        <v>#N/A</v>
      </c>
      <c r="H2072" s="32">
        <f>IF(Table5[[#This Row],[Holiday]]="Y",NA(),Table5[[#This Row],[Demand]])</f>
        <v>119645.18</v>
      </c>
    </row>
    <row r="2073" spans="1:8" x14ac:dyDescent="0.3">
      <c r="A2073" s="31">
        <v>44076</v>
      </c>
      <c r="B2073" s="32" t="str">
        <f>VLOOKUP(Table_EnergyDemand_raw_data[[#This Row],[Date]],Table_Sheet1[], 2, FALSE)</f>
        <v>N</v>
      </c>
      <c r="C2073" s="32" t="str">
        <f>VLOOKUP(Table_EnergyDemand_raw_data[[#This Row],[Date]],Table_Sheet1[], 3, FALSE)</f>
        <v>N</v>
      </c>
      <c r="D2073" s="32">
        <v>113547.67</v>
      </c>
      <c r="E2073" s="32" t="e">
        <f>IF(Table5[[#This Row],[School day]]="Y",Table5[[#This Row],[Demand]],NA())</f>
        <v>#N/A</v>
      </c>
      <c r="F2073" s="32">
        <f>IF(Table5[[#This Row],[School day]]="N",Table5[[#This Row],[Demand]],NA())</f>
        <v>113547.67</v>
      </c>
      <c r="G2073" s="32" t="e">
        <f>IF(Table5[[#This Row],[Holiday]]="Y",Table5[[#This Row],[Demand]], NA())</f>
        <v>#N/A</v>
      </c>
      <c r="H2073" s="32">
        <f>IF(Table5[[#This Row],[Holiday]]="Y",NA(),Table5[[#This Row],[Demand]])</f>
        <v>113547.67</v>
      </c>
    </row>
    <row r="2074" spans="1:8" x14ac:dyDescent="0.3">
      <c r="A2074" s="31">
        <v>44077</v>
      </c>
      <c r="B2074" s="32" t="str">
        <f>VLOOKUP(Table_EnergyDemand_raw_data[[#This Row],[Date]],Table_Sheet1[], 2, FALSE)</f>
        <v>N</v>
      </c>
      <c r="C2074" s="32" t="str">
        <f>VLOOKUP(Table_EnergyDemand_raw_data[[#This Row],[Date]],Table_Sheet1[], 3, FALSE)</f>
        <v>N</v>
      </c>
      <c r="D2074" s="32">
        <v>109327.46</v>
      </c>
      <c r="E2074" s="32" t="e">
        <f>IF(Table5[[#This Row],[School day]]="Y",Table5[[#This Row],[Demand]],NA())</f>
        <v>#N/A</v>
      </c>
      <c r="F2074" s="32">
        <f>IF(Table5[[#This Row],[School day]]="N",Table5[[#This Row],[Demand]],NA())</f>
        <v>109327.46</v>
      </c>
      <c r="G2074" s="32" t="e">
        <f>IF(Table5[[#This Row],[Holiday]]="Y",Table5[[#This Row],[Demand]], NA())</f>
        <v>#N/A</v>
      </c>
      <c r="H2074" s="32">
        <f>IF(Table5[[#This Row],[Holiday]]="Y",NA(),Table5[[#This Row],[Demand]])</f>
        <v>109327.46</v>
      </c>
    </row>
    <row r="2075" spans="1:8" x14ac:dyDescent="0.3">
      <c r="A2075" s="31">
        <v>44078</v>
      </c>
      <c r="B2075" s="32" t="str">
        <f>VLOOKUP(Table_EnergyDemand_raw_data[[#This Row],[Date]],Table_Sheet1[], 2, FALSE)</f>
        <v>N</v>
      </c>
      <c r="C2075" s="32" t="str">
        <f>VLOOKUP(Table_EnergyDemand_raw_data[[#This Row],[Date]],Table_Sheet1[], 3, FALSE)</f>
        <v>N</v>
      </c>
      <c r="D2075" s="32">
        <v>114865.645</v>
      </c>
      <c r="E2075" s="32" t="e">
        <f>IF(Table5[[#This Row],[School day]]="Y",Table5[[#This Row],[Demand]],NA())</f>
        <v>#N/A</v>
      </c>
      <c r="F2075" s="32">
        <f>IF(Table5[[#This Row],[School day]]="N",Table5[[#This Row],[Demand]],NA())</f>
        <v>114865.645</v>
      </c>
      <c r="G2075" s="32" t="e">
        <f>IF(Table5[[#This Row],[Holiday]]="Y",Table5[[#This Row],[Demand]], NA())</f>
        <v>#N/A</v>
      </c>
      <c r="H2075" s="32">
        <f>IF(Table5[[#This Row],[Holiday]]="Y",NA(),Table5[[#This Row],[Demand]])</f>
        <v>114865.645</v>
      </c>
    </row>
    <row r="2076" spans="1:8" x14ac:dyDescent="0.3">
      <c r="A2076" s="31">
        <v>44079</v>
      </c>
      <c r="B2076" s="32" t="str">
        <f>VLOOKUP(Table_EnergyDemand_raw_data[[#This Row],[Date]],Table_Sheet1[], 2, FALSE)</f>
        <v>N</v>
      </c>
      <c r="C2076" s="32" t="str">
        <f>VLOOKUP(Table_EnergyDemand_raw_data[[#This Row],[Date]],Table_Sheet1[], 3, FALSE)</f>
        <v>N</v>
      </c>
      <c r="D2076" s="32">
        <v>105534.01</v>
      </c>
      <c r="E2076" s="32" t="e">
        <f>IF(Table5[[#This Row],[School day]]="Y",Table5[[#This Row],[Demand]],NA())</f>
        <v>#N/A</v>
      </c>
      <c r="F2076" s="32">
        <f>IF(Table5[[#This Row],[School day]]="N",Table5[[#This Row],[Demand]],NA())</f>
        <v>105534.01</v>
      </c>
      <c r="G2076" s="32" t="e">
        <f>IF(Table5[[#This Row],[Holiday]]="Y",Table5[[#This Row],[Demand]], NA())</f>
        <v>#N/A</v>
      </c>
      <c r="H2076" s="32">
        <f>IF(Table5[[#This Row],[Holiday]]="Y",NA(),Table5[[#This Row],[Demand]])</f>
        <v>105534.01</v>
      </c>
    </row>
    <row r="2077" spans="1:8" x14ac:dyDescent="0.3">
      <c r="A2077" s="31">
        <v>44080</v>
      </c>
      <c r="B2077" s="32" t="str">
        <f>VLOOKUP(Table_EnergyDemand_raw_data[[#This Row],[Date]],Table_Sheet1[], 2, FALSE)</f>
        <v>N</v>
      </c>
      <c r="C2077" s="32" t="str">
        <f>VLOOKUP(Table_EnergyDemand_raw_data[[#This Row],[Date]],Table_Sheet1[], 3, FALSE)</f>
        <v>N</v>
      </c>
      <c r="D2077" s="32">
        <v>95865.14</v>
      </c>
      <c r="E2077" s="32" t="e">
        <f>IF(Table5[[#This Row],[School day]]="Y",Table5[[#This Row],[Demand]],NA())</f>
        <v>#N/A</v>
      </c>
      <c r="F2077" s="32">
        <f>IF(Table5[[#This Row],[School day]]="N",Table5[[#This Row],[Demand]],NA())</f>
        <v>95865.14</v>
      </c>
      <c r="G2077" s="32" t="e">
        <f>IF(Table5[[#This Row],[Holiday]]="Y",Table5[[#This Row],[Demand]], NA())</f>
        <v>#N/A</v>
      </c>
      <c r="H2077" s="32">
        <f>IF(Table5[[#This Row],[Holiday]]="Y",NA(),Table5[[#This Row],[Demand]])</f>
        <v>95865.14</v>
      </c>
    </row>
    <row r="2078" spans="1:8" x14ac:dyDescent="0.3">
      <c r="A2078" s="31">
        <v>44081</v>
      </c>
      <c r="B2078" s="32" t="str">
        <f>VLOOKUP(Table_EnergyDemand_raw_data[[#This Row],[Date]],Table_Sheet1[], 2, FALSE)</f>
        <v>N</v>
      </c>
      <c r="C2078" s="32" t="str">
        <f>VLOOKUP(Table_EnergyDemand_raw_data[[#This Row],[Date]],Table_Sheet1[], 3, FALSE)</f>
        <v>N</v>
      </c>
      <c r="D2078" s="32">
        <v>99778.2</v>
      </c>
      <c r="E2078" s="32" t="e">
        <f>IF(Table5[[#This Row],[School day]]="Y",Table5[[#This Row],[Demand]],NA())</f>
        <v>#N/A</v>
      </c>
      <c r="F2078" s="32">
        <f>IF(Table5[[#This Row],[School day]]="N",Table5[[#This Row],[Demand]],NA())</f>
        <v>99778.2</v>
      </c>
      <c r="G2078" s="32" t="e">
        <f>IF(Table5[[#This Row],[Holiday]]="Y",Table5[[#This Row],[Demand]], NA())</f>
        <v>#N/A</v>
      </c>
      <c r="H2078" s="32">
        <f>IF(Table5[[#This Row],[Holiday]]="Y",NA(),Table5[[#This Row],[Demand]])</f>
        <v>99778.2</v>
      </c>
    </row>
    <row r="2079" spans="1:8" x14ac:dyDescent="0.3">
      <c r="A2079" s="31">
        <v>44082</v>
      </c>
      <c r="B2079" s="32" t="str">
        <f>VLOOKUP(Table_EnergyDemand_raw_data[[#This Row],[Date]],Table_Sheet1[], 2, FALSE)</f>
        <v>N</v>
      </c>
      <c r="C2079" s="32" t="str">
        <f>VLOOKUP(Table_EnergyDemand_raw_data[[#This Row],[Date]],Table_Sheet1[], 3, FALSE)</f>
        <v>N</v>
      </c>
      <c r="D2079" s="32">
        <v>112421.09</v>
      </c>
      <c r="E2079" s="32" t="e">
        <f>IF(Table5[[#This Row],[School day]]="Y",Table5[[#This Row],[Demand]],NA())</f>
        <v>#N/A</v>
      </c>
      <c r="F2079" s="32">
        <f>IF(Table5[[#This Row],[School day]]="N",Table5[[#This Row],[Demand]],NA())</f>
        <v>112421.09</v>
      </c>
      <c r="G2079" s="32" t="e">
        <f>IF(Table5[[#This Row],[Holiday]]="Y",Table5[[#This Row],[Demand]], NA())</f>
        <v>#N/A</v>
      </c>
      <c r="H2079" s="32">
        <f>IF(Table5[[#This Row],[Holiday]]="Y",NA(),Table5[[#This Row],[Demand]])</f>
        <v>112421.09</v>
      </c>
    </row>
    <row r="2080" spans="1:8" x14ac:dyDescent="0.3">
      <c r="A2080" s="31">
        <v>44083</v>
      </c>
      <c r="B2080" s="32" t="str">
        <f>VLOOKUP(Table_EnergyDemand_raw_data[[#This Row],[Date]],Table_Sheet1[], 2, FALSE)</f>
        <v>N</v>
      </c>
      <c r="C2080" s="32" t="str">
        <f>VLOOKUP(Table_EnergyDemand_raw_data[[#This Row],[Date]],Table_Sheet1[], 3, FALSE)</f>
        <v>N</v>
      </c>
      <c r="D2080" s="32">
        <v>112140.47</v>
      </c>
      <c r="E2080" s="32" t="e">
        <f>IF(Table5[[#This Row],[School day]]="Y",Table5[[#This Row],[Demand]],NA())</f>
        <v>#N/A</v>
      </c>
      <c r="F2080" s="32">
        <f>IF(Table5[[#This Row],[School day]]="N",Table5[[#This Row],[Demand]],NA())</f>
        <v>112140.47</v>
      </c>
      <c r="G2080" s="32" t="e">
        <f>IF(Table5[[#This Row],[Holiday]]="Y",Table5[[#This Row],[Demand]], NA())</f>
        <v>#N/A</v>
      </c>
      <c r="H2080" s="32">
        <f>IF(Table5[[#This Row],[Holiday]]="Y",NA(),Table5[[#This Row],[Demand]])</f>
        <v>112140.47</v>
      </c>
    </row>
    <row r="2081" spans="1:8" x14ac:dyDescent="0.3">
      <c r="A2081" s="31">
        <v>44084</v>
      </c>
      <c r="B2081" s="32" t="str">
        <f>VLOOKUP(Table_EnergyDemand_raw_data[[#This Row],[Date]],Table_Sheet1[], 2, FALSE)</f>
        <v>N</v>
      </c>
      <c r="C2081" s="32" t="str">
        <f>VLOOKUP(Table_EnergyDemand_raw_data[[#This Row],[Date]],Table_Sheet1[], 3, FALSE)</f>
        <v>N</v>
      </c>
      <c r="D2081" s="32">
        <v>109328.33500000001</v>
      </c>
      <c r="E2081" s="32" t="e">
        <f>IF(Table5[[#This Row],[School day]]="Y",Table5[[#This Row],[Demand]],NA())</f>
        <v>#N/A</v>
      </c>
      <c r="F2081" s="32">
        <f>IF(Table5[[#This Row],[School day]]="N",Table5[[#This Row],[Demand]],NA())</f>
        <v>109328.33500000001</v>
      </c>
      <c r="G2081" s="32" t="e">
        <f>IF(Table5[[#This Row],[Holiday]]="Y",Table5[[#This Row],[Demand]], NA())</f>
        <v>#N/A</v>
      </c>
      <c r="H2081" s="32">
        <f>IF(Table5[[#This Row],[Holiday]]="Y",NA(),Table5[[#This Row],[Demand]])</f>
        <v>109328.33500000001</v>
      </c>
    </row>
    <row r="2082" spans="1:8" x14ac:dyDescent="0.3">
      <c r="A2082" s="31">
        <v>44085</v>
      </c>
      <c r="B2082" s="32" t="str">
        <f>VLOOKUP(Table_EnergyDemand_raw_data[[#This Row],[Date]],Table_Sheet1[], 2, FALSE)</f>
        <v>N</v>
      </c>
      <c r="C2082" s="32" t="str">
        <f>VLOOKUP(Table_EnergyDemand_raw_data[[#This Row],[Date]],Table_Sheet1[], 3, FALSE)</f>
        <v>N</v>
      </c>
      <c r="D2082" s="32">
        <v>106643.05</v>
      </c>
      <c r="E2082" s="32" t="e">
        <f>IF(Table5[[#This Row],[School day]]="Y",Table5[[#This Row],[Demand]],NA())</f>
        <v>#N/A</v>
      </c>
      <c r="F2082" s="32">
        <f>IF(Table5[[#This Row],[School day]]="N",Table5[[#This Row],[Demand]],NA())</f>
        <v>106643.05</v>
      </c>
      <c r="G2082" s="32" t="e">
        <f>IF(Table5[[#This Row],[Holiday]]="Y",Table5[[#This Row],[Demand]], NA())</f>
        <v>#N/A</v>
      </c>
      <c r="H2082" s="32">
        <f>IF(Table5[[#This Row],[Holiday]]="Y",NA(),Table5[[#This Row],[Demand]])</f>
        <v>106643.05</v>
      </c>
    </row>
    <row r="2083" spans="1:8" x14ac:dyDescent="0.3">
      <c r="A2083" s="31">
        <v>44086</v>
      </c>
      <c r="B2083" s="32" t="str">
        <f>VLOOKUP(Table_EnergyDemand_raw_data[[#This Row],[Date]],Table_Sheet1[], 2, FALSE)</f>
        <v>N</v>
      </c>
      <c r="C2083" s="32" t="str">
        <f>VLOOKUP(Table_EnergyDemand_raw_data[[#This Row],[Date]],Table_Sheet1[], 3, FALSE)</f>
        <v>N</v>
      </c>
      <c r="D2083" s="32">
        <v>111644.6</v>
      </c>
      <c r="E2083" s="32" t="e">
        <f>IF(Table5[[#This Row],[School day]]="Y",Table5[[#This Row],[Demand]],NA())</f>
        <v>#N/A</v>
      </c>
      <c r="F2083" s="32">
        <f>IF(Table5[[#This Row],[School day]]="N",Table5[[#This Row],[Demand]],NA())</f>
        <v>111644.6</v>
      </c>
      <c r="G2083" s="32" t="e">
        <f>IF(Table5[[#This Row],[Holiday]]="Y",Table5[[#This Row],[Demand]], NA())</f>
        <v>#N/A</v>
      </c>
      <c r="H2083" s="32">
        <f>IF(Table5[[#This Row],[Holiday]]="Y",NA(),Table5[[#This Row],[Demand]])</f>
        <v>111644.6</v>
      </c>
    </row>
    <row r="2084" spans="1:8" x14ac:dyDescent="0.3">
      <c r="A2084" s="31">
        <v>44087</v>
      </c>
      <c r="B2084" s="32" t="str">
        <f>VLOOKUP(Table_EnergyDemand_raw_data[[#This Row],[Date]],Table_Sheet1[], 2, FALSE)</f>
        <v>N</v>
      </c>
      <c r="C2084" s="32" t="str">
        <f>VLOOKUP(Table_EnergyDemand_raw_data[[#This Row],[Date]],Table_Sheet1[], 3, FALSE)</f>
        <v>N</v>
      </c>
      <c r="D2084" s="32">
        <v>96225.91</v>
      </c>
      <c r="E2084" s="32" t="e">
        <f>IF(Table5[[#This Row],[School day]]="Y",Table5[[#This Row],[Demand]],NA())</f>
        <v>#N/A</v>
      </c>
      <c r="F2084" s="32">
        <f>IF(Table5[[#This Row],[School day]]="N",Table5[[#This Row],[Demand]],NA())</f>
        <v>96225.91</v>
      </c>
      <c r="G2084" s="32" t="e">
        <f>IF(Table5[[#This Row],[Holiday]]="Y",Table5[[#This Row],[Demand]], NA())</f>
        <v>#N/A</v>
      </c>
      <c r="H2084" s="32">
        <f>IF(Table5[[#This Row],[Holiday]]="Y",NA(),Table5[[#This Row],[Demand]])</f>
        <v>96225.91</v>
      </c>
    </row>
    <row r="2085" spans="1:8" x14ac:dyDescent="0.3">
      <c r="A2085" s="31">
        <v>44088</v>
      </c>
      <c r="B2085" s="32" t="str">
        <f>VLOOKUP(Table_EnergyDemand_raw_data[[#This Row],[Date]],Table_Sheet1[], 2, FALSE)</f>
        <v>N</v>
      </c>
      <c r="C2085" s="32" t="str">
        <f>VLOOKUP(Table_EnergyDemand_raw_data[[#This Row],[Date]],Table_Sheet1[], 3, FALSE)</f>
        <v>N</v>
      </c>
      <c r="D2085" s="32">
        <v>107196.61</v>
      </c>
      <c r="E2085" s="32" t="e">
        <f>IF(Table5[[#This Row],[School day]]="Y",Table5[[#This Row],[Demand]],NA())</f>
        <v>#N/A</v>
      </c>
      <c r="F2085" s="32">
        <f>IF(Table5[[#This Row],[School day]]="N",Table5[[#This Row],[Demand]],NA())</f>
        <v>107196.61</v>
      </c>
      <c r="G2085" s="32" t="e">
        <f>IF(Table5[[#This Row],[Holiday]]="Y",Table5[[#This Row],[Demand]], NA())</f>
        <v>#N/A</v>
      </c>
      <c r="H2085" s="32">
        <f>IF(Table5[[#This Row],[Holiday]]="Y",NA(),Table5[[#This Row],[Demand]])</f>
        <v>107196.61</v>
      </c>
    </row>
    <row r="2086" spans="1:8" x14ac:dyDescent="0.3">
      <c r="A2086" s="31">
        <v>44089</v>
      </c>
      <c r="B2086" s="32" t="str">
        <f>VLOOKUP(Table_EnergyDemand_raw_data[[#This Row],[Date]],Table_Sheet1[], 2, FALSE)</f>
        <v>N</v>
      </c>
      <c r="C2086" s="32" t="str">
        <f>VLOOKUP(Table_EnergyDemand_raw_data[[#This Row],[Date]],Table_Sheet1[], 3, FALSE)</f>
        <v>N</v>
      </c>
      <c r="D2086" s="32">
        <v>113008.77</v>
      </c>
      <c r="E2086" s="32" t="e">
        <f>IF(Table5[[#This Row],[School day]]="Y",Table5[[#This Row],[Demand]],NA())</f>
        <v>#N/A</v>
      </c>
      <c r="F2086" s="32">
        <f>IF(Table5[[#This Row],[School day]]="N",Table5[[#This Row],[Demand]],NA())</f>
        <v>113008.77</v>
      </c>
      <c r="G2086" s="32" t="e">
        <f>IF(Table5[[#This Row],[Holiday]]="Y",Table5[[#This Row],[Demand]], NA())</f>
        <v>#N/A</v>
      </c>
      <c r="H2086" s="32">
        <f>IF(Table5[[#This Row],[Holiday]]="Y",NA(),Table5[[#This Row],[Demand]])</f>
        <v>113008.77</v>
      </c>
    </row>
    <row r="2087" spans="1:8" x14ac:dyDescent="0.3">
      <c r="A2087" s="31">
        <v>44090</v>
      </c>
      <c r="B2087" s="32" t="str">
        <f>VLOOKUP(Table_EnergyDemand_raw_data[[#This Row],[Date]],Table_Sheet1[], 2, FALSE)</f>
        <v>N</v>
      </c>
      <c r="C2087" s="32" t="str">
        <f>VLOOKUP(Table_EnergyDemand_raw_data[[#This Row],[Date]],Table_Sheet1[], 3, FALSE)</f>
        <v>N</v>
      </c>
      <c r="D2087" s="32">
        <v>110807.72</v>
      </c>
      <c r="E2087" s="32" t="e">
        <f>IF(Table5[[#This Row],[School day]]="Y",Table5[[#This Row],[Demand]],NA())</f>
        <v>#N/A</v>
      </c>
      <c r="F2087" s="32">
        <f>IF(Table5[[#This Row],[School day]]="N",Table5[[#This Row],[Demand]],NA())</f>
        <v>110807.72</v>
      </c>
      <c r="G2087" s="32" t="e">
        <f>IF(Table5[[#This Row],[Holiday]]="Y",Table5[[#This Row],[Demand]], NA())</f>
        <v>#N/A</v>
      </c>
      <c r="H2087" s="32">
        <f>IF(Table5[[#This Row],[Holiday]]="Y",NA(),Table5[[#This Row],[Demand]])</f>
        <v>110807.72</v>
      </c>
    </row>
    <row r="2088" spans="1:8" x14ac:dyDescent="0.3">
      <c r="A2088" s="31">
        <v>44091</v>
      </c>
      <c r="B2088" s="32" t="str">
        <f>VLOOKUP(Table_EnergyDemand_raw_data[[#This Row],[Date]],Table_Sheet1[], 2, FALSE)</f>
        <v>N</v>
      </c>
      <c r="C2088" s="32" t="str">
        <f>VLOOKUP(Table_EnergyDemand_raw_data[[#This Row],[Date]],Table_Sheet1[], 3, FALSE)</f>
        <v>N</v>
      </c>
      <c r="D2088" s="32">
        <v>115643.44</v>
      </c>
      <c r="E2088" s="32" t="e">
        <f>IF(Table5[[#This Row],[School day]]="Y",Table5[[#This Row],[Demand]],NA())</f>
        <v>#N/A</v>
      </c>
      <c r="F2088" s="32">
        <f>IF(Table5[[#This Row],[School day]]="N",Table5[[#This Row],[Demand]],NA())</f>
        <v>115643.44</v>
      </c>
      <c r="G2088" s="32" t="e">
        <f>IF(Table5[[#This Row],[Holiday]]="Y",Table5[[#This Row],[Demand]], NA())</f>
        <v>#N/A</v>
      </c>
      <c r="H2088" s="32">
        <f>IF(Table5[[#This Row],[Holiday]]="Y",NA(),Table5[[#This Row],[Demand]])</f>
        <v>115643.44</v>
      </c>
    </row>
    <row r="2089" spans="1:8" x14ac:dyDescent="0.3">
      <c r="A2089" s="31">
        <v>44092</v>
      </c>
      <c r="B2089" s="32" t="str">
        <f>VLOOKUP(Table_EnergyDemand_raw_data[[#This Row],[Date]],Table_Sheet1[], 2, FALSE)</f>
        <v>N</v>
      </c>
      <c r="C2089" s="32" t="str">
        <f>VLOOKUP(Table_EnergyDemand_raw_data[[#This Row],[Date]],Table_Sheet1[], 3, FALSE)</f>
        <v>N</v>
      </c>
      <c r="D2089" s="32">
        <v>112335.7</v>
      </c>
      <c r="E2089" s="32" t="e">
        <f>IF(Table5[[#This Row],[School day]]="Y",Table5[[#This Row],[Demand]],NA())</f>
        <v>#N/A</v>
      </c>
      <c r="F2089" s="32">
        <f>IF(Table5[[#This Row],[School day]]="N",Table5[[#This Row],[Demand]],NA())</f>
        <v>112335.7</v>
      </c>
      <c r="G2089" s="32" t="e">
        <f>IF(Table5[[#This Row],[Holiday]]="Y",Table5[[#This Row],[Demand]], NA())</f>
        <v>#N/A</v>
      </c>
      <c r="H2089" s="32">
        <f>IF(Table5[[#This Row],[Holiday]]="Y",NA(),Table5[[#This Row],[Demand]])</f>
        <v>112335.7</v>
      </c>
    </row>
    <row r="2090" spans="1:8" x14ac:dyDescent="0.3">
      <c r="A2090" s="31">
        <v>44093</v>
      </c>
      <c r="B2090" s="32" t="str">
        <f>VLOOKUP(Table_EnergyDemand_raw_data[[#This Row],[Date]],Table_Sheet1[], 2, FALSE)</f>
        <v>N</v>
      </c>
      <c r="C2090" s="32" t="str">
        <f>VLOOKUP(Table_EnergyDemand_raw_data[[#This Row],[Date]],Table_Sheet1[], 3, FALSE)</f>
        <v>N</v>
      </c>
      <c r="D2090" s="32">
        <v>93384</v>
      </c>
      <c r="E2090" s="32" t="e">
        <f>IF(Table5[[#This Row],[School day]]="Y",Table5[[#This Row],[Demand]],NA())</f>
        <v>#N/A</v>
      </c>
      <c r="F2090" s="32">
        <f>IF(Table5[[#This Row],[School day]]="N",Table5[[#This Row],[Demand]],NA())</f>
        <v>93384</v>
      </c>
      <c r="G2090" s="32" t="e">
        <f>IF(Table5[[#This Row],[Holiday]]="Y",Table5[[#This Row],[Demand]], NA())</f>
        <v>#N/A</v>
      </c>
      <c r="H2090" s="32">
        <f>IF(Table5[[#This Row],[Holiday]]="Y",NA(),Table5[[#This Row],[Demand]])</f>
        <v>93384</v>
      </c>
    </row>
    <row r="2091" spans="1:8" x14ac:dyDescent="0.3">
      <c r="A2091" s="31">
        <v>44094</v>
      </c>
      <c r="B2091" s="32" t="str">
        <f>VLOOKUP(Table_EnergyDemand_raw_data[[#This Row],[Date]],Table_Sheet1[], 2, FALSE)</f>
        <v>N</v>
      </c>
      <c r="C2091" s="32" t="str">
        <f>VLOOKUP(Table_EnergyDemand_raw_data[[#This Row],[Date]],Table_Sheet1[], 3, FALSE)</f>
        <v>N</v>
      </c>
      <c r="D2091" s="32">
        <v>86891.23</v>
      </c>
      <c r="E2091" s="32" t="e">
        <f>IF(Table5[[#This Row],[School day]]="Y",Table5[[#This Row],[Demand]],NA())</f>
        <v>#N/A</v>
      </c>
      <c r="F2091" s="32">
        <f>IF(Table5[[#This Row],[School day]]="N",Table5[[#This Row],[Demand]],NA())</f>
        <v>86891.23</v>
      </c>
      <c r="G2091" s="32" t="e">
        <f>IF(Table5[[#This Row],[Holiday]]="Y",Table5[[#This Row],[Demand]], NA())</f>
        <v>#N/A</v>
      </c>
      <c r="H2091" s="32">
        <f>IF(Table5[[#This Row],[Holiday]]="Y",NA(),Table5[[#This Row],[Demand]])</f>
        <v>86891.23</v>
      </c>
    </row>
    <row r="2092" spans="1:8" x14ac:dyDescent="0.3">
      <c r="A2092" s="31">
        <v>44095</v>
      </c>
      <c r="B2092" s="32" t="str">
        <f>VLOOKUP(Table_EnergyDemand_raw_data[[#This Row],[Date]],Table_Sheet1[], 2, FALSE)</f>
        <v>N</v>
      </c>
      <c r="C2092" s="32" t="str">
        <f>VLOOKUP(Table_EnergyDemand_raw_data[[#This Row],[Date]],Table_Sheet1[], 3, FALSE)</f>
        <v>N</v>
      </c>
      <c r="D2092" s="32">
        <v>100977.95</v>
      </c>
      <c r="E2092" s="32" t="e">
        <f>IF(Table5[[#This Row],[School day]]="Y",Table5[[#This Row],[Demand]],NA())</f>
        <v>#N/A</v>
      </c>
      <c r="F2092" s="32">
        <f>IF(Table5[[#This Row],[School day]]="N",Table5[[#This Row],[Demand]],NA())</f>
        <v>100977.95</v>
      </c>
      <c r="G2092" s="32" t="e">
        <f>IF(Table5[[#This Row],[Holiday]]="Y",Table5[[#This Row],[Demand]], NA())</f>
        <v>#N/A</v>
      </c>
      <c r="H2092" s="32">
        <f>IF(Table5[[#This Row],[Holiday]]="Y",NA(),Table5[[#This Row],[Demand]])</f>
        <v>100977.95</v>
      </c>
    </row>
    <row r="2093" spans="1:8" x14ac:dyDescent="0.3">
      <c r="A2093" s="31">
        <v>44096</v>
      </c>
      <c r="B2093" s="32" t="str">
        <f>VLOOKUP(Table_EnergyDemand_raw_data[[#This Row],[Date]],Table_Sheet1[], 2, FALSE)</f>
        <v>N</v>
      </c>
      <c r="C2093" s="32" t="str">
        <f>VLOOKUP(Table_EnergyDemand_raw_data[[#This Row],[Date]],Table_Sheet1[], 3, FALSE)</f>
        <v>N</v>
      </c>
      <c r="D2093" s="32">
        <v>103200.64</v>
      </c>
      <c r="E2093" s="32" t="e">
        <f>IF(Table5[[#This Row],[School day]]="Y",Table5[[#This Row],[Demand]],NA())</f>
        <v>#N/A</v>
      </c>
      <c r="F2093" s="32">
        <f>IF(Table5[[#This Row],[School day]]="N",Table5[[#This Row],[Demand]],NA())</f>
        <v>103200.64</v>
      </c>
      <c r="G2093" s="32" t="e">
        <f>IF(Table5[[#This Row],[Holiday]]="Y",Table5[[#This Row],[Demand]], NA())</f>
        <v>#N/A</v>
      </c>
      <c r="H2093" s="32">
        <f>IF(Table5[[#This Row],[Holiday]]="Y",NA(),Table5[[#This Row],[Demand]])</f>
        <v>103200.64</v>
      </c>
    </row>
    <row r="2094" spans="1:8" x14ac:dyDescent="0.3">
      <c r="A2094" s="31">
        <v>44097</v>
      </c>
      <c r="B2094" s="32" t="str">
        <f>VLOOKUP(Table_EnergyDemand_raw_data[[#This Row],[Date]],Table_Sheet1[], 2, FALSE)</f>
        <v>N</v>
      </c>
      <c r="C2094" s="32" t="str">
        <f>VLOOKUP(Table_EnergyDemand_raw_data[[#This Row],[Date]],Table_Sheet1[], 3, FALSE)</f>
        <v>N</v>
      </c>
      <c r="D2094" s="32">
        <v>112412.44500000001</v>
      </c>
      <c r="E2094" s="32" t="e">
        <f>IF(Table5[[#This Row],[School day]]="Y",Table5[[#This Row],[Demand]],NA())</f>
        <v>#N/A</v>
      </c>
      <c r="F2094" s="32">
        <f>IF(Table5[[#This Row],[School day]]="N",Table5[[#This Row],[Demand]],NA())</f>
        <v>112412.44500000001</v>
      </c>
      <c r="G2094" s="32" t="e">
        <f>IF(Table5[[#This Row],[Holiday]]="Y",Table5[[#This Row],[Demand]], NA())</f>
        <v>#N/A</v>
      </c>
      <c r="H2094" s="32">
        <f>IF(Table5[[#This Row],[Holiday]]="Y",NA(),Table5[[#This Row],[Demand]])</f>
        <v>112412.44500000001</v>
      </c>
    </row>
    <row r="2095" spans="1:8" x14ac:dyDescent="0.3">
      <c r="A2095" s="31">
        <v>44098</v>
      </c>
      <c r="B2095" s="32" t="str">
        <f>VLOOKUP(Table_EnergyDemand_raw_data[[#This Row],[Date]],Table_Sheet1[], 2, FALSE)</f>
        <v>N</v>
      </c>
      <c r="C2095" s="32" t="str">
        <f>VLOOKUP(Table_EnergyDemand_raw_data[[#This Row],[Date]],Table_Sheet1[], 3, FALSE)</f>
        <v>N</v>
      </c>
      <c r="D2095" s="32">
        <v>117535.715</v>
      </c>
      <c r="E2095" s="32" t="e">
        <f>IF(Table5[[#This Row],[School day]]="Y",Table5[[#This Row],[Demand]],NA())</f>
        <v>#N/A</v>
      </c>
      <c r="F2095" s="32">
        <f>IF(Table5[[#This Row],[School day]]="N",Table5[[#This Row],[Demand]],NA())</f>
        <v>117535.715</v>
      </c>
      <c r="G2095" s="32" t="e">
        <f>IF(Table5[[#This Row],[Holiday]]="Y",Table5[[#This Row],[Demand]], NA())</f>
        <v>#N/A</v>
      </c>
      <c r="H2095" s="32">
        <f>IF(Table5[[#This Row],[Holiday]]="Y",NA(),Table5[[#This Row],[Demand]])</f>
        <v>117535.715</v>
      </c>
    </row>
    <row r="2096" spans="1:8" x14ac:dyDescent="0.3">
      <c r="A2096" s="31">
        <v>44099</v>
      </c>
      <c r="B2096" s="32" t="str">
        <f>VLOOKUP(Table_EnergyDemand_raw_data[[#This Row],[Date]],Table_Sheet1[], 2, FALSE)</f>
        <v>N</v>
      </c>
      <c r="C2096" s="32" t="str">
        <f>VLOOKUP(Table_EnergyDemand_raw_data[[#This Row],[Date]],Table_Sheet1[], 3, FALSE)</f>
        <v>N</v>
      </c>
      <c r="D2096" s="32">
        <v>126354.68</v>
      </c>
      <c r="E2096" s="32" t="e">
        <f>IF(Table5[[#This Row],[School day]]="Y",Table5[[#This Row],[Demand]],NA())</f>
        <v>#N/A</v>
      </c>
      <c r="F2096" s="32">
        <f>IF(Table5[[#This Row],[School day]]="N",Table5[[#This Row],[Demand]],NA())</f>
        <v>126354.68</v>
      </c>
      <c r="G2096" s="32" t="e">
        <f>IF(Table5[[#This Row],[Holiday]]="Y",Table5[[#This Row],[Demand]], NA())</f>
        <v>#N/A</v>
      </c>
      <c r="H2096" s="32">
        <f>IF(Table5[[#This Row],[Holiday]]="Y",NA(),Table5[[#This Row],[Demand]])</f>
        <v>126354.68</v>
      </c>
    </row>
    <row r="2097" spans="1:8" x14ac:dyDescent="0.3">
      <c r="A2097" s="31">
        <v>44100</v>
      </c>
      <c r="B2097" s="32" t="str">
        <f>VLOOKUP(Table_EnergyDemand_raw_data[[#This Row],[Date]],Table_Sheet1[], 2, FALSE)</f>
        <v>N</v>
      </c>
      <c r="C2097" s="32" t="str">
        <f>VLOOKUP(Table_EnergyDemand_raw_data[[#This Row],[Date]],Table_Sheet1[], 3, FALSE)</f>
        <v>N</v>
      </c>
      <c r="D2097" s="32">
        <v>106694.965</v>
      </c>
      <c r="E2097" s="32" t="e">
        <f>IF(Table5[[#This Row],[School day]]="Y",Table5[[#This Row],[Demand]],NA())</f>
        <v>#N/A</v>
      </c>
      <c r="F2097" s="32">
        <f>IF(Table5[[#This Row],[School day]]="N",Table5[[#This Row],[Demand]],NA())</f>
        <v>106694.965</v>
      </c>
      <c r="G2097" s="32" t="e">
        <f>IF(Table5[[#This Row],[Holiday]]="Y",Table5[[#This Row],[Demand]], NA())</f>
        <v>#N/A</v>
      </c>
      <c r="H2097" s="32">
        <f>IF(Table5[[#This Row],[Holiday]]="Y",NA(),Table5[[#This Row],[Demand]])</f>
        <v>106694.965</v>
      </c>
    </row>
    <row r="2098" spans="1:8" x14ac:dyDescent="0.3">
      <c r="A2098" s="31">
        <v>44101</v>
      </c>
      <c r="B2098" s="32" t="str">
        <f>VLOOKUP(Table_EnergyDemand_raw_data[[#This Row],[Date]],Table_Sheet1[], 2, FALSE)</f>
        <v>N</v>
      </c>
      <c r="C2098" s="32" t="str">
        <f>VLOOKUP(Table_EnergyDemand_raw_data[[#This Row],[Date]],Table_Sheet1[], 3, FALSE)</f>
        <v>N</v>
      </c>
      <c r="D2098" s="32">
        <v>101703.49</v>
      </c>
      <c r="E2098" s="32" t="e">
        <f>IF(Table5[[#This Row],[School day]]="Y",Table5[[#This Row],[Demand]],NA())</f>
        <v>#N/A</v>
      </c>
      <c r="F2098" s="32">
        <f>IF(Table5[[#This Row],[School day]]="N",Table5[[#This Row],[Demand]],NA())</f>
        <v>101703.49</v>
      </c>
      <c r="G2098" s="32" t="e">
        <f>IF(Table5[[#This Row],[Holiday]]="Y",Table5[[#This Row],[Demand]], NA())</f>
        <v>#N/A</v>
      </c>
      <c r="H2098" s="32">
        <f>IF(Table5[[#This Row],[Holiday]]="Y",NA(),Table5[[#This Row],[Demand]])</f>
        <v>101703.49</v>
      </c>
    </row>
    <row r="2099" spans="1:8" x14ac:dyDescent="0.3">
      <c r="A2099" s="31">
        <v>44102</v>
      </c>
      <c r="B2099" s="32" t="str">
        <f>VLOOKUP(Table_EnergyDemand_raw_data[[#This Row],[Date]],Table_Sheet1[], 2, FALSE)</f>
        <v>N</v>
      </c>
      <c r="C2099" s="32" t="str">
        <f>VLOOKUP(Table_EnergyDemand_raw_data[[#This Row],[Date]],Table_Sheet1[], 3, FALSE)</f>
        <v>N</v>
      </c>
      <c r="D2099" s="32">
        <v>114651.14</v>
      </c>
      <c r="E2099" s="32" t="e">
        <f>IF(Table5[[#This Row],[School day]]="Y",Table5[[#This Row],[Demand]],NA())</f>
        <v>#N/A</v>
      </c>
      <c r="F2099" s="32">
        <f>IF(Table5[[#This Row],[School day]]="N",Table5[[#This Row],[Demand]],NA())</f>
        <v>114651.14</v>
      </c>
      <c r="G2099" s="32" t="e">
        <f>IF(Table5[[#This Row],[Holiday]]="Y",Table5[[#This Row],[Demand]], NA())</f>
        <v>#N/A</v>
      </c>
      <c r="H2099" s="32">
        <f>IF(Table5[[#This Row],[Holiday]]="Y",NA(),Table5[[#This Row],[Demand]])</f>
        <v>114651.14</v>
      </c>
    </row>
    <row r="2100" spans="1:8" x14ac:dyDescent="0.3">
      <c r="A2100" s="31">
        <v>44103</v>
      </c>
      <c r="B2100" s="32" t="str">
        <f>VLOOKUP(Table_EnergyDemand_raw_data[[#This Row],[Date]],Table_Sheet1[], 2, FALSE)</f>
        <v>N</v>
      </c>
      <c r="C2100" s="32" t="str">
        <f>VLOOKUP(Table_EnergyDemand_raw_data[[#This Row],[Date]],Table_Sheet1[], 3, FALSE)</f>
        <v>N</v>
      </c>
      <c r="D2100" s="32">
        <v>112076.46</v>
      </c>
      <c r="E2100" s="32" t="e">
        <f>IF(Table5[[#This Row],[School day]]="Y",Table5[[#This Row],[Demand]],NA())</f>
        <v>#N/A</v>
      </c>
      <c r="F2100" s="32">
        <f>IF(Table5[[#This Row],[School day]]="N",Table5[[#This Row],[Demand]],NA())</f>
        <v>112076.46</v>
      </c>
      <c r="G2100" s="32" t="e">
        <f>IF(Table5[[#This Row],[Holiday]]="Y",Table5[[#This Row],[Demand]], NA())</f>
        <v>#N/A</v>
      </c>
      <c r="H2100" s="32">
        <f>IF(Table5[[#This Row],[Holiday]]="Y",NA(),Table5[[#This Row],[Demand]])</f>
        <v>112076.46</v>
      </c>
    </row>
    <row r="2101" spans="1:8" x14ac:dyDescent="0.3">
      <c r="A2101" s="31">
        <v>44104</v>
      </c>
      <c r="B2101" s="32" t="str">
        <f>VLOOKUP(Table_EnergyDemand_raw_data[[#This Row],[Date]],Table_Sheet1[], 2, FALSE)</f>
        <v>N</v>
      </c>
      <c r="C2101" s="32" t="str">
        <f>VLOOKUP(Table_EnergyDemand_raw_data[[#This Row],[Date]],Table_Sheet1[], 3, FALSE)</f>
        <v>N</v>
      </c>
      <c r="D2101" s="32">
        <v>113620.21</v>
      </c>
      <c r="E2101" s="32" t="e">
        <f>IF(Table5[[#This Row],[School day]]="Y",Table5[[#This Row],[Demand]],NA())</f>
        <v>#N/A</v>
      </c>
      <c r="F2101" s="32">
        <f>IF(Table5[[#This Row],[School day]]="N",Table5[[#This Row],[Demand]],NA())</f>
        <v>113620.21</v>
      </c>
      <c r="G2101" s="32" t="e">
        <f>IF(Table5[[#This Row],[Holiday]]="Y",Table5[[#This Row],[Demand]], NA())</f>
        <v>#N/A</v>
      </c>
      <c r="H2101" s="32">
        <f>IF(Table5[[#This Row],[Holiday]]="Y",NA(),Table5[[#This Row],[Demand]])</f>
        <v>113620.21</v>
      </c>
    </row>
    <row r="2102" spans="1:8" x14ac:dyDescent="0.3">
      <c r="A2102" s="31">
        <v>44105</v>
      </c>
      <c r="B2102" s="32" t="str">
        <f>VLOOKUP(Table_EnergyDemand_raw_data[[#This Row],[Date]],Table_Sheet1[], 2, FALSE)</f>
        <v>N</v>
      </c>
      <c r="C2102" s="32" t="str">
        <f>VLOOKUP(Table_EnergyDemand_raw_data[[#This Row],[Date]],Table_Sheet1[], 3, FALSE)</f>
        <v>N</v>
      </c>
      <c r="D2102" s="32">
        <v>106641.79</v>
      </c>
      <c r="E2102" s="32" t="e">
        <f>IF(Table5[[#This Row],[School day]]="Y",Table5[[#This Row],[Demand]],NA())</f>
        <v>#N/A</v>
      </c>
      <c r="F2102" s="32">
        <f>IF(Table5[[#This Row],[School day]]="N",Table5[[#This Row],[Demand]],NA())</f>
        <v>106641.79</v>
      </c>
      <c r="G2102" s="32" t="e">
        <f>IF(Table5[[#This Row],[Holiday]]="Y",Table5[[#This Row],[Demand]], NA())</f>
        <v>#N/A</v>
      </c>
      <c r="H2102" s="32">
        <f>IF(Table5[[#This Row],[Holiday]]="Y",NA(),Table5[[#This Row],[Demand]])</f>
        <v>106641.79</v>
      </c>
    </row>
    <row r="2103" spans="1:8" x14ac:dyDescent="0.3">
      <c r="A2103" s="31">
        <v>44106</v>
      </c>
      <c r="B2103" s="32" t="str">
        <f>VLOOKUP(Table_EnergyDemand_raw_data[[#This Row],[Date]],Table_Sheet1[], 2, FALSE)</f>
        <v>N</v>
      </c>
      <c r="C2103" s="32" t="str">
        <f>VLOOKUP(Table_EnergyDemand_raw_data[[#This Row],[Date]],Table_Sheet1[], 3, FALSE)</f>
        <v>N</v>
      </c>
      <c r="D2103" s="32">
        <v>99585.835000000006</v>
      </c>
      <c r="E2103" s="32" t="e">
        <f>IF(Table5[[#This Row],[School day]]="Y",Table5[[#This Row],[Demand]],NA())</f>
        <v>#N/A</v>
      </c>
      <c r="F2103" s="32">
        <f>IF(Table5[[#This Row],[School day]]="N",Table5[[#This Row],[Demand]],NA())</f>
        <v>99585.835000000006</v>
      </c>
      <c r="G2103" s="32" t="e">
        <f>IF(Table5[[#This Row],[Holiday]]="Y",Table5[[#This Row],[Demand]], NA())</f>
        <v>#N/A</v>
      </c>
      <c r="H2103" s="32">
        <f>IF(Table5[[#This Row],[Holiday]]="Y",NA(),Table5[[#This Row],[Demand]])</f>
        <v>99585.835000000006</v>
      </c>
    </row>
    <row r="2104" spans="1:8" x14ac:dyDescent="0.3">
      <c r="A2104" s="31">
        <v>44107</v>
      </c>
      <c r="B2104" s="32" t="str">
        <f>VLOOKUP(Table_EnergyDemand_raw_data[[#This Row],[Date]],Table_Sheet1[], 2, FALSE)</f>
        <v>N</v>
      </c>
      <c r="C2104" s="32" t="str">
        <f>VLOOKUP(Table_EnergyDemand_raw_data[[#This Row],[Date]],Table_Sheet1[], 3, FALSE)</f>
        <v>N</v>
      </c>
      <c r="D2104" s="32">
        <v>92277.024999999994</v>
      </c>
      <c r="E2104" s="32" t="e">
        <f>IF(Table5[[#This Row],[School day]]="Y",Table5[[#This Row],[Demand]],NA())</f>
        <v>#N/A</v>
      </c>
      <c r="F2104" s="32">
        <f>IF(Table5[[#This Row],[School day]]="N",Table5[[#This Row],[Demand]],NA())</f>
        <v>92277.024999999994</v>
      </c>
      <c r="G2104" s="32" t="e">
        <f>IF(Table5[[#This Row],[Holiday]]="Y",Table5[[#This Row],[Demand]], NA())</f>
        <v>#N/A</v>
      </c>
      <c r="H2104" s="32">
        <f>IF(Table5[[#This Row],[Holiday]]="Y",NA(),Table5[[#This Row],[Demand]])</f>
        <v>92277.024999999994</v>
      </c>
    </row>
    <row r="2105" spans="1:8" x14ac:dyDescent="0.3">
      <c r="A2105" s="31">
        <v>44108</v>
      </c>
      <c r="B2105" s="32" t="str">
        <f>VLOOKUP(Table_EnergyDemand_raw_data[[#This Row],[Date]],Table_Sheet1[], 2, FALSE)</f>
        <v>N</v>
      </c>
      <c r="C2105" s="32" t="str">
        <f>VLOOKUP(Table_EnergyDemand_raw_data[[#This Row],[Date]],Table_Sheet1[], 3, FALSE)</f>
        <v>N</v>
      </c>
      <c r="D2105" s="32">
        <v>94081.565000000002</v>
      </c>
      <c r="E2105" s="32" t="e">
        <f>IF(Table5[[#This Row],[School day]]="Y",Table5[[#This Row],[Demand]],NA())</f>
        <v>#N/A</v>
      </c>
      <c r="F2105" s="32">
        <f>IF(Table5[[#This Row],[School day]]="N",Table5[[#This Row],[Demand]],NA())</f>
        <v>94081.565000000002</v>
      </c>
      <c r="G2105" s="32" t="e">
        <f>IF(Table5[[#This Row],[Holiday]]="Y",Table5[[#This Row],[Demand]], NA())</f>
        <v>#N/A</v>
      </c>
      <c r="H2105" s="32">
        <f>IF(Table5[[#This Row],[Holiday]]="Y",NA(),Table5[[#This Row],[Demand]])</f>
        <v>94081.565000000002</v>
      </c>
    </row>
    <row r="2106" spans="1:8" x14ac:dyDescent="0.3">
      <c r="A2106" s="31">
        <v>44109</v>
      </c>
      <c r="B2106" s="32" t="str">
        <f>VLOOKUP(Table_EnergyDemand_raw_data[[#This Row],[Date]],Table_Sheet1[], 2, FALSE)</f>
        <v>N</v>
      </c>
      <c r="C2106" s="32" t="str">
        <f>VLOOKUP(Table_EnergyDemand_raw_data[[#This Row],[Date]],Table_Sheet1[], 3, FALSE)</f>
        <v>N</v>
      </c>
      <c r="D2106" s="32">
        <v>113610.03</v>
      </c>
      <c r="E2106" s="32" t="e">
        <f>IF(Table5[[#This Row],[School day]]="Y",Table5[[#This Row],[Demand]],NA())</f>
        <v>#N/A</v>
      </c>
      <c r="F2106" s="32">
        <f>IF(Table5[[#This Row],[School day]]="N",Table5[[#This Row],[Demand]],NA())</f>
        <v>113610.03</v>
      </c>
      <c r="G2106" s="32" t="e">
        <f>IF(Table5[[#This Row],[Holiday]]="Y",Table5[[#This Row],[Demand]], NA())</f>
        <v>#N/A</v>
      </c>
      <c r="H2106" s="32">
        <f>IF(Table5[[#This Row],[Holiday]]="Y",NA(),Table5[[#This Row],[Demand]])</f>
        <v>113610.03</v>
      </c>
    </row>
    <row r="2107" spans="1:8" x14ac:dyDescent="0.3">
      <c r="A2107" s="31">
        <v>44110</v>
      </c>
      <c r="B2107" s="32" t="str">
        <f>VLOOKUP(Table_EnergyDemand_raw_data[[#This Row],[Date]],Table_Sheet1[], 2, FALSE)</f>
        <v>N</v>
      </c>
      <c r="C2107" s="32" t="str">
        <f>VLOOKUP(Table_EnergyDemand_raw_data[[#This Row],[Date]],Table_Sheet1[], 3, FALSE)</f>
        <v>N</v>
      </c>
      <c r="D2107" s="32">
        <v>122607.56</v>
      </c>
      <c r="E2107" s="32" t="e">
        <f>IF(Table5[[#This Row],[School day]]="Y",Table5[[#This Row],[Demand]],NA())</f>
        <v>#N/A</v>
      </c>
      <c r="F2107" s="32">
        <f>IF(Table5[[#This Row],[School day]]="N",Table5[[#This Row],[Demand]],NA())</f>
        <v>122607.56</v>
      </c>
      <c r="G2107" s="32" t="e">
        <f>IF(Table5[[#This Row],[Holiday]]="Y",Table5[[#This Row],[Demand]], NA())</f>
        <v>#N/A</v>
      </c>
      <c r="H2107" s="32">
        <f>IF(Table5[[#This Row],[Holiday]]="Y",NA(),Table5[[#This Row],[Demand]])</f>
        <v>122607.56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g E A A B Q S w M E F A A C A A g A V k n Q V 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V k n 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J 0 F Z n / f o p 0 g E A A N M G A A A T A B w A R m 9 y b X V s Y X M v U 2 V j d G l v b j E u b S C i G A A o o B Q A A A A A A A A A A A A A A A A A A A A A A A A A A A D t V M G K 2 z A Q v Q f y D 0 J 7 c c A Y E i i F F h + K n d J S 6 G 7 X K T 3 E I S j 2 b K y u p A m S n D q E / P t O Y o e k x a W l L P S y v s i a N 8 y 8 N 3 q M g 8 J L N C x r z / H b 4 W A 4 c J W w U L I b P j V g 1 7 s U t D A l s + I H K 4 U X n M V M g R 8 O G H 0 Z 1 r Y A i i R u G 6 V Y 1 B q M D 9 5 L B V G C x t P F B T x 5 k 3 9 1 Y F 2 + w n U p 8 l s D q Z V b y M / 5 L r / d g G G J E s 5 Z R J 3 f W f x O h N g 4 7 2 U Q F W 7 L R + E 8 B S W 1 9 G B j H v K Q J a h q b V z 8 O m R T U 2 A p z T o e T 1 5 N Q v a l R g + Z 3 y m I L 7 / R Z z S w G I W t k B t O T T V h J f s A o i S 2 R 5 0 z s a L E D u n i Q a s 5 Z P M u / k 6 p r B B K W B d 7 W 1 + X T C p h 1 l R x t t v A p d z M C u M e 0 O q W 8 B F 0 Q U / / c L / n J B d I m q e c o 3 Q 4 h I y C p 3 G c w 6 b W K 7 A n 4 P 7 + r i e q p V l 6 0 B u w w t c W + j J E 8 4 c M h 6 R v C c 0 G X X + C F d I 8 C K V + g Q 6 j 4 U C a 3 n l c W y 2 r A P y 4 1 1 j T p g A V f U P 7 u E J 8 f E Z r V a h k K X b u Y q t G u Y Z 8 R d y V I h n 0 l u e n b P k t T w d x a s n t 5 x 9 p a D F v Q R 5 + k q b s b n x x m K d U c v E P 7 r p q 9 R 8 9 5 o o K U S 1 p Q G f I Q + N P U D e 4 n + J / + c 6 / W S k s m I x e 1 s r L W n m W t f I E U E s B A i 0 A F A A C A A g A V k n Q V v B 1 c K a k A A A A 9 g A A A B I A A A A A A A A A A A A A A A A A A A A A A E N v b m Z p Z y 9 Q Y W N r Y W d l L n h t b F B L A Q I t A B Q A A g A I A F Z J 0 F Y P y u m r p A A A A O k A A A A T A A A A A A A A A A A A A A A A A P A A A A B b Q 2 9 u d G V u d F 9 U e X B l c 1 0 u e G 1 s U E s B A i 0 A F A A C A A g A V k n Q V m f 9 + i n S A Q A A 0 w Y A A B M A A A A A A A A A A A A A A A A A 4 Q 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C E A A A A A A A C + 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W 5 l c m d 5 R G V t Y W 5 k J T I w c m F 3 J T I w 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F b m V y Z 3 l E Z W 1 h b m R f c m F 3 X 2 R h d G E i I C 8 + P E V u d H J 5 I F R 5 c G U 9 I k Z p b G x l Z E N v b X B s Z X R l U m V z d W x 0 V G 9 X b 3 J r c 2 h l Z X Q i I F Z h b H V l P S J s M S I g L z 4 8 R W 5 0 c n k g V H l w Z T 0 i Q W R k Z W R U b 0 R h d G F N b 2 R l b C I g V m F s d W U 9 I m w w I i A v P j x F b n R y e S B U e X B l P S J G a W x s Q 2 9 1 b n Q i I F Z h b H V l P S J s M j E w N i I g L z 4 8 R W 5 0 c n k g V H l w Z T 0 i R m l s b E V y c m 9 y Q 2 9 k Z S I g V m F s d W U 9 I n N V b m t u b 3 d u I i A v P j x F b n R y e S B U e X B l P S J G a W x s R X J y b 3 J D b 3 V u d C I g V m F s d W U 9 I m w w I i A v P j x F b n R y e S B U e X B l P S J G a W x s T G F z d F V w Z G F 0 Z W Q i I F Z h b H V l P S J k M j A y M y 0 w N i 0 x M 1 Q w O D o 0 N D o y M C 4 x O D A 4 N T A 2 W i I g L z 4 8 R W 5 0 c n k g V H l w Z T 0 i R m l s b E N v b H V t b l R 5 c G V z I i B W Y W x 1 Z T 0 i c 0 N R V U Z C U V V G Q l E 9 P S I g L z 4 8 R W 5 0 c n k g V H l w Z T 0 i R m l s b E N v b H V t b k 5 h b W V z I i B W Y W x 1 Z T 0 i c 1 s m c X V v d D t k Y X R l J n F 1 b 3 Q 7 L C Z x d W 9 0 O 2 R l b W F u Z C Z x d W 9 0 O y w m c X V v d D t S U l A m c X V v d D s s J n F 1 b 3 Q 7 b W l u X 3 R l b X B l c m F 0 d X J l J n F 1 b 3 Q 7 L C Z x d W 9 0 O 2 1 h e F 9 0 Z W 1 w Z X J h d H V y Z S Z x d W 9 0 O y w m c X V v d D t z b 2 x h c l 9 l e H B v c 3 V y Z S Z x d W 9 0 O y w m c X V v d D t y Y W l u Z m F s b 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V u Z X J n e U R l b W F u Z C B y Y X c g Z G F 0 Y S 9 B d X R v U m V t b 3 Z l Z E N v b H V t b n M x L n t k Y X R l L D B 9 J n F 1 b 3 Q 7 L C Z x d W 9 0 O 1 N l Y 3 R p b 2 4 x L 0 V u Z X J n e U R l b W F u Z C B y Y X c g Z G F 0 Y S 9 B d X R v U m V t b 3 Z l Z E N v b H V t b n M x L n t k Z W 1 h b m Q s M X 0 m c X V v d D s s J n F 1 b 3 Q 7 U 2 V j d G l v b j E v R W 5 l c m d 5 R G V t Y W 5 k I H J h d y B k Y X R h L 0 F 1 d G 9 S Z W 1 v d m V k Q 2 9 s d W 1 u c z E u e 1 J S U C w y f S Z x d W 9 0 O y w m c X V v d D t T Z W N 0 a W 9 u M S 9 F b m V y Z 3 l E Z W 1 h b m Q g c m F 3 I G R h d G E v Q X V 0 b 1 J l b W 9 2 Z W R D b 2 x 1 b W 5 z M S 5 7 b W l u X 3 R l b X B l c m F 0 d X J l L D N 9 J n F 1 b 3 Q 7 L C Z x d W 9 0 O 1 N l Y 3 R p b 2 4 x L 0 V u Z X J n e U R l b W F u Z C B y Y X c g Z G F 0 Y S 9 B d X R v U m V t b 3 Z l Z E N v b H V t b n M x L n t t Y X h f d G V t c G V y Y X R 1 c m U s N H 0 m c X V v d D s s J n F 1 b 3 Q 7 U 2 V j d G l v b j E v R W 5 l c m d 5 R G V t Y W 5 k I H J h d y B k Y X R h L 0 F 1 d G 9 S Z W 1 v d m V k Q 2 9 s d W 1 u c z E u e 3 N v b G F y X 2 V 4 c G 9 z d X J l L D V 9 J n F 1 b 3 Q 7 L C Z x d W 9 0 O 1 N l Y 3 R p b 2 4 x L 0 V u Z X J n e U R l b W F u Z C B y Y X c g Z G F 0 Y S 9 B d X R v U m V t b 3 Z l Z E N v b H V t b n M x L n t y Y W l u Z m F s b C w 2 f S Z x d W 9 0 O 1 0 s J n F 1 b 3 Q 7 Q 2 9 s d W 1 u Q 2 9 1 b n Q m c X V v d D s 6 N y w m c X V v d D t L Z X l D b 2 x 1 b W 5 O Y W 1 l c y Z x d W 9 0 O z p b X S w m c X V v d D t D b 2 x 1 b W 5 J Z G V u d G l 0 a W V z J n F 1 b 3 Q 7 O l s m c X V v d D t T Z W N 0 a W 9 u M S 9 F b m V y Z 3 l E Z W 1 h b m Q g c m F 3 I G R h d G E v Q X V 0 b 1 J l b W 9 2 Z W R D b 2 x 1 b W 5 z M S 5 7 Z G F 0 Z S w w f S Z x d W 9 0 O y w m c X V v d D t T Z W N 0 a W 9 u M S 9 F b m V y Z 3 l E Z W 1 h b m Q g c m F 3 I G R h d G E v Q X V 0 b 1 J l b W 9 2 Z W R D b 2 x 1 b W 5 z M S 5 7 Z G V t Y W 5 k L D F 9 J n F 1 b 3 Q 7 L C Z x d W 9 0 O 1 N l Y 3 R p b 2 4 x L 0 V u Z X J n e U R l b W F u Z C B y Y X c g Z G F 0 Y S 9 B d X R v U m V t b 3 Z l Z E N v b H V t b n M x L n t S U l A s M n 0 m c X V v d D s s J n F 1 b 3 Q 7 U 2 V j d G l v b j E v R W 5 l c m d 5 R G V t Y W 5 k I H J h d y B k Y X R h L 0 F 1 d G 9 S Z W 1 v d m V k Q 2 9 s d W 1 u c z E u e 2 1 p b l 9 0 Z W 1 w Z X J h d H V y Z S w z f S Z x d W 9 0 O y w m c X V v d D t T Z W N 0 a W 9 u M S 9 F b m V y Z 3 l E Z W 1 h b m Q g c m F 3 I G R h d G E v Q X V 0 b 1 J l b W 9 2 Z W R D b 2 x 1 b W 5 z M S 5 7 b W F 4 X 3 R l b X B l c m F 0 d X J l L D R 9 J n F 1 b 3 Q 7 L C Z x d W 9 0 O 1 N l Y 3 R p b 2 4 x L 0 V u Z X J n e U R l b W F u Z C B y Y X c g Z G F 0 Y S 9 B d X R v U m V t b 3 Z l Z E N v b H V t b n M x L n t z b 2 x h c l 9 l e H B v c 3 V y Z S w 1 f S Z x d W 9 0 O y w m c X V v d D t T Z W N 0 a W 9 u M S 9 F b m V y Z 3 l E Z W 1 h b m Q g c m F 3 I G R h d G E v Q X V 0 b 1 J l b W 9 2 Z W R D b 2 x 1 b W 5 z M S 5 7 c m F p b m Z h b G w s N n 0 m c X V v d D t d L C Z x d W 9 0 O 1 J l b G F 0 a W 9 u c 2 h p c E l u Z m 8 m c X V v d D s 6 W 1 1 9 I i A v P j w v U 3 R h Y m x l R W 5 0 c m l l c z 4 8 L 0 l 0 Z W 0 + P E l 0 Z W 0 + P E l 0 Z W 1 M b 2 N h d G l v b j 4 8 S X R l b V R 5 c G U + R m 9 y b X V s Y T w v S X R l b V R 5 c G U + P E l 0 Z W 1 Q Y X R o P l N l Y 3 R p b 2 4 x L 0 V u Z X J n e U R l b W F u Z C U y M H J h d y U y M G R h d G E v U 2 9 1 c m N l P C 9 J d G V t U G F 0 a D 4 8 L 0 l 0 Z W 1 M b 2 N h d G l v b j 4 8 U 3 R h Y m x l R W 5 0 c m l l c y A v P j w v S X R l b T 4 8 S X R l b T 4 8 S X R l b U x v Y 2 F 0 a W 9 u P j x J d G V t V H l w Z T 5 G b 3 J t d W x h P C 9 J d G V t V H l w Z T 4 8 S X R l b V B h d G g + U 2 V j d G l v b j E v R W 5 l c m d 5 R G V t Y W 5 k J T I w c m F 3 J T I w Z G F 0 Y S 9 Q c m 9 t b 3 R l Z C U y M E h l Y W R l c n M 8 L 0 l 0 Z W 1 Q Y X R o P j w v S X R l b U x v Y 2 F 0 a W 9 u P j x T d G F i b G V F b n R y a W V z I C 8 + P C 9 J d G V t P j x J d G V t P j x J d G V t T G 9 j Y X R p b 2 4 + P E l 0 Z W 1 U e X B l P k Z v c m 1 1 b G E 8 L 0 l 0 Z W 1 U e X B l P j x J d G V t U G F 0 a D 5 T Z W N 0 a W 9 u M S 9 F b m V y Z 3 l E Z W 1 h b m Q l M j B y Y X c l M j B k Y X R h 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2 h l Z X Q x I i A v P j x F b n R y e S B U e X B l P S J G a W x s Z W R D b 2 1 w b G V 0 Z V J l c 3 V s d F R v V 2 9 y a 3 N o Z W V 0 I i B W Y W x 1 Z T 0 i b D E i I C 8 + P E V u d H J 5 I F R 5 c G U 9 I k F k Z G V k V G 9 E Y X R h T W 9 k Z W w i I F Z h b H V l P S J s M C I g L z 4 8 R W 5 0 c n k g V H l w Z T 0 i R m l s b E N v d W 5 0 I i B W Y W x 1 Z T 0 i b D I x M D Y i I C 8 + P E V u d H J 5 I F R 5 c G U 9 I k Z p b G x F c n J v c k N v Z G U i I F Z h b H V l P S J z V W 5 r b m 9 3 b i I g L z 4 8 R W 5 0 c n k g V H l w Z T 0 i R m l s b E V y c m 9 y Q 2 9 1 b n Q i I F Z h b H V l P S J s M C I g L z 4 8 R W 5 0 c n k g V H l w Z T 0 i R m l s b E x h c 3 R V c G R h d G V k I i B W Y W x 1 Z T 0 i Z D I w M j M t M D Y t M T N U M D g 6 N T E 6 M D I u O D c 0 N j k 5 O V o i I C 8 + P E V u d H J 5 I F R 5 c G U 9 I k Z p b G x D b 2 x 1 b W 5 U e X B l c y I g V m F s d W U 9 I n N D U V l H I i A v P j x F b n R y e S B U e X B l P S J G a W x s Q 2 9 s d W 1 u T m F t Z X M i I F Z h b H V l P S J z W y Z x d W 9 0 O 2 R h d G U m c X V v d D s s J n F 1 b 3 Q 7 c 2 N o b 2 9 s X 2 R h e S Z x d W 9 0 O y w m c X V v d D t o b 2 x p Z G F 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x L 0 F 1 d G 9 S Z W 1 v d m V k Q 2 9 s d W 1 u c z E u e 2 R h d G U s M H 0 m c X V v d D s s J n F 1 b 3 Q 7 U 2 V j d G l v b j E v U 2 h l Z X Q x L 0 F 1 d G 9 S Z W 1 v d m V k Q 2 9 s d W 1 u c z E u e 3 N j a G 9 v b F 9 k Y X k s M X 0 m c X V v d D s s J n F 1 b 3 Q 7 U 2 V j d G l v b j E v U 2 h l Z X Q x L 0 F 1 d G 9 S Z W 1 v d m V k Q 2 9 s d W 1 u c z E u e 2 h v b G l k Y X k s M n 0 m c X V v d D t d L C Z x d W 9 0 O 0 N v b H V t b k N v d W 5 0 J n F 1 b 3 Q 7 O j M s J n F 1 b 3 Q 7 S 2 V 5 Q 2 9 s d W 1 u T m F t Z X M m c X V v d D s 6 W 1 0 s J n F 1 b 3 Q 7 Q 2 9 s d W 1 u S W R l b n R p d G l l c y Z x d W 9 0 O z p b J n F 1 b 3 Q 7 U 2 V j d G l v b j E v U 2 h l Z X Q x L 0 F 1 d G 9 S Z W 1 v d m V k Q 2 9 s d W 1 u c z E u e 2 R h d G U s M H 0 m c X V v d D s s J n F 1 b 3 Q 7 U 2 V j d G l v b j E v U 2 h l Z X Q x L 0 F 1 d G 9 S Z W 1 v d m V k Q 2 9 s d W 1 u c z E u e 3 N j a G 9 v b F 9 k Y X k s M X 0 m c X V v d D s s J n F 1 b 3 Q 7 U 2 V j d G l v b j E v U 2 h l Z X Q x L 0 F 1 d G 9 S Z W 1 v d m V k Q 2 9 s d W 1 u c z E u e 2 h v b G l k Y X k s M n 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0 V u Z X J n e U R l b W F u Z C U y M H J h d y U y M G 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V G F i b G V f R W 5 l c m d 5 R G V t Y W 5 k X 3 J h d 1 9 k Y X R h N C I g L z 4 8 R W 5 0 c n k g V H l w Z T 0 i R m l s b G V k Q 2 9 t c G x l d G V S Z X N 1 b H R U b 1 d v c m t z a G V l d C I g V m F s d W U 9 I m w x I i A v P j x F b n R y e S B U e X B l P S J G a W x s R X J y b 3 J D b 2 R l I i B W Y W x 1 Z T 0 i c 1 V u a 2 5 v d 2 4 i I C 8 + P E V u d H J 5 I F R 5 c G U 9 I k Z p b G x F c n J v c k N v d W 5 0 I i B W Y W x 1 Z T 0 i b D A i I C 8 + P E V u d H J 5 I F R 5 c G U 9 I k Z p b G x M Y X N 0 V X B k Y X R l Z C I g V m F s d W U 9 I m Q y M D I z L T A 2 L T E z V D A 4 O j Q 0 O j I w L j E 4 M D g 1 M D Z a I i A v P j x F b n R y e S B U e X B l P S J G a W x s Q 2 9 s d W 1 u V H l w Z X M i I F Z h b H V l P S J z Q 1 F V R k J R V U Z C U T 0 9 I i A v P j x F b n R y e S B U e X B l P S J G a W x s Q 2 9 s d W 1 u T m F t Z X M i I F Z h b H V l P S J z W y Z x d W 9 0 O 2 R h d G U m c X V v d D s s J n F 1 b 3 Q 7 Z G V t Y W 5 k J n F 1 b 3 Q 7 L C Z x d W 9 0 O 1 J S U C Z x d W 9 0 O y w m c X V v d D t t a W 5 f d G V t c G V y Y X R 1 c m U m c X V v d D s s J n F 1 b 3 Q 7 b W F 4 X 3 R l b X B l c m F 0 d X J l J n F 1 b 3 Q 7 L C Z x d W 9 0 O 3 N v b G F y X 2 V 4 c G 9 z d X J l J n F 1 b 3 Q 7 L C Z x d W 9 0 O 3 J h a W 5 m Y W x s J n F 1 b 3 Q 7 X S I g L z 4 8 R W 5 0 c n k g V H l w Z T 0 i R m l s b F N 0 Y X R 1 c y I g V m F s d W U 9 I n N D b 2 1 w b G V 0 Z S I g L z 4 8 R W 5 0 c n k g V H l w Z T 0 i R m l s b E N v d W 5 0 I i B W Y W x 1 Z T 0 i b D I x M D Y i I C 8 + P E V u d H J 5 I F R 5 c G U 9 I l J l b G F 0 a W 9 u c 2 h p c E l u Z m 9 D b 2 5 0 Y W l u Z X I i I F Z h b H V l P S J z e y Z x d W 9 0 O 2 N v b H V t b k N v d W 5 0 J n F 1 b 3 Q 7 O j c s J n F 1 b 3 Q 7 a 2 V 5 Q 2 9 s d W 1 u T m F t Z X M m c X V v d D s 6 W 1 0 s J n F 1 b 3 Q 7 c X V l c n l S Z W x h d G l v b n N o a X B z J n F 1 b 3 Q 7 O l t d L C Z x d W 9 0 O 2 N v b H V t b k l k Z W 5 0 a X R p Z X M m c X V v d D s 6 W y Z x d W 9 0 O 1 N l Y 3 R p b 2 4 x L 0 V u Z X J n e U R l b W F u Z C B y Y X c g Z G F 0 Y S 9 B d X R v U m V t b 3 Z l Z E N v b H V t b n M x L n t k Y X R l L D B 9 J n F 1 b 3 Q 7 L C Z x d W 9 0 O 1 N l Y 3 R p b 2 4 x L 0 V u Z X J n e U R l b W F u Z C B y Y X c g Z G F 0 Y S 9 B d X R v U m V t b 3 Z l Z E N v b H V t b n M x L n t k Z W 1 h b m Q s M X 0 m c X V v d D s s J n F 1 b 3 Q 7 U 2 V j d G l v b j E v R W 5 l c m d 5 R G V t Y W 5 k I H J h d y B k Y X R h L 0 F 1 d G 9 S Z W 1 v d m V k Q 2 9 s d W 1 u c z E u e 1 J S U C w y f S Z x d W 9 0 O y w m c X V v d D t T Z W N 0 a W 9 u M S 9 F b m V y Z 3 l E Z W 1 h b m Q g c m F 3 I G R h d G E v Q X V 0 b 1 J l b W 9 2 Z W R D b 2 x 1 b W 5 z M S 5 7 b W l u X 3 R l b X B l c m F 0 d X J l L D N 9 J n F 1 b 3 Q 7 L C Z x d W 9 0 O 1 N l Y 3 R p b 2 4 x L 0 V u Z X J n e U R l b W F u Z C B y Y X c g Z G F 0 Y S 9 B d X R v U m V t b 3 Z l Z E N v b H V t b n M x L n t t Y X h f d G V t c G V y Y X R 1 c m U s N H 0 m c X V v d D s s J n F 1 b 3 Q 7 U 2 V j d G l v b j E v R W 5 l c m d 5 R G V t Y W 5 k I H J h d y B k Y X R h L 0 F 1 d G 9 S Z W 1 v d m V k Q 2 9 s d W 1 u c z E u e 3 N v b G F y X 2 V 4 c G 9 z d X J l L D V 9 J n F 1 b 3 Q 7 L C Z x d W 9 0 O 1 N l Y 3 R p b 2 4 x L 0 V u Z X J n e U R l b W F u Z C B y Y X c g Z G F 0 Y S 9 B d X R v U m V t b 3 Z l Z E N v b H V t b n M x L n t y Y W l u Z m F s b C w 2 f S Z x d W 9 0 O 1 0 s J n F 1 b 3 Q 7 Q 2 9 s d W 1 u Q 2 9 1 b n Q m c X V v d D s 6 N y w m c X V v d D t L Z X l D b 2 x 1 b W 5 O Y W 1 l c y Z x d W 9 0 O z p b X S w m c X V v d D t D b 2 x 1 b W 5 J Z G V u d G l 0 a W V z J n F 1 b 3 Q 7 O l s m c X V v d D t T Z W N 0 a W 9 u M S 9 F b m V y Z 3 l E Z W 1 h b m Q g c m F 3 I G R h d G E v Q X V 0 b 1 J l b W 9 2 Z W R D b 2 x 1 b W 5 z M S 5 7 Z G F 0 Z S w w f S Z x d W 9 0 O y w m c X V v d D t T Z W N 0 a W 9 u M S 9 F b m V y Z 3 l E Z W 1 h b m Q g c m F 3 I G R h d G E v Q X V 0 b 1 J l b W 9 2 Z W R D b 2 x 1 b W 5 z M S 5 7 Z G V t Y W 5 k L D F 9 J n F 1 b 3 Q 7 L C Z x d W 9 0 O 1 N l Y 3 R p b 2 4 x L 0 V u Z X J n e U R l b W F u Z C B y Y X c g Z G F 0 Y S 9 B d X R v U m V t b 3 Z l Z E N v b H V t b n M x L n t S U l A s M n 0 m c X V v d D s s J n F 1 b 3 Q 7 U 2 V j d G l v b j E v R W 5 l c m d 5 R G V t Y W 5 k I H J h d y B k Y X R h L 0 F 1 d G 9 S Z W 1 v d m V k Q 2 9 s d W 1 u c z E u e 2 1 p b l 9 0 Z W 1 w Z X J h d H V y Z S w z f S Z x d W 9 0 O y w m c X V v d D t T Z W N 0 a W 9 u M S 9 F b m V y Z 3 l E Z W 1 h b m Q g c m F 3 I G R h d G E v Q X V 0 b 1 J l b W 9 2 Z W R D b 2 x 1 b W 5 z M S 5 7 b W F 4 X 3 R l b X B l c m F 0 d X J l L D R 9 J n F 1 b 3 Q 7 L C Z x d W 9 0 O 1 N l Y 3 R p b 2 4 x L 0 V u Z X J n e U R l b W F u Z C B y Y X c g Z G F 0 Y S 9 B d X R v U m V t b 3 Z l Z E N v b H V t b n M x L n t z b 2 x h c l 9 l e H B v c 3 V y Z S w 1 f S Z x d W 9 0 O y w m c X V v d D t T Z W N 0 a W 9 u M S 9 F b m V y Z 3 l E Z W 1 h b m Q g c m F 3 I G R h d G E v Q X V 0 b 1 J l b W 9 2 Z W R D b 2 x 1 b W 5 z M S 5 7 c m F p b m Z h b G w s N n 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0 V u Z X J n e U R l b W F u Z C U y M H J h d y U y M G R h d G E l M j A o M i k v U 2 9 1 c m N l P C 9 J d G V t U G F 0 a D 4 8 L 0 l 0 Z W 1 M b 2 N h d G l v b j 4 8 U 3 R h Y m x l R W 5 0 c m l l c y A v P j w v S X R l b T 4 8 S X R l b T 4 8 S X R l b U x v Y 2 F 0 a W 9 u P j x J d G V t V H l w Z T 5 G b 3 J t d W x h P C 9 J d G V t V H l w Z T 4 8 S X R l b V B h d G g + U 2 V j d G l v b j E v R W 5 l c m d 5 R G V t Y W 5 k J T I w c m F 3 J T I w Z G F 0 Y S U y M C g y K S 9 Q c m 9 t b 3 R l Z C U y M E h l Y W R l c n M 8 L 0 l 0 Z W 1 Q Y X R o P j w v S X R l b U x v Y 2 F 0 a W 9 u P j x T d G F i b G V F b n R y a W V z I C 8 + P C 9 J d G V t P j x J d G V t P j x J d G V t T G 9 j Y X R p b 2 4 + P E l 0 Z W 1 U e X B l P k Z v c m 1 1 b G E 8 L 0 l 0 Z W 1 U e X B l P j x J d G V t U G F 0 a D 5 T Z W N 0 a W 9 u M S 9 F b m V y Z 3 l E Z W 1 h b m Q l M j B y Y X c l M j B k Y X R h J T I w K D I p L 0 N o Y W 5 n Z W Q l M j B U e X B l P C 9 J d G V t U G F 0 a D 4 8 L 0 l 0 Z W 1 M b 2 N h d G l v b j 4 8 U 3 R h Y m x l R W 5 0 c m l l c y A v P j w v S X R l b T 4 8 L 0 l 0 Z W 1 z P j w v T G 9 j Y W x Q Y W N r Y W d l T W V 0 Y W R h d G F G a W x l P h Y A A A B Q S w U G A A A A A A A A A A A A A A A A A A A A A A A A J g E A A A E A A A D Q j J 3 f A R X R E Y x 6 A M B P w p f r A Q A A A A w R D + j J F V 9 O v z r c d S u Q z a o A A A A A A g A A A A A A E G Y A A A A B A A A g A A A A H l C F w 9 y / e u h a T p H + 8 m P z G u n F O w Q b q y 6 C 9 8 D v U / A M w L w A A A A A D o A A A A A C A A A g A A A A d L M m D q k c f l C / G p 1 h F 0 O t P 3 F b B J W Y i V A c B A X a i W 7 k f T B Q A A A A 9 s V p Z B B x W w g / q 1 o v y v o k 4 r o 5 e d c V 2 / j g U U h o k Z h C v 1 M y h p 3 r H O A Y + F N l + l 3 Y z S U 0 r v P C a Z b N l y y R a 8 I U g B l O Y R D g Y X P C 8 P g j a 5 N U 5 R 4 c z r 1 A A A A A R n G b / + z V F A q H t c 5 U 6 s 3 I 9 A v k v v Z E f A e K M Y s C n G f / g U 1 x s k S o t R q b 5 n g G B N i z 3 s E n P m l d L r a d 0 H c h L a u A 6 E 3 S g A = = < / D a t a M a s h u p > 
</file>

<file path=customXml/itemProps1.xml><?xml version="1.0" encoding="utf-8"?>
<ds:datastoreItem xmlns:ds="http://schemas.openxmlformats.org/officeDocument/2006/customXml" ds:itemID="{37542B62-576F-445A-B2DA-8E7104C29F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Table of Contents</vt:lpstr>
      <vt:lpstr>EnergyDemand </vt:lpstr>
      <vt:lpstr>_Holidays</vt:lpstr>
      <vt:lpstr>Top and Bottom 20 Demand</vt:lpstr>
      <vt:lpstr>Demand over Time</vt:lpstr>
      <vt:lpstr>Demand by Day  of Week</vt:lpstr>
      <vt:lpstr>Effect of Weather</vt:lpstr>
      <vt:lpstr>Energy_Holidays</vt:lpstr>
      <vt:lpstr>Effect on Temp and Hols</vt:lpstr>
      <vt:lpstr>YoY Demand</vt:lpstr>
      <vt:lpstr>Summary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Bogdanova</dc:creator>
  <cp:lastModifiedBy>Laura Bogdanova</cp:lastModifiedBy>
  <dcterms:created xsi:type="dcterms:W3CDTF">2023-06-13T08:37:26Z</dcterms:created>
  <dcterms:modified xsi:type="dcterms:W3CDTF">2023-06-29T17:24:58Z</dcterms:modified>
</cp:coreProperties>
</file>