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ris\Desktop\Python Workspace\FirstTryMiller\dataset\tentativo finale\"/>
    </mc:Choice>
  </mc:AlternateContent>
  <xr:revisionPtr revIDLastSave="0" documentId="13_ncr:1_{36CCB81A-AB92-4600-9F43-A704BBA43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73" i="1"/>
  <c r="F74" i="1"/>
  <c r="F75" i="1"/>
  <c r="F76" i="1"/>
  <c r="F77" i="1"/>
  <c r="F78" i="1"/>
  <c r="F79" i="1"/>
  <c r="F80" i="1"/>
  <c r="F71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</calcChain>
</file>

<file path=xl/sharedStrings.xml><?xml version="1.0" encoding="utf-8"?>
<sst xmlns="http://schemas.openxmlformats.org/spreadsheetml/2006/main" count="180" uniqueCount="67">
  <si>
    <t>Porosity_Tot</t>
  </si>
  <si>
    <t>SSA_Tot</t>
  </si>
  <si>
    <t>Conn.Dens.</t>
  </si>
  <si>
    <t>Porosity</t>
  </si>
  <si>
    <t>SSA</t>
  </si>
  <si>
    <t>Ech</t>
  </si>
  <si>
    <t>Tortuosity</t>
  </si>
  <si>
    <r>
      <rPr>
        <b/>
        <sz val="11"/>
        <color theme="1"/>
        <rFont val="Calibri"/>
        <family val="2"/>
        <scheme val="minor"/>
      </rPr>
      <t>k_m</t>
    </r>
    <r>
      <rPr>
        <b/>
        <sz val="8"/>
        <color theme="1"/>
        <rFont val="Calibri"/>
        <family val="2"/>
        <scheme val="minor"/>
      </rPr>
      <t>2</t>
    </r>
  </si>
  <si>
    <t>k_m2_predetto</t>
  </si>
  <si>
    <t xml:space="preserve">Dati di test che appunto sono nuovi sia al modello numerico, possono essere nuovi anche dal punto di vista litologico, </t>
  </si>
  <si>
    <t>ID</t>
  </si>
  <si>
    <t>Validazione</t>
  </si>
  <si>
    <t>Test</t>
  </si>
  <si>
    <t>Description</t>
  </si>
  <si>
    <t>Sample</t>
  </si>
  <si>
    <t>Host Rock</t>
  </si>
  <si>
    <t>SVG-S1-HR1</t>
  </si>
  <si>
    <t>SVG-S1-HR2</t>
  </si>
  <si>
    <t>SVG-S1-HR3</t>
  </si>
  <si>
    <t>Fracture</t>
  </si>
  <si>
    <t>SVG-S1-FC5</t>
  </si>
  <si>
    <t>FIG-S2-HR3</t>
  </si>
  <si>
    <t>FIG-S2-HR4</t>
  </si>
  <si>
    <t>Dissolution, Cementation</t>
  </si>
  <si>
    <t>FIG-S3-MIX3</t>
  </si>
  <si>
    <t>FIG-S3-MIX4</t>
  </si>
  <si>
    <t>FIG-S3-MIX7</t>
  </si>
  <si>
    <t>Dissolution</t>
  </si>
  <si>
    <t>FIG-S3-DISS8</t>
  </si>
  <si>
    <t>OFG-S4-HR1</t>
  </si>
  <si>
    <t>OFG-S4-HR2</t>
  </si>
  <si>
    <t>OFG-S5-HR1</t>
  </si>
  <si>
    <t>OFG-S5-MIX5</t>
  </si>
  <si>
    <t>OFG-S5-MIX4</t>
  </si>
  <si>
    <t>Cementation</t>
  </si>
  <si>
    <t>OFG-S5-CEM</t>
  </si>
  <si>
    <t>OFG-S5-MIX2</t>
  </si>
  <si>
    <t>FIG-S2-HR1</t>
  </si>
  <si>
    <t>FIG-S2-HR5</t>
  </si>
  <si>
    <t>FIG-S2-HR2</t>
  </si>
  <si>
    <t>CR-AU-HR1</t>
  </si>
  <si>
    <t>CR-AU-HR3</t>
  </si>
  <si>
    <t>CR-AU-HR6</t>
  </si>
  <si>
    <t>CR-AU-HR8</t>
  </si>
  <si>
    <t>Fractured Host Rock</t>
  </si>
  <si>
    <t>CR-AU-FR1_SD_100_D_200</t>
  </si>
  <si>
    <t>CR-AU-FR2_SD_250_D_190</t>
  </si>
  <si>
    <t>Stylolites Host Rock</t>
  </si>
  <si>
    <t>CR-C-HR</t>
  </si>
  <si>
    <t>CR-C-FR2_250_D_190</t>
  </si>
  <si>
    <t>CR-E-FR1_SD_100_D_200</t>
  </si>
  <si>
    <t>CR-E-FR2_SD_250_D_190</t>
  </si>
  <si>
    <t>OFG-S4-HR3</t>
  </si>
  <si>
    <t>CR-B-HR1</t>
  </si>
  <si>
    <t>CR-B-HR3</t>
  </si>
  <si>
    <t>CR-B-HR6</t>
  </si>
  <si>
    <t>CR-B-HR8</t>
  </si>
  <si>
    <t>CR-B-FR1_SD_250_D_190</t>
  </si>
  <si>
    <t>CR-B-FR2_SD_250_D_200</t>
  </si>
  <si>
    <t>CR-C-FR1_SD_100_D_200</t>
  </si>
  <si>
    <t>MODELLO 2</t>
  </si>
  <si>
    <t>MODELLO 1</t>
  </si>
  <si>
    <t>(Roccia con cluster valori alti)</t>
  </si>
  <si>
    <t>test data repetition -&gt;</t>
  </si>
  <si>
    <t>k_m2_predetto_2modello</t>
  </si>
  <si>
    <t>MODELLO 3</t>
  </si>
  <si>
    <t>k_m2_predetto (Modello bias-variance adjustement)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</si>
</sst>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1" fontId="0" fillId="0" borderId="0" xfId="0" applyNumberFormat="1"/>
    <xf numFmtId="164" fontId="3" fillId="3" borderId="0" xfId="0" applyNumberFormat="1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0" xfId="0" applyFont="1" applyFill="1"/>
    <xf numFmtId="0" fontId="0" fillId="4" borderId="0" xfId="0" applyFill="1"/>
    <xf numFmtId="164" fontId="3" fillId="5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0" fontId="1" fillId="6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7" borderId="7" xfId="0" applyFont="1" applyFill="1" applyBorder="1"/>
    <xf numFmtId="0" fontId="5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3" borderId="4" xfId="0" applyFont="1" applyFill="1" applyBorder="1"/>
    <xf numFmtId="0" fontId="3" fillId="3" borderId="2" xfId="0" applyFont="1" applyFill="1" applyBorder="1"/>
    <xf numFmtId="0" fontId="4" fillId="3" borderId="2" xfId="0" applyFont="1" applyFill="1" applyBorder="1"/>
    <xf numFmtId="164" fontId="3" fillId="8" borderId="0" xfId="0" applyNumberFormat="1" applyFont="1" applyFill="1"/>
    <xf numFmtId="2" fontId="3" fillId="8" borderId="0" xfId="0" applyNumberFormat="1" applyFont="1" applyFill="1"/>
    <xf numFmtId="0" fontId="3" fillId="8" borderId="2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" xfId="0" applyFont="1" applyFill="1" applyBorder="1"/>
    <xf numFmtId="164" fontId="3" fillId="8" borderId="4" xfId="0" applyNumberFormat="1" applyFont="1" applyFill="1" applyBorder="1"/>
    <xf numFmtId="2" fontId="3" fillId="8" borderId="4" xfId="0" applyNumberFormat="1" applyFont="1" applyFill="1" applyBorder="1"/>
    <xf numFmtId="0" fontId="3" fillId="8" borderId="5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0" fillId="9" borderId="0" xfId="0" applyFill="1"/>
    <xf numFmtId="0" fontId="4" fillId="10" borderId="8" xfId="0" applyFont="1" applyFill="1" applyBorder="1"/>
    <xf numFmtId="0" fontId="4" fillId="10" borderId="0" xfId="0" applyFont="1" applyFill="1"/>
    <xf numFmtId="0" fontId="4" fillId="10" borderId="4" xfId="0" applyFont="1" applyFill="1" applyBorder="1"/>
    <xf numFmtId="0" fontId="0" fillId="11" borderId="0" xfId="0" applyFill="1"/>
    <xf numFmtId="0" fontId="7" fillId="11" borderId="0" xfId="0" applyFont="1" applyFill="1"/>
    <xf numFmtId="0" fontId="8" fillId="11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/>
            </a:pPr>
            <a:r>
              <a:rPr lang="it-IT"/>
              <a:t>whole dataset</a:t>
            </a:r>
          </a:p>
          <a:p>
            <a:pPr algn="ctr" rtl="0">
              <a:defRPr/>
            </a:pPr>
            <a:r>
              <a:rPr lang="en-US"/>
              <a:t>+ extra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2083967899074343"/>
                  <c:y val="7.5295820580566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it-IT"/>
                </a:p>
              </c:txPr>
            </c:trendlineLbl>
          </c:trendline>
          <c:xVal>
            <c:numRef>
              <c:f>Foglio1!$L$2:$L$71</c:f>
              <c:numCache>
                <c:formatCode>General</c:formatCode>
                <c:ptCount val="70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  <c:pt idx="47">
                  <c:v>5.4999999999999999E-14</c:v>
                </c:pt>
                <c:pt idx="48">
                  <c:v>3.7628104499999998E-11</c:v>
                </c:pt>
                <c:pt idx="49">
                  <c:v>9.8677179999999999E-12</c:v>
                </c:pt>
                <c:pt idx="50">
                  <c:v>6.5677179999999999E-12</c:v>
                </c:pt>
                <c:pt idx="51">
                  <c:v>3.7628104499999998E-11</c:v>
                </c:pt>
                <c:pt idx="52">
                  <c:v>8.5086450000000006E-11</c:v>
                </c:pt>
                <c:pt idx="53">
                  <c:v>6.7827537000000006E-11</c:v>
                </c:pt>
                <c:pt idx="54">
                  <c:v>1.2644019E-11</c:v>
                </c:pt>
                <c:pt idx="55">
                  <c:v>8.8677180000000018E-12</c:v>
                </c:pt>
                <c:pt idx="56">
                  <c:v>1.5080661000000001E-11</c:v>
                </c:pt>
                <c:pt idx="57">
                  <c:v>8.2706669999999994E-13</c:v>
                </c:pt>
                <c:pt idx="58">
                  <c:v>9.647262000000001E-13</c:v>
                </c:pt>
                <c:pt idx="59">
                  <c:v>1.8802760513951737E-12</c:v>
                </c:pt>
                <c:pt idx="60">
                  <c:v>1.4730002736342988E-12</c:v>
                </c:pt>
                <c:pt idx="61">
                  <c:v>1.7484871956428836E-12</c:v>
                </c:pt>
                <c:pt idx="62">
                  <c:v>1.6334947910373836E-12</c:v>
                </c:pt>
                <c:pt idx="63">
                  <c:v>1.2402555199999328E-12</c:v>
                </c:pt>
                <c:pt idx="64">
                  <c:v>1.3093254396664981E-12</c:v>
                </c:pt>
                <c:pt idx="65">
                  <c:v>1.1923199999999998E-13</c:v>
                </c:pt>
                <c:pt idx="66">
                  <c:v>1.2891338982167461E-13</c:v>
                </c:pt>
                <c:pt idx="67">
                  <c:v>1.2184385921212248E-13</c:v>
                </c:pt>
                <c:pt idx="68">
                  <c:v>1.423394240107942E-13</c:v>
                </c:pt>
                <c:pt idx="69">
                  <c:v>2.9315519999999838E-13</c:v>
                </c:pt>
              </c:numCache>
            </c:numRef>
          </c:xVal>
          <c:yVal>
            <c:numRef>
              <c:f>Foglio1!$N$2:$N$71</c:f>
              <c:numCache>
                <c:formatCode>0.00E+00</c:formatCode>
                <c:ptCount val="70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  <c:pt idx="47">
                  <c:v>3.6050666069255401E-13</c:v>
                </c:pt>
                <c:pt idx="48">
                  <c:v>2.8032193098864099E-11</c:v>
                </c:pt>
                <c:pt idx="49">
                  <c:v>2.7312108586033902E-11</c:v>
                </c:pt>
                <c:pt idx="50">
                  <c:v>3.0443274408313802E-11</c:v>
                </c:pt>
                <c:pt idx="51">
                  <c:v>1.0891088776205E-10</c:v>
                </c:pt>
                <c:pt idx="52">
                  <c:v>5.2968172039708298E-11</c:v>
                </c:pt>
                <c:pt idx="53">
                  <c:v>1.12176826773676E-10</c:v>
                </c:pt>
                <c:pt idx="54">
                  <c:v>6.8110960349146398E-12</c:v>
                </c:pt>
                <c:pt idx="55">
                  <c:v>7.0789326352957304E-12</c:v>
                </c:pt>
                <c:pt idx="56">
                  <c:v>1.0077027183231099E-11</c:v>
                </c:pt>
                <c:pt idx="57">
                  <c:v>3.6313224291563698E-12</c:v>
                </c:pt>
                <c:pt idx="58">
                  <c:v>8.2291516665303902E-13</c:v>
                </c:pt>
                <c:pt idx="59">
                  <c:v>6.0839158683759799E-12</c:v>
                </c:pt>
                <c:pt idx="60">
                  <c:v>8.8999189779483697E-13</c:v>
                </c:pt>
                <c:pt idx="61">
                  <c:v>1.4980429902254E-12</c:v>
                </c:pt>
                <c:pt idx="62">
                  <c:v>7.9943956396832599E-13</c:v>
                </c:pt>
                <c:pt idx="63">
                  <c:v>3.8556457007286798E-13</c:v>
                </c:pt>
                <c:pt idx="64">
                  <c:v>3.96801484757517E-13</c:v>
                </c:pt>
                <c:pt idx="65">
                  <c:v>8.2291516665303902E-13</c:v>
                </c:pt>
                <c:pt idx="66">
                  <c:v>8.2291516665303902E-13</c:v>
                </c:pt>
                <c:pt idx="67">
                  <c:v>4.39696179563837E-12</c:v>
                </c:pt>
                <c:pt idx="68">
                  <c:v>7.4337238729529699E-13</c:v>
                </c:pt>
                <c:pt idx="69">
                  <c:v>4.3955002776307798E-13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AC-4923-913E-4D481C7BF388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Foglio1!$L$49:$L$71</c:f>
              <c:numCache>
                <c:formatCode>General</c:formatCode>
                <c:ptCount val="23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</c:numCache>
            </c:numRef>
          </c:xVal>
          <c:yVal>
            <c:numRef>
              <c:f>Foglio1!$N$49:$N$71</c:f>
              <c:numCache>
                <c:formatCode>0.00E+00</c:formatCode>
                <c:ptCount val="23"/>
                <c:pt idx="0">
                  <c:v>3.6050666069255401E-13</c:v>
                </c:pt>
                <c:pt idx="1">
                  <c:v>2.8032193098864099E-11</c:v>
                </c:pt>
                <c:pt idx="2">
                  <c:v>2.7312108586033902E-11</c:v>
                </c:pt>
                <c:pt idx="3">
                  <c:v>3.0443274408313802E-11</c:v>
                </c:pt>
                <c:pt idx="4">
                  <c:v>1.0891088776205E-10</c:v>
                </c:pt>
                <c:pt idx="5">
                  <c:v>5.2968172039708298E-11</c:v>
                </c:pt>
                <c:pt idx="6">
                  <c:v>1.12176826773676E-10</c:v>
                </c:pt>
                <c:pt idx="7">
                  <c:v>6.8110960349146398E-12</c:v>
                </c:pt>
                <c:pt idx="8">
                  <c:v>7.0789326352957304E-12</c:v>
                </c:pt>
                <c:pt idx="9">
                  <c:v>1.0077027183231099E-11</c:v>
                </c:pt>
                <c:pt idx="10">
                  <c:v>3.6313224291563698E-12</c:v>
                </c:pt>
                <c:pt idx="11">
                  <c:v>8.2291516665303902E-13</c:v>
                </c:pt>
                <c:pt idx="12">
                  <c:v>6.0839158683759799E-12</c:v>
                </c:pt>
                <c:pt idx="13">
                  <c:v>8.8999189779483697E-13</c:v>
                </c:pt>
                <c:pt idx="14">
                  <c:v>1.4980429902254E-12</c:v>
                </c:pt>
                <c:pt idx="15">
                  <c:v>7.9943956396832599E-13</c:v>
                </c:pt>
                <c:pt idx="16">
                  <c:v>3.8556457007286798E-13</c:v>
                </c:pt>
                <c:pt idx="17">
                  <c:v>3.96801484757517E-13</c:v>
                </c:pt>
                <c:pt idx="18">
                  <c:v>8.2291516665303902E-13</c:v>
                </c:pt>
                <c:pt idx="19">
                  <c:v>8.2291516665303902E-13</c:v>
                </c:pt>
                <c:pt idx="20">
                  <c:v>4.39696179563837E-12</c:v>
                </c:pt>
                <c:pt idx="21">
                  <c:v>7.4337238729529699E-13</c:v>
                </c:pt>
                <c:pt idx="22">
                  <c:v>4.3955002776307798E-13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AC-4923-913E-4D481C7BF388}"/>
            </c:ext>
          </c:extLst>
        </c:ser>
        <c:ser>
          <c:idx val="1"/>
          <c:order val="2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>
              <a:noFill/>
            </a:ln>
          </c:spPr>
          <c:xVal>
            <c:numRef>
              <c:f>Foglio1!$L$2:$L$48</c:f>
              <c:numCache>
                <c:formatCode>General</c:formatCode>
                <c:ptCount val="47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</c:numCache>
            </c:numRef>
          </c:xVal>
          <c:yVal>
            <c:numRef>
              <c:f>Foglio1!$N$2:$N$48</c:f>
              <c:numCache>
                <c:formatCode>0.00E+00</c:formatCode>
                <c:ptCount val="47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AC-4923-913E-4D481C7B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90656"/>
        <c:axId val="1002296896"/>
      </c:scatterChart>
      <c:valAx>
        <c:axId val="1002290656"/>
        <c:scaling>
          <c:logBase val="10"/>
          <c:orientation val="minMax"/>
          <c:max val="1.4000000000000005E-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002296896"/>
        <c:crosses val="autoZero"/>
        <c:crossBetween val="midCat"/>
      </c:valAx>
      <c:valAx>
        <c:axId val="1002296896"/>
        <c:scaling>
          <c:logBase val="10"/>
          <c:orientation val="minMax"/>
          <c:max val="1.4000000000000005E-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0022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k_m2_predetto (Modello bias-variance adjustement)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3739079867175562"/>
                  <c:y val="6.130116180215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Foglio1!$L$2:$L$80</c:f>
              <c:numCache>
                <c:formatCode>General</c:formatCode>
                <c:ptCount val="79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  <c:pt idx="47">
                  <c:v>5.4999999999999999E-14</c:v>
                </c:pt>
                <c:pt idx="48">
                  <c:v>3.7628104499999998E-11</c:v>
                </c:pt>
                <c:pt idx="49">
                  <c:v>9.8677179999999999E-12</c:v>
                </c:pt>
                <c:pt idx="50">
                  <c:v>6.5677179999999999E-12</c:v>
                </c:pt>
                <c:pt idx="51">
                  <c:v>3.7628104499999998E-11</c:v>
                </c:pt>
                <c:pt idx="52">
                  <c:v>8.5086450000000006E-11</c:v>
                </c:pt>
                <c:pt idx="53">
                  <c:v>6.7827537000000006E-11</c:v>
                </c:pt>
                <c:pt idx="54">
                  <c:v>1.2644019E-11</c:v>
                </c:pt>
                <c:pt idx="55">
                  <c:v>8.8677180000000018E-12</c:v>
                </c:pt>
                <c:pt idx="56">
                  <c:v>1.5080661000000001E-11</c:v>
                </c:pt>
                <c:pt idx="57">
                  <c:v>8.2706669999999994E-13</c:v>
                </c:pt>
                <c:pt idx="58">
                  <c:v>9.647262000000001E-13</c:v>
                </c:pt>
                <c:pt idx="59">
                  <c:v>1.8802760513951737E-12</c:v>
                </c:pt>
                <c:pt idx="60">
                  <c:v>1.4730002736342988E-12</c:v>
                </c:pt>
                <c:pt idx="61">
                  <c:v>1.7484871956428836E-12</c:v>
                </c:pt>
                <c:pt idx="62">
                  <c:v>1.6334947910373836E-12</c:v>
                </c:pt>
                <c:pt idx="63">
                  <c:v>1.2402555199999328E-12</c:v>
                </c:pt>
                <c:pt idx="64">
                  <c:v>1.3093254396664981E-12</c:v>
                </c:pt>
                <c:pt idx="65">
                  <c:v>1.1923199999999998E-13</c:v>
                </c:pt>
                <c:pt idx="66">
                  <c:v>1.2891338982167461E-13</c:v>
                </c:pt>
                <c:pt idx="67">
                  <c:v>1.2184385921212248E-13</c:v>
                </c:pt>
                <c:pt idx="68">
                  <c:v>1.423394240107942E-13</c:v>
                </c:pt>
                <c:pt idx="69">
                  <c:v>2.9315519999999838E-13</c:v>
                </c:pt>
                <c:pt idx="70">
                  <c:v>4.7640959999999784E-13</c:v>
                </c:pt>
                <c:pt idx="71">
                  <c:v>3.4679676597961759E-14</c:v>
                </c:pt>
                <c:pt idx="72">
                  <c:v>3.4719975928790126E-14</c:v>
                </c:pt>
                <c:pt idx="73">
                  <c:v>3.421847979355276E-14</c:v>
                </c:pt>
                <c:pt idx="74">
                  <c:v>3.3525077285022923E-14</c:v>
                </c:pt>
                <c:pt idx="75">
                  <c:v>2.6877207999999859E-13</c:v>
                </c:pt>
                <c:pt idx="76">
                  <c:v>2.1940210239999988E-13</c:v>
                </c:pt>
                <c:pt idx="77">
                  <c:v>2.8408758399999882E-13</c:v>
                </c:pt>
                <c:pt idx="78">
                  <c:v>2.4444745599999908E-13</c:v>
                </c:pt>
              </c:numCache>
            </c:numRef>
          </c:xVal>
          <c:yVal>
            <c:numRef>
              <c:f>Foglio1!$P$2:$P$80</c:f>
              <c:numCache>
                <c:formatCode>0.00E+00</c:formatCode>
                <c:ptCount val="79"/>
                <c:pt idx="0">
                  <c:v>4.5666298942696496E-12</c:v>
                </c:pt>
                <c:pt idx="1">
                  <c:v>1.67691435517967E-12</c:v>
                </c:pt>
                <c:pt idx="2">
                  <c:v>4.5232981455873897E-12</c:v>
                </c:pt>
                <c:pt idx="3">
                  <c:v>5.3713320442861603E-13</c:v>
                </c:pt>
                <c:pt idx="4">
                  <c:v>-2.9170737038727501E-12</c:v>
                </c:pt>
                <c:pt idx="5">
                  <c:v>1.3982639844443801E-12</c:v>
                </c:pt>
                <c:pt idx="6">
                  <c:v>1.71708763368109E-12</c:v>
                </c:pt>
                <c:pt idx="7">
                  <c:v>1.5671795398050401E-12</c:v>
                </c:pt>
                <c:pt idx="8">
                  <c:v>2.6139153805283901E-12</c:v>
                </c:pt>
                <c:pt idx="9">
                  <c:v>1.6115474023486899E-12</c:v>
                </c:pt>
                <c:pt idx="10">
                  <c:v>1.6115474023486899E-12</c:v>
                </c:pt>
                <c:pt idx="11">
                  <c:v>4.9975459435515802E-11</c:v>
                </c:pt>
                <c:pt idx="12">
                  <c:v>3.7659712478911303E-11</c:v>
                </c:pt>
                <c:pt idx="13">
                  <c:v>5.2987268086286398E-11</c:v>
                </c:pt>
                <c:pt idx="14">
                  <c:v>2.5819265217356999E-11</c:v>
                </c:pt>
                <c:pt idx="15">
                  <c:v>1.1842833850467099E-10</c:v>
                </c:pt>
                <c:pt idx="16">
                  <c:v>8.4243214762860294E-11</c:v>
                </c:pt>
                <c:pt idx="17">
                  <c:v>1.2332659543381501E-12</c:v>
                </c:pt>
                <c:pt idx="18">
                  <c:v>5.9400944190768096E-13</c:v>
                </c:pt>
                <c:pt idx="19">
                  <c:v>7.3967626334268096E-13</c:v>
                </c:pt>
                <c:pt idx="20">
                  <c:v>5.9400944190768096E-13</c:v>
                </c:pt>
                <c:pt idx="21">
                  <c:v>5.9400944190768096E-13</c:v>
                </c:pt>
                <c:pt idx="22">
                  <c:v>5.9400944190768096E-13</c:v>
                </c:pt>
                <c:pt idx="23">
                  <c:v>2.70302854446097E-12</c:v>
                </c:pt>
                <c:pt idx="24">
                  <c:v>2.68768526223504E-12</c:v>
                </c:pt>
                <c:pt idx="25">
                  <c:v>2.8776913188533602E-12</c:v>
                </c:pt>
                <c:pt idx="26">
                  <c:v>1.36121693744141E-13</c:v>
                </c:pt>
                <c:pt idx="27">
                  <c:v>1.8446949655961299E-13</c:v>
                </c:pt>
                <c:pt idx="28">
                  <c:v>5.4535103837578402E-13</c:v>
                </c:pt>
                <c:pt idx="29">
                  <c:v>1.36121693744141E-13</c:v>
                </c:pt>
                <c:pt idx="30">
                  <c:v>1.8446949655961299E-13</c:v>
                </c:pt>
                <c:pt idx="31">
                  <c:v>5.4535103837578402E-13</c:v>
                </c:pt>
                <c:pt idx="32">
                  <c:v>-5.1051828180072502E-13</c:v>
                </c:pt>
                <c:pt idx="33">
                  <c:v>1.67865673639361E-13</c:v>
                </c:pt>
                <c:pt idx="34">
                  <c:v>-5.1250737871508899E-14</c:v>
                </c:pt>
                <c:pt idx="35">
                  <c:v>5.3879524999484998E-13</c:v>
                </c:pt>
                <c:pt idx="36">
                  <c:v>5.4381124269596005E-13</c:v>
                </c:pt>
                <c:pt idx="37">
                  <c:v>5.3879524999484998E-13</c:v>
                </c:pt>
                <c:pt idx="38">
                  <c:v>1.0239224229740199E-12</c:v>
                </c:pt>
                <c:pt idx="39">
                  <c:v>7.2759987896065404E-13</c:v>
                </c:pt>
                <c:pt idx="40">
                  <c:v>7.2759987896065404E-13</c:v>
                </c:pt>
                <c:pt idx="41">
                  <c:v>1.0239224229740199E-12</c:v>
                </c:pt>
                <c:pt idx="42">
                  <c:v>1.0239224229740199E-12</c:v>
                </c:pt>
                <c:pt idx="43">
                  <c:v>1.1944064628069401E-12</c:v>
                </c:pt>
                <c:pt idx="44">
                  <c:v>1.61656345648191E-12</c:v>
                </c:pt>
                <c:pt idx="45">
                  <c:v>1.41665405328656E-12</c:v>
                </c:pt>
                <c:pt idx="46">
                  <c:v>1.41665405328656E-12</c:v>
                </c:pt>
                <c:pt idx="47">
                  <c:v>1.41665405328656E-12</c:v>
                </c:pt>
                <c:pt idx="48">
                  <c:v>3.74895661927846E-11</c:v>
                </c:pt>
                <c:pt idx="49">
                  <c:v>9.1379809602852796E-12</c:v>
                </c:pt>
                <c:pt idx="50">
                  <c:v>1.31164881439865E-11</c:v>
                </c:pt>
                <c:pt idx="51">
                  <c:v>3.73173951045193E-11</c:v>
                </c:pt>
                <c:pt idx="52">
                  <c:v>8.3449004799307095E-11</c:v>
                </c:pt>
                <c:pt idx="53">
                  <c:v>6.9527110084832002E-11</c:v>
                </c:pt>
                <c:pt idx="54">
                  <c:v>1.1405368156014601E-11</c:v>
                </c:pt>
                <c:pt idx="55">
                  <c:v>6.8716656319016499E-12</c:v>
                </c:pt>
                <c:pt idx="56">
                  <c:v>1.68825926004224E-11</c:v>
                </c:pt>
                <c:pt idx="57">
                  <c:v>1.50913162098375E-13</c:v>
                </c:pt>
                <c:pt idx="58">
                  <c:v>1.1487547921596799E-12</c:v>
                </c:pt>
                <c:pt idx="59">
                  <c:v>1.80844859828892E-12</c:v>
                </c:pt>
                <c:pt idx="60">
                  <c:v>1.40713207720945E-12</c:v>
                </c:pt>
                <c:pt idx="61">
                  <c:v>1.4702909145042E-12</c:v>
                </c:pt>
                <c:pt idx="62">
                  <c:v>1.5498393456154799E-12</c:v>
                </c:pt>
                <c:pt idx="63">
                  <c:v>8.3298057111968502E-13</c:v>
                </c:pt>
                <c:pt idx="64">
                  <c:v>8.0786153679616596E-13</c:v>
                </c:pt>
                <c:pt idx="65">
                  <c:v>4.5539315230095105E-13</c:v>
                </c:pt>
                <c:pt idx="66">
                  <c:v>3.24168772722881E-13</c:v>
                </c:pt>
                <c:pt idx="67">
                  <c:v>2.2724388712281601E-13</c:v>
                </c:pt>
                <c:pt idx="68">
                  <c:v>7.3208411537193504E-13</c:v>
                </c:pt>
                <c:pt idx="69">
                  <c:v>5.9800959334162295E-13</c:v>
                </c:pt>
                <c:pt idx="70">
                  <c:v>9.6784603148543395E-13</c:v>
                </c:pt>
                <c:pt idx="71">
                  <c:v>1.0239224229740199E-12</c:v>
                </c:pt>
                <c:pt idx="72">
                  <c:v>1.0239224229740199E-12</c:v>
                </c:pt>
                <c:pt idx="73">
                  <c:v>9.1223572536779499E-13</c:v>
                </c:pt>
                <c:pt idx="74">
                  <c:v>9.1223572536779499E-13</c:v>
                </c:pt>
                <c:pt idx="75">
                  <c:v>1.4123772094715201E-13</c:v>
                </c:pt>
                <c:pt idx="76">
                  <c:v>7.5328427293473796E-13</c:v>
                </c:pt>
                <c:pt idx="77">
                  <c:v>1.0239224229740199E-12</c:v>
                </c:pt>
                <c:pt idx="78">
                  <c:v>2.1880681735548601E-13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E-4B5C-8BBB-EFB8090E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01712"/>
        <c:axId val="1126705552"/>
      </c:scatterChart>
      <c:valAx>
        <c:axId val="1126701712"/>
        <c:scaling>
          <c:logBase val="10"/>
          <c:orientation val="minMax"/>
          <c:max val="1.0000000000000005E-9"/>
          <c:min val="1.0000000000000008E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05552"/>
        <c:crosses val="autoZero"/>
        <c:crossBetween val="midCat"/>
      </c:valAx>
      <c:valAx>
        <c:axId val="1126705552"/>
        <c:scaling>
          <c:logBase val="10"/>
          <c:orientation val="minMax"/>
          <c:max val="1.0000000000000005E-9"/>
          <c:min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5227569029951765E-2"/>
          <c:y val="0.1097056058302473"/>
          <c:w val="0.8911563425669341"/>
          <c:h val="0.853817052247808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1806748378548231"/>
                  <c:y val="2.6984376974659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Foglio1!$L$49:$L$96</c:f>
              <c:numCache>
                <c:formatCode>General</c:formatCode>
                <c:ptCount val="48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  <c:pt idx="38">
                  <c:v>5.5160513999999999E-11</c:v>
                </c:pt>
                <c:pt idx="39">
                  <c:v>3.3909435000000001E-13</c:v>
                </c:pt>
                <c:pt idx="40">
                  <c:v>2.0668770000000001E-13</c:v>
                </c:pt>
                <c:pt idx="41">
                  <c:v>2.9337147000000004E-13</c:v>
                </c:pt>
                <c:pt idx="42">
                  <c:v>4.2555051000000001E-13</c:v>
                </c:pt>
                <c:pt idx="43">
                  <c:v>1.7395398E-13</c:v>
                </c:pt>
                <c:pt idx="44">
                  <c:v>1.4597414999999999E-12</c:v>
                </c:pt>
                <c:pt idx="45">
                  <c:v>2.5641764999999999E-13</c:v>
                </c:pt>
                <c:pt idx="46">
                  <c:v>1.0213209E-12</c:v>
                </c:pt>
                <c:pt idx="47">
                  <c:v>1.9240092000000003E-13</c:v>
                </c:pt>
              </c:numCache>
            </c:numRef>
          </c:xVal>
          <c:yVal>
            <c:numRef>
              <c:f>Foglio1!$P$49:$P$96</c:f>
              <c:numCache>
                <c:formatCode>0.00E+00</c:formatCode>
                <c:ptCount val="48"/>
                <c:pt idx="0">
                  <c:v>1.41665405328656E-12</c:v>
                </c:pt>
                <c:pt idx="1">
                  <c:v>3.74895661927846E-11</c:v>
                </c:pt>
                <c:pt idx="2">
                  <c:v>9.1379809602852796E-12</c:v>
                </c:pt>
                <c:pt idx="3">
                  <c:v>1.31164881439865E-11</c:v>
                </c:pt>
                <c:pt idx="4">
                  <c:v>3.73173951045193E-11</c:v>
                </c:pt>
                <c:pt idx="5">
                  <c:v>8.3449004799307095E-11</c:v>
                </c:pt>
                <c:pt idx="6">
                  <c:v>6.9527110084832002E-11</c:v>
                </c:pt>
                <c:pt idx="7">
                  <c:v>1.1405368156014601E-11</c:v>
                </c:pt>
                <c:pt idx="8">
                  <c:v>6.8716656319016499E-12</c:v>
                </c:pt>
                <c:pt idx="9">
                  <c:v>1.68825926004224E-11</c:v>
                </c:pt>
                <c:pt idx="10">
                  <c:v>1.50913162098375E-13</c:v>
                </c:pt>
                <c:pt idx="11">
                  <c:v>1.1487547921596799E-12</c:v>
                </c:pt>
                <c:pt idx="12">
                  <c:v>1.80844859828892E-12</c:v>
                </c:pt>
                <c:pt idx="13">
                  <c:v>1.40713207720945E-12</c:v>
                </c:pt>
                <c:pt idx="14">
                  <c:v>1.4702909145042E-12</c:v>
                </c:pt>
                <c:pt idx="15">
                  <c:v>1.5498393456154799E-12</c:v>
                </c:pt>
                <c:pt idx="16">
                  <c:v>8.3298057111968502E-13</c:v>
                </c:pt>
                <c:pt idx="17">
                  <c:v>8.0786153679616596E-13</c:v>
                </c:pt>
                <c:pt idx="18">
                  <c:v>4.5539315230095105E-13</c:v>
                </c:pt>
                <c:pt idx="19">
                  <c:v>3.24168772722881E-13</c:v>
                </c:pt>
                <c:pt idx="20">
                  <c:v>2.2724388712281601E-13</c:v>
                </c:pt>
                <c:pt idx="21">
                  <c:v>7.3208411537193504E-13</c:v>
                </c:pt>
                <c:pt idx="22">
                  <c:v>5.9800959334162295E-13</c:v>
                </c:pt>
                <c:pt idx="23">
                  <c:v>9.6784603148543395E-13</c:v>
                </c:pt>
                <c:pt idx="24">
                  <c:v>1.0239224229740199E-12</c:v>
                </c:pt>
                <c:pt idx="25">
                  <c:v>1.0239224229740199E-12</c:v>
                </c:pt>
                <c:pt idx="26">
                  <c:v>9.1223572536779499E-13</c:v>
                </c:pt>
                <c:pt idx="27">
                  <c:v>9.1223572536779499E-13</c:v>
                </c:pt>
                <c:pt idx="28">
                  <c:v>1.4123772094715201E-13</c:v>
                </c:pt>
                <c:pt idx="29">
                  <c:v>7.5328427293473796E-13</c:v>
                </c:pt>
                <c:pt idx="30">
                  <c:v>1.0239224229740199E-12</c:v>
                </c:pt>
                <c:pt idx="31">
                  <c:v>2.1880681735548601E-13</c:v>
                </c:pt>
                <c:pt idx="38">
                  <c:v>4.9975459435515802E-11</c:v>
                </c:pt>
                <c:pt idx="39">
                  <c:v>7.3967626334268096E-13</c:v>
                </c:pt>
                <c:pt idx="40">
                  <c:v>5.9400944190768096E-13</c:v>
                </c:pt>
                <c:pt idx="41">
                  <c:v>1.36121693744141E-13</c:v>
                </c:pt>
                <c:pt idx="42">
                  <c:v>1.8446949655961299E-13</c:v>
                </c:pt>
                <c:pt idx="43">
                  <c:v>-5.1250737871508899E-14</c:v>
                </c:pt>
                <c:pt idx="44">
                  <c:v>7.2759987896065404E-13</c:v>
                </c:pt>
                <c:pt idx="45">
                  <c:v>1.0239224229740199E-12</c:v>
                </c:pt>
                <c:pt idx="46">
                  <c:v>1.0239224229740199E-12</c:v>
                </c:pt>
                <c:pt idx="47">
                  <c:v>1.61656345648191E-12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5-41DE-B0D7-117F4FB8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90192"/>
        <c:axId val="1126708432"/>
      </c:scatterChart>
      <c:valAx>
        <c:axId val="1126690192"/>
        <c:scaling>
          <c:logBase val="10"/>
          <c:orientation val="minMax"/>
          <c:max val="1.0000000000000005E-9"/>
          <c:min val="1.0000000000000008E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08432"/>
        <c:crosses val="autoZero"/>
        <c:crossBetween val="midCat"/>
      </c:valAx>
      <c:valAx>
        <c:axId val="1126708432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6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6767279090116"/>
                  <c:y val="8.6049139690871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Foglio1!$L$2:$L$48</c:f>
              <c:numCache>
                <c:formatCode>General</c:formatCode>
                <c:ptCount val="47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</c:numCache>
            </c:numRef>
          </c:xVal>
          <c:yVal>
            <c:numRef>
              <c:f>Foglio1!$N$2:$N$48</c:f>
              <c:numCache>
                <c:formatCode>0.00E+00</c:formatCode>
                <c:ptCount val="47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D-4328-BB56-31ED8D3B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5615"/>
        <c:axId val="118996095"/>
      </c:scatterChart>
      <c:valAx>
        <c:axId val="118995615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96095"/>
        <c:crosses val="autoZero"/>
        <c:crossBetween val="midCat"/>
      </c:valAx>
      <c:valAx>
        <c:axId val="118996095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noFill/>
              <a:ln w="6350">
                <a:solidFill>
                  <a:srgbClr val="FF0000"/>
                </a:solidFill>
              </a:ln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Foglio1!$O$87:$O$96</c:f>
              <c:numCache>
                <c:formatCode>0.00E+00</c:formatCode>
                <c:ptCount val="10"/>
                <c:pt idx="0">
                  <c:v>6.1070038393122005E-11</c:v>
                </c:pt>
                <c:pt idx="1">
                  <c:v>2.07134272265309E-13</c:v>
                </c:pt>
                <c:pt idx="2">
                  <c:v>2.6451843037795799E-13</c:v>
                </c:pt>
                <c:pt idx="3">
                  <c:v>4.2342379337519701E-13</c:v>
                </c:pt>
                <c:pt idx="4">
                  <c:v>5.5101139241284799E-13</c:v>
                </c:pt>
                <c:pt idx="5">
                  <c:v>5.2078391007211602E-13</c:v>
                </c:pt>
                <c:pt idx="6">
                  <c:v>5.1533518963237898E-13</c:v>
                </c:pt>
                <c:pt idx="7">
                  <c:v>4.8509376220410103E-13</c:v>
                </c:pt>
                <c:pt idx="8">
                  <c:v>2.6195182780045102E-13</c:v>
                </c:pt>
                <c:pt idx="9">
                  <c:v>6.9272935822051502E-13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A-4B7B-A7A9-80B1756AD6F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040398075240597"/>
                  <c:y val="3.6970326625838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Foglio1!$L$49:$L$80</c:f>
              <c:numCache>
                <c:formatCode>General</c:formatCode>
                <c:ptCount val="32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</c:numCache>
            </c:numRef>
          </c:xVal>
          <c:yVal>
            <c:numRef>
              <c:f>Foglio1!$O$49:$O$80</c:f>
              <c:numCache>
                <c:formatCode>0.00E+00</c:formatCode>
                <c:ptCount val="32"/>
                <c:pt idx="0">
                  <c:v>1.9514195771722699E-13</c:v>
                </c:pt>
                <c:pt idx="1">
                  <c:v>3.3198680201848303E-11</c:v>
                </c:pt>
                <c:pt idx="2">
                  <c:v>9.5654373329558306E-12</c:v>
                </c:pt>
                <c:pt idx="3">
                  <c:v>1.1189345357741099E-11</c:v>
                </c:pt>
                <c:pt idx="4">
                  <c:v>5.3473385729073903E-11</c:v>
                </c:pt>
                <c:pt idx="5">
                  <c:v>7.5106945800730905E-11</c:v>
                </c:pt>
                <c:pt idx="6">
                  <c:v>7.8413176409089903E-11</c:v>
                </c:pt>
                <c:pt idx="7">
                  <c:v>1.36755409290553E-11</c:v>
                </c:pt>
                <c:pt idx="8">
                  <c:v>7.3857869763072104E-12</c:v>
                </c:pt>
                <c:pt idx="9">
                  <c:v>1.78354330336667E-11</c:v>
                </c:pt>
                <c:pt idx="10">
                  <c:v>-5.7157557508710496E-14</c:v>
                </c:pt>
                <c:pt idx="11">
                  <c:v>8.5926792119181298E-13</c:v>
                </c:pt>
                <c:pt idx="12">
                  <c:v>2.0662508788478399E-12</c:v>
                </c:pt>
                <c:pt idx="13">
                  <c:v>1.40897196871597E-12</c:v>
                </c:pt>
                <c:pt idx="14">
                  <c:v>1.7169776702154299E-12</c:v>
                </c:pt>
                <c:pt idx="15">
                  <c:v>2.27403292899953E-12</c:v>
                </c:pt>
                <c:pt idx="16">
                  <c:v>1.08075141916532E-12</c:v>
                </c:pt>
                <c:pt idx="17">
                  <c:v>1.10704018217583E-12</c:v>
                </c:pt>
                <c:pt idx="18">
                  <c:v>3.67442867375795E-13</c:v>
                </c:pt>
                <c:pt idx="19">
                  <c:v>3.3188052899957699E-13</c:v>
                </c:pt>
                <c:pt idx="20">
                  <c:v>7.8152315867465596E-15</c:v>
                </c:pt>
                <c:pt idx="21">
                  <c:v>2.8313618195457099E-13</c:v>
                </c:pt>
                <c:pt idx="22">
                  <c:v>5.6300152612124796E-13</c:v>
                </c:pt>
                <c:pt idx="23">
                  <c:v>5.6634816283578197E-13</c:v>
                </c:pt>
                <c:pt idx="24">
                  <c:v>2.01671376367638E-13</c:v>
                </c:pt>
                <c:pt idx="25">
                  <c:v>2.01671376367638E-13</c:v>
                </c:pt>
                <c:pt idx="26">
                  <c:v>2.1946715103840701E-13</c:v>
                </c:pt>
                <c:pt idx="27">
                  <c:v>2.01671376367638E-13</c:v>
                </c:pt>
                <c:pt idx="28">
                  <c:v>1.77603783215395E-13</c:v>
                </c:pt>
                <c:pt idx="29">
                  <c:v>7.4531161451352998E-13</c:v>
                </c:pt>
                <c:pt idx="30">
                  <c:v>2.15368278213782E-13</c:v>
                </c:pt>
                <c:pt idx="31">
                  <c:v>3.2847150798371202E-13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A-4B7B-A7A9-80B1756A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1824"/>
        <c:axId val="211944224"/>
      </c:scatterChart>
      <c:valAx>
        <c:axId val="211941824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4224"/>
        <c:crosses val="autoZero"/>
        <c:crossBetween val="midCat"/>
      </c:valAx>
      <c:valAx>
        <c:axId val="211944224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1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2  tentativo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noFill/>
              <a:ln w="6350">
                <a:solidFill>
                  <a:srgbClr val="FF0000"/>
                </a:solidFill>
              </a:ln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Foglio1!$O$87:$O$96</c:f>
              <c:numCache>
                <c:formatCode>0.00E+00</c:formatCode>
                <c:ptCount val="10"/>
                <c:pt idx="0">
                  <c:v>6.1070038393122005E-11</c:v>
                </c:pt>
                <c:pt idx="1">
                  <c:v>2.07134272265309E-13</c:v>
                </c:pt>
                <c:pt idx="2">
                  <c:v>2.6451843037795799E-13</c:v>
                </c:pt>
                <c:pt idx="3">
                  <c:v>4.2342379337519701E-13</c:v>
                </c:pt>
                <c:pt idx="4">
                  <c:v>5.5101139241284799E-13</c:v>
                </c:pt>
                <c:pt idx="5">
                  <c:v>5.2078391007211602E-13</c:v>
                </c:pt>
                <c:pt idx="6">
                  <c:v>5.1533518963237898E-13</c:v>
                </c:pt>
                <c:pt idx="7">
                  <c:v>4.8509376220410103E-13</c:v>
                </c:pt>
                <c:pt idx="8">
                  <c:v>2.6195182780045102E-13</c:v>
                </c:pt>
                <c:pt idx="9">
                  <c:v>6.9272935822051502E-13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A28-A4E4-C1BD019A2BB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040398075240597"/>
                  <c:y val="3.6970326625838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Foglio1!$L$49:$L$80</c:f>
              <c:numCache>
                <c:formatCode>General</c:formatCode>
                <c:ptCount val="32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</c:numCache>
            </c:numRef>
          </c:xVal>
          <c:yVal>
            <c:numRef>
              <c:f>Foglio1!$O$49:$O$80</c:f>
              <c:numCache>
                <c:formatCode>0.00E+00</c:formatCode>
                <c:ptCount val="32"/>
                <c:pt idx="0">
                  <c:v>1.9514195771722699E-13</c:v>
                </c:pt>
                <c:pt idx="1">
                  <c:v>3.3198680201848303E-11</c:v>
                </c:pt>
                <c:pt idx="2">
                  <c:v>9.5654373329558306E-12</c:v>
                </c:pt>
                <c:pt idx="3">
                  <c:v>1.1189345357741099E-11</c:v>
                </c:pt>
                <c:pt idx="4">
                  <c:v>5.3473385729073903E-11</c:v>
                </c:pt>
                <c:pt idx="5">
                  <c:v>7.5106945800730905E-11</c:v>
                </c:pt>
                <c:pt idx="6">
                  <c:v>7.8413176409089903E-11</c:v>
                </c:pt>
                <c:pt idx="7">
                  <c:v>1.36755409290553E-11</c:v>
                </c:pt>
                <c:pt idx="8">
                  <c:v>7.3857869763072104E-12</c:v>
                </c:pt>
                <c:pt idx="9">
                  <c:v>1.78354330336667E-11</c:v>
                </c:pt>
                <c:pt idx="10">
                  <c:v>-5.7157557508710496E-14</c:v>
                </c:pt>
                <c:pt idx="11">
                  <c:v>8.5926792119181298E-13</c:v>
                </c:pt>
                <c:pt idx="12">
                  <c:v>2.0662508788478399E-12</c:v>
                </c:pt>
                <c:pt idx="13">
                  <c:v>1.40897196871597E-12</c:v>
                </c:pt>
                <c:pt idx="14">
                  <c:v>1.7169776702154299E-12</c:v>
                </c:pt>
                <c:pt idx="15">
                  <c:v>2.27403292899953E-12</c:v>
                </c:pt>
                <c:pt idx="16">
                  <c:v>1.08075141916532E-12</c:v>
                </c:pt>
                <c:pt idx="17">
                  <c:v>1.10704018217583E-12</c:v>
                </c:pt>
                <c:pt idx="18">
                  <c:v>3.67442867375795E-13</c:v>
                </c:pt>
                <c:pt idx="19">
                  <c:v>3.3188052899957699E-13</c:v>
                </c:pt>
                <c:pt idx="20">
                  <c:v>7.8152315867465596E-15</c:v>
                </c:pt>
                <c:pt idx="21">
                  <c:v>2.8313618195457099E-13</c:v>
                </c:pt>
                <c:pt idx="22">
                  <c:v>5.6300152612124796E-13</c:v>
                </c:pt>
                <c:pt idx="23">
                  <c:v>5.6634816283578197E-13</c:v>
                </c:pt>
                <c:pt idx="24">
                  <c:v>2.01671376367638E-13</c:v>
                </c:pt>
                <c:pt idx="25">
                  <c:v>2.01671376367638E-13</c:v>
                </c:pt>
                <c:pt idx="26">
                  <c:v>2.1946715103840701E-13</c:v>
                </c:pt>
                <c:pt idx="27">
                  <c:v>2.01671376367638E-13</c:v>
                </c:pt>
                <c:pt idx="28">
                  <c:v>1.77603783215395E-13</c:v>
                </c:pt>
                <c:pt idx="29">
                  <c:v>7.4531161451352998E-13</c:v>
                </c:pt>
                <c:pt idx="30">
                  <c:v>2.15368278213782E-13</c:v>
                </c:pt>
                <c:pt idx="31">
                  <c:v>3.2847150798371202E-13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C-4A28-A4E4-C1BD019A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1824"/>
        <c:axId val="211944224"/>
      </c:scatterChart>
      <c:valAx>
        <c:axId val="211941824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4224"/>
        <c:crosses val="autoZero"/>
        <c:crossBetween val="midCat"/>
      </c:valAx>
      <c:valAx>
        <c:axId val="211944224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1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whole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k_m2_predetto_2modello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463491331549727"/>
                  <c:y val="6.104157278264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Foglio1!$L$2:$L$80</c:f>
              <c:numCache>
                <c:formatCode>General</c:formatCode>
                <c:ptCount val="79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  <c:pt idx="47">
                  <c:v>5.4999999999999999E-14</c:v>
                </c:pt>
                <c:pt idx="48">
                  <c:v>3.7628104499999998E-11</c:v>
                </c:pt>
                <c:pt idx="49">
                  <c:v>9.8677179999999999E-12</c:v>
                </c:pt>
                <c:pt idx="50">
                  <c:v>6.5677179999999999E-12</c:v>
                </c:pt>
                <c:pt idx="51">
                  <c:v>3.7628104499999998E-11</c:v>
                </c:pt>
                <c:pt idx="52">
                  <c:v>8.5086450000000006E-11</c:v>
                </c:pt>
                <c:pt idx="53">
                  <c:v>6.7827537000000006E-11</c:v>
                </c:pt>
                <c:pt idx="54">
                  <c:v>1.2644019E-11</c:v>
                </c:pt>
                <c:pt idx="55">
                  <c:v>8.8677180000000018E-12</c:v>
                </c:pt>
                <c:pt idx="56">
                  <c:v>1.5080661000000001E-11</c:v>
                </c:pt>
                <c:pt idx="57">
                  <c:v>8.2706669999999994E-13</c:v>
                </c:pt>
                <c:pt idx="58">
                  <c:v>9.647262000000001E-13</c:v>
                </c:pt>
                <c:pt idx="59">
                  <c:v>1.8802760513951737E-12</c:v>
                </c:pt>
                <c:pt idx="60">
                  <c:v>1.4730002736342988E-12</c:v>
                </c:pt>
                <c:pt idx="61">
                  <c:v>1.7484871956428836E-12</c:v>
                </c:pt>
                <c:pt idx="62">
                  <c:v>1.6334947910373836E-12</c:v>
                </c:pt>
                <c:pt idx="63">
                  <c:v>1.2402555199999328E-12</c:v>
                </c:pt>
                <c:pt idx="64">
                  <c:v>1.3093254396664981E-12</c:v>
                </c:pt>
                <c:pt idx="65">
                  <c:v>1.1923199999999998E-13</c:v>
                </c:pt>
                <c:pt idx="66">
                  <c:v>1.2891338982167461E-13</c:v>
                </c:pt>
                <c:pt idx="67">
                  <c:v>1.2184385921212248E-13</c:v>
                </c:pt>
                <c:pt idx="68">
                  <c:v>1.423394240107942E-13</c:v>
                </c:pt>
                <c:pt idx="69">
                  <c:v>2.9315519999999838E-13</c:v>
                </c:pt>
                <c:pt idx="70">
                  <c:v>4.7640959999999784E-13</c:v>
                </c:pt>
                <c:pt idx="71">
                  <c:v>3.4679676597961759E-14</c:v>
                </c:pt>
                <c:pt idx="72">
                  <c:v>3.4719975928790126E-14</c:v>
                </c:pt>
                <c:pt idx="73">
                  <c:v>3.421847979355276E-14</c:v>
                </c:pt>
                <c:pt idx="74">
                  <c:v>3.3525077285022923E-14</c:v>
                </c:pt>
                <c:pt idx="75">
                  <c:v>2.6877207999999859E-13</c:v>
                </c:pt>
                <c:pt idx="76">
                  <c:v>2.1940210239999988E-13</c:v>
                </c:pt>
                <c:pt idx="77">
                  <c:v>2.8408758399999882E-13</c:v>
                </c:pt>
                <c:pt idx="78">
                  <c:v>2.4444745599999908E-13</c:v>
                </c:pt>
              </c:numCache>
            </c:numRef>
          </c:xVal>
          <c:yVal>
            <c:numRef>
              <c:f>Foglio1!$O$2:$O$80</c:f>
              <c:numCache>
                <c:formatCode>0.00E+00</c:formatCode>
                <c:ptCount val="79"/>
                <c:pt idx="0">
                  <c:v>5.4661654453848497E-12</c:v>
                </c:pt>
                <c:pt idx="1">
                  <c:v>2.1147697086400801E-12</c:v>
                </c:pt>
                <c:pt idx="2">
                  <c:v>7.9076826763031496E-12</c:v>
                </c:pt>
                <c:pt idx="3">
                  <c:v>1.1539064883779099E-12</c:v>
                </c:pt>
                <c:pt idx="4">
                  <c:v>1.01724198885463E-12</c:v>
                </c:pt>
                <c:pt idx="5">
                  <c:v>1.29762861513745E-12</c:v>
                </c:pt>
                <c:pt idx="6">
                  <c:v>1.4644581819840799E-12</c:v>
                </c:pt>
                <c:pt idx="7">
                  <c:v>2.7157911868736901E-12</c:v>
                </c:pt>
                <c:pt idx="8">
                  <c:v>1.9101477259039099E-12</c:v>
                </c:pt>
                <c:pt idx="9">
                  <c:v>6.4411678303799597E-13</c:v>
                </c:pt>
                <c:pt idx="10">
                  <c:v>6.4411678303799597E-13</c:v>
                </c:pt>
                <c:pt idx="11">
                  <c:v>6.1070038393122005E-11</c:v>
                </c:pt>
                <c:pt idx="12">
                  <c:v>3.6643635312464698E-11</c:v>
                </c:pt>
                <c:pt idx="13">
                  <c:v>5.1445717414123098E-11</c:v>
                </c:pt>
                <c:pt idx="14">
                  <c:v>3.2397106249157498E-11</c:v>
                </c:pt>
                <c:pt idx="15">
                  <c:v>8.9400484101544903E-11</c:v>
                </c:pt>
                <c:pt idx="16">
                  <c:v>7.8413176409089903E-11</c:v>
                </c:pt>
                <c:pt idx="17">
                  <c:v>7.7344585935199498E-13</c:v>
                </c:pt>
                <c:pt idx="18">
                  <c:v>2.7821531686607598E-13</c:v>
                </c:pt>
                <c:pt idx="19">
                  <c:v>2.07134272265309E-13</c:v>
                </c:pt>
                <c:pt idx="20">
                  <c:v>2.6451843037795799E-13</c:v>
                </c:pt>
                <c:pt idx="21">
                  <c:v>2.4452816273995899E-13</c:v>
                </c:pt>
                <c:pt idx="22">
                  <c:v>3.00532125778257E-13</c:v>
                </c:pt>
                <c:pt idx="23">
                  <c:v>1.1676234170898701E-12</c:v>
                </c:pt>
                <c:pt idx="24">
                  <c:v>1.03066349057978E-12</c:v>
                </c:pt>
                <c:pt idx="25">
                  <c:v>1.0903813928807699E-12</c:v>
                </c:pt>
                <c:pt idx="26">
                  <c:v>4.2342379337519701E-13</c:v>
                </c:pt>
                <c:pt idx="27">
                  <c:v>5.5101139241284799E-13</c:v>
                </c:pt>
                <c:pt idx="28">
                  <c:v>7.6346578407742103E-13</c:v>
                </c:pt>
                <c:pt idx="29">
                  <c:v>4.2342379337519701E-13</c:v>
                </c:pt>
                <c:pt idx="30">
                  <c:v>5.5101139241284799E-13</c:v>
                </c:pt>
                <c:pt idx="31">
                  <c:v>7.6346578407742103E-13</c:v>
                </c:pt>
                <c:pt idx="32">
                  <c:v>3.21835642855575E-13</c:v>
                </c:pt>
                <c:pt idx="33">
                  <c:v>3.43891488191139E-13</c:v>
                </c:pt>
                <c:pt idx="34">
                  <c:v>5.2078391007211602E-13</c:v>
                </c:pt>
                <c:pt idx="35">
                  <c:v>6.9912290441551597E-13</c:v>
                </c:pt>
                <c:pt idx="36">
                  <c:v>2.9899785898776801E-13</c:v>
                </c:pt>
                <c:pt idx="37">
                  <c:v>2.7694827972678301E-13</c:v>
                </c:pt>
                <c:pt idx="38">
                  <c:v>5.1533518963237898E-13</c:v>
                </c:pt>
                <c:pt idx="39">
                  <c:v>5.1533518963237898E-13</c:v>
                </c:pt>
                <c:pt idx="40">
                  <c:v>5.1533518963237898E-13</c:v>
                </c:pt>
                <c:pt idx="41">
                  <c:v>4.8509376220410103E-13</c:v>
                </c:pt>
                <c:pt idx="42">
                  <c:v>2.6195182780045102E-13</c:v>
                </c:pt>
                <c:pt idx="43">
                  <c:v>4.9171356283711504E-13</c:v>
                </c:pt>
                <c:pt idx="44">
                  <c:v>6.9272935822051502E-13</c:v>
                </c:pt>
                <c:pt idx="45">
                  <c:v>7.7120936218384498E-13</c:v>
                </c:pt>
                <c:pt idx="46">
                  <c:v>2.3588512648687102E-13</c:v>
                </c:pt>
                <c:pt idx="47">
                  <c:v>1.9514195771722699E-13</c:v>
                </c:pt>
                <c:pt idx="48">
                  <c:v>3.3198680201848303E-11</c:v>
                </c:pt>
                <c:pt idx="49">
                  <c:v>9.5654373329558306E-12</c:v>
                </c:pt>
                <c:pt idx="50">
                  <c:v>1.1189345357741099E-11</c:v>
                </c:pt>
                <c:pt idx="51">
                  <c:v>5.3473385729073903E-11</c:v>
                </c:pt>
                <c:pt idx="52">
                  <c:v>7.5106945800730905E-11</c:v>
                </c:pt>
                <c:pt idx="53">
                  <c:v>7.8413176409089903E-11</c:v>
                </c:pt>
                <c:pt idx="54">
                  <c:v>1.36755409290553E-11</c:v>
                </c:pt>
                <c:pt idx="55">
                  <c:v>7.3857869763072104E-12</c:v>
                </c:pt>
                <c:pt idx="56">
                  <c:v>1.78354330336667E-11</c:v>
                </c:pt>
                <c:pt idx="57">
                  <c:v>-5.7157557508710496E-14</c:v>
                </c:pt>
                <c:pt idx="58">
                  <c:v>8.5926792119181298E-13</c:v>
                </c:pt>
                <c:pt idx="59">
                  <c:v>2.0662508788478399E-12</c:v>
                </c:pt>
                <c:pt idx="60">
                  <c:v>1.40897196871597E-12</c:v>
                </c:pt>
                <c:pt idx="61">
                  <c:v>1.7169776702154299E-12</c:v>
                </c:pt>
                <c:pt idx="62">
                  <c:v>2.27403292899953E-12</c:v>
                </c:pt>
                <c:pt idx="63">
                  <c:v>1.08075141916532E-12</c:v>
                </c:pt>
                <c:pt idx="64">
                  <c:v>1.10704018217583E-12</c:v>
                </c:pt>
                <c:pt idx="65">
                  <c:v>3.67442867375795E-13</c:v>
                </c:pt>
                <c:pt idx="66">
                  <c:v>3.3188052899957699E-13</c:v>
                </c:pt>
                <c:pt idx="67">
                  <c:v>7.8152315867465596E-15</c:v>
                </c:pt>
                <c:pt idx="68">
                  <c:v>2.8313618195457099E-13</c:v>
                </c:pt>
                <c:pt idx="69">
                  <c:v>5.6300152612124796E-13</c:v>
                </c:pt>
                <c:pt idx="70">
                  <c:v>5.6634816283578197E-13</c:v>
                </c:pt>
                <c:pt idx="71">
                  <c:v>2.01671376367638E-13</c:v>
                </c:pt>
                <c:pt idx="72">
                  <c:v>2.01671376367638E-13</c:v>
                </c:pt>
                <c:pt idx="73">
                  <c:v>2.1946715103840701E-13</c:v>
                </c:pt>
                <c:pt idx="74">
                  <c:v>2.01671376367638E-13</c:v>
                </c:pt>
                <c:pt idx="75">
                  <c:v>1.77603783215395E-13</c:v>
                </c:pt>
                <c:pt idx="76">
                  <c:v>7.4531161451352998E-13</c:v>
                </c:pt>
                <c:pt idx="77">
                  <c:v>2.15368278213782E-13</c:v>
                </c:pt>
                <c:pt idx="78">
                  <c:v>3.2847150798371202E-13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8-42F3-BFE5-E9E8BBA3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14736"/>
        <c:axId val="1192315216"/>
      </c:scatterChart>
      <c:valAx>
        <c:axId val="1192314736"/>
        <c:scaling>
          <c:logBase val="10"/>
          <c:orientation val="minMax"/>
          <c:max val="1.0000000000000005E-9"/>
          <c:min val="1.0000000000000007E-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2315216"/>
        <c:crosses val="autoZero"/>
        <c:crossBetween val="midCat"/>
      </c:valAx>
      <c:valAx>
        <c:axId val="1192315216"/>
        <c:scaling>
          <c:logBase val="10"/>
          <c:orientation val="minMax"/>
          <c:max val="1.0000000000000005E-9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23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577909011373581"/>
                  <c:y val="4.5751676873724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Foglio1!$L$49:$L$80</c:f>
              <c:numCache>
                <c:formatCode>General</c:formatCode>
                <c:ptCount val="32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</c:numCache>
            </c:numRef>
          </c:xVal>
          <c:yVal>
            <c:numRef>
              <c:f>Foglio1!$N$49:$N$80</c:f>
              <c:numCache>
                <c:formatCode>0.00E+00</c:formatCode>
                <c:ptCount val="32"/>
                <c:pt idx="0">
                  <c:v>3.6050666069255401E-13</c:v>
                </c:pt>
                <c:pt idx="1">
                  <c:v>2.8032193098864099E-11</c:v>
                </c:pt>
                <c:pt idx="2">
                  <c:v>2.7312108586033902E-11</c:v>
                </c:pt>
                <c:pt idx="3">
                  <c:v>3.0443274408313802E-11</c:v>
                </c:pt>
                <c:pt idx="4">
                  <c:v>1.0891088776205E-10</c:v>
                </c:pt>
                <c:pt idx="5">
                  <c:v>5.2968172039708298E-11</c:v>
                </c:pt>
                <c:pt idx="6">
                  <c:v>1.12176826773676E-10</c:v>
                </c:pt>
                <c:pt idx="7">
                  <c:v>6.8110960349146398E-12</c:v>
                </c:pt>
                <c:pt idx="8">
                  <c:v>7.0789326352957304E-12</c:v>
                </c:pt>
                <c:pt idx="9">
                  <c:v>1.0077027183231099E-11</c:v>
                </c:pt>
                <c:pt idx="10">
                  <c:v>3.6313224291563698E-12</c:v>
                </c:pt>
                <c:pt idx="11">
                  <c:v>8.2291516665303902E-13</c:v>
                </c:pt>
                <c:pt idx="12">
                  <c:v>6.0839158683759799E-12</c:v>
                </c:pt>
                <c:pt idx="13">
                  <c:v>8.8999189779483697E-13</c:v>
                </c:pt>
                <c:pt idx="14">
                  <c:v>1.4980429902254E-12</c:v>
                </c:pt>
                <c:pt idx="15">
                  <c:v>7.9943956396832599E-13</c:v>
                </c:pt>
                <c:pt idx="16">
                  <c:v>3.8556457007286798E-13</c:v>
                </c:pt>
                <c:pt idx="17">
                  <c:v>3.96801484757517E-13</c:v>
                </c:pt>
                <c:pt idx="18">
                  <c:v>8.2291516665303902E-13</c:v>
                </c:pt>
                <c:pt idx="19">
                  <c:v>8.2291516665303902E-13</c:v>
                </c:pt>
                <c:pt idx="20">
                  <c:v>4.39696179563837E-12</c:v>
                </c:pt>
                <c:pt idx="21">
                  <c:v>7.4337238729529699E-13</c:v>
                </c:pt>
                <c:pt idx="22">
                  <c:v>4.3955002776307798E-13</c:v>
                </c:pt>
                <c:pt idx="23">
                  <c:v>9.6717341138176809E-13</c:v>
                </c:pt>
                <c:pt idx="24">
                  <c:v>3.6050666069255401E-13</c:v>
                </c:pt>
                <c:pt idx="25">
                  <c:v>3.6050666069255401E-13</c:v>
                </c:pt>
                <c:pt idx="26">
                  <c:v>5.3196808529571797E-13</c:v>
                </c:pt>
                <c:pt idx="27">
                  <c:v>3.0317840579429398E-13</c:v>
                </c:pt>
                <c:pt idx="28">
                  <c:v>1.7817869555808899E-13</c:v>
                </c:pt>
                <c:pt idx="29">
                  <c:v>7.7144993030202504E-13</c:v>
                </c:pt>
                <c:pt idx="30">
                  <c:v>2.7393615617504902E-13</c:v>
                </c:pt>
                <c:pt idx="31">
                  <c:v>1.4647762598732E-13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7-463A-A2F1-0332F70C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03472"/>
        <c:axId val="1477114512"/>
      </c:scatterChart>
      <c:valAx>
        <c:axId val="1477103472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114512"/>
        <c:crosses val="autoZero"/>
        <c:crossBetween val="midCat"/>
      </c:valAx>
      <c:valAx>
        <c:axId val="1477114512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1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+</a:t>
            </a:r>
            <a:r>
              <a:rPr lang="it-IT" baseline="0"/>
              <a:t> Validazione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Foglio1!$L$49:$L$80</c:f>
              <c:numCache>
                <c:formatCode>General</c:formatCode>
                <c:ptCount val="32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</c:numCache>
            </c:numRef>
          </c:xVal>
          <c:yVal>
            <c:numRef>
              <c:f>Foglio1!$N$49:$N$80</c:f>
              <c:numCache>
                <c:formatCode>0.00E+00</c:formatCode>
                <c:ptCount val="32"/>
                <c:pt idx="0">
                  <c:v>3.6050666069255401E-13</c:v>
                </c:pt>
                <c:pt idx="1">
                  <c:v>2.8032193098864099E-11</c:v>
                </c:pt>
                <c:pt idx="2">
                  <c:v>2.7312108586033902E-11</c:v>
                </c:pt>
                <c:pt idx="3">
                  <c:v>3.0443274408313802E-11</c:v>
                </c:pt>
                <c:pt idx="4">
                  <c:v>1.0891088776205E-10</c:v>
                </c:pt>
                <c:pt idx="5">
                  <c:v>5.2968172039708298E-11</c:v>
                </c:pt>
                <c:pt idx="6">
                  <c:v>1.12176826773676E-10</c:v>
                </c:pt>
                <c:pt idx="7">
                  <c:v>6.8110960349146398E-12</c:v>
                </c:pt>
                <c:pt idx="8">
                  <c:v>7.0789326352957304E-12</c:v>
                </c:pt>
                <c:pt idx="9">
                  <c:v>1.0077027183231099E-11</c:v>
                </c:pt>
                <c:pt idx="10">
                  <c:v>3.6313224291563698E-12</c:v>
                </c:pt>
                <c:pt idx="11">
                  <c:v>8.2291516665303902E-13</c:v>
                </c:pt>
                <c:pt idx="12">
                  <c:v>6.0839158683759799E-12</c:v>
                </c:pt>
                <c:pt idx="13">
                  <c:v>8.8999189779483697E-13</c:v>
                </c:pt>
                <c:pt idx="14">
                  <c:v>1.4980429902254E-12</c:v>
                </c:pt>
                <c:pt idx="15">
                  <c:v>7.9943956396832599E-13</c:v>
                </c:pt>
                <c:pt idx="16">
                  <c:v>3.8556457007286798E-13</c:v>
                </c:pt>
                <c:pt idx="17">
                  <c:v>3.96801484757517E-13</c:v>
                </c:pt>
                <c:pt idx="18">
                  <c:v>8.2291516665303902E-13</c:v>
                </c:pt>
                <c:pt idx="19">
                  <c:v>8.2291516665303902E-13</c:v>
                </c:pt>
                <c:pt idx="20">
                  <c:v>4.39696179563837E-12</c:v>
                </c:pt>
                <c:pt idx="21">
                  <c:v>7.4337238729529699E-13</c:v>
                </c:pt>
                <c:pt idx="22">
                  <c:v>4.3955002776307798E-13</c:v>
                </c:pt>
                <c:pt idx="23">
                  <c:v>9.6717341138176809E-13</c:v>
                </c:pt>
                <c:pt idx="24">
                  <c:v>3.6050666069255401E-13</c:v>
                </c:pt>
                <c:pt idx="25">
                  <c:v>3.6050666069255401E-13</c:v>
                </c:pt>
                <c:pt idx="26">
                  <c:v>5.3196808529571797E-13</c:v>
                </c:pt>
                <c:pt idx="27">
                  <c:v>3.0317840579429398E-13</c:v>
                </c:pt>
                <c:pt idx="28">
                  <c:v>1.7817869555808899E-13</c:v>
                </c:pt>
                <c:pt idx="29">
                  <c:v>7.7144993030202504E-13</c:v>
                </c:pt>
                <c:pt idx="30">
                  <c:v>2.7393615617504902E-13</c:v>
                </c:pt>
                <c:pt idx="31">
                  <c:v>1.4647762598732E-13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41-4D89-805F-CE699126DE6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Foglio1!$N$87:$N$96</c:f>
              <c:numCache>
                <c:formatCode>0.00E+00</c:formatCode>
                <c:ptCount val="10"/>
                <c:pt idx="0">
                  <c:v>5.4432273047151899E-11</c:v>
                </c:pt>
                <c:pt idx="1">
                  <c:v>4.34074950764911E-14</c:v>
                </c:pt>
                <c:pt idx="2">
                  <c:v>1.93150405704647E-13</c:v>
                </c:pt>
                <c:pt idx="3">
                  <c:v>4.3955002776307798E-13</c:v>
                </c:pt>
                <c:pt idx="4">
                  <c:v>4.3955002776307798E-13</c:v>
                </c:pt>
                <c:pt idx="5">
                  <c:v>6.0879670216281003E-13</c:v>
                </c:pt>
                <c:pt idx="6">
                  <c:v>5.7680998866775399E-13</c:v>
                </c:pt>
                <c:pt idx="7">
                  <c:v>6.6338047782723297E-13</c:v>
                </c:pt>
                <c:pt idx="8">
                  <c:v>6.1853854373914505E-13</c:v>
                </c:pt>
                <c:pt idx="9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41-4D89-805F-CE699126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8496"/>
        <c:axId val="244238096"/>
      </c:scatterChart>
      <c:valAx>
        <c:axId val="244228496"/>
        <c:scaling>
          <c:logBase val="10"/>
          <c:orientation val="minMax"/>
          <c:max val="1.0000000000000005E-9"/>
          <c:min val="1.0000000000000008E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238096"/>
        <c:crosses val="autoZero"/>
        <c:crossBetween val="midCat"/>
      </c:valAx>
      <c:valAx>
        <c:axId val="244238096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2284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modello (test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29142607174103"/>
                  <c:y val="-4.92745698454359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Foglio1!$N$87:$N$96</c:f>
              <c:numCache>
                <c:formatCode>0.00E+00</c:formatCode>
                <c:ptCount val="10"/>
                <c:pt idx="0">
                  <c:v>5.4432273047151899E-11</c:v>
                </c:pt>
                <c:pt idx="1">
                  <c:v>4.34074950764911E-14</c:v>
                </c:pt>
                <c:pt idx="2">
                  <c:v>1.93150405704647E-13</c:v>
                </c:pt>
                <c:pt idx="3">
                  <c:v>4.3955002776307798E-13</c:v>
                </c:pt>
                <c:pt idx="4">
                  <c:v>4.3955002776307798E-13</c:v>
                </c:pt>
                <c:pt idx="5">
                  <c:v>6.0879670216281003E-13</c:v>
                </c:pt>
                <c:pt idx="6">
                  <c:v>5.7680998866775399E-13</c:v>
                </c:pt>
                <c:pt idx="7">
                  <c:v>6.6338047782723297E-13</c:v>
                </c:pt>
                <c:pt idx="8">
                  <c:v>6.1853854373914505E-13</c:v>
                </c:pt>
                <c:pt idx="9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1-48A2-AE6E-AF051A2A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8496"/>
        <c:axId val="244238096"/>
      </c:scatterChart>
      <c:valAx>
        <c:axId val="244228496"/>
        <c:scaling>
          <c:logBase val="10"/>
          <c:orientation val="minMax"/>
          <c:max val="1.0000000000000005E-9"/>
          <c:min val="1.0000000000000008E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238096"/>
        <c:crosses val="autoZero"/>
        <c:crossBetween val="midCat"/>
      </c:valAx>
      <c:valAx>
        <c:axId val="244238096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2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Foglio1!$O$87:$O$96</c:f>
              <c:numCache>
                <c:formatCode>0.00E+00</c:formatCode>
                <c:ptCount val="10"/>
                <c:pt idx="0">
                  <c:v>6.1070038393122005E-11</c:v>
                </c:pt>
                <c:pt idx="1">
                  <c:v>2.07134272265309E-13</c:v>
                </c:pt>
                <c:pt idx="2">
                  <c:v>2.6451843037795799E-13</c:v>
                </c:pt>
                <c:pt idx="3">
                  <c:v>4.2342379337519701E-13</c:v>
                </c:pt>
                <c:pt idx="4">
                  <c:v>5.5101139241284799E-13</c:v>
                </c:pt>
                <c:pt idx="5">
                  <c:v>5.2078391007211602E-13</c:v>
                </c:pt>
                <c:pt idx="6">
                  <c:v>5.1533518963237898E-13</c:v>
                </c:pt>
                <c:pt idx="7">
                  <c:v>4.8509376220410103E-13</c:v>
                </c:pt>
                <c:pt idx="8">
                  <c:v>2.6195182780045102E-13</c:v>
                </c:pt>
                <c:pt idx="9">
                  <c:v>6.9272935822051502E-13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2-4AFE-AFC7-C59E8F58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33632"/>
        <c:axId val="714437952"/>
      </c:scatterChart>
      <c:valAx>
        <c:axId val="714433632"/>
        <c:scaling>
          <c:orientation val="minMax"/>
          <c:min val="1.0000000000000007E-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437952"/>
        <c:crosses val="autoZero"/>
        <c:crossBetween val="midCat"/>
      </c:valAx>
      <c:valAx>
        <c:axId val="714437952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4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569796</xdr:colOff>
      <xdr:row>37</xdr:row>
      <xdr:rowOff>53401</xdr:rowOff>
    </xdr:from>
    <xdr:to>
      <xdr:col>36</xdr:col>
      <xdr:colOff>439401</xdr:colOff>
      <xdr:row>63</xdr:row>
      <xdr:rowOff>131317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2A97E4-70EB-4697-B530-695D582D9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1098176</xdr:colOff>
      <xdr:row>17</xdr:row>
      <xdr:rowOff>100264</xdr:rowOff>
    </xdr:from>
    <xdr:to>
      <xdr:col>26</xdr:col>
      <xdr:colOff>471842</xdr:colOff>
      <xdr:row>39</xdr:row>
      <xdr:rowOff>52594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CC5EA40-6413-3AB5-5CF7-5D4D41FE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182881</xdr:colOff>
      <xdr:row>68</xdr:row>
      <xdr:rowOff>10159</xdr:rowOff>
    </xdr:from>
    <xdr:to>
      <xdr:col>39</xdr:col>
      <xdr:colOff>407582</xdr:colOff>
      <xdr:row>91</xdr:row>
      <xdr:rowOff>35441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B97D3F-66C5-AED2-A8E0-C05D0341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65163</xdr:colOff>
      <xdr:row>98</xdr:row>
      <xdr:rowOff>59113</xdr:rowOff>
    </xdr:from>
    <xdr:to>
      <xdr:col>49</xdr:col>
      <xdr:colOff>45626</xdr:colOff>
      <xdr:row>121</xdr:row>
      <xdr:rowOff>53027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FD4A676-FC7F-4AAE-B5FF-4E151C2CD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125183</xdr:colOff>
      <xdr:row>67</xdr:row>
      <xdr:rowOff>97691</xdr:rowOff>
    </xdr:from>
    <xdr:to>
      <xdr:col>27</xdr:col>
      <xdr:colOff>460744</xdr:colOff>
      <xdr:row>91</xdr:row>
      <xdr:rowOff>35442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901E118-135B-0930-40A9-BFBC36EE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495523</xdr:colOff>
      <xdr:row>18</xdr:row>
      <xdr:rowOff>55017</xdr:rowOff>
    </xdr:from>
    <xdr:to>
      <xdr:col>35</xdr:col>
      <xdr:colOff>187734</xdr:colOff>
      <xdr:row>33</xdr:row>
      <xdr:rowOff>72463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89D206-EDCB-21DD-493E-32EFD435F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500362</xdr:colOff>
      <xdr:row>98</xdr:row>
      <xdr:rowOff>100450</xdr:rowOff>
    </xdr:from>
    <xdr:to>
      <xdr:col>36</xdr:col>
      <xdr:colOff>566438</xdr:colOff>
      <xdr:row>120</xdr:row>
      <xdr:rowOff>106232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6E1905-63FD-8515-9343-DA4D6743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411378</xdr:colOff>
      <xdr:row>101</xdr:row>
      <xdr:rowOff>135925</xdr:rowOff>
    </xdr:from>
    <xdr:to>
      <xdr:col>8</xdr:col>
      <xdr:colOff>517440</xdr:colOff>
      <xdr:row>116</xdr:row>
      <xdr:rowOff>98855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712CA04-E46F-7DA3-71EF-C0C01583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348155</xdr:colOff>
      <xdr:row>102</xdr:row>
      <xdr:rowOff>1314</xdr:rowOff>
    </xdr:from>
    <xdr:to>
      <xdr:col>14</xdr:col>
      <xdr:colOff>873672</xdr:colOff>
      <xdr:row>116</xdr:row>
      <xdr:rowOff>169479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608CE37-C30D-6CC8-9EB4-A06342B9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136072</xdr:colOff>
      <xdr:row>38</xdr:row>
      <xdr:rowOff>78922</xdr:rowOff>
    </xdr:from>
    <xdr:to>
      <xdr:col>57</xdr:col>
      <xdr:colOff>103414</xdr:colOff>
      <xdr:row>59</xdr:row>
      <xdr:rowOff>138793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5D8332-FA77-BC68-1FAD-979C115C2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478970</xdr:colOff>
      <xdr:row>37</xdr:row>
      <xdr:rowOff>56606</xdr:rowOff>
    </xdr:from>
    <xdr:to>
      <xdr:col>68</xdr:col>
      <xdr:colOff>348342</xdr:colOff>
      <xdr:row>59</xdr:row>
      <xdr:rowOff>152400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DF20C84-385D-E92A-FB9B-5711F98E4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28"/>
  <sheetViews>
    <sheetView tabSelected="1" topLeftCell="K1" zoomScaleNormal="100" workbookViewId="0">
      <selection activeCell="Q1" sqref="Q1:Q1048576"/>
    </sheetView>
  </sheetViews>
  <sheetFormatPr defaultRowHeight="14.4" x14ac:dyDescent="0.3"/>
  <cols>
    <col min="1" max="1" width="26.5546875" customWidth="1"/>
    <col min="2" max="2" width="29.44140625" customWidth="1"/>
    <col min="3" max="3" width="8.109375" bestFit="1" customWidth="1"/>
    <col min="4" max="4" width="11.109375" bestFit="1" customWidth="1"/>
    <col min="5" max="5" width="15.88671875" bestFit="1" customWidth="1"/>
    <col min="6" max="6" width="14.6640625" bestFit="1" customWidth="1"/>
    <col min="7" max="8" width="11.5546875" customWidth="1"/>
    <col min="9" max="9" width="13.44140625" bestFit="1" customWidth="1"/>
    <col min="11" max="11" width="10.5546875" customWidth="1"/>
    <col min="12" max="12" width="18.109375" style="17" customWidth="1"/>
    <col min="13" max="13" width="12" customWidth="1"/>
    <col min="14" max="14" width="19.44140625" style="17" customWidth="1"/>
    <col min="15" max="15" width="21.33203125" customWidth="1"/>
    <col min="16" max="16" width="13.44140625" customWidth="1"/>
    <col min="17" max="17" width="25.6640625" customWidth="1"/>
    <col min="19" max="20" width="8.88671875" customWidth="1"/>
    <col min="21" max="21" width="29.33203125" customWidth="1"/>
  </cols>
  <sheetData>
    <row r="1" spans="1:74" x14ac:dyDescent="0.3">
      <c r="A1" s="18" t="s">
        <v>13</v>
      </c>
      <c r="B1" s="18" t="s">
        <v>14</v>
      </c>
      <c r="D1" t="s">
        <v>10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N1" s="15" t="s">
        <v>8</v>
      </c>
      <c r="O1" t="s">
        <v>64</v>
      </c>
      <c r="P1" t="s">
        <v>66</v>
      </c>
      <c r="S1" s="14" t="s">
        <v>11</v>
      </c>
      <c r="T1" s="9" t="s">
        <v>12</v>
      </c>
      <c r="U1" s="41" t="s">
        <v>62</v>
      </c>
    </row>
    <row r="2" spans="1:74" x14ac:dyDescent="0.3">
      <c r="A2" s="19" t="s">
        <v>15</v>
      </c>
      <c r="B2" s="19" t="s">
        <v>16</v>
      </c>
      <c r="D2">
        <v>0</v>
      </c>
      <c r="E2" s="36">
        <v>0.20499999999999999</v>
      </c>
      <c r="F2" s="37">
        <v>45.892682926829302</v>
      </c>
      <c r="G2" s="38">
        <v>310.91300000000001</v>
      </c>
      <c r="H2" s="2">
        <v>0.13700000000000001</v>
      </c>
      <c r="I2" s="2">
        <v>5.0650000000000004</v>
      </c>
      <c r="J2" s="2">
        <v>-25.849</v>
      </c>
      <c r="K2" s="2">
        <v>2.0339999999999998</v>
      </c>
      <c r="L2" s="2">
        <v>1.4733495000000001E-12</v>
      </c>
      <c r="N2" s="16">
        <v>5.8412467722482497E-12</v>
      </c>
      <c r="O2" s="3">
        <v>5.4661654453848497E-12</v>
      </c>
      <c r="P2" s="3">
        <v>4.5666298942696496E-12</v>
      </c>
    </row>
    <row r="3" spans="1:74" x14ac:dyDescent="0.3">
      <c r="A3" s="19" t="s">
        <v>15</v>
      </c>
      <c r="B3" s="19" t="s">
        <v>16</v>
      </c>
      <c r="D3">
        <v>1</v>
      </c>
      <c r="E3" s="36">
        <v>0.20499999999999999</v>
      </c>
      <c r="F3" s="37">
        <v>45.892682926829302</v>
      </c>
      <c r="G3" s="38">
        <v>310.91300000000001</v>
      </c>
      <c r="H3" s="2">
        <v>0.14699999999999999</v>
      </c>
      <c r="I3" s="2">
        <v>5.2530000000000001</v>
      </c>
      <c r="J3" s="2">
        <v>-31.001999999999999</v>
      </c>
      <c r="K3" s="2">
        <v>2.665</v>
      </c>
      <c r="L3" s="2">
        <v>2.2547240999999999E-12</v>
      </c>
      <c r="N3" s="16">
        <v>1.69673014028506E-12</v>
      </c>
      <c r="O3" s="3">
        <v>2.1147697086400801E-12</v>
      </c>
      <c r="P3" s="3">
        <v>1.67691435517967E-12</v>
      </c>
    </row>
    <row r="4" spans="1:74" x14ac:dyDescent="0.3">
      <c r="A4" s="19" t="s">
        <v>15</v>
      </c>
      <c r="B4" s="19" t="s">
        <v>16</v>
      </c>
      <c r="D4">
        <v>2</v>
      </c>
      <c r="E4" s="36">
        <v>0.20499999999999999</v>
      </c>
      <c r="F4" s="37">
        <v>45.892682926829302</v>
      </c>
      <c r="G4" s="38">
        <v>310.91300000000001</v>
      </c>
      <c r="H4" s="2">
        <v>0.13100000000000001</v>
      </c>
      <c r="I4" s="2">
        <v>4.6970000000000001</v>
      </c>
      <c r="J4" s="2">
        <v>-20.047000000000001</v>
      </c>
      <c r="K4" s="2">
        <v>2.109</v>
      </c>
      <c r="L4" s="2">
        <v>9.5431770000000004E-12</v>
      </c>
      <c r="N4" s="16">
        <v>7.06095563591897E-12</v>
      </c>
      <c r="O4" s="3">
        <v>7.9076826763031496E-12</v>
      </c>
      <c r="P4" s="3">
        <v>4.5232981455873897E-12</v>
      </c>
    </row>
    <row r="5" spans="1:74" x14ac:dyDescent="0.3">
      <c r="A5" s="19" t="s">
        <v>15</v>
      </c>
      <c r="B5" s="19" t="s">
        <v>17</v>
      </c>
      <c r="D5">
        <v>3</v>
      </c>
      <c r="E5" s="36">
        <v>0.17599999999999999</v>
      </c>
      <c r="F5" s="37">
        <v>54.744318181818187</v>
      </c>
      <c r="G5" s="38">
        <v>350.137</v>
      </c>
      <c r="H5" s="2">
        <v>0.115</v>
      </c>
      <c r="I5" s="2">
        <v>5.5830000000000002</v>
      </c>
      <c r="J5" s="2">
        <v>-50.613</v>
      </c>
      <c r="K5" s="2">
        <v>4.1829999999999998</v>
      </c>
      <c r="L5" s="2">
        <v>9.66492E-13</v>
      </c>
      <c r="N5" s="16">
        <v>9.1931184366726609E-13</v>
      </c>
      <c r="O5" s="3">
        <v>1.1539064883779099E-12</v>
      </c>
      <c r="P5" s="3">
        <v>5.3713320442861603E-13</v>
      </c>
    </row>
    <row r="6" spans="1:74" x14ac:dyDescent="0.3">
      <c r="A6" s="19" t="s">
        <v>15</v>
      </c>
      <c r="B6" s="19" t="s">
        <v>17</v>
      </c>
      <c r="D6">
        <v>4</v>
      </c>
      <c r="E6" s="36">
        <v>0.17599999999999999</v>
      </c>
      <c r="F6" s="37">
        <v>54.744318181818187</v>
      </c>
      <c r="G6" s="38">
        <v>350.137</v>
      </c>
      <c r="H6" s="2">
        <v>0.13900000000000001</v>
      </c>
      <c r="I6" s="2">
        <v>7.4470000000000001</v>
      </c>
      <c r="J6" s="2">
        <v>-136.73699999999999</v>
      </c>
      <c r="K6" s="2">
        <v>2.5950000000000002</v>
      </c>
      <c r="L6" s="2">
        <v>9.1807830000000009E-13</v>
      </c>
      <c r="N6" s="16">
        <v>1.4195080659613401E-12</v>
      </c>
      <c r="O6" s="3">
        <v>1.01724198885463E-12</v>
      </c>
      <c r="P6" s="3">
        <v>-2.9170737038727501E-12</v>
      </c>
    </row>
    <row r="7" spans="1:74" x14ac:dyDescent="0.3">
      <c r="A7" s="19" t="s">
        <v>15</v>
      </c>
      <c r="B7" s="19" t="s">
        <v>17</v>
      </c>
      <c r="D7">
        <v>5</v>
      </c>
      <c r="E7" s="36">
        <v>0.17599999999999999</v>
      </c>
      <c r="F7" s="37">
        <v>54.744318181818187</v>
      </c>
      <c r="G7" s="38">
        <v>350.137</v>
      </c>
      <c r="H7" s="2">
        <v>0.115</v>
      </c>
      <c r="I7" s="2">
        <v>5.3109999999999999</v>
      </c>
      <c r="J7" s="2">
        <v>-32.906999999999996</v>
      </c>
      <c r="K7" s="2">
        <v>4.101</v>
      </c>
      <c r="L7" s="2">
        <v>1.4357736000000003E-12</v>
      </c>
      <c r="N7" s="16">
        <v>1.08402968194841E-12</v>
      </c>
      <c r="O7" s="3">
        <v>1.29762861513745E-12</v>
      </c>
      <c r="P7" s="3">
        <v>1.3982639844443801E-12</v>
      </c>
    </row>
    <row r="8" spans="1:74" x14ac:dyDescent="0.3">
      <c r="A8" s="19" t="s">
        <v>15</v>
      </c>
      <c r="B8" s="19" t="s">
        <v>18</v>
      </c>
      <c r="D8">
        <v>6</v>
      </c>
      <c r="E8" s="36">
        <v>0.184</v>
      </c>
      <c r="F8" s="37">
        <v>53.413043478260867</v>
      </c>
      <c r="G8" s="38">
        <v>368.14100000000002</v>
      </c>
      <c r="H8" s="2">
        <v>0.13400000000000001</v>
      </c>
      <c r="I8" s="2">
        <v>6.99</v>
      </c>
      <c r="J8" s="2">
        <v>-115.218</v>
      </c>
      <c r="K8" s="2">
        <v>2.774</v>
      </c>
      <c r="L8" s="2">
        <v>4.0103018999999999E-13</v>
      </c>
      <c r="N8" s="16">
        <v>1.30063080204641E-12</v>
      </c>
      <c r="O8" s="3">
        <v>1.4644581819840799E-12</v>
      </c>
      <c r="P8" s="3">
        <v>1.71708763368109E-12</v>
      </c>
    </row>
    <row r="9" spans="1:74" x14ac:dyDescent="0.3">
      <c r="A9" s="19" t="s">
        <v>15</v>
      </c>
      <c r="B9" s="19" t="s">
        <v>18</v>
      </c>
      <c r="D9">
        <v>7</v>
      </c>
      <c r="E9" s="36">
        <v>0.184</v>
      </c>
      <c r="F9" s="37">
        <v>53.413043478260867</v>
      </c>
      <c r="G9" s="38">
        <v>368.14100000000002</v>
      </c>
      <c r="H9" s="2">
        <v>0.13800000000000001</v>
      </c>
      <c r="I9" s="2">
        <v>7.1319999999999997</v>
      </c>
      <c r="J9" s="2">
        <v>-110.411</v>
      </c>
      <c r="K9" s="2">
        <v>2.7789999999999999</v>
      </c>
      <c r="L9" s="2">
        <v>3.9370212E-12</v>
      </c>
      <c r="N9" s="16">
        <v>2.2200132229115E-12</v>
      </c>
      <c r="O9" s="3">
        <v>2.7157911868736901E-12</v>
      </c>
      <c r="P9" s="3">
        <v>1.5671795398050401E-12</v>
      </c>
    </row>
    <row r="10" spans="1:74" x14ac:dyDescent="0.3">
      <c r="A10" s="19" t="s">
        <v>15</v>
      </c>
      <c r="B10" s="19" t="s">
        <v>18</v>
      </c>
      <c r="D10">
        <v>8</v>
      </c>
      <c r="E10" s="36">
        <v>0.184</v>
      </c>
      <c r="F10" s="37">
        <v>53.413043478260867</v>
      </c>
      <c r="G10" s="38">
        <v>368.14100000000002</v>
      </c>
      <c r="H10" s="2">
        <v>0.11600000000000001</v>
      </c>
      <c r="I10" s="2">
        <v>5.29</v>
      </c>
      <c r="J10" s="2">
        <v>-39.747999999999998</v>
      </c>
      <c r="K10" s="2">
        <v>3.8679999999999999</v>
      </c>
      <c r="L10" s="2">
        <v>1.9339074000000003E-12</v>
      </c>
      <c r="N10" s="16">
        <v>1.12211992067679E-12</v>
      </c>
      <c r="O10" s="3">
        <v>1.9101477259039099E-12</v>
      </c>
      <c r="P10" s="3">
        <v>2.6139153805283901E-12</v>
      </c>
    </row>
    <row r="11" spans="1:74" x14ac:dyDescent="0.3">
      <c r="A11" s="19" t="s">
        <v>19</v>
      </c>
      <c r="B11" s="19" t="s">
        <v>20</v>
      </c>
      <c r="D11">
        <v>9</v>
      </c>
      <c r="E11" s="36">
        <v>0.02</v>
      </c>
      <c r="F11" s="37">
        <v>45.65</v>
      </c>
      <c r="G11" s="38">
        <v>10.573</v>
      </c>
      <c r="H11" s="2">
        <v>0.02</v>
      </c>
      <c r="I11" s="2">
        <v>0.79100000000000004</v>
      </c>
      <c r="J11" s="2">
        <v>-3.948</v>
      </c>
      <c r="K11" s="2">
        <v>3.1</v>
      </c>
      <c r="L11" s="2">
        <v>3.0218022000000002E-13</v>
      </c>
      <c r="N11" s="16">
        <v>8.2635616307889196E-13</v>
      </c>
      <c r="O11" s="3">
        <v>6.4411678303799597E-13</v>
      </c>
      <c r="P11" s="3">
        <v>1.6115474023486899E-12</v>
      </c>
    </row>
    <row r="12" spans="1:74" ht="19.2" customHeight="1" x14ac:dyDescent="0.45">
      <c r="A12" s="19" t="s">
        <v>19</v>
      </c>
      <c r="B12" s="19" t="s">
        <v>20</v>
      </c>
      <c r="D12">
        <v>10</v>
      </c>
      <c r="E12" s="36">
        <v>0.02</v>
      </c>
      <c r="F12" s="37">
        <v>45.65</v>
      </c>
      <c r="G12" s="38">
        <v>10.573</v>
      </c>
      <c r="H12" s="2">
        <v>0.02</v>
      </c>
      <c r="I12" s="2">
        <v>0.80600000000000005</v>
      </c>
      <c r="J12" s="2">
        <v>-2.0169999999999999</v>
      </c>
      <c r="K12" s="2">
        <v>2.9</v>
      </c>
      <c r="L12" s="2">
        <v>3.1904361000000002E-13</v>
      </c>
      <c r="N12" s="16">
        <v>8.2635616307889196E-13</v>
      </c>
      <c r="O12" s="3">
        <v>6.4411678303799597E-13</v>
      </c>
      <c r="P12" s="3">
        <v>1.6115474023486899E-12</v>
      </c>
      <c r="S12" s="43"/>
      <c r="T12" s="43"/>
      <c r="U12" s="43"/>
      <c r="V12" s="43"/>
      <c r="W12" s="43"/>
      <c r="X12" s="43"/>
      <c r="Y12" s="45" t="s">
        <v>61</v>
      </c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spans="1:74" s="39" customFormat="1" x14ac:dyDescent="0.3">
      <c r="A13" s="40" t="s">
        <v>15</v>
      </c>
      <c r="B13" s="40" t="s">
        <v>21</v>
      </c>
      <c r="C13"/>
      <c r="D13">
        <v>11</v>
      </c>
      <c r="E13" s="10">
        <v>0.27400000000000002</v>
      </c>
      <c r="F13" s="11">
        <v>36.324817518248167</v>
      </c>
      <c r="G13" s="12">
        <v>458.43599999999998</v>
      </c>
      <c r="H13" s="13">
        <v>0.27300000000000002</v>
      </c>
      <c r="I13" s="13">
        <v>7.7210000000000001</v>
      </c>
      <c r="J13" s="13">
        <v>-102.42400000000001</v>
      </c>
      <c r="K13" s="13">
        <v>1.7170000000000001</v>
      </c>
      <c r="L13" s="13">
        <v>5.5160513999999999E-11</v>
      </c>
      <c r="M13"/>
      <c r="N13" s="16">
        <v>5.4432273047151899E-11</v>
      </c>
      <c r="O13" s="3">
        <v>6.1070038393122005E-11</v>
      </c>
      <c r="P13" s="3">
        <v>4.9975459435515802E-11</v>
      </c>
      <c r="Q13" s="48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4" x14ac:dyDescent="0.3">
      <c r="A14" s="41" t="s">
        <v>15</v>
      </c>
      <c r="B14" s="41" t="s">
        <v>21</v>
      </c>
      <c r="D14">
        <v>12</v>
      </c>
      <c r="E14" s="36">
        <v>0.27400000000000002</v>
      </c>
      <c r="F14" s="37">
        <v>36.324817518248167</v>
      </c>
      <c r="G14" s="38">
        <v>458.43599999999998</v>
      </c>
      <c r="H14" s="2">
        <v>0.25</v>
      </c>
      <c r="I14" s="2">
        <v>6.87</v>
      </c>
      <c r="J14" s="2">
        <v>-76.477999999999994</v>
      </c>
      <c r="K14" s="2">
        <v>1.353</v>
      </c>
      <c r="L14" s="2">
        <v>3.8223900000000007E-11</v>
      </c>
      <c r="N14" s="16">
        <v>3.6584943572024301E-11</v>
      </c>
      <c r="O14" s="3">
        <v>3.6643635312464698E-11</v>
      </c>
      <c r="P14" s="3">
        <v>3.7659712478911303E-11</v>
      </c>
    </row>
    <row r="15" spans="1:74" x14ac:dyDescent="0.3">
      <c r="A15" s="41" t="s">
        <v>15</v>
      </c>
      <c r="B15" s="41" t="s">
        <v>21</v>
      </c>
      <c r="D15">
        <v>13</v>
      </c>
      <c r="E15" s="36">
        <v>0.27400000000000002</v>
      </c>
      <c r="F15" s="37">
        <v>36.324817518248167</v>
      </c>
      <c r="G15" s="38">
        <v>458.43599999999998</v>
      </c>
      <c r="H15" s="2">
        <v>0.26500000000000001</v>
      </c>
      <c r="I15" s="2">
        <v>7.56</v>
      </c>
      <c r="J15" s="2">
        <v>-95.05</v>
      </c>
      <c r="K15" s="2">
        <v>1.573</v>
      </c>
      <c r="L15" s="2">
        <v>5.2759674000000006E-11</v>
      </c>
      <c r="N15" s="16">
        <v>5.4082579888658503E-11</v>
      </c>
      <c r="O15" s="3">
        <v>5.1445717414123098E-11</v>
      </c>
      <c r="P15" s="3">
        <v>5.2987268086286398E-11</v>
      </c>
    </row>
    <row r="16" spans="1:74" x14ac:dyDescent="0.3">
      <c r="A16" s="41" t="s">
        <v>15</v>
      </c>
      <c r="B16" s="41" t="s">
        <v>22</v>
      </c>
      <c r="D16">
        <v>14</v>
      </c>
      <c r="E16" s="36">
        <v>0.29299999999999998</v>
      </c>
      <c r="F16" s="37">
        <v>34.412969283276453</v>
      </c>
      <c r="G16" s="38">
        <v>607.79600000000005</v>
      </c>
      <c r="H16" s="2">
        <v>0.25</v>
      </c>
      <c r="I16" s="2">
        <v>7.3529999999999998</v>
      </c>
      <c r="J16" s="2">
        <v>-152.126</v>
      </c>
      <c r="K16" s="2">
        <v>1.34</v>
      </c>
      <c r="L16" s="2">
        <v>2.0095695E-11</v>
      </c>
      <c r="N16" s="16">
        <v>2.8032193098864099E-11</v>
      </c>
      <c r="O16" s="3">
        <v>3.2397106249157498E-11</v>
      </c>
      <c r="P16" s="3">
        <v>2.5819265217356999E-11</v>
      </c>
    </row>
    <row r="17" spans="1:59" x14ac:dyDescent="0.3">
      <c r="A17" s="41" t="s">
        <v>15</v>
      </c>
      <c r="B17" s="41" t="s">
        <v>22</v>
      </c>
      <c r="D17">
        <v>15</v>
      </c>
      <c r="E17" s="36">
        <v>0.29299999999999998</v>
      </c>
      <c r="F17" s="37">
        <v>34.412969283276453</v>
      </c>
      <c r="G17" s="38">
        <v>607.79600000000005</v>
      </c>
      <c r="H17" s="2">
        <v>0.28100000000000003</v>
      </c>
      <c r="I17" s="2">
        <v>8.3629999999999995</v>
      </c>
      <c r="J17" s="2">
        <v>-258.28199999999998</v>
      </c>
      <c r="K17" s="2">
        <v>1.3720000000000001</v>
      </c>
      <c r="L17" s="2">
        <v>1.3194900000000001E-10</v>
      </c>
      <c r="N17" s="16">
        <v>1.2018098364601901E-10</v>
      </c>
      <c r="O17" s="3">
        <v>8.9400484101544903E-11</v>
      </c>
      <c r="P17" s="3">
        <v>1.1842833850467099E-10</v>
      </c>
    </row>
    <row r="18" spans="1:59" x14ac:dyDescent="0.3">
      <c r="A18" s="42" t="s">
        <v>15</v>
      </c>
      <c r="B18" s="42" t="s">
        <v>22</v>
      </c>
      <c r="D18">
        <v>16</v>
      </c>
      <c r="E18" s="36">
        <v>0.29299999999999998</v>
      </c>
      <c r="F18" s="37">
        <v>34.412969283276453</v>
      </c>
      <c r="G18" s="38">
        <v>607.79600000000005</v>
      </c>
      <c r="H18" s="2">
        <v>0.29699999999999999</v>
      </c>
      <c r="I18" s="2">
        <v>9.1229999999999993</v>
      </c>
      <c r="J18" s="2">
        <v>-362.84899999999999</v>
      </c>
      <c r="K18" s="2">
        <v>1.675</v>
      </c>
      <c r="L18" s="2">
        <v>8.2895400000000013E-11</v>
      </c>
      <c r="N18" s="16">
        <v>8.3132915493006997E-11</v>
      </c>
      <c r="O18" s="3">
        <v>7.8413176409089903E-11</v>
      </c>
      <c r="P18" s="3">
        <v>8.4243214762860294E-11</v>
      </c>
    </row>
    <row r="19" spans="1:59" x14ac:dyDescent="0.3">
      <c r="A19" s="19" t="s">
        <v>23</v>
      </c>
      <c r="B19" s="19" t="s">
        <v>24</v>
      </c>
      <c r="D19">
        <v>17</v>
      </c>
      <c r="E19" s="36">
        <v>5.6000000000000001E-2</v>
      </c>
      <c r="F19" s="37">
        <v>89.214285714285722</v>
      </c>
      <c r="G19" s="38">
        <v>303.12900000000002</v>
      </c>
      <c r="H19" s="2">
        <v>7.4999999999999997E-2</v>
      </c>
      <c r="I19" s="2">
        <v>4.7469999999999999</v>
      </c>
      <c r="J19" s="2">
        <v>-130.70500000000001</v>
      </c>
      <c r="K19" s="2">
        <v>2.621</v>
      </c>
      <c r="L19" s="2">
        <v>3.3909435000000001E-13</v>
      </c>
      <c r="N19" s="16">
        <v>5.7103100923840102E-13</v>
      </c>
      <c r="O19" s="3">
        <v>7.7344585935199498E-13</v>
      </c>
      <c r="P19" s="3">
        <v>1.2332659543381501E-12</v>
      </c>
    </row>
    <row r="20" spans="1:59" ht="13.2" customHeight="1" x14ac:dyDescent="0.3">
      <c r="A20" s="19" t="s">
        <v>23</v>
      </c>
      <c r="B20" s="19" t="s">
        <v>24</v>
      </c>
      <c r="D20">
        <v>18</v>
      </c>
      <c r="E20" s="36">
        <v>5.6000000000000001E-2</v>
      </c>
      <c r="F20" s="37">
        <v>89.214285714285722</v>
      </c>
      <c r="G20" s="38">
        <v>303.12900000000002</v>
      </c>
      <c r="H20" s="2">
        <v>7.9000000000000001E-2</v>
      </c>
      <c r="I20" s="2">
        <v>5.0650000000000004</v>
      </c>
      <c r="J20" s="2">
        <v>-156.334</v>
      </c>
      <c r="K20" s="2">
        <v>3.238</v>
      </c>
      <c r="L20" s="2">
        <v>2.0668770000000001E-13</v>
      </c>
      <c r="N20" s="16">
        <v>1.33959767470898E-13</v>
      </c>
      <c r="O20" s="3">
        <v>2.7821531686607598E-13</v>
      </c>
      <c r="P20" s="3">
        <v>5.9400944190768096E-13</v>
      </c>
    </row>
    <row r="21" spans="1:59" x14ac:dyDescent="0.3">
      <c r="A21" s="19" t="s">
        <v>23</v>
      </c>
      <c r="B21" s="19" t="s">
        <v>25</v>
      </c>
      <c r="D21">
        <v>19</v>
      </c>
      <c r="E21" s="10">
        <v>6.3E-2</v>
      </c>
      <c r="F21" s="11">
        <v>79.507936507936506</v>
      </c>
      <c r="G21" s="12">
        <v>288.19200000000001</v>
      </c>
      <c r="H21" s="13">
        <v>7.4999999999999997E-2</v>
      </c>
      <c r="I21" s="13">
        <v>4.7469999999999999</v>
      </c>
      <c r="J21" s="13">
        <v>-130.70500000000001</v>
      </c>
      <c r="K21" s="13">
        <v>3.0175000000000001</v>
      </c>
      <c r="L21" s="13">
        <v>3.3909435000000001E-13</v>
      </c>
      <c r="N21" s="16">
        <v>4.34074950764911E-14</v>
      </c>
      <c r="O21" s="3">
        <v>2.07134272265309E-13</v>
      </c>
      <c r="P21" s="3">
        <v>7.3967626334268096E-13</v>
      </c>
    </row>
    <row r="22" spans="1:59" s="14" customFormat="1" x14ac:dyDescent="0.3">
      <c r="A22" s="19" t="s">
        <v>23</v>
      </c>
      <c r="B22" s="19" t="s">
        <v>25</v>
      </c>
      <c r="C22"/>
      <c r="D22">
        <v>20</v>
      </c>
      <c r="E22" s="10">
        <v>6.3E-2</v>
      </c>
      <c r="F22" s="11">
        <v>79.507936507936506</v>
      </c>
      <c r="G22" s="12">
        <v>288.19200000000001</v>
      </c>
      <c r="H22" s="13">
        <v>7.9000000000000001E-2</v>
      </c>
      <c r="I22" s="13">
        <v>5.0650000000000004</v>
      </c>
      <c r="J22" s="13">
        <v>-156.334</v>
      </c>
      <c r="K22" s="13">
        <v>3.7225000000000001</v>
      </c>
      <c r="L22" s="13">
        <v>2.0668770000000001E-13</v>
      </c>
      <c r="M22"/>
      <c r="N22" s="16">
        <v>1.93150405704647E-13</v>
      </c>
      <c r="O22" s="3">
        <v>2.6451843037795799E-13</v>
      </c>
      <c r="P22" s="3">
        <v>5.9400944190768096E-13</v>
      </c>
      <c r="Q22" s="4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3">
      <c r="A23" s="19" t="s">
        <v>23</v>
      </c>
      <c r="B23" s="19" t="s">
        <v>26</v>
      </c>
      <c r="D23">
        <v>21</v>
      </c>
      <c r="E23" s="36">
        <v>6.6000000000000003E-2</v>
      </c>
      <c r="F23" s="37">
        <v>74.030303030303031</v>
      </c>
      <c r="G23" s="38">
        <v>207.81</v>
      </c>
      <c r="H23" s="2">
        <v>6.2E-2</v>
      </c>
      <c r="I23" s="2">
        <v>4.2270000000000003</v>
      </c>
      <c r="J23" s="2">
        <v>-132.90700000000001</v>
      </c>
      <c r="K23" s="2">
        <v>3.4139999999999997</v>
      </c>
      <c r="L23" s="2">
        <v>5.5319436000000006E-13</v>
      </c>
      <c r="N23" s="16">
        <v>2.7972084879004901E-13</v>
      </c>
      <c r="O23" s="3">
        <v>2.4452816273995899E-13</v>
      </c>
      <c r="P23" s="3">
        <v>5.9400944190768096E-13</v>
      </c>
    </row>
    <row r="24" spans="1:59" x14ac:dyDescent="0.3">
      <c r="A24" s="19" t="s">
        <v>23</v>
      </c>
      <c r="B24" s="19" t="s">
        <v>26</v>
      </c>
      <c r="D24">
        <v>22</v>
      </c>
      <c r="E24" s="36">
        <v>6.6000000000000003E-2</v>
      </c>
      <c r="F24" s="37">
        <v>74.030303030303031</v>
      </c>
      <c r="G24" s="38">
        <v>207.81</v>
      </c>
      <c r="H24" s="2">
        <v>6.6000000000000003E-2</v>
      </c>
      <c r="I24" s="2">
        <v>4.532</v>
      </c>
      <c r="J24" s="2">
        <v>-162.178</v>
      </c>
      <c r="K24" s="2">
        <v>4.2069999999999999</v>
      </c>
      <c r="L24" s="2">
        <v>2.4561792000000004E-14</v>
      </c>
      <c r="N24" s="16">
        <v>6.2681375527119096E-13</v>
      </c>
      <c r="O24" s="3">
        <v>3.00532125778257E-13</v>
      </c>
      <c r="P24" s="3">
        <v>5.9400944190768096E-13</v>
      </c>
    </row>
    <row r="25" spans="1:59" x14ac:dyDescent="0.3">
      <c r="A25" s="19" t="s">
        <v>27</v>
      </c>
      <c r="B25" s="19" t="s">
        <v>28</v>
      </c>
      <c r="D25">
        <v>23</v>
      </c>
      <c r="E25" s="36">
        <v>0.14299999999999999</v>
      </c>
      <c r="F25" s="37">
        <v>65.230769230769226</v>
      </c>
      <c r="G25" s="38">
        <v>397.27100000000002</v>
      </c>
      <c r="H25" s="2">
        <v>0.151</v>
      </c>
      <c r="I25" s="2">
        <v>7.6520000000000001</v>
      </c>
      <c r="J25" s="2">
        <v>-124.943</v>
      </c>
      <c r="K25" s="2">
        <v>3.3132999999999999</v>
      </c>
      <c r="L25" s="2">
        <v>7.8112268999999997E-13</v>
      </c>
      <c r="N25" s="16">
        <v>1.04981906486647E-12</v>
      </c>
      <c r="O25" s="3">
        <v>1.1676234170898701E-12</v>
      </c>
      <c r="P25" s="3">
        <v>2.70302854446097E-12</v>
      </c>
    </row>
    <row r="26" spans="1:59" x14ac:dyDescent="0.3">
      <c r="A26" s="19" t="s">
        <v>27</v>
      </c>
      <c r="B26" s="19" t="s">
        <v>28</v>
      </c>
      <c r="D26">
        <v>24</v>
      </c>
      <c r="E26" s="36">
        <v>0.14299999999999999</v>
      </c>
      <c r="F26" s="37">
        <v>65.230769230769226</v>
      </c>
      <c r="G26" s="38">
        <v>397.27100000000002</v>
      </c>
      <c r="H26" s="2">
        <v>0.151</v>
      </c>
      <c r="I26" s="2">
        <v>7.6529999999999996</v>
      </c>
      <c r="J26" s="2">
        <v>-132.98400000000001</v>
      </c>
      <c r="K26" s="2">
        <v>3.39</v>
      </c>
      <c r="L26" s="2">
        <v>1.2353148000000001E-12</v>
      </c>
      <c r="N26" s="16">
        <v>1.3167717187070799E-12</v>
      </c>
      <c r="O26" s="3">
        <v>1.03066349057978E-12</v>
      </c>
      <c r="P26" s="3">
        <v>2.68768526223504E-12</v>
      </c>
    </row>
    <row r="27" spans="1:59" x14ac:dyDescent="0.3">
      <c r="A27" s="19" t="s">
        <v>27</v>
      </c>
      <c r="B27" s="19" t="s">
        <v>28</v>
      </c>
      <c r="D27">
        <v>25</v>
      </c>
      <c r="E27" s="36">
        <v>0.14299999999999999</v>
      </c>
      <c r="F27" s="37">
        <v>65.230769230769226</v>
      </c>
      <c r="G27" s="38">
        <v>397.27100000000002</v>
      </c>
      <c r="H27" s="2">
        <v>0.14799999999999999</v>
      </c>
      <c r="I27" s="2">
        <v>7.51</v>
      </c>
      <c r="J27" s="2">
        <v>-121.66500000000001</v>
      </c>
      <c r="K27" s="2">
        <v>3.8</v>
      </c>
      <c r="L27" s="2">
        <v>5.4298431000000012E-13</v>
      </c>
      <c r="N27" s="16">
        <v>1.21044626222489E-12</v>
      </c>
      <c r="O27" s="3">
        <v>1.0903813928807699E-12</v>
      </c>
      <c r="P27" s="3">
        <v>2.8776913188533602E-12</v>
      </c>
    </row>
    <row r="28" spans="1:59" x14ac:dyDescent="0.3">
      <c r="A28" s="19" t="s">
        <v>15</v>
      </c>
      <c r="B28" s="19" t="s">
        <v>29</v>
      </c>
      <c r="D28">
        <v>26</v>
      </c>
      <c r="E28" s="10">
        <v>0.14899999999999999</v>
      </c>
      <c r="F28" s="11">
        <v>78.543624161073822</v>
      </c>
      <c r="G28" s="12">
        <v>307.04399999999998</v>
      </c>
      <c r="H28" s="13">
        <v>0.13600000000000001</v>
      </c>
      <c r="I28" s="13">
        <v>10.266999999999999</v>
      </c>
      <c r="J28" s="13">
        <v>-202.05600000000001</v>
      </c>
      <c r="K28" s="13">
        <v>3.0870000000000002</v>
      </c>
      <c r="L28" s="13">
        <v>2.9337147000000004E-13</v>
      </c>
      <c r="N28" s="16">
        <v>4.3955002776307798E-13</v>
      </c>
      <c r="O28" s="3">
        <v>4.2342379337519701E-13</v>
      </c>
      <c r="P28" s="3">
        <v>1.36121693744141E-13</v>
      </c>
    </row>
    <row r="29" spans="1:59" x14ac:dyDescent="0.3">
      <c r="A29" s="19" t="s">
        <v>15</v>
      </c>
      <c r="B29" s="19" t="s">
        <v>29</v>
      </c>
      <c r="D29">
        <v>27</v>
      </c>
      <c r="E29" s="10">
        <v>0.14899999999999999</v>
      </c>
      <c r="F29" s="11">
        <v>78.543624161073822</v>
      </c>
      <c r="G29" s="12">
        <v>307.04399999999998</v>
      </c>
      <c r="H29" s="13">
        <v>0.13700000000000001</v>
      </c>
      <c r="I29" s="13">
        <v>10.3</v>
      </c>
      <c r="J29" s="13">
        <v>-202.989</v>
      </c>
      <c r="K29" s="13">
        <v>2.7949999999999999</v>
      </c>
      <c r="L29" s="13">
        <v>4.2555051000000001E-13</v>
      </c>
      <c r="N29" s="16">
        <v>4.3955002776307798E-13</v>
      </c>
      <c r="O29" s="3">
        <v>5.5101139241284799E-13</v>
      </c>
      <c r="P29" s="3">
        <v>1.8446949655961299E-13</v>
      </c>
    </row>
    <row r="30" spans="1:59" x14ac:dyDescent="0.3">
      <c r="A30" s="19" t="s">
        <v>15</v>
      </c>
      <c r="B30" s="19" t="s">
        <v>29</v>
      </c>
      <c r="D30">
        <v>28</v>
      </c>
      <c r="E30" s="36">
        <v>0.14899999999999999</v>
      </c>
      <c r="F30" s="37">
        <v>78.543624161073822</v>
      </c>
      <c r="G30" s="38">
        <v>307.04399999999998</v>
      </c>
      <c r="H30" s="2">
        <v>0.124</v>
      </c>
      <c r="I30" s="2">
        <v>9.2919999999999998</v>
      </c>
      <c r="J30" s="2">
        <v>-160.839</v>
      </c>
      <c r="K30" s="2">
        <v>3.585</v>
      </c>
      <c r="L30" s="2">
        <v>7.1330220000000006E-13</v>
      </c>
      <c r="N30" s="16">
        <v>6.0607722579518804E-13</v>
      </c>
      <c r="O30" s="3">
        <v>7.6346578407742103E-13</v>
      </c>
      <c r="P30" s="3">
        <v>5.4535103837578402E-13</v>
      </c>
    </row>
    <row r="31" spans="1:59" x14ac:dyDescent="0.3">
      <c r="A31" s="19" t="s">
        <v>15</v>
      </c>
      <c r="B31" s="19" t="s">
        <v>29</v>
      </c>
      <c r="D31">
        <v>29</v>
      </c>
      <c r="E31" s="36">
        <v>0.14899999999999999</v>
      </c>
      <c r="F31" s="37">
        <v>78.543624161073822</v>
      </c>
      <c r="G31" s="38">
        <v>307.04399999999998</v>
      </c>
      <c r="H31" s="2">
        <v>0.13600000000000001</v>
      </c>
      <c r="I31" s="2">
        <v>10.266999999999999</v>
      </c>
      <c r="J31" s="2">
        <v>-202.05600000000001</v>
      </c>
      <c r="K31" s="2">
        <v>3.0870000000000002</v>
      </c>
      <c r="L31" s="2">
        <v>2.9337147000000004E-13</v>
      </c>
      <c r="N31" s="16">
        <v>4.3955002776307798E-13</v>
      </c>
      <c r="O31" s="3">
        <v>4.2342379337519701E-13</v>
      </c>
      <c r="P31" s="3">
        <v>1.36121693744141E-13</v>
      </c>
    </row>
    <row r="32" spans="1:59" x14ac:dyDescent="0.3">
      <c r="A32" s="19" t="s">
        <v>15</v>
      </c>
      <c r="B32" s="19" t="s">
        <v>29</v>
      </c>
      <c r="D32">
        <v>30</v>
      </c>
      <c r="E32" s="36">
        <v>0.14899999999999999</v>
      </c>
      <c r="F32" s="37">
        <v>78.543624161073822</v>
      </c>
      <c r="G32" s="38">
        <v>307.04399999999998</v>
      </c>
      <c r="H32" s="2">
        <v>0.13700000000000001</v>
      </c>
      <c r="I32" s="2">
        <v>10.3</v>
      </c>
      <c r="J32" s="2">
        <v>-202.989</v>
      </c>
      <c r="K32" s="2">
        <v>2.7949999999999999</v>
      </c>
      <c r="L32" s="2">
        <v>4.2555051000000001E-13</v>
      </c>
      <c r="N32" s="16">
        <v>4.3955002776307798E-13</v>
      </c>
      <c r="O32" s="3">
        <v>5.5101139241284799E-13</v>
      </c>
      <c r="P32" s="3">
        <v>1.8446949655961299E-13</v>
      </c>
    </row>
    <row r="33" spans="1:65" x14ac:dyDescent="0.3">
      <c r="A33" s="19" t="s">
        <v>15</v>
      </c>
      <c r="B33" s="19" t="s">
        <v>29</v>
      </c>
      <c r="D33">
        <v>31</v>
      </c>
      <c r="E33" s="36">
        <v>0.14899999999999999</v>
      </c>
      <c r="F33" s="37">
        <v>78.543624161073822</v>
      </c>
      <c r="G33" s="38">
        <v>307.04399999999998</v>
      </c>
      <c r="H33" s="2">
        <v>0.124</v>
      </c>
      <c r="I33" s="2">
        <v>9.2919999999999998</v>
      </c>
      <c r="J33" s="2">
        <v>-160.839</v>
      </c>
      <c r="K33" s="2">
        <v>3.585</v>
      </c>
      <c r="L33" s="2">
        <v>7.1330220000000006E-13</v>
      </c>
      <c r="N33" s="16">
        <v>6.0607722579518804E-13</v>
      </c>
      <c r="O33" s="3">
        <v>7.6346578407742103E-13</v>
      </c>
      <c r="P33" s="3">
        <v>5.4535103837578402E-13</v>
      </c>
    </row>
    <row r="34" spans="1:65" x14ac:dyDescent="0.3">
      <c r="A34" s="19" t="s">
        <v>15</v>
      </c>
      <c r="B34" s="19" t="s">
        <v>30</v>
      </c>
      <c r="D34">
        <v>32</v>
      </c>
      <c r="E34" s="36">
        <v>0.14599999999999999</v>
      </c>
      <c r="F34" s="37">
        <v>80.671232876712338</v>
      </c>
      <c r="G34" s="38">
        <v>286.15699999999998</v>
      </c>
      <c r="H34" s="2">
        <v>9.8000000000000004E-2</v>
      </c>
      <c r="I34" s="2">
        <v>8.08</v>
      </c>
      <c r="J34" s="2">
        <v>-132.72999999999999</v>
      </c>
      <c r="K34" s="2">
        <v>3.34</v>
      </c>
      <c r="L34" s="2">
        <v>1.7672094000000001E-13</v>
      </c>
      <c r="N34" s="16">
        <v>1.93452897383381E-13</v>
      </c>
      <c r="O34" s="3">
        <v>3.21835642855575E-13</v>
      </c>
      <c r="P34" s="3">
        <v>-5.1051828180072502E-13</v>
      </c>
    </row>
    <row r="35" spans="1:65" x14ac:dyDescent="0.3">
      <c r="A35" s="19" t="s">
        <v>15</v>
      </c>
      <c r="B35" s="19" t="s">
        <v>30</v>
      </c>
      <c r="D35">
        <v>33</v>
      </c>
      <c r="E35" s="36">
        <v>0.14599999999999999</v>
      </c>
      <c r="F35" s="37">
        <v>80.671232876712338</v>
      </c>
      <c r="G35" s="38">
        <v>286.15699999999998</v>
      </c>
      <c r="H35" s="2">
        <v>0.108</v>
      </c>
      <c r="I35" s="2">
        <v>8.7650000000000006</v>
      </c>
      <c r="J35" s="2">
        <v>-160.65600000000001</v>
      </c>
      <c r="K35" s="2">
        <v>3.609</v>
      </c>
      <c r="L35" s="2">
        <v>2.2115025000000001E-13</v>
      </c>
      <c r="N35" s="16">
        <v>3.9134164510700602E-13</v>
      </c>
      <c r="O35" s="3">
        <v>3.43891488191139E-13</v>
      </c>
      <c r="P35" s="3">
        <v>1.67865673639361E-13</v>
      </c>
    </row>
    <row r="36" spans="1:65" x14ac:dyDescent="0.3">
      <c r="A36" s="19" t="s">
        <v>15</v>
      </c>
      <c r="B36" s="19" t="s">
        <v>30</v>
      </c>
      <c r="D36">
        <v>34</v>
      </c>
      <c r="E36" s="10">
        <v>0.14599999999999999</v>
      </c>
      <c r="F36" s="11">
        <v>80.671232876712338</v>
      </c>
      <c r="G36" s="12">
        <v>286.15699999999998</v>
      </c>
      <c r="H36" s="13">
        <v>0.10299999999999999</v>
      </c>
      <c r="I36" s="13">
        <v>8.4629999999999992</v>
      </c>
      <c r="J36" s="13">
        <v>-161.98400000000001</v>
      </c>
      <c r="K36" s="13">
        <v>4.3490000000000002</v>
      </c>
      <c r="L36" s="13">
        <v>1.7395398E-13</v>
      </c>
      <c r="N36" s="16">
        <v>6.0879670216281003E-13</v>
      </c>
      <c r="O36" s="3">
        <v>5.2078391007211602E-13</v>
      </c>
      <c r="P36" s="3">
        <v>-5.1250737871508899E-14</v>
      </c>
    </row>
    <row r="37" spans="1:65" ht="28.8" x14ac:dyDescent="0.55000000000000004">
      <c r="A37" s="19" t="s">
        <v>15</v>
      </c>
      <c r="B37" s="19" t="s">
        <v>31</v>
      </c>
      <c r="D37">
        <v>35</v>
      </c>
      <c r="E37" s="36">
        <v>0.11600000000000001</v>
      </c>
      <c r="F37" s="37">
        <v>61.767241379310342</v>
      </c>
      <c r="G37" s="38">
        <v>116.19799999999999</v>
      </c>
      <c r="H37" s="2">
        <v>0.104</v>
      </c>
      <c r="I37" s="2">
        <v>6.0469999999999997</v>
      </c>
      <c r="J37" s="2">
        <v>-71.466999999999999</v>
      </c>
      <c r="K37" s="2">
        <v>4.0069999999999997</v>
      </c>
      <c r="L37" s="2">
        <v>5.6971674000000008E-13</v>
      </c>
      <c r="N37" s="16">
        <v>6.3930456062493596E-13</v>
      </c>
      <c r="O37" s="3">
        <v>6.9912290441551597E-13</v>
      </c>
      <c r="P37" s="3">
        <v>5.3879524999484998E-13</v>
      </c>
      <c r="AV37" s="43"/>
      <c r="AW37" s="43"/>
      <c r="AX37" s="43"/>
      <c r="AY37" s="43"/>
      <c r="AZ37" s="43"/>
      <c r="BA37" s="43"/>
      <c r="BB37" s="44" t="s">
        <v>65</v>
      </c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</row>
    <row r="38" spans="1:65" x14ac:dyDescent="0.3">
      <c r="A38" s="19" t="s">
        <v>15</v>
      </c>
      <c r="B38" s="19" t="s">
        <v>31</v>
      </c>
      <c r="D38">
        <v>36</v>
      </c>
      <c r="E38" s="36">
        <v>0.11600000000000001</v>
      </c>
      <c r="F38" s="37">
        <v>61.767241379310342</v>
      </c>
      <c r="G38" s="38">
        <v>116.19799999999999</v>
      </c>
      <c r="H38" s="2">
        <v>9.8000000000000004E-2</v>
      </c>
      <c r="I38" s="2">
        <v>5.923</v>
      </c>
      <c r="J38" s="2">
        <v>-70.632000000000005</v>
      </c>
      <c r="K38" s="2">
        <v>2.8180000000000001</v>
      </c>
      <c r="L38" s="2">
        <v>3.2351886E-13</v>
      </c>
      <c r="N38" s="16">
        <v>1.2419329162096999E-13</v>
      </c>
      <c r="O38" s="3">
        <v>2.9899785898776801E-13</v>
      </c>
      <c r="P38" s="3">
        <v>5.4381124269596005E-13</v>
      </c>
    </row>
    <row r="39" spans="1:65" x14ac:dyDescent="0.3">
      <c r="A39" s="19" t="s">
        <v>15</v>
      </c>
      <c r="B39" s="19" t="s">
        <v>31</v>
      </c>
      <c r="D39">
        <v>37</v>
      </c>
      <c r="E39" s="36">
        <v>0.11600000000000001</v>
      </c>
      <c r="F39" s="37">
        <v>61.767241379310342</v>
      </c>
      <c r="G39" s="38">
        <v>116.19799999999999</v>
      </c>
      <c r="H39" s="2">
        <v>9.6000000000000002E-2</v>
      </c>
      <c r="I39" s="2">
        <v>5.8079999999999998</v>
      </c>
      <c r="J39" s="2">
        <v>-68.412999999999997</v>
      </c>
      <c r="K39" s="2">
        <v>3.6459999999999999</v>
      </c>
      <c r="L39" s="2">
        <v>8.4856410000000007E-14</v>
      </c>
      <c r="N39" s="16">
        <v>2.7393615617504902E-13</v>
      </c>
      <c r="O39" s="3">
        <v>2.7694827972678301E-13</v>
      </c>
      <c r="P39" s="3">
        <v>5.3879524999484998E-13</v>
      </c>
    </row>
    <row r="40" spans="1:65" x14ac:dyDescent="0.3">
      <c r="A40" s="19" t="s">
        <v>23</v>
      </c>
      <c r="B40" s="19" t="s">
        <v>32</v>
      </c>
      <c r="D40">
        <v>38</v>
      </c>
      <c r="E40" s="36">
        <v>0.112</v>
      </c>
      <c r="F40" s="37">
        <v>59.857142857142854</v>
      </c>
      <c r="G40" s="38">
        <v>95.679000000000002</v>
      </c>
      <c r="H40" s="2">
        <v>9.1999999999999998E-2</v>
      </c>
      <c r="I40" s="2">
        <v>5.4139999999999997</v>
      </c>
      <c r="J40" s="2">
        <v>-53.37</v>
      </c>
      <c r="K40" s="2">
        <v>4.22</v>
      </c>
      <c r="L40" s="2">
        <v>4.9661667000000001E-13</v>
      </c>
      <c r="N40" s="16">
        <v>5.7680998866775399E-13</v>
      </c>
      <c r="O40" s="3">
        <v>5.1533518963237898E-13</v>
      </c>
      <c r="P40" s="3">
        <v>1.0239224229740199E-12</v>
      </c>
    </row>
    <row r="41" spans="1:65" x14ac:dyDescent="0.3">
      <c r="A41" s="19" t="s">
        <v>23</v>
      </c>
      <c r="B41" s="19" t="s">
        <v>32</v>
      </c>
      <c r="D41">
        <v>39</v>
      </c>
      <c r="E41" s="10">
        <v>0.112</v>
      </c>
      <c r="F41" s="11">
        <v>59.857142857142854</v>
      </c>
      <c r="G41" s="12">
        <v>95.679000000000002</v>
      </c>
      <c r="H41" s="13">
        <v>9.2999999999999999E-2</v>
      </c>
      <c r="I41" s="13">
        <v>5.4429999999999996</v>
      </c>
      <c r="J41" s="13">
        <v>-53.167999999999999</v>
      </c>
      <c r="K41" s="13">
        <v>4.226</v>
      </c>
      <c r="L41" s="13">
        <v>1.4597414999999999E-12</v>
      </c>
      <c r="N41" s="16">
        <v>5.7680998866775399E-13</v>
      </c>
      <c r="O41" s="3">
        <v>5.1533518963237898E-13</v>
      </c>
      <c r="P41" s="3">
        <v>7.2759987896065404E-13</v>
      </c>
    </row>
    <row r="42" spans="1:65" x14ac:dyDescent="0.3">
      <c r="A42" s="19" t="s">
        <v>23</v>
      </c>
      <c r="B42" s="19" t="s">
        <v>32</v>
      </c>
      <c r="D42">
        <v>40</v>
      </c>
      <c r="E42" s="36">
        <v>0.112</v>
      </c>
      <c r="F42" s="37">
        <v>59.857142857142854</v>
      </c>
      <c r="G42" s="38">
        <v>95.679000000000002</v>
      </c>
      <c r="H42" s="2">
        <v>9.1999999999999998E-2</v>
      </c>
      <c r="I42" s="2">
        <v>5.4249999999999998</v>
      </c>
      <c r="J42" s="2">
        <v>-53.456000000000003</v>
      </c>
      <c r="K42" s="2">
        <v>4.22</v>
      </c>
      <c r="L42" s="2">
        <v>5.4627858E-13</v>
      </c>
      <c r="N42" s="16">
        <v>5.7680998866775399E-13</v>
      </c>
      <c r="O42" s="3">
        <v>5.1533518963237898E-13</v>
      </c>
      <c r="P42" s="3">
        <v>7.2759987896065404E-13</v>
      </c>
    </row>
    <row r="43" spans="1:65" x14ac:dyDescent="0.3">
      <c r="A43" s="19" t="s">
        <v>23</v>
      </c>
      <c r="B43" s="19" t="s">
        <v>33</v>
      </c>
      <c r="D43">
        <v>41</v>
      </c>
      <c r="E43" s="10">
        <v>8.7999999999999995E-2</v>
      </c>
      <c r="F43" s="11">
        <v>56.44318181818182</v>
      </c>
      <c r="G43" s="12">
        <v>68.700999999999993</v>
      </c>
      <c r="H43" s="13">
        <v>7.6999999999999999E-2</v>
      </c>
      <c r="I43" s="13">
        <v>4.2149999999999999</v>
      </c>
      <c r="J43" s="13">
        <v>-43.86</v>
      </c>
      <c r="K43" s="13">
        <v>4.2779999999999996</v>
      </c>
      <c r="L43" s="13">
        <v>2.5641764999999999E-13</v>
      </c>
      <c r="N43" s="16">
        <v>6.6338047782723297E-13</v>
      </c>
      <c r="O43" s="3">
        <v>4.8509376220410103E-13</v>
      </c>
      <c r="P43" s="3">
        <v>1.0239224229740199E-12</v>
      </c>
    </row>
    <row r="44" spans="1:65" x14ac:dyDescent="0.3">
      <c r="A44" s="19" t="s">
        <v>23</v>
      </c>
      <c r="B44" s="19" t="s">
        <v>33</v>
      </c>
      <c r="D44">
        <v>42</v>
      </c>
      <c r="E44" s="10">
        <v>8.7999999999999995E-2</v>
      </c>
      <c r="F44" s="11">
        <v>56.44318181818182</v>
      </c>
      <c r="G44" s="12">
        <v>68.700999999999993</v>
      </c>
      <c r="H44" s="13">
        <v>7.5999999999999998E-2</v>
      </c>
      <c r="I44" s="13">
        <v>4.24</v>
      </c>
      <c r="J44" s="13">
        <v>-44.725000000000001</v>
      </c>
      <c r="K44" s="13">
        <v>4.0339999999999998</v>
      </c>
      <c r="L44" s="13">
        <v>1.0213209E-12</v>
      </c>
      <c r="N44" s="16">
        <v>6.1853854373914505E-13</v>
      </c>
      <c r="O44" s="3">
        <v>2.6195182780045102E-13</v>
      </c>
      <c r="P44" s="3">
        <v>1.0239224229740199E-12</v>
      </c>
    </row>
    <row r="45" spans="1:65" x14ac:dyDescent="0.3">
      <c r="A45" s="19" t="s">
        <v>23</v>
      </c>
      <c r="B45" s="19" t="s">
        <v>33</v>
      </c>
      <c r="D45">
        <v>43</v>
      </c>
      <c r="E45" s="36">
        <v>8.7999999999999995E-2</v>
      </c>
      <c r="F45" s="37">
        <v>56.44318181818182</v>
      </c>
      <c r="G45" s="38">
        <v>68.700999999999993</v>
      </c>
      <c r="H45" s="2">
        <v>7.2999999999999995E-2</v>
      </c>
      <c r="I45" s="2">
        <v>4.0350000000000001</v>
      </c>
      <c r="J45" s="2">
        <v>-39.277999999999999</v>
      </c>
      <c r="K45" s="2">
        <v>4.4589999999999996</v>
      </c>
      <c r="L45" s="2">
        <v>5.3625402000000002E-13</v>
      </c>
      <c r="N45" s="16">
        <v>6.6338047782723297E-13</v>
      </c>
      <c r="O45" s="3">
        <v>4.9171356283711504E-13</v>
      </c>
      <c r="P45" s="3">
        <v>1.1944064628069401E-12</v>
      </c>
    </row>
    <row r="46" spans="1:65" x14ac:dyDescent="0.3">
      <c r="A46" s="19" t="s">
        <v>34</v>
      </c>
      <c r="B46" s="19" t="s">
        <v>35</v>
      </c>
      <c r="D46">
        <v>44</v>
      </c>
      <c r="E46" s="10">
        <v>2.9000000000000001E-2</v>
      </c>
      <c r="F46" s="11">
        <v>46.724137931034477</v>
      </c>
      <c r="G46" s="12">
        <v>17.117999999999999</v>
      </c>
      <c r="H46" s="13">
        <v>2.5999999999999999E-2</v>
      </c>
      <c r="I46" s="13">
        <v>1.2090000000000001</v>
      </c>
      <c r="J46" s="13">
        <v>-13.631</v>
      </c>
      <c r="K46" s="13">
        <v>2.8210000000000002</v>
      </c>
      <c r="L46" s="13">
        <v>1.9240092000000003E-13</v>
      </c>
      <c r="N46" s="16">
        <v>8.2635616307889196E-13</v>
      </c>
      <c r="O46" s="3">
        <v>6.9272935822051502E-13</v>
      </c>
      <c r="P46" s="3">
        <v>1.61656345648191E-12</v>
      </c>
    </row>
    <row r="47" spans="1:65" x14ac:dyDescent="0.3">
      <c r="A47" s="19" t="s">
        <v>23</v>
      </c>
      <c r="B47" s="19" t="s">
        <v>36</v>
      </c>
      <c r="D47">
        <v>45</v>
      </c>
      <c r="E47" s="36">
        <v>0.05</v>
      </c>
      <c r="F47" s="37">
        <v>58.179999999999993</v>
      </c>
      <c r="G47" s="38">
        <v>28.32</v>
      </c>
      <c r="H47" s="2">
        <v>4.1000000000000002E-2</v>
      </c>
      <c r="I47" s="2">
        <v>2.34</v>
      </c>
      <c r="J47" s="2">
        <v>-18.739999999999998</v>
      </c>
      <c r="K47" s="2">
        <v>3.6040000000000001</v>
      </c>
      <c r="L47" s="2">
        <v>8.7501060000000007E-13</v>
      </c>
      <c r="N47" s="16">
        <v>9.1690843547329995E-13</v>
      </c>
      <c r="O47" s="3">
        <v>7.7120936218384498E-13</v>
      </c>
      <c r="P47" s="3">
        <v>1.41665405328656E-12</v>
      </c>
    </row>
    <row r="48" spans="1:65" ht="15" thickBot="1" x14ac:dyDescent="0.35">
      <c r="A48" s="19" t="s">
        <v>23</v>
      </c>
      <c r="B48" s="21" t="s">
        <v>36</v>
      </c>
      <c r="D48">
        <v>46</v>
      </c>
      <c r="E48" s="36">
        <v>0.05</v>
      </c>
      <c r="F48" s="37">
        <v>58.179999999999993</v>
      </c>
      <c r="G48" s="38">
        <v>28.32</v>
      </c>
      <c r="H48" s="2">
        <v>4.2000000000000003E-2</v>
      </c>
      <c r="I48" s="2">
        <v>2.4340000000000002</v>
      </c>
      <c r="J48" s="2">
        <v>-27.463000000000001</v>
      </c>
      <c r="K48" s="2">
        <v>3.6</v>
      </c>
      <c r="L48" s="2">
        <v>3.4616321999999996E-13</v>
      </c>
      <c r="N48" s="16">
        <v>3.6050666069255401E-13</v>
      </c>
      <c r="O48" s="3">
        <v>2.3588512648687102E-13</v>
      </c>
      <c r="P48" s="3">
        <v>1.41665405328656E-12</v>
      </c>
    </row>
    <row r="49" spans="1:16" x14ac:dyDescent="0.3">
      <c r="A49" s="19" t="s">
        <v>23</v>
      </c>
      <c r="B49" s="8" t="s">
        <v>36</v>
      </c>
      <c r="D49">
        <v>47</v>
      </c>
      <c r="E49" s="25">
        <v>0.05</v>
      </c>
      <c r="F49" s="26">
        <v>58.179999999999993</v>
      </c>
      <c r="G49" s="27">
        <v>28.32</v>
      </c>
      <c r="H49" s="28">
        <v>4.2999999999999997E-2</v>
      </c>
      <c r="I49" s="28">
        <v>2.5110000000000001</v>
      </c>
      <c r="J49" s="28">
        <v>-28.010999999999999</v>
      </c>
      <c r="K49" s="28">
        <v>3.6</v>
      </c>
      <c r="L49" s="29">
        <v>5.4999999999999999E-14</v>
      </c>
      <c r="M49" s="3"/>
      <c r="N49" s="16">
        <v>3.6050666069255401E-13</v>
      </c>
      <c r="O49" s="3">
        <v>1.9514195771722699E-13</v>
      </c>
      <c r="P49" s="3">
        <v>1.41665405328656E-12</v>
      </c>
    </row>
    <row r="50" spans="1:16" x14ac:dyDescent="0.3">
      <c r="A50" s="19" t="s">
        <v>15</v>
      </c>
      <c r="B50" s="8" t="s">
        <v>37</v>
      </c>
      <c r="D50">
        <v>48</v>
      </c>
      <c r="E50" s="25">
        <v>0.23799999999999999</v>
      </c>
      <c r="F50" s="26">
        <v>47.319327731092443</v>
      </c>
      <c r="G50" s="30">
        <v>518.54100000000005</v>
      </c>
      <c r="H50" s="28">
        <f>E50*0.996</f>
        <v>0.23704799999999998</v>
      </c>
      <c r="I50" s="28">
        <f>F50*E50*0.6</f>
        <v>6.7572000000000001</v>
      </c>
      <c r="J50" s="28">
        <v>-127</v>
      </c>
      <c r="K50" s="28">
        <v>1.3280000000000001</v>
      </c>
      <c r="L50" s="29">
        <v>3.7628104499999998E-11</v>
      </c>
      <c r="M50" s="3"/>
      <c r="N50" s="16">
        <v>2.8032193098864099E-11</v>
      </c>
      <c r="O50" s="3">
        <v>3.3198680201848303E-11</v>
      </c>
      <c r="P50" s="3">
        <v>3.74895661927846E-11</v>
      </c>
    </row>
    <row r="51" spans="1:16" x14ac:dyDescent="0.3">
      <c r="A51" s="19" t="s">
        <v>15</v>
      </c>
      <c r="B51" s="8" t="s">
        <v>37</v>
      </c>
      <c r="D51">
        <v>49</v>
      </c>
      <c r="E51" s="25">
        <v>0.23799999999999999</v>
      </c>
      <c r="F51" s="26">
        <v>47.319327731092443</v>
      </c>
      <c r="G51" s="30">
        <v>518.54100000000005</v>
      </c>
      <c r="H51" s="28">
        <f>E51*0.92</f>
        <v>0.21895999999999999</v>
      </c>
      <c r="I51" s="28">
        <f>F51*E51*0.6</f>
        <v>6.7572000000000001</v>
      </c>
      <c r="J51" s="28">
        <v>-167</v>
      </c>
      <c r="K51" s="28">
        <v>2.4079999999999999</v>
      </c>
      <c r="L51" s="29">
        <v>9.8677179999999999E-12</v>
      </c>
      <c r="M51" s="3"/>
      <c r="N51" s="16">
        <v>2.7312108586033902E-11</v>
      </c>
      <c r="O51" s="3">
        <v>9.5654373329558306E-12</v>
      </c>
      <c r="P51" s="3">
        <v>9.1379809602852796E-12</v>
      </c>
    </row>
    <row r="52" spans="1:16" x14ac:dyDescent="0.3">
      <c r="A52" s="19" t="s">
        <v>15</v>
      </c>
      <c r="B52" s="8" t="s">
        <v>37</v>
      </c>
      <c r="D52">
        <v>50</v>
      </c>
      <c r="E52" s="25">
        <v>0.23799999999999999</v>
      </c>
      <c r="F52" s="26">
        <v>47.319327731092443</v>
      </c>
      <c r="G52" s="30">
        <v>518.54100000000005</v>
      </c>
      <c r="H52" s="28">
        <f>E52*0.997</f>
        <v>0.237286</v>
      </c>
      <c r="I52" s="28">
        <f>F52*E52*0.65</f>
        <v>7.3203000000000005</v>
      </c>
      <c r="J52" s="28">
        <v>-220</v>
      </c>
      <c r="K52" s="28">
        <v>2.4279999999999999</v>
      </c>
      <c r="L52" s="29">
        <v>6.5677179999999999E-12</v>
      </c>
      <c r="M52" s="3"/>
      <c r="N52" s="16">
        <v>3.0443274408313802E-11</v>
      </c>
      <c r="O52" s="3">
        <v>1.1189345357741099E-11</v>
      </c>
      <c r="P52" s="3">
        <v>1.31164881439865E-11</v>
      </c>
    </row>
    <row r="53" spans="1:16" x14ac:dyDescent="0.3">
      <c r="A53" s="19" t="s">
        <v>15</v>
      </c>
      <c r="B53" s="8" t="s">
        <v>38</v>
      </c>
      <c r="D53">
        <v>51</v>
      </c>
      <c r="E53" s="25">
        <v>0.29599999999999999</v>
      </c>
      <c r="F53" s="26">
        <v>34.449324324324323</v>
      </c>
      <c r="G53" s="30">
        <v>553.61199999999997</v>
      </c>
      <c r="H53" s="28">
        <f>E53*0.996</f>
        <v>0.29481599999999997</v>
      </c>
      <c r="I53" s="28">
        <f>F53*E53*0.6</f>
        <v>6.118199999999999</v>
      </c>
      <c r="J53" s="28">
        <v>-127</v>
      </c>
      <c r="K53" s="28">
        <v>1.59</v>
      </c>
      <c r="L53" s="29">
        <v>3.7628104499999998E-11</v>
      </c>
      <c r="M53" s="3"/>
      <c r="N53" s="16">
        <v>1.0891088776205E-10</v>
      </c>
      <c r="O53" s="3">
        <v>5.3473385729073903E-11</v>
      </c>
      <c r="P53" s="3">
        <v>3.73173951045193E-11</v>
      </c>
    </row>
    <row r="54" spans="1:16" x14ac:dyDescent="0.3">
      <c r="A54" s="19" t="s">
        <v>15</v>
      </c>
      <c r="B54" s="8" t="s">
        <v>38</v>
      </c>
      <c r="D54">
        <v>52</v>
      </c>
      <c r="E54" s="25">
        <v>0.29599999999999999</v>
      </c>
      <c r="F54" s="26">
        <v>34.449324324324323</v>
      </c>
      <c r="G54" s="30">
        <v>553.61199999999997</v>
      </c>
      <c r="H54" s="28">
        <f>E54*0.92</f>
        <v>0.27232000000000001</v>
      </c>
      <c r="I54" s="28">
        <f>F54*E54*0.6</f>
        <v>6.118199999999999</v>
      </c>
      <c r="J54" s="28">
        <v>-200</v>
      </c>
      <c r="K54" s="28">
        <v>1.9</v>
      </c>
      <c r="L54" s="29">
        <v>8.5086450000000006E-11</v>
      </c>
      <c r="M54" s="3"/>
      <c r="N54" s="16">
        <v>5.2968172039708298E-11</v>
      </c>
      <c r="O54" s="3">
        <v>7.5106945800730905E-11</v>
      </c>
      <c r="P54" s="3">
        <v>8.3449004799307095E-11</v>
      </c>
    </row>
    <row r="55" spans="1:16" x14ac:dyDescent="0.3">
      <c r="A55" s="19" t="s">
        <v>15</v>
      </c>
      <c r="B55" s="8" t="s">
        <v>38</v>
      </c>
      <c r="D55">
        <v>53</v>
      </c>
      <c r="E55" s="25">
        <v>0.29599999999999999</v>
      </c>
      <c r="F55" s="26">
        <v>34.449324324324323</v>
      </c>
      <c r="G55" s="30">
        <v>553.61199999999997</v>
      </c>
      <c r="H55" s="28">
        <f>E55*0.997</f>
        <v>0.29511199999999999</v>
      </c>
      <c r="I55" s="28">
        <f>F55*E55*0.65</f>
        <v>6.62805</v>
      </c>
      <c r="J55" s="28">
        <v>-250</v>
      </c>
      <c r="K55" s="28">
        <v>1.87</v>
      </c>
      <c r="L55" s="29">
        <v>6.7827537000000006E-11</v>
      </c>
      <c r="M55" s="3"/>
      <c r="N55" s="16">
        <v>1.12176826773676E-10</v>
      </c>
      <c r="O55" s="3">
        <v>7.8413176409089903E-11</v>
      </c>
      <c r="P55" s="3">
        <v>6.9527110084832002E-11</v>
      </c>
    </row>
    <row r="56" spans="1:16" x14ac:dyDescent="0.3">
      <c r="A56" s="19" t="s">
        <v>15</v>
      </c>
      <c r="B56" s="8" t="s">
        <v>39</v>
      </c>
      <c r="D56">
        <v>54</v>
      </c>
      <c r="E56" s="25">
        <v>0.23499999999999999</v>
      </c>
      <c r="F56" s="26">
        <v>38</v>
      </c>
      <c r="G56" s="30">
        <v>371.12400000000002</v>
      </c>
      <c r="H56" s="28">
        <f>E56*0.996</f>
        <v>0.23405999999999999</v>
      </c>
      <c r="I56" s="28">
        <f>F56*E56*0.6</f>
        <v>5.3579999999999997</v>
      </c>
      <c r="J56" s="28">
        <v>-127</v>
      </c>
      <c r="K56" s="28">
        <v>1.9750000000000001</v>
      </c>
      <c r="L56" s="29">
        <v>1.2644019E-11</v>
      </c>
      <c r="M56" s="3"/>
      <c r="N56" s="16">
        <v>6.8110960349146398E-12</v>
      </c>
      <c r="O56" s="3">
        <v>1.36755409290553E-11</v>
      </c>
      <c r="P56" s="3">
        <v>1.1405368156014601E-11</v>
      </c>
    </row>
    <row r="57" spans="1:16" x14ac:dyDescent="0.3">
      <c r="A57" s="19" t="s">
        <v>15</v>
      </c>
      <c r="B57" s="8" t="s">
        <v>39</v>
      </c>
      <c r="D57">
        <v>55</v>
      </c>
      <c r="E57" s="25">
        <v>0.23499999999999999</v>
      </c>
      <c r="F57" s="26">
        <v>38</v>
      </c>
      <c r="G57" s="30">
        <v>371.12400000000002</v>
      </c>
      <c r="H57" s="28">
        <f>E57*0.92</f>
        <v>0.2162</v>
      </c>
      <c r="I57" s="28">
        <f>F57*E57*0.6</f>
        <v>5.3579999999999997</v>
      </c>
      <c r="J57" s="28">
        <v>-180</v>
      </c>
      <c r="K57" s="28">
        <v>2.4729999999999999</v>
      </c>
      <c r="L57" s="29">
        <v>8.8677180000000018E-12</v>
      </c>
      <c r="M57" s="3"/>
      <c r="N57" s="16">
        <v>7.0789326352957304E-12</v>
      </c>
      <c r="O57" s="3">
        <v>7.3857869763072104E-12</v>
      </c>
      <c r="P57" s="3">
        <v>6.8716656319016499E-12</v>
      </c>
    </row>
    <row r="58" spans="1:16" x14ac:dyDescent="0.3">
      <c r="A58" s="20" t="s">
        <v>15</v>
      </c>
      <c r="B58" s="22" t="s">
        <v>39</v>
      </c>
      <c r="D58">
        <v>56</v>
      </c>
      <c r="E58" s="31">
        <v>0.23499999999999999</v>
      </c>
      <c r="F58" s="32">
        <v>38</v>
      </c>
      <c r="G58" s="33">
        <v>371.12400000000002</v>
      </c>
      <c r="H58" s="34">
        <f>E58*0.997</f>
        <v>0.23429499999999998</v>
      </c>
      <c r="I58" s="34">
        <f>F58*E58*0.65</f>
        <v>5.8045</v>
      </c>
      <c r="J58" s="34">
        <v>-220</v>
      </c>
      <c r="K58" s="34">
        <v>1.8169999999999999</v>
      </c>
      <c r="L58" s="35">
        <v>1.5080661000000001E-11</v>
      </c>
      <c r="M58" s="3"/>
      <c r="N58" s="16">
        <v>1.0077027183231099E-11</v>
      </c>
      <c r="O58" s="3">
        <v>1.78354330336667E-11</v>
      </c>
      <c r="P58" s="3">
        <v>1.68825926004224E-11</v>
      </c>
    </row>
    <row r="59" spans="1:16" x14ac:dyDescent="0.3">
      <c r="A59" s="19" t="s">
        <v>15</v>
      </c>
      <c r="B59" s="8" t="s">
        <v>52</v>
      </c>
      <c r="D59">
        <v>57</v>
      </c>
      <c r="E59" s="4">
        <v>0.14799999999999999</v>
      </c>
      <c r="F59" s="5">
        <v>78</v>
      </c>
      <c r="G59" s="23">
        <v>300</v>
      </c>
      <c r="H59" s="6">
        <v>0.129</v>
      </c>
      <c r="I59" s="6">
        <v>1.3217340000000002</v>
      </c>
      <c r="J59" s="6">
        <v>-216.625</v>
      </c>
      <c r="K59" s="6">
        <v>3.34</v>
      </c>
      <c r="L59" s="7">
        <v>8.2706669999999994E-13</v>
      </c>
      <c r="M59" s="3"/>
      <c r="N59" s="16">
        <v>3.6313224291563698E-12</v>
      </c>
      <c r="O59" s="3">
        <v>-5.7157557508710496E-14</v>
      </c>
      <c r="P59" s="3">
        <v>1.50913162098375E-13</v>
      </c>
    </row>
    <row r="60" spans="1:16" x14ac:dyDescent="0.3">
      <c r="A60" s="19" t="s">
        <v>15</v>
      </c>
      <c r="B60" s="8" t="s">
        <v>52</v>
      </c>
      <c r="D60">
        <v>58</v>
      </c>
      <c r="E60" s="4">
        <v>0.14799999999999999</v>
      </c>
      <c r="F60" s="5">
        <v>78</v>
      </c>
      <c r="G60" s="23">
        <v>300</v>
      </c>
      <c r="H60" s="6">
        <v>0.125</v>
      </c>
      <c r="I60" s="6">
        <v>1.22475</v>
      </c>
      <c r="J60" s="6">
        <v>-192.679</v>
      </c>
      <c r="K60" s="6">
        <v>4.3490000000000002</v>
      </c>
      <c r="L60" s="7">
        <v>9.647262000000001E-13</v>
      </c>
      <c r="M60" s="3"/>
      <c r="N60" s="16">
        <v>8.2291516665303902E-13</v>
      </c>
      <c r="O60" s="3">
        <v>8.5926792119181298E-13</v>
      </c>
      <c r="P60" s="3">
        <v>1.1487547921596799E-12</v>
      </c>
    </row>
    <row r="61" spans="1:16" x14ac:dyDescent="0.3">
      <c r="A61" s="19" t="s">
        <v>15</v>
      </c>
      <c r="B61" s="8" t="s">
        <v>40</v>
      </c>
      <c r="D61">
        <v>59</v>
      </c>
      <c r="E61" s="4">
        <v>0.14784256409999999</v>
      </c>
      <c r="F61" s="5">
        <v>13.426641700000001</v>
      </c>
      <c r="G61" s="23">
        <v>28.608499999999999</v>
      </c>
      <c r="H61" s="6">
        <v>0.13804900000000001</v>
      </c>
      <c r="I61" s="6">
        <v>1.3858463012</v>
      </c>
      <c r="J61" s="6">
        <v>-34.252937500000002</v>
      </c>
      <c r="K61" s="6">
        <v>2.46</v>
      </c>
      <c r="L61" s="7">
        <v>1.8802760513951737E-12</v>
      </c>
      <c r="M61" s="3"/>
      <c r="N61" s="16">
        <v>6.0839158683759799E-12</v>
      </c>
      <c r="O61" s="3">
        <v>2.0662508788478399E-12</v>
      </c>
      <c r="P61" s="3">
        <v>1.80844859828892E-12</v>
      </c>
    </row>
    <row r="62" spans="1:16" x14ac:dyDescent="0.3">
      <c r="A62" s="19" t="s">
        <v>15</v>
      </c>
      <c r="B62" s="8" t="s">
        <v>41</v>
      </c>
      <c r="D62">
        <v>60</v>
      </c>
      <c r="E62" s="4">
        <v>0.14804130940000002</v>
      </c>
      <c r="F62" s="5">
        <v>13.177497900000001</v>
      </c>
      <c r="G62" s="23">
        <v>32.108562499999998</v>
      </c>
      <c r="H62" s="6">
        <v>0.139097</v>
      </c>
      <c r="I62" s="6">
        <v>1.4323791769000001</v>
      </c>
      <c r="J62" s="6">
        <v>-39.445749999999997</v>
      </c>
      <c r="K62" s="6">
        <v>3.5</v>
      </c>
      <c r="L62" s="7">
        <v>1.4730002736342988E-12</v>
      </c>
      <c r="M62" s="3"/>
      <c r="N62" s="16">
        <v>8.8999189779483697E-13</v>
      </c>
      <c r="O62" s="3">
        <v>1.40897196871597E-12</v>
      </c>
      <c r="P62" s="3">
        <v>1.40713207720945E-12</v>
      </c>
    </row>
    <row r="63" spans="1:16" x14ac:dyDescent="0.3">
      <c r="A63" s="19" t="s">
        <v>15</v>
      </c>
      <c r="B63" s="8" t="s">
        <v>42</v>
      </c>
      <c r="D63">
        <v>61</v>
      </c>
      <c r="E63" s="4">
        <v>0.1689399271</v>
      </c>
      <c r="F63" s="5">
        <v>12.6347723</v>
      </c>
      <c r="G63" s="23">
        <v>36.021875000000001</v>
      </c>
      <c r="H63" s="6">
        <v>0.162102</v>
      </c>
      <c r="I63" s="6">
        <v>1.6627936853999998</v>
      </c>
      <c r="J63" s="6">
        <v>-42.663812499999999</v>
      </c>
      <c r="K63" s="6">
        <v>2.7</v>
      </c>
      <c r="L63" s="7">
        <v>1.7484871956428836E-12</v>
      </c>
      <c r="M63" s="3"/>
      <c r="N63" s="16">
        <v>1.4980429902254E-12</v>
      </c>
      <c r="O63" s="3">
        <v>1.7169776702154299E-12</v>
      </c>
      <c r="P63" s="3">
        <v>1.4702909145042E-12</v>
      </c>
    </row>
    <row r="64" spans="1:16" x14ac:dyDescent="0.3">
      <c r="A64" s="19" t="s">
        <v>15</v>
      </c>
      <c r="B64" s="8" t="s">
        <v>43</v>
      </c>
      <c r="D64">
        <v>62</v>
      </c>
      <c r="E64" s="4">
        <v>0.20685900469999999</v>
      </c>
      <c r="F64" s="5">
        <v>13.559945300000001</v>
      </c>
      <c r="G64" s="23">
        <v>31.379375</v>
      </c>
      <c r="H64" s="6">
        <v>0.19845400000000002</v>
      </c>
      <c r="I64" s="6">
        <v>2.087537626</v>
      </c>
      <c r="J64" s="6">
        <v>-35.228124999999999</v>
      </c>
      <c r="K64" s="6">
        <v>3</v>
      </c>
      <c r="L64" s="7">
        <v>1.6334947910373836E-12</v>
      </c>
      <c r="M64" s="3"/>
      <c r="N64" s="16">
        <v>7.9943956396832599E-13</v>
      </c>
      <c r="O64" s="3">
        <v>2.27403292899953E-12</v>
      </c>
      <c r="P64" s="3">
        <v>1.5498393456154799E-12</v>
      </c>
    </row>
    <row r="65" spans="1:38" x14ac:dyDescent="0.3">
      <c r="A65" s="19" t="s">
        <v>44</v>
      </c>
      <c r="B65" s="8" t="s">
        <v>45</v>
      </c>
      <c r="D65">
        <v>63</v>
      </c>
      <c r="E65" s="8">
        <v>0.11591166</v>
      </c>
      <c r="F65" s="8">
        <v>0</v>
      </c>
      <c r="G65" s="24">
        <v>94.4375</v>
      </c>
      <c r="H65" s="8">
        <v>0.11591166</v>
      </c>
      <c r="I65" s="8">
        <v>10.364796999999999</v>
      </c>
      <c r="J65" s="8">
        <v>-50.28300625</v>
      </c>
      <c r="K65" s="6">
        <v>3</v>
      </c>
      <c r="L65" s="7">
        <v>1.2402555199999328E-12</v>
      </c>
      <c r="M65" s="3"/>
      <c r="N65" s="16">
        <v>3.8556457007286798E-13</v>
      </c>
      <c r="O65" s="3">
        <v>1.08075141916532E-12</v>
      </c>
      <c r="P65" s="3">
        <v>8.3298057111968502E-13</v>
      </c>
    </row>
    <row r="66" spans="1:38" ht="28.8" x14ac:dyDescent="0.55000000000000004">
      <c r="A66" s="19" t="s">
        <v>44</v>
      </c>
      <c r="B66" s="8" t="s">
        <v>46</v>
      </c>
      <c r="D66">
        <v>64</v>
      </c>
      <c r="E66" s="8">
        <v>0.12499896000000002</v>
      </c>
      <c r="F66" s="8"/>
      <c r="G66" s="24">
        <v>137.9375</v>
      </c>
      <c r="H66" s="8">
        <v>0.12499896000000002</v>
      </c>
      <c r="I66" s="8">
        <v>11.831035999999999</v>
      </c>
      <c r="J66" s="8">
        <v>-83.173599999999993</v>
      </c>
      <c r="K66" s="6">
        <v>3.3</v>
      </c>
      <c r="L66" s="7">
        <v>1.3093254396664981E-12</v>
      </c>
      <c r="M66" s="3"/>
      <c r="N66" s="16">
        <v>3.96801484757517E-13</v>
      </c>
      <c r="O66" s="3">
        <v>1.10704018217583E-12</v>
      </c>
      <c r="P66" s="3">
        <v>8.0786153679616596E-13</v>
      </c>
      <c r="U66" s="43"/>
      <c r="V66" s="43"/>
      <c r="W66" s="43"/>
      <c r="X66" s="43"/>
      <c r="Y66" s="43"/>
      <c r="Z66" s="43"/>
      <c r="AA66" s="44" t="s">
        <v>60</v>
      </c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x14ac:dyDescent="0.3">
      <c r="A67" s="19" t="s">
        <v>15</v>
      </c>
      <c r="B67" s="8" t="s">
        <v>53</v>
      </c>
      <c r="D67">
        <v>65</v>
      </c>
      <c r="E67" s="8">
        <v>0.15874640000000001</v>
      </c>
      <c r="F67" s="8">
        <v>22.788139999999999</v>
      </c>
      <c r="G67" s="24">
        <v>29.653625000000002</v>
      </c>
      <c r="H67" s="6">
        <v>0.126526</v>
      </c>
      <c r="I67" s="8">
        <v>2.4756203686</v>
      </c>
      <c r="J67" s="8">
        <v>-198.24</v>
      </c>
      <c r="K67" s="6">
        <v>4.2</v>
      </c>
      <c r="L67" s="7">
        <v>1.1923199999999998E-13</v>
      </c>
      <c r="M67" s="3"/>
      <c r="N67" s="16">
        <v>8.2291516665303902E-13</v>
      </c>
      <c r="O67" s="3">
        <v>3.67442867375795E-13</v>
      </c>
      <c r="P67" s="3">
        <v>4.5539315230095105E-13</v>
      </c>
    </row>
    <row r="68" spans="1:38" x14ac:dyDescent="0.3">
      <c r="A68" s="19" t="s">
        <v>15</v>
      </c>
      <c r="B68" s="8" t="s">
        <v>54</v>
      </c>
      <c r="D68">
        <v>66</v>
      </c>
      <c r="E68" s="8">
        <v>0.1619382</v>
      </c>
      <c r="F68" s="8">
        <v>22.96452</v>
      </c>
      <c r="G68" s="24">
        <v>29.653625000000002</v>
      </c>
      <c r="H68" s="6">
        <v>0.132549</v>
      </c>
      <c r="I68" s="8">
        <v>2.6543732544000003</v>
      </c>
      <c r="J68" s="8">
        <v>-201.38062500000001</v>
      </c>
      <c r="K68" s="6">
        <v>4.5</v>
      </c>
      <c r="L68" s="7">
        <v>1.2891338982167461E-13</v>
      </c>
      <c r="M68" s="3"/>
      <c r="N68" s="16">
        <v>8.2291516665303902E-13</v>
      </c>
      <c r="O68" s="3">
        <v>3.3188052899957699E-13</v>
      </c>
      <c r="P68" s="3">
        <v>3.24168772722881E-13</v>
      </c>
    </row>
    <row r="69" spans="1:38" x14ac:dyDescent="0.3">
      <c r="A69" s="19" t="s">
        <v>15</v>
      </c>
      <c r="B69" s="8" t="s">
        <v>55</v>
      </c>
      <c r="D69">
        <v>67</v>
      </c>
      <c r="E69" s="8">
        <v>0.16692580000000001</v>
      </c>
      <c r="F69" s="8">
        <v>23.68478</v>
      </c>
      <c r="G69" s="24">
        <v>66.040125000000003</v>
      </c>
      <c r="H69" s="6">
        <v>0.13855000000000001</v>
      </c>
      <c r="I69" s="8">
        <v>2.8883795600000002</v>
      </c>
      <c r="J69" s="8">
        <v>-204.76374999999999</v>
      </c>
      <c r="K69" s="6">
        <v>4.3</v>
      </c>
      <c r="L69" s="7">
        <v>1.2184385921212248E-13</v>
      </c>
      <c r="M69" s="3"/>
      <c r="N69" s="16">
        <v>4.39696179563837E-12</v>
      </c>
      <c r="O69" s="3">
        <v>7.8152315867465596E-15</v>
      </c>
      <c r="P69" s="3">
        <v>2.2724388712281601E-13</v>
      </c>
    </row>
    <row r="70" spans="1:38" x14ac:dyDescent="0.3">
      <c r="A70" s="19" t="s">
        <v>15</v>
      </c>
      <c r="B70" s="8" t="s">
        <v>56</v>
      </c>
      <c r="D70">
        <v>68</v>
      </c>
      <c r="E70" s="8">
        <v>0.16290950000000001</v>
      </c>
      <c r="F70" s="8">
        <v>23.175249999999998</v>
      </c>
      <c r="G70" s="24">
        <v>66.040125000000003</v>
      </c>
      <c r="H70" s="6">
        <v>0.13503000000000001</v>
      </c>
      <c r="I70" s="8">
        <v>2.752897119</v>
      </c>
      <c r="J70" s="8">
        <v>-194.68</v>
      </c>
      <c r="K70" s="6">
        <v>4.45</v>
      </c>
      <c r="L70" s="7">
        <v>1.423394240107942E-13</v>
      </c>
      <c r="M70" s="3"/>
      <c r="N70" s="16">
        <v>7.4337238729529699E-13</v>
      </c>
      <c r="O70" s="3">
        <v>2.8313618195457099E-13</v>
      </c>
      <c r="P70" s="3">
        <v>7.3208411537193504E-13</v>
      </c>
    </row>
    <row r="71" spans="1:38" x14ac:dyDescent="0.3">
      <c r="A71" s="19" t="s">
        <v>44</v>
      </c>
      <c r="B71" s="8" t="s">
        <v>57</v>
      </c>
      <c r="D71">
        <v>69</v>
      </c>
      <c r="E71" s="8">
        <v>6.3040180000000001E-2</v>
      </c>
      <c r="F71" s="8">
        <f t="shared" ref="F71:F80" si="0">I71/H71</f>
        <v>166.39938210836326</v>
      </c>
      <c r="G71" s="24">
        <v>184.6875</v>
      </c>
      <c r="H71" s="8">
        <v>6.3040180000000001E-2</v>
      </c>
      <c r="I71" s="8">
        <v>10.489846999999999</v>
      </c>
      <c r="J71" s="19">
        <v>-196.405</v>
      </c>
      <c r="K71" s="6">
        <v>2.9</v>
      </c>
      <c r="L71" s="7">
        <v>2.9315519999999838E-13</v>
      </c>
      <c r="M71" s="3"/>
      <c r="N71" s="16">
        <v>4.3955002776307798E-13</v>
      </c>
      <c r="O71" s="3">
        <v>5.6300152612124796E-13</v>
      </c>
      <c r="P71" s="3">
        <v>5.9800959334162295E-13</v>
      </c>
    </row>
    <row r="72" spans="1:38" x14ac:dyDescent="0.3">
      <c r="A72" s="19" t="s">
        <v>44</v>
      </c>
      <c r="B72" s="8" t="s">
        <v>58</v>
      </c>
      <c r="D72">
        <v>70</v>
      </c>
      <c r="E72" s="8">
        <v>6.7163122000000006E-2</v>
      </c>
      <c r="F72" s="8">
        <f t="shared" si="0"/>
        <v>165.62943574898139</v>
      </c>
      <c r="G72" s="24">
        <v>189.875</v>
      </c>
      <c r="H72" s="8">
        <v>6.7163122000000006E-2</v>
      </c>
      <c r="I72" s="8">
        <v>11.12419</v>
      </c>
      <c r="J72" s="19">
        <v>-195.480625</v>
      </c>
      <c r="K72" s="6">
        <v>2.7</v>
      </c>
      <c r="L72" s="7">
        <v>4.7640959999999784E-13</v>
      </c>
      <c r="M72" s="3"/>
      <c r="N72" s="16">
        <v>9.6717341138176809E-13</v>
      </c>
      <c r="O72" s="3">
        <v>5.6634816283578197E-13</v>
      </c>
      <c r="P72" s="3">
        <v>9.6784603148543395E-13</v>
      </c>
      <c r="R72" s="3"/>
    </row>
    <row r="73" spans="1:38" x14ac:dyDescent="0.3">
      <c r="A73" s="19" t="s">
        <v>47</v>
      </c>
      <c r="B73" s="8" t="s">
        <v>48</v>
      </c>
      <c r="D73">
        <v>71</v>
      </c>
      <c r="E73" s="8">
        <v>1.6692901E-2</v>
      </c>
      <c r="F73" s="8">
        <f t="shared" si="0"/>
        <v>214.66289771921612</v>
      </c>
      <c r="G73" s="24">
        <v>52.9375</v>
      </c>
      <c r="H73" s="8">
        <v>1.6692901E-2</v>
      </c>
      <c r="I73" s="8">
        <v>3.5833465000000002</v>
      </c>
      <c r="J73" s="8">
        <v>-46.954603749999997</v>
      </c>
      <c r="K73" s="6">
        <v>3.6</v>
      </c>
      <c r="L73" s="7">
        <v>3.4679676597961759E-14</v>
      </c>
      <c r="M73" s="3"/>
      <c r="N73" s="16">
        <v>3.6050666069255401E-13</v>
      </c>
      <c r="O73" s="3">
        <v>2.01671376367638E-13</v>
      </c>
      <c r="P73" s="3">
        <v>1.0239224229740199E-12</v>
      </c>
      <c r="R73" s="3"/>
    </row>
    <row r="74" spans="1:38" x14ac:dyDescent="0.3">
      <c r="A74" s="19" t="s">
        <v>47</v>
      </c>
      <c r="B74" s="8" t="s">
        <v>48</v>
      </c>
      <c r="D74">
        <v>72</v>
      </c>
      <c r="E74" s="8">
        <v>1.6692901E-2</v>
      </c>
      <c r="F74" s="8">
        <f t="shared" si="0"/>
        <v>214.66289771921612</v>
      </c>
      <c r="G74" s="24">
        <v>52.9375</v>
      </c>
      <c r="H74" s="8">
        <v>1.6692901E-2</v>
      </c>
      <c r="I74" s="8">
        <v>3.5833465000000002</v>
      </c>
      <c r="J74" s="8">
        <v>-46.954603749999997</v>
      </c>
      <c r="K74" s="6">
        <v>3.7</v>
      </c>
      <c r="L74" s="7">
        <v>3.4719975928790126E-14</v>
      </c>
      <c r="M74" s="3"/>
      <c r="N74" s="16">
        <v>3.6050666069255401E-13</v>
      </c>
      <c r="O74" s="3">
        <v>2.01671376367638E-13</v>
      </c>
      <c r="P74" s="3">
        <v>1.0239224229740199E-12</v>
      </c>
      <c r="R74" s="3"/>
    </row>
    <row r="75" spans="1:38" x14ac:dyDescent="0.3">
      <c r="A75" s="19" t="s">
        <v>47</v>
      </c>
      <c r="B75" s="8" t="s">
        <v>48</v>
      </c>
      <c r="D75">
        <v>73</v>
      </c>
      <c r="E75" s="8">
        <v>2.2484421000000001E-2</v>
      </c>
      <c r="F75" s="8">
        <f t="shared" si="0"/>
        <v>232.78156906953484</v>
      </c>
      <c r="G75" s="24">
        <v>80.875</v>
      </c>
      <c r="H75" s="8">
        <v>2.2484421000000001E-2</v>
      </c>
      <c r="I75" s="8">
        <v>5.2339587999999999</v>
      </c>
      <c r="J75" s="8">
        <v>-62.728037499999999</v>
      </c>
      <c r="K75" s="6">
        <v>4</v>
      </c>
      <c r="L75" s="7">
        <v>3.421847979355276E-14</v>
      </c>
      <c r="M75" s="3"/>
      <c r="N75" s="16">
        <v>5.3196808529571797E-13</v>
      </c>
      <c r="O75" s="3">
        <v>2.1946715103840701E-13</v>
      </c>
      <c r="P75" s="3">
        <v>9.1223572536779499E-13</v>
      </c>
      <c r="R75" s="3"/>
    </row>
    <row r="76" spans="1:38" x14ac:dyDescent="0.3">
      <c r="A76" s="19" t="s">
        <v>47</v>
      </c>
      <c r="B76" s="8" t="s">
        <v>48</v>
      </c>
      <c r="D76">
        <v>74</v>
      </c>
      <c r="E76" s="8">
        <v>2.2484421000000001E-2</v>
      </c>
      <c r="F76" s="8">
        <f t="shared" si="0"/>
        <v>232.78156906953484</v>
      </c>
      <c r="G76" s="24">
        <v>80.875</v>
      </c>
      <c r="H76" s="8">
        <v>2.2484421000000001E-2</v>
      </c>
      <c r="I76" s="8">
        <v>5.2339587999999999</v>
      </c>
      <c r="J76" s="8">
        <v>-62.728037499999999</v>
      </c>
      <c r="K76" s="6">
        <v>3.8</v>
      </c>
      <c r="L76" s="7">
        <v>3.3525077285022923E-14</v>
      </c>
      <c r="M76" s="3"/>
      <c r="N76" s="16">
        <v>3.0317840579429398E-13</v>
      </c>
      <c r="O76" s="3">
        <v>2.01671376367638E-13</v>
      </c>
      <c r="P76" s="3">
        <v>9.1223572536779499E-13</v>
      </c>
    </row>
    <row r="77" spans="1:38" x14ac:dyDescent="0.3">
      <c r="A77" s="19" t="s">
        <v>44</v>
      </c>
      <c r="B77" s="8" t="s">
        <v>59</v>
      </c>
      <c r="D77">
        <v>75</v>
      </c>
      <c r="E77" s="8">
        <v>2.7158844000000001E-2</v>
      </c>
      <c r="F77" s="8">
        <f t="shared" si="0"/>
        <v>209.82685050954302</v>
      </c>
      <c r="G77" s="24">
        <v>92.8125</v>
      </c>
      <c r="H77" s="8">
        <v>2.7158844000000001E-2</v>
      </c>
      <c r="I77" s="8">
        <v>5.6986546999999996</v>
      </c>
      <c r="J77" s="19">
        <v>-196.233125</v>
      </c>
      <c r="K77" s="6">
        <v>3.1</v>
      </c>
      <c r="L77" s="7">
        <v>2.6877207999999859E-13</v>
      </c>
      <c r="M77" s="3"/>
      <c r="N77" s="16">
        <v>1.7817869555808899E-13</v>
      </c>
      <c r="O77" s="3">
        <v>1.77603783215395E-13</v>
      </c>
      <c r="P77" s="3">
        <v>1.4123772094715201E-13</v>
      </c>
      <c r="R77" s="3"/>
    </row>
    <row r="78" spans="1:38" x14ac:dyDescent="0.3">
      <c r="A78" s="19" t="s">
        <v>44</v>
      </c>
      <c r="B78" s="8" t="s">
        <v>49</v>
      </c>
      <c r="D78">
        <v>76</v>
      </c>
      <c r="E78" s="8">
        <v>4.2695644999999997E-2</v>
      </c>
      <c r="F78" s="8">
        <f t="shared" si="0"/>
        <v>199.48868087131606</v>
      </c>
      <c r="G78" s="24">
        <v>152.9375</v>
      </c>
      <c r="H78" s="8">
        <v>4.2695644999999997E-2</v>
      </c>
      <c r="I78" s="8">
        <v>8.5172979000000009</v>
      </c>
      <c r="J78" s="8">
        <v>-5.9532718124999997</v>
      </c>
      <c r="K78" s="6">
        <v>3.2</v>
      </c>
      <c r="L78" s="7">
        <v>2.1940210239999988E-13</v>
      </c>
      <c r="M78" s="3"/>
      <c r="N78" s="16">
        <v>7.7144993030202504E-13</v>
      </c>
      <c r="O78" s="3">
        <v>7.4531161451352998E-13</v>
      </c>
      <c r="P78" s="3">
        <v>7.5328427293473796E-13</v>
      </c>
      <c r="R78" s="3"/>
    </row>
    <row r="79" spans="1:38" x14ac:dyDescent="0.3">
      <c r="A79" s="19" t="s">
        <v>44</v>
      </c>
      <c r="B79" s="8" t="s">
        <v>50</v>
      </c>
      <c r="D79">
        <v>77</v>
      </c>
      <c r="E79" s="8">
        <v>2.6639550000000001E-2</v>
      </c>
      <c r="F79" s="8">
        <f t="shared" si="0"/>
        <v>187.54841204149469</v>
      </c>
      <c r="G79" s="24">
        <v>87.875</v>
      </c>
      <c r="H79" s="8">
        <v>2.6639550000000001E-2</v>
      </c>
      <c r="I79" s="8">
        <v>4.9962052999999997</v>
      </c>
      <c r="J79" s="8">
        <v>-48.905389999999997</v>
      </c>
      <c r="K79" s="6">
        <v>3.5</v>
      </c>
      <c r="L79" s="7">
        <v>2.8408758399999882E-13</v>
      </c>
      <c r="M79" s="3"/>
      <c r="N79" s="16">
        <v>2.7393615617504902E-13</v>
      </c>
      <c r="O79" s="3">
        <v>2.15368278213782E-13</v>
      </c>
      <c r="P79" s="3">
        <v>1.0239224229740199E-12</v>
      </c>
      <c r="R79" s="3"/>
    </row>
    <row r="80" spans="1:38" x14ac:dyDescent="0.3">
      <c r="A80" s="19" t="s">
        <v>44</v>
      </c>
      <c r="B80" s="8" t="s">
        <v>51</v>
      </c>
      <c r="D80">
        <v>78</v>
      </c>
      <c r="E80" s="8">
        <v>4.2870988999999998E-2</v>
      </c>
      <c r="F80" s="8">
        <f t="shared" si="0"/>
        <v>184.98433754350756</v>
      </c>
      <c r="G80" s="24">
        <v>154</v>
      </c>
      <c r="H80" s="8">
        <v>4.2870988999999998E-2</v>
      </c>
      <c r="I80" s="8">
        <v>7.9304614999999998</v>
      </c>
      <c r="J80" s="8">
        <v>-80.541368750000004</v>
      </c>
      <c r="K80" s="6">
        <v>3.2</v>
      </c>
      <c r="L80" s="7">
        <v>2.4444745599999908E-13</v>
      </c>
      <c r="M80" s="3"/>
      <c r="N80" s="16">
        <v>1.4647762598732E-13</v>
      </c>
      <c r="O80" s="3">
        <v>3.2847150798371202E-13</v>
      </c>
      <c r="P80" s="3">
        <v>2.1880681735548601E-13</v>
      </c>
      <c r="R80" s="3"/>
    </row>
    <row r="81" spans="2:18" x14ac:dyDescent="0.3">
      <c r="R81" s="3"/>
    </row>
    <row r="82" spans="2:18" x14ac:dyDescent="0.3">
      <c r="L82" s="46"/>
    </row>
    <row r="85" spans="2:18" x14ac:dyDescent="0.3">
      <c r="D85" s="47"/>
    </row>
    <row r="86" spans="2:18" ht="16.8" customHeight="1" x14ac:dyDescent="0.3"/>
    <row r="87" spans="2:18" x14ac:dyDescent="0.3">
      <c r="D87">
        <v>11</v>
      </c>
      <c r="E87" s="10">
        <v>0.27400000000000002</v>
      </c>
      <c r="F87" s="11">
        <v>36.324817518248167</v>
      </c>
      <c r="G87" s="12">
        <v>458.43599999999998</v>
      </c>
      <c r="H87" s="13">
        <v>0.27300000000000002</v>
      </c>
      <c r="I87" s="13">
        <v>7.7210000000000001</v>
      </c>
      <c r="J87" s="13">
        <v>-102.42400000000001</v>
      </c>
      <c r="K87" s="13">
        <v>1.7170000000000001</v>
      </c>
      <c r="L87" s="13">
        <v>5.5160513999999999E-11</v>
      </c>
      <c r="N87" s="16">
        <v>5.4432273047151899E-11</v>
      </c>
      <c r="O87" s="3">
        <v>6.1070038393122005E-11</v>
      </c>
      <c r="P87" s="3">
        <v>4.9975459435515802E-11</v>
      </c>
    </row>
    <row r="88" spans="2:18" x14ac:dyDescent="0.3">
      <c r="D88">
        <v>19</v>
      </c>
      <c r="E88" s="10">
        <v>6.3E-2</v>
      </c>
      <c r="F88" s="11">
        <v>79.507936507936506</v>
      </c>
      <c r="G88" s="12">
        <v>288.19200000000001</v>
      </c>
      <c r="H88" s="13">
        <v>7.4999999999999997E-2</v>
      </c>
      <c r="I88" s="13">
        <v>4.7469999999999999</v>
      </c>
      <c r="J88" s="13">
        <v>-130.70500000000001</v>
      </c>
      <c r="K88" s="13">
        <v>3.0175000000000001</v>
      </c>
      <c r="L88" s="13">
        <v>3.3909435000000001E-13</v>
      </c>
      <c r="N88" s="16">
        <v>4.34074950764911E-14</v>
      </c>
      <c r="O88" s="3">
        <v>2.07134272265309E-13</v>
      </c>
      <c r="P88" s="3">
        <v>7.3967626334268096E-13</v>
      </c>
    </row>
    <row r="89" spans="2:18" x14ac:dyDescent="0.3">
      <c r="D89">
        <v>20</v>
      </c>
      <c r="E89" s="10">
        <v>6.3E-2</v>
      </c>
      <c r="F89" s="11">
        <v>79.507936507936506</v>
      </c>
      <c r="G89" s="12">
        <v>288.19200000000001</v>
      </c>
      <c r="H89" s="13">
        <v>7.9000000000000001E-2</v>
      </c>
      <c r="I89" s="13">
        <v>5.0650000000000004</v>
      </c>
      <c r="J89" s="13">
        <v>-156.334</v>
      </c>
      <c r="K89" s="13">
        <v>3.7225000000000001</v>
      </c>
      <c r="L89" s="13">
        <v>2.0668770000000001E-13</v>
      </c>
      <c r="N89" s="16">
        <v>1.93150405704647E-13</v>
      </c>
      <c r="O89" s="3">
        <v>2.6451843037795799E-13</v>
      </c>
      <c r="P89" s="3">
        <v>5.9400944190768096E-13</v>
      </c>
    </row>
    <row r="90" spans="2:18" x14ac:dyDescent="0.3">
      <c r="D90">
        <v>26</v>
      </c>
      <c r="E90" s="10">
        <v>0.14899999999999999</v>
      </c>
      <c r="F90" s="11">
        <v>78.543624161073822</v>
      </c>
      <c r="G90" s="12">
        <v>307.04399999999998</v>
      </c>
      <c r="H90" s="13">
        <v>0.13600000000000001</v>
      </c>
      <c r="I90" s="13">
        <v>10.266999999999999</v>
      </c>
      <c r="J90" s="13">
        <v>-202.05600000000001</v>
      </c>
      <c r="K90" s="13">
        <v>3.0870000000000002</v>
      </c>
      <c r="L90" s="13">
        <v>2.9337147000000004E-13</v>
      </c>
      <c r="N90" s="16">
        <v>4.3955002776307798E-13</v>
      </c>
      <c r="O90" s="3">
        <v>4.2342379337519701E-13</v>
      </c>
      <c r="P90" s="3">
        <v>1.36121693744141E-13</v>
      </c>
    </row>
    <row r="91" spans="2:18" x14ac:dyDescent="0.3">
      <c r="B91" t="s">
        <v>63</v>
      </c>
      <c r="D91">
        <v>27</v>
      </c>
      <c r="E91" s="10">
        <v>0.14899999999999999</v>
      </c>
      <c r="F91" s="11">
        <v>78.543624161073822</v>
      </c>
      <c r="G91" s="12">
        <v>307.04399999999998</v>
      </c>
      <c r="H91" s="13">
        <v>0.13700000000000001</v>
      </c>
      <c r="I91" s="13">
        <v>10.3</v>
      </c>
      <c r="J91" s="13">
        <v>-202.989</v>
      </c>
      <c r="K91" s="13">
        <v>2.7949999999999999</v>
      </c>
      <c r="L91" s="13">
        <v>4.2555051000000001E-13</v>
      </c>
      <c r="N91" s="16">
        <v>4.3955002776307798E-13</v>
      </c>
      <c r="O91" s="3">
        <v>5.5101139241284799E-13</v>
      </c>
      <c r="P91" s="3">
        <v>1.8446949655961299E-13</v>
      </c>
    </row>
    <row r="92" spans="2:18" x14ac:dyDescent="0.3">
      <c r="D92">
        <v>34</v>
      </c>
      <c r="E92" s="10">
        <v>0.14599999999999999</v>
      </c>
      <c r="F92" s="11">
        <v>80.671232876712338</v>
      </c>
      <c r="G92" s="12">
        <v>286.15699999999998</v>
      </c>
      <c r="H92" s="13">
        <v>0.10299999999999999</v>
      </c>
      <c r="I92" s="13">
        <v>8.4629999999999992</v>
      </c>
      <c r="J92" s="13">
        <v>-161.98400000000001</v>
      </c>
      <c r="K92" s="13">
        <v>4.3490000000000002</v>
      </c>
      <c r="L92" s="13">
        <v>1.7395398E-13</v>
      </c>
      <c r="N92" s="16">
        <v>6.0879670216281003E-13</v>
      </c>
      <c r="O92" s="3">
        <v>5.2078391007211602E-13</v>
      </c>
      <c r="P92" s="3">
        <v>-5.1250737871508899E-14</v>
      </c>
    </row>
    <row r="93" spans="2:18" x14ac:dyDescent="0.3">
      <c r="D93">
        <v>39</v>
      </c>
      <c r="E93" s="10">
        <v>0.112</v>
      </c>
      <c r="F93" s="11">
        <v>59.857142857142854</v>
      </c>
      <c r="G93" s="12">
        <v>95.679000000000002</v>
      </c>
      <c r="H93" s="13">
        <v>9.2999999999999999E-2</v>
      </c>
      <c r="I93" s="13">
        <v>5.4429999999999996</v>
      </c>
      <c r="J93" s="13">
        <v>-53.167999999999999</v>
      </c>
      <c r="K93" s="13">
        <v>4.226</v>
      </c>
      <c r="L93" s="13">
        <v>1.4597414999999999E-12</v>
      </c>
      <c r="N93" s="16">
        <v>5.7680998866775399E-13</v>
      </c>
      <c r="O93" s="3">
        <v>5.1533518963237898E-13</v>
      </c>
      <c r="P93" s="3">
        <v>7.2759987896065404E-13</v>
      </c>
    </row>
    <row r="94" spans="2:18" x14ac:dyDescent="0.3">
      <c r="D94">
        <v>41</v>
      </c>
      <c r="E94" s="10">
        <v>8.7999999999999995E-2</v>
      </c>
      <c r="F94" s="11">
        <v>56.44318181818182</v>
      </c>
      <c r="G94" s="12">
        <v>68.700999999999993</v>
      </c>
      <c r="H94" s="13">
        <v>7.6999999999999999E-2</v>
      </c>
      <c r="I94" s="13">
        <v>4.2149999999999999</v>
      </c>
      <c r="J94" s="13">
        <v>-43.86</v>
      </c>
      <c r="K94" s="13">
        <v>4.2779999999999996</v>
      </c>
      <c r="L94" s="13">
        <v>2.5641764999999999E-13</v>
      </c>
      <c r="N94" s="16">
        <v>6.6338047782723297E-13</v>
      </c>
      <c r="O94" s="3">
        <v>4.8509376220410103E-13</v>
      </c>
      <c r="P94" s="3">
        <v>1.0239224229740199E-12</v>
      </c>
    </row>
    <row r="95" spans="2:18" x14ac:dyDescent="0.3">
      <c r="D95">
        <v>42</v>
      </c>
      <c r="E95" s="10">
        <v>8.7999999999999995E-2</v>
      </c>
      <c r="F95" s="11">
        <v>56.44318181818182</v>
      </c>
      <c r="G95" s="12">
        <v>68.700999999999993</v>
      </c>
      <c r="H95" s="13">
        <v>7.5999999999999998E-2</v>
      </c>
      <c r="I95" s="13">
        <v>4.24</v>
      </c>
      <c r="J95" s="13">
        <v>-44.725000000000001</v>
      </c>
      <c r="K95" s="13">
        <v>4.0339999999999998</v>
      </c>
      <c r="L95" s="13">
        <v>1.0213209E-12</v>
      </c>
      <c r="N95" s="16">
        <v>6.1853854373914505E-13</v>
      </c>
      <c r="O95" s="3">
        <v>2.6195182780045102E-13</v>
      </c>
      <c r="P95" s="3">
        <v>1.0239224229740199E-12</v>
      </c>
    </row>
    <row r="96" spans="2:18" x14ac:dyDescent="0.3">
      <c r="D96">
        <v>44</v>
      </c>
      <c r="E96" s="10">
        <v>2.9000000000000001E-2</v>
      </c>
      <c r="F96" s="11">
        <v>46.724137931034477</v>
      </c>
      <c r="G96" s="12">
        <v>17.117999999999999</v>
      </c>
      <c r="H96" s="13">
        <v>2.5999999999999999E-2</v>
      </c>
      <c r="I96" s="13">
        <v>1.2090000000000001</v>
      </c>
      <c r="J96" s="13">
        <v>-13.631</v>
      </c>
      <c r="K96" s="13">
        <v>2.8210000000000002</v>
      </c>
      <c r="L96" s="13">
        <v>1.9240092000000003E-13</v>
      </c>
      <c r="N96" s="16">
        <v>8.2635616307889196E-13</v>
      </c>
      <c r="O96" s="3">
        <v>6.9272935822051502E-13</v>
      </c>
      <c r="P96" s="3">
        <v>1.61656345648191E-12</v>
      </c>
    </row>
    <row r="97" spans="2:12" x14ac:dyDescent="0.3">
      <c r="B97" s="17"/>
      <c r="L97"/>
    </row>
    <row r="98" spans="2:12" x14ac:dyDescent="0.3">
      <c r="B98" s="17"/>
      <c r="L98"/>
    </row>
    <row r="99" spans="2:12" x14ac:dyDescent="0.3">
      <c r="B99" s="17"/>
      <c r="L99"/>
    </row>
    <row r="100" spans="2:12" x14ac:dyDescent="0.3">
      <c r="B100" s="17"/>
      <c r="K100" t="s">
        <v>9</v>
      </c>
      <c r="L100"/>
    </row>
    <row r="101" spans="2:12" x14ac:dyDescent="0.3">
      <c r="B101" s="17"/>
      <c r="L101"/>
    </row>
    <row r="102" spans="2:12" x14ac:dyDescent="0.3">
      <c r="B102" s="17"/>
      <c r="L102"/>
    </row>
    <row r="103" spans="2:12" x14ac:dyDescent="0.3">
      <c r="B103" s="17"/>
      <c r="L103"/>
    </row>
    <row r="104" spans="2:12" x14ac:dyDescent="0.3">
      <c r="B104" s="17"/>
      <c r="L104"/>
    </row>
    <row r="105" spans="2:12" x14ac:dyDescent="0.3">
      <c r="B105" s="17"/>
      <c r="L105"/>
    </row>
    <row r="106" spans="2:12" x14ac:dyDescent="0.3">
      <c r="B106" s="17"/>
      <c r="L106"/>
    </row>
    <row r="107" spans="2:12" x14ac:dyDescent="0.3">
      <c r="B107" s="17"/>
      <c r="L107"/>
    </row>
    <row r="108" spans="2:12" x14ac:dyDescent="0.3">
      <c r="B108" s="17"/>
      <c r="L108"/>
    </row>
    <row r="109" spans="2:12" x14ac:dyDescent="0.3">
      <c r="B109" s="17"/>
      <c r="L109"/>
    </row>
    <row r="110" spans="2:12" x14ac:dyDescent="0.3">
      <c r="B110" s="17"/>
      <c r="L110"/>
    </row>
    <row r="111" spans="2:12" x14ac:dyDescent="0.3">
      <c r="B111" s="17"/>
      <c r="L111"/>
    </row>
    <row r="112" spans="2:12" x14ac:dyDescent="0.3">
      <c r="B112" s="17"/>
      <c r="L112"/>
    </row>
    <row r="113" spans="2:41" x14ac:dyDescent="0.3">
      <c r="B113" s="17"/>
      <c r="L113"/>
    </row>
    <row r="114" spans="2:41" x14ac:dyDescent="0.3">
      <c r="B114" s="17"/>
      <c r="L114"/>
    </row>
    <row r="115" spans="2:41" x14ac:dyDescent="0.3">
      <c r="B115" s="17"/>
      <c r="L115"/>
    </row>
    <row r="116" spans="2:41" x14ac:dyDescent="0.3">
      <c r="B116" s="17"/>
      <c r="L116"/>
    </row>
    <row r="117" spans="2:41" x14ac:dyDescent="0.3">
      <c r="B117" s="17"/>
      <c r="L117"/>
    </row>
    <row r="118" spans="2:41" x14ac:dyDescent="0.3">
      <c r="B118" s="17"/>
      <c r="L118"/>
    </row>
    <row r="119" spans="2:41" x14ac:dyDescent="0.3">
      <c r="B119" s="17"/>
      <c r="L119"/>
    </row>
    <row r="120" spans="2:41" x14ac:dyDescent="0.3">
      <c r="B120" s="17"/>
      <c r="L120"/>
    </row>
    <row r="121" spans="2:41" x14ac:dyDescent="0.3">
      <c r="B121" s="17"/>
      <c r="L121"/>
    </row>
    <row r="122" spans="2:41" x14ac:dyDescent="0.3">
      <c r="B122" s="17"/>
      <c r="L122"/>
    </row>
    <row r="123" spans="2:41" x14ac:dyDescent="0.3">
      <c r="B123" s="17"/>
      <c r="L123"/>
    </row>
    <row r="124" spans="2:41" x14ac:dyDescent="0.3">
      <c r="B124" s="17"/>
      <c r="L124"/>
    </row>
    <row r="125" spans="2:41" x14ac:dyDescent="0.3">
      <c r="B125" s="17"/>
      <c r="L125"/>
    </row>
    <row r="126" spans="2:41" x14ac:dyDescent="0.3">
      <c r="B126" s="17"/>
      <c r="L126"/>
    </row>
    <row r="127" spans="2:41" x14ac:dyDescent="0.3">
      <c r="B127" s="17"/>
      <c r="L127"/>
    </row>
    <row r="128" spans="2:41" x14ac:dyDescent="0.3">
      <c r="B128" s="17"/>
      <c r="L128"/>
      <c r="AO128" s="47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GEOLOGIA</dc:creator>
  <cp:lastModifiedBy>MINETTI LORIS EMANUELE</cp:lastModifiedBy>
  <dcterms:created xsi:type="dcterms:W3CDTF">2015-06-05T18:19:34Z</dcterms:created>
  <dcterms:modified xsi:type="dcterms:W3CDTF">2024-10-30T13:34:01Z</dcterms:modified>
</cp:coreProperties>
</file>