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ris\Google Drive\EPFL\QSMT\project\"/>
    </mc:Choice>
  </mc:AlternateContent>
  <xr:revisionPtr revIDLastSave="0" documentId="13_ncr:1_{E95703FD-252F-4003-AF89-86B30FEA1AB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solver_adj" localSheetId="0" hidden="1">Feuil1!$G$6:$I$10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Feuil1!$G$6:$I$10</definedName>
    <definedName name="solver_lhs2" localSheetId="0" hidden="1">Feuil1!$G$6:$I$10</definedName>
    <definedName name="solver_lhs3" localSheetId="0" hidden="1">Feuil1!$J$6:$J$10</definedName>
    <definedName name="solver_lhs4" localSheetId="0" hidden="1">Feuil1!$M$1</definedName>
    <definedName name="solver_lhs5" localSheetId="0" hidden="1">Feuil1!$M$16:$M$18</definedName>
    <definedName name="solver_lhs6" localSheetId="0" hidden="1">Feuil1!$M$7</definedName>
    <definedName name="solver_lhs7" localSheetId="0" hidden="1">Feuil1!$N$16:$N$18</definedName>
    <definedName name="solver_lhs8" localSheetId="0" hidden="1">Feuil1!$N$16:$N$18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Feuil1!$M$3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entier</definedName>
    <definedName name="solver_rhs2" localSheetId="0" hidden="1">0</definedName>
    <definedName name="solver_rhs3" localSheetId="0" hidden="1">Feuil1!$D$6:$D$10</definedName>
    <definedName name="solver_rhs4" localSheetId="0" hidden="1">Feuil1!$M$5</definedName>
    <definedName name="solver_rhs5" localSheetId="0" hidden="1">Feuil1!$C$16:$C$18</definedName>
    <definedName name="solver_rhs6" localSheetId="0" hidden="1">Feuil1!$M$1</definedName>
    <definedName name="solver_rhs7" localSheetId="0" hidden="1">Feuil1!$B$16:$B$18</definedName>
    <definedName name="solver_rhs8" localSheetId="0" hidden="1">Feuil1!$B$16:$B$18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M18" i="1" l="1"/>
  <c r="M17" i="1"/>
  <c r="M16" i="1"/>
  <c r="M1" i="1"/>
  <c r="J10" i="1"/>
  <c r="J9" i="1"/>
  <c r="J8" i="1"/>
  <c r="J7" i="1"/>
  <c r="N17" i="1" l="1"/>
  <c r="M20" i="1"/>
  <c r="N16" i="1"/>
  <c r="N18" i="1"/>
  <c r="M3" i="1"/>
  <c r="M5" i="1"/>
  <c r="M7" i="1" s="1"/>
</calcChain>
</file>

<file path=xl/sharedStrings.xml><?xml version="1.0" encoding="utf-8"?>
<sst xmlns="http://schemas.openxmlformats.org/spreadsheetml/2006/main" count="34" uniqueCount="34">
  <si>
    <t>Ordered raw material weight [kg]</t>
  </si>
  <si>
    <t>Density [kg/L]</t>
  </si>
  <si>
    <t>Type of box</t>
  </si>
  <si>
    <t>e</t>
  </si>
  <si>
    <t>a</t>
  </si>
  <si>
    <t>b</t>
  </si>
  <si>
    <t>c</t>
  </si>
  <si>
    <t>d</t>
  </si>
  <si>
    <t>Truck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</si>
  <si>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[L]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</si>
  <si>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[CHF]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</si>
  <si>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</si>
  <si>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[kg]</t>
    </r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</si>
  <si>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[L]</t>
    </r>
  </si>
  <si>
    <t>Variables</t>
  </si>
  <si>
    <t>truck 1</t>
  </si>
  <si>
    <t>truck 2</t>
  </si>
  <si>
    <t>truck 3</t>
  </si>
  <si>
    <t>Ordered raw material volume [L]</t>
  </si>
  <si>
    <t>Used volume [L]</t>
  </si>
  <si>
    <t>Used weight [kg]</t>
  </si>
  <si>
    <t>Available volume in boxes [L]</t>
  </si>
  <si>
    <t>Half available volume in boxes [L]</t>
  </si>
  <si>
    <t>Minimization objective</t>
  </si>
  <si>
    <t>Nbr of box a</t>
  </si>
  <si>
    <t>Nbr of box b</t>
  </si>
  <si>
    <t>Nbr of box c</t>
  </si>
  <si>
    <t>Nbr of box d</t>
  </si>
  <si>
    <t>Nbr of box e</t>
  </si>
  <si>
    <t>Truck 1</t>
  </si>
  <si>
    <t>Truck 2</t>
  </si>
  <si>
    <t>Truck 3</t>
  </si>
  <si>
    <t>Total number of boxes</t>
  </si>
  <si>
    <t>Fraction of used volume for each box
(need to be greater than 2 from the 
constraint)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</si>
</sst>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B1" workbookViewId="0">
      <selection activeCell="A3" sqref="A3"/>
    </sheetView>
  </sheetViews>
  <sheetFormatPr baseColWidth="10" defaultColWidth="8.7265625" defaultRowHeight="14.5" x14ac:dyDescent="0.35"/>
  <cols>
    <col min="1" max="1" width="28.54296875" customWidth="1"/>
    <col min="2" max="2" width="12" customWidth="1"/>
    <col min="3" max="3" width="8" customWidth="1"/>
    <col min="4" max="4" width="5.6328125" customWidth="1"/>
    <col min="6" max="6" width="11.08984375" customWidth="1"/>
    <col min="7" max="7" width="7.54296875" customWidth="1"/>
    <col min="8" max="8" width="7.36328125" customWidth="1"/>
    <col min="9" max="9" width="7.453125" customWidth="1"/>
    <col min="10" max="10" width="20" customWidth="1"/>
    <col min="12" max="12" width="31.90625" customWidth="1"/>
    <col min="13" max="13" width="14.6328125" customWidth="1"/>
    <col min="14" max="14" width="14.54296875" customWidth="1"/>
  </cols>
  <sheetData>
    <row r="1" spans="1:14" x14ac:dyDescent="0.35">
      <c r="A1" s="1" t="s">
        <v>0</v>
      </c>
      <c r="B1" s="1" t="s">
        <v>1</v>
      </c>
      <c r="L1" s="5" t="s">
        <v>18</v>
      </c>
      <c r="M1">
        <f>A2/B2</f>
        <v>10125</v>
      </c>
    </row>
    <row r="2" spans="1:14" x14ac:dyDescent="0.35">
      <c r="A2">
        <v>20250</v>
      </c>
      <c r="B2">
        <v>2</v>
      </c>
    </row>
    <row r="3" spans="1:14" x14ac:dyDescent="0.35">
      <c r="L3" s="6" t="s">
        <v>23</v>
      </c>
      <c r="M3">
        <f>SUMPRODUCT(J6:J10,C6:C10)</f>
        <v>6105</v>
      </c>
    </row>
    <row r="4" spans="1:14" x14ac:dyDescent="0.35">
      <c r="F4" s="2" t="s">
        <v>14</v>
      </c>
    </row>
    <row r="5" spans="1:14" ht="17" customHeight="1" x14ac:dyDescent="0.45">
      <c r="A5" s="1" t="s">
        <v>2</v>
      </c>
      <c r="B5" s="1" t="s">
        <v>9</v>
      </c>
      <c r="C5" s="1" t="s">
        <v>10</v>
      </c>
      <c r="D5" s="1" t="s">
        <v>11</v>
      </c>
      <c r="G5" s="3" t="s">
        <v>29</v>
      </c>
      <c r="H5" s="3" t="s">
        <v>30</v>
      </c>
      <c r="I5" s="3" t="s">
        <v>31</v>
      </c>
      <c r="J5" s="4" t="s">
        <v>32</v>
      </c>
      <c r="L5" s="5" t="s">
        <v>21</v>
      </c>
      <c r="M5">
        <f>SUMPRODUCT(J6:J10,B6:B10)</f>
        <v>10175</v>
      </c>
    </row>
    <row r="6" spans="1:14" x14ac:dyDescent="0.35">
      <c r="A6" t="s">
        <v>4</v>
      </c>
      <c r="B6">
        <v>10</v>
      </c>
      <c r="C6">
        <v>7</v>
      </c>
      <c r="D6">
        <v>20</v>
      </c>
      <c r="F6" s="3" t="s">
        <v>24</v>
      </c>
      <c r="G6">
        <v>0</v>
      </c>
      <c r="H6">
        <v>0</v>
      </c>
      <c r="I6">
        <v>0</v>
      </c>
      <c r="J6">
        <f>SUM(G6:I6)</f>
        <v>0</v>
      </c>
    </row>
    <row r="7" spans="1:14" x14ac:dyDescent="0.35">
      <c r="A7" t="s">
        <v>5</v>
      </c>
      <c r="B7">
        <v>50</v>
      </c>
      <c r="C7">
        <v>33</v>
      </c>
      <c r="D7">
        <v>20</v>
      </c>
      <c r="F7" s="3" t="s">
        <v>25</v>
      </c>
      <c r="G7">
        <v>0</v>
      </c>
      <c r="H7">
        <v>0</v>
      </c>
      <c r="I7">
        <v>0</v>
      </c>
      <c r="J7">
        <f>SUM(G7:I7)</f>
        <v>0</v>
      </c>
      <c r="L7" s="5" t="s">
        <v>22</v>
      </c>
      <c r="M7">
        <f>M5/2</f>
        <v>5087.5</v>
      </c>
    </row>
    <row r="8" spans="1:14" x14ac:dyDescent="0.35">
      <c r="A8" t="s">
        <v>6</v>
      </c>
      <c r="B8">
        <v>100</v>
      </c>
      <c r="C8">
        <v>65</v>
      </c>
      <c r="D8">
        <v>20</v>
      </c>
      <c r="F8" s="3" t="s">
        <v>26</v>
      </c>
      <c r="G8">
        <v>0</v>
      </c>
      <c r="H8">
        <v>0</v>
      </c>
      <c r="I8">
        <v>0</v>
      </c>
      <c r="J8">
        <f>SUM(G8:I8)</f>
        <v>0</v>
      </c>
    </row>
    <row r="9" spans="1:14" x14ac:dyDescent="0.35">
      <c r="A9" t="s">
        <v>7</v>
      </c>
      <c r="B9">
        <v>200</v>
      </c>
      <c r="C9">
        <v>125</v>
      </c>
      <c r="D9">
        <v>40</v>
      </c>
      <c r="F9" s="3" t="s">
        <v>27</v>
      </c>
      <c r="G9">
        <v>0</v>
      </c>
      <c r="H9">
        <v>0</v>
      </c>
      <c r="I9">
        <v>0</v>
      </c>
      <c r="J9">
        <f>SUM(G9:I9)</f>
        <v>0</v>
      </c>
    </row>
    <row r="10" spans="1:14" x14ac:dyDescent="0.35">
      <c r="A10" t="s">
        <v>3</v>
      </c>
      <c r="B10">
        <v>275</v>
      </c>
      <c r="C10">
        <v>165</v>
      </c>
      <c r="D10">
        <v>40</v>
      </c>
      <c r="F10" s="3" t="s">
        <v>28</v>
      </c>
      <c r="G10">
        <v>9</v>
      </c>
      <c r="H10">
        <v>12</v>
      </c>
      <c r="I10">
        <v>16</v>
      </c>
      <c r="J10">
        <f>SUM(G10:I10)</f>
        <v>37</v>
      </c>
    </row>
    <row r="15" spans="1:14" ht="16.5" x14ac:dyDescent="0.45">
      <c r="A15" s="1" t="s">
        <v>8</v>
      </c>
      <c r="B15" s="1" t="s">
        <v>12</v>
      </c>
      <c r="C15" s="1" t="s">
        <v>13</v>
      </c>
      <c r="M15" s="5" t="s">
        <v>19</v>
      </c>
      <c r="N15" s="5" t="s">
        <v>20</v>
      </c>
    </row>
    <row r="16" spans="1:14" x14ac:dyDescent="0.35">
      <c r="A16">
        <v>1</v>
      </c>
      <c r="B16">
        <v>5000</v>
      </c>
      <c r="C16">
        <v>6000</v>
      </c>
      <c r="L16" s="5" t="s">
        <v>15</v>
      </c>
      <c r="M16">
        <f>SUMPRODUCT(G6:G10,B6:B10)</f>
        <v>2475</v>
      </c>
      <c r="N16">
        <f>A2*M16/SUM(M16:M18)</f>
        <v>4925.6756756756758</v>
      </c>
    </row>
    <row r="17" spans="1:14" x14ac:dyDescent="0.35">
      <c r="A17">
        <v>2</v>
      </c>
      <c r="B17">
        <v>7000</v>
      </c>
      <c r="C17">
        <v>8000</v>
      </c>
      <c r="L17" s="5" t="s">
        <v>16</v>
      </c>
      <c r="M17">
        <f>SUMPRODUCT(H6:H10,B6:B10)</f>
        <v>3300</v>
      </c>
      <c r="N17">
        <f>A2*M17/SUM(M16:M18)</f>
        <v>6567.5675675675675</v>
      </c>
    </row>
    <row r="18" spans="1:14" x14ac:dyDescent="0.35">
      <c r="A18">
        <v>3</v>
      </c>
      <c r="B18">
        <v>9000</v>
      </c>
      <c r="C18">
        <v>10000</v>
      </c>
      <c r="L18" s="5" t="s">
        <v>17</v>
      </c>
      <c r="M18">
        <f>SUMPRODUCT(I6:I10,B6:B10)</f>
        <v>4400</v>
      </c>
      <c r="N18">
        <f>A2*M18/SUM(M16:M18)</f>
        <v>8756.7567567567567</v>
      </c>
    </row>
    <row r="20" spans="1:14" ht="42.5" customHeight="1" x14ac:dyDescent="0.35">
      <c r="L20" s="7" t="s">
        <v>33</v>
      </c>
      <c r="M20">
        <f>M1/SUMPRODUCT(B6:B10,J6:J10)</f>
        <v>0.99508599508599505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Pilotto</dc:creator>
  <cp:lastModifiedBy>loris</cp:lastModifiedBy>
  <dcterms:created xsi:type="dcterms:W3CDTF">2015-06-05T18:19:34Z</dcterms:created>
  <dcterms:modified xsi:type="dcterms:W3CDTF">2020-04-19T17:47:52Z</dcterms:modified>
</cp:coreProperties>
</file>