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19425" windowHeight="10305" firstSheet="4" activeTab="7"/>
  </bookViews>
  <sheets>
    <sheet name="Regional Analysis" sheetId="11" r:id="rId1"/>
    <sheet name="Port Access Advantage" sheetId="10" r:id="rId2"/>
    <sheet name="Price_gouging" sheetId="9" r:id="rId3"/>
    <sheet name="Sheet7" sheetId="15" r:id="rId4"/>
    <sheet name="Food basket Affordability" sheetId="12" r:id="rId5"/>
    <sheet name="Severe_inflated Meal" sheetId="4" r:id="rId6"/>
    <sheet name="Selected Food Nov 2024" sheetId="1" r:id="rId7"/>
    <sheet name="Sheet5" sheetId="13" r:id="rId8"/>
    <sheet name="ZONE all item (2)" sheetId="14" r:id="rId9"/>
    <sheet name="Conflict_zone_pricing" sheetId="8" r:id="rId10"/>
    <sheet name="Protein_Analysis" sheetId="6" r:id="rId11"/>
    <sheet name="ZONE all item" sheetId="2" r:id="rId12"/>
  </sheets>
  <definedNames>
    <definedName name="_xlchart.0" hidden="1">'Severe_inflated Meal'!$A$3:$A$45</definedName>
    <definedName name="_xlchart.1" hidden="1">'Severe_inflated Meal'!$B$2</definedName>
    <definedName name="_xlchart.2" hidden="1">'Severe_inflated Meal'!$B$3:$B$45</definedName>
    <definedName name="_xlchart.3" hidden="1">'Severe_inflated Meal'!$A$3:$A$45</definedName>
    <definedName name="_xlchart.4" hidden="1">'Severe_inflated Meal'!$B$2</definedName>
    <definedName name="_xlchart.5" hidden="1">'Severe_inflated Meal'!$B$3:$B$45</definedName>
  </definedNames>
  <calcPr calcId="162913"/>
  <pivotCaches>
    <pivotCache cacheId="0" r:id="rId13"/>
    <pivotCache cacheId="27" r:id="rId1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K12" i="12"/>
  <c r="K11" i="12"/>
  <c r="K10" i="12"/>
  <c r="K9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44" i="1" l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2" i="9" l="1"/>
  <c r="F33" i="9"/>
  <c r="F36" i="9"/>
  <c r="F44" i="9"/>
  <c r="F17" i="9"/>
  <c r="F25" i="9"/>
  <c r="F12" i="9"/>
  <c r="F37" i="9"/>
  <c r="F41" i="9"/>
  <c r="F21" i="9"/>
  <c r="F29" i="9"/>
  <c r="F3" i="9"/>
  <c r="F11" i="9"/>
  <c r="F4" i="9"/>
  <c r="F5" i="9"/>
  <c r="F9" i="9"/>
  <c r="F13" i="9"/>
  <c r="F16" i="9"/>
  <c r="F20" i="9"/>
  <c r="F28" i="9"/>
  <c r="F8" i="9"/>
  <c r="F24" i="9"/>
  <c r="F40" i="9"/>
  <c r="F15" i="9"/>
  <c r="F19" i="9"/>
  <c r="F23" i="9"/>
  <c r="F27" i="9"/>
  <c r="F31" i="9"/>
  <c r="F35" i="9"/>
  <c r="F39" i="9"/>
  <c r="F43" i="9"/>
  <c r="F7" i="9"/>
  <c r="F2" i="9"/>
  <c r="F6" i="9"/>
  <c r="F10" i="9"/>
  <c r="F14" i="9"/>
  <c r="F18" i="9"/>
  <c r="F22" i="9"/>
  <c r="F26" i="9"/>
  <c r="F30" i="9"/>
  <c r="F34" i="9"/>
  <c r="F38" i="9"/>
  <c r="F42" i="9"/>
</calcChain>
</file>

<file path=xl/sharedStrings.xml><?xml version="1.0" encoding="utf-8"?>
<sst xmlns="http://schemas.openxmlformats.org/spreadsheetml/2006/main" count="970" uniqueCount="259">
  <si>
    <t>MoM</t>
  </si>
  <si>
    <t>YoY</t>
  </si>
  <si>
    <t>Highest</t>
  </si>
  <si>
    <t>Lowest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</si>
  <si>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</si>
  <si>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</si>
  <si>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</si>
  <si>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</si>
  <si>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</si>
  <si>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</si>
  <si>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</si>
  <si>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</si>
  <si>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</si>
  <si>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</si>
  <si>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</si>
  <si>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</si>
  <si>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</si>
  <si>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</si>
  <si>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</si>
  <si>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</si>
  <si>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</si>
  <si>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</si>
  <si>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</si>
  <si>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</si>
  <si>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</si>
  <si>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</si>
  <si>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</si>
  <si>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</si>
  <si>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</si>
  <si>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</si>
  <si>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</si>
  <si>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</si>
  <si>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</si>
  <si>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</si>
  <si>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</si>
  <si>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</si>
  <si>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</si>
  <si>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</si>
  <si>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</si>
  <si>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</si>
  <si>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</si>
  <si>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</si>
  <si>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</si>
  <si>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</si>
  <si>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</si>
  <si>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</si>
  <si>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</si>
  <si>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NORTH CENTRAL</t>
  </si>
  <si>
    <t>NORTH EAST</t>
  </si>
  <si>
    <t>NORTH WEST</t>
  </si>
  <si>
    <t>SOUTH EAST</t>
  </si>
  <si>
    <t>SOUTH SOUTH</t>
  </si>
  <si>
    <t>SOUTH WEST</t>
  </si>
  <si>
    <t>Items Label</t>
  </si>
  <si>
    <t>Average of Oct-24</t>
  </si>
  <si>
    <t>Osun (3400)</t>
  </si>
  <si>
    <t>Adamawa (2100)</t>
  </si>
  <si>
    <t>Gombe (1525)</t>
  </si>
  <si>
    <t>Average of Nov-23</t>
  </si>
  <si>
    <t>Average of Nov-24</t>
  </si>
  <si>
    <t>Row Labels</t>
  </si>
  <si>
    <t>Borno (2381.15)</t>
  </si>
  <si>
    <t>Borno (199.73)</t>
  </si>
  <si>
    <t>Adamawa (1925)</t>
  </si>
  <si>
    <t>Adamawa (1750)</t>
  </si>
  <si>
    <t>Anambra (3650.97)</t>
  </si>
  <si>
    <t>Yobe (4800)</t>
  </si>
  <si>
    <t>Yobe (1120.4)</t>
  </si>
  <si>
    <t>Borno (1053.56)</t>
  </si>
  <si>
    <t>Adamawa (1500)</t>
  </si>
  <si>
    <t>Adamawa (3000)</t>
  </si>
  <si>
    <t>Kano (3950.44)</t>
  </si>
  <si>
    <t>Kebbi (3391.67)</t>
  </si>
  <si>
    <t>Taraba (1200)</t>
  </si>
  <si>
    <t>Adamawa (2200)</t>
  </si>
  <si>
    <t>Niger (2900.57)</t>
  </si>
  <si>
    <t>Kogi (640.53)</t>
  </si>
  <si>
    <t>Niger (750)</t>
  </si>
  <si>
    <t>Ondo (4850)</t>
  </si>
  <si>
    <t>Kogi (1000.04)</t>
  </si>
  <si>
    <t>Kogi (1100.03)</t>
  </si>
  <si>
    <t>Niger (2562.63)</t>
  </si>
  <si>
    <t>Bauchi (1075.42)</t>
  </si>
  <si>
    <t>Abuja (2713.69)</t>
  </si>
  <si>
    <t>Borno (830.36)</t>
  </si>
  <si>
    <t>Jigawa (828.82)</t>
  </si>
  <si>
    <t>Benue (2628.08)</t>
  </si>
  <si>
    <t>Plateau (3145.69)</t>
  </si>
  <si>
    <t>Yobe (855.26)</t>
  </si>
  <si>
    <t>Abuja (1442.83)</t>
  </si>
  <si>
    <t>Borno (913.89)</t>
  </si>
  <si>
    <t>Benue (899.47)</t>
  </si>
  <si>
    <t>Benue (1356.37)</t>
  </si>
  <si>
    <t>Benue (1268.66)</t>
  </si>
  <si>
    <t>Benue (1630.42)</t>
  </si>
  <si>
    <t>Niger (2023.94)</t>
  </si>
  <si>
    <t>Adamawa (450)</t>
  </si>
  <si>
    <t>Taraba (2200)</t>
  </si>
  <si>
    <t>Taraba (3250)</t>
  </si>
  <si>
    <t>Borno (660.84)</t>
  </si>
  <si>
    <t>Bauchi (2200)</t>
  </si>
  <si>
    <t>Plateau (2667.9)</t>
  </si>
  <si>
    <t>Borno (885.74)</t>
  </si>
  <si>
    <t>Gombe (3600)</t>
  </si>
  <si>
    <t>Gombe (300)</t>
  </si>
  <si>
    <t>Bauchi (3675)</t>
  </si>
  <si>
    <t>Ebonyi (3157.2)</t>
  </si>
  <si>
    <t>Niger (6244.03)</t>
  </si>
  <si>
    <t>Enugu (7020.85)</t>
  </si>
  <si>
    <t>Rivers (1881.67)</t>
  </si>
  <si>
    <t>Delta (1805.42)</t>
  </si>
  <si>
    <t>Bayelsa (5885.71)</t>
  </si>
  <si>
    <t>Imo (12181.27)</t>
  </si>
  <si>
    <t>Yobe (6255.22)</t>
  </si>
  <si>
    <t>Niger (5713.05)</t>
  </si>
  <si>
    <t>Ondo (6100)</t>
  </si>
  <si>
    <t>Nasarawa (7474.67)</t>
  </si>
  <si>
    <t>Gombe (1450)</t>
  </si>
  <si>
    <t>Gombe (8900)</t>
  </si>
  <si>
    <t>Gombe (1550)</t>
  </si>
  <si>
    <t>Gombe (1575)</t>
  </si>
  <si>
    <t>Ekiti (4100)</t>
  </si>
  <si>
    <t>Gombe (5308.98)</t>
  </si>
  <si>
    <t>Kogi (2839.31)</t>
  </si>
  <si>
    <t>Imo (5583)</t>
  </si>
  <si>
    <t>Taraba (1600)</t>
  </si>
  <si>
    <t>Taraba (1700)</t>
  </si>
  <si>
    <t>Akwa Ibom (5696.18)</t>
  </si>
  <si>
    <t>Abia (10329.43)</t>
  </si>
  <si>
    <t>Ebonyi (3025)</t>
  </si>
  <si>
    <t>Taraba (3500)</t>
  </si>
  <si>
    <t>Edo (2257.75)</t>
  </si>
  <si>
    <t>Ondo (2300)</t>
  </si>
  <si>
    <t>Nasarawa (3121.18)</t>
  </si>
  <si>
    <t>Kogi (2758.06)</t>
  </si>
  <si>
    <t>Kogi (2910.41)</t>
  </si>
  <si>
    <t>Kogi (3263.85)</t>
  </si>
  <si>
    <t>Cross River (1989.04)</t>
  </si>
  <si>
    <t>Ebonyi (6384.57)</t>
  </si>
  <si>
    <t>Ebonyi (5661.92)</t>
  </si>
  <si>
    <t>Enugu (2352.28)</t>
  </si>
  <si>
    <t>Ekiti (4000)</t>
  </si>
  <si>
    <t>Niger (5462.63)</t>
  </si>
  <si>
    <t>Kwara (4041.66)</t>
  </si>
  <si>
    <t>Eggs (Agric, Medium, per dozen)</t>
  </si>
  <si>
    <t>Eggs (Agric, Medium, per piece)</t>
  </si>
  <si>
    <t>Standardized Name</t>
  </si>
  <si>
    <t>Beans (Brown, Loose)</t>
  </si>
  <si>
    <t>Beans (White Black Eye, Loose)</t>
  </si>
  <si>
    <t>Beef (Bone-In)</t>
  </si>
  <si>
    <t>Beef (Boneless)</t>
  </si>
  <si>
    <t>Bread (Sliced, 500g)</t>
  </si>
  <si>
    <t>Bread (Unsliced, 500g)</t>
  </si>
  <si>
    <t>Rice (Broken, Ofada)</t>
  </si>
  <si>
    <t>Catfish (Obokun, Fresh)</t>
  </si>
  <si>
    <t>Catfish (Dried)</t>
  </si>
  <si>
    <t>Catfish (Smoked)</t>
  </si>
  <si>
    <t>Chicken (Feet)</t>
  </si>
  <si>
    <t>Chicken (Wings)</t>
  </si>
  <si>
    <t>Fish (Sardine, Dried)</t>
  </si>
  <si>
    <t>Milk (Evaporated, Carnation, 170g)</t>
  </si>
  <si>
    <t>Milk (Evaporated, Peak, 170g)</t>
  </si>
  <si>
    <t>Chicken (Frozen)</t>
  </si>
  <si>
    <t>Gari (White, Loose)</t>
  </si>
  <si>
    <t>Gari (Yellow, Loose)</t>
  </si>
  <si>
    <t>Groundnut Oil (1 Bottle, 750ml)</t>
  </si>
  <si>
    <t>Fish (Sardine, Iced)</t>
  </si>
  <si>
    <t>Potato (Irish)</t>
  </si>
  <si>
    <t>Fish (Mackerel, Frozen)</t>
  </si>
  <si>
    <t>Maize (White, Loose)</t>
  </si>
  <si>
    <t>Maize (Yellow, Loose)</t>
  </si>
  <si>
    <t>Mudfish (Aro, Fresh)</t>
  </si>
  <si>
    <t>Mudfish (Dried)</t>
  </si>
  <si>
    <t>Onion (Bulb)</t>
  </si>
  <si>
    <t>Palm Oil (1 Bottle, 750ml)</t>
  </si>
  <si>
    <t>Plantain (Ripe)</t>
  </si>
  <si>
    <t>Plantain (Unripe)</t>
  </si>
  <si>
    <t>Rice (Agric, Loose)</t>
  </si>
  <si>
    <t>Rice (Local, Loose)</t>
  </si>
  <si>
    <t>Rice (Medium Grained)</t>
  </si>
  <si>
    <t>Rice (Imported, High Quality, Loose)</t>
  </si>
  <si>
    <t>Potato (Sweet)</t>
  </si>
  <si>
    <t>Fish (Tilapia, Epiya, Fresh)</t>
  </si>
  <si>
    <t>Fish (Titus, Frozen)</t>
  </si>
  <si>
    <t>Vegetable Oil (1 Bottle, 750ml)</t>
  </si>
  <si>
    <t>Wheat Flour (Golden Penny, 2kg)</t>
  </si>
  <si>
    <t>Yam (Tuber)</t>
  </si>
  <si>
    <t>Onion</t>
  </si>
  <si>
    <t>Beans</t>
  </si>
  <si>
    <t>Rice</t>
  </si>
  <si>
    <t>Yam</t>
  </si>
  <si>
    <t>Eggs</t>
  </si>
  <si>
    <t>Gari</t>
  </si>
  <si>
    <t>Plantain</t>
  </si>
  <si>
    <t>Chicken</t>
  </si>
  <si>
    <t>Maize</t>
  </si>
  <si>
    <t>Fish</t>
  </si>
  <si>
    <t>Potato</t>
  </si>
  <si>
    <t>Wheat</t>
  </si>
  <si>
    <t>Beef</t>
  </si>
  <si>
    <t>Vegetable</t>
  </si>
  <si>
    <t>Bread</t>
  </si>
  <si>
    <t>Mudfish</t>
  </si>
  <si>
    <t>Catfish</t>
  </si>
  <si>
    <t>Milk</t>
  </si>
  <si>
    <t>Groundnut</t>
  </si>
  <si>
    <t>Palm</t>
  </si>
  <si>
    <t>Grand Total</t>
  </si>
  <si>
    <t>Average of YoY</t>
  </si>
  <si>
    <t> foods with the most severe inflation, likely impacting household budgets the most.</t>
  </si>
  <si>
    <t>Traditional</t>
  </si>
  <si>
    <t>Processed</t>
  </si>
  <si>
    <t>Item_label</t>
  </si>
  <si>
    <t>Protein_type</t>
  </si>
  <si>
    <t>avg_Average of Nov-24</t>
  </si>
  <si>
    <t>Adamawa</t>
  </si>
  <si>
    <t>Borno</t>
  </si>
  <si>
    <t>Kogi</t>
  </si>
  <si>
    <t>Niger</t>
  </si>
  <si>
    <t>Bauchi</t>
  </si>
  <si>
    <t>Ebonyi</t>
  </si>
  <si>
    <t>Osun</t>
  </si>
  <si>
    <t>Kwara</t>
  </si>
  <si>
    <t>Gombe</t>
  </si>
  <si>
    <t>Ondo</t>
  </si>
  <si>
    <t>Nasarawa</t>
  </si>
  <si>
    <t>Edo</t>
  </si>
  <si>
    <t>Taraba</t>
  </si>
  <si>
    <t>Enugu</t>
  </si>
  <si>
    <t>Ekiti</t>
  </si>
  <si>
    <t>Rivers</t>
  </si>
  <si>
    <t>Bayelsa</t>
  </si>
  <si>
    <t>Imo</t>
  </si>
  <si>
    <t>Delta</t>
  </si>
  <si>
    <t>Abia</t>
  </si>
  <si>
    <t>Yobe</t>
  </si>
  <si>
    <t>Akwa Ibom</t>
  </si>
  <si>
    <t>Cross River</t>
  </si>
  <si>
    <t>State</t>
  </si>
  <si>
    <t>Highest  Price</t>
  </si>
  <si>
    <t>Item</t>
  </si>
  <si>
    <t>Highest Ratio</t>
  </si>
  <si>
    <t>Possible Gouging/</t>
  </si>
  <si>
    <t>Highest Ratio2</t>
  </si>
  <si>
    <t>Oil</t>
  </si>
  <si>
    <t>Column1</t>
  </si>
  <si>
    <t>average beans cost for nov.24</t>
  </si>
  <si>
    <t>average rice cost for nov.024</t>
  </si>
  <si>
    <t>average yam cost for nov.024</t>
  </si>
  <si>
    <t>average oil cost for nov.024</t>
  </si>
  <si>
    <t>average egg cost for nov.024</t>
  </si>
  <si>
    <t>average cost OF STAPLE FOOD for nov.024</t>
  </si>
  <si>
    <t>DAILY MINIMUM WAGE</t>
  </si>
  <si>
    <t>Days’ Wages Needed for Basket</t>
  </si>
  <si>
    <t>Monthly Wage Needed</t>
  </si>
  <si>
    <t>Egg</t>
  </si>
  <si>
    <t>Food Item</t>
  </si>
  <si>
    <t>AvgCostNov0242</t>
  </si>
  <si>
    <t>Regional 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</si>
</sst>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2"/>
      <color theme="1"/>
      <name val="Segoe UI"/>
      <family val="2"/>
    </font>
    <font>
      <sz val="11"/>
      <color rgb="FF000000"/>
      <name val="Corbel"/>
    </font>
    <font>
      <sz val="11"/>
      <color theme="1"/>
      <name val="Calibri Light"/>
      <family val="2"/>
      <scheme val="major"/>
    </font>
    <font>
      <sz val="12"/>
      <color theme="1"/>
      <name val="Segoe UI"/>
      <family val="2"/>
    </font>
    <font>
      <sz val="12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name val="Corbe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Border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1" applyFont="1"/>
    <xf numFmtId="0" fontId="0" fillId="0" borderId="0" xfId="0" applyAlignment="1">
      <alignment horizontal="center" wrapText="1"/>
    </xf>
    <xf numFmtId="164" fontId="2" fillId="0" borderId="1" xfId="1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Border="1" applyAlignment="1"/>
    <xf numFmtId="164" fontId="0" fillId="0" borderId="0" xfId="1" applyFont="1" applyAlignment="1"/>
    <xf numFmtId="0" fontId="4" fillId="2" borderId="2" xfId="0" applyFont="1" applyFill="1" applyBorder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3" borderId="1" xfId="0" applyFont="1" applyFill="1" applyBorder="1" applyAlignment="1">
      <alignment horizontal="center" vertical="top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164" fontId="2" fillId="0" borderId="4" xfId="1" applyFont="1" applyBorder="1"/>
    <xf numFmtId="0" fontId="0" fillId="5" borderId="0" xfId="0" applyFill="1"/>
    <xf numFmtId="164" fontId="8" fillId="0" borderId="0" xfId="1" applyFont="1"/>
    <xf numFmtId="164" fontId="8" fillId="0" borderId="0" xfId="1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64" fontId="8" fillId="0" borderId="0" xfId="1" applyFont="1" applyFill="1"/>
    <xf numFmtId="0" fontId="9" fillId="0" borderId="0" xfId="0" applyFont="1" applyAlignment="1">
      <alignment wrapText="1"/>
    </xf>
    <xf numFmtId="164" fontId="2" fillId="6" borderId="4" xfId="1" applyFont="1" applyFill="1" applyBorder="1"/>
    <xf numFmtId="9" fontId="8" fillId="0" borderId="0" xfId="3" applyFont="1"/>
    <xf numFmtId="2" fontId="8" fillId="0" borderId="0" xfId="1" applyNumberFormat="1" applyFont="1"/>
    <xf numFmtId="0" fontId="0" fillId="0" borderId="5" xfId="0" applyFont="1" applyBorder="1"/>
    <xf numFmtId="0" fontId="0" fillId="0" borderId="6" xfId="0" applyFont="1" applyBorder="1"/>
    <xf numFmtId="0" fontId="6" fillId="4" borderId="0" xfId="0" applyFont="1" applyFill="1" applyBorder="1"/>
    <xf numFmtId="0" fontId="6" fillId="4" borderId="7" xfId="0" applyFont="1" applyFill="1" applyBorder="1" applyAlignment="1">
      <alignment horizontal="center" wrapText="1"/>
    </xf>
    <xf numFmtId="0" fontId="6" fillId="7" borderId="8" xfId="0" applyFont="1" applyFill="1" applyBorder="1"/>
    <xf numFmtId="0" fontId="6" fillId="7" borderId="10" xfId="0" applyFont="1" applyFill="1" applyBorder="1"/>
    <xf numFmtId="0" fontId="0" fillId="0" borderId="10" xfId="0" applyFont="1" applyBorder="1"/>
    <xf numFmtId="0" fontId="0" fillId="0" borderId="8" xfId="0" applyFont="1" applyBorder="1"/>
    <xf numFmtId="164" fontId="10" fillId="0" borderId="9" xfId="1" applyNumberFormat="1" applyFont="1" applyBorder="1"/>
    <xf numFmtId="0" fontId="0" fillId="8" borderId="0" xfId="0" applyFill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8" borderId="0" xfId="0" applyFont="1" applyFill="1" applyAlignment="1">
      <alignment vertical="center" wrapText="1"/>
    </xf>
    <xf numFmtId="9" fontId="0" fillId="0" borderId="0" xfId="3" applyFont="1"/>
    <xf numFmtId="164" fontId="10" fillId="0" borderId="11" xfId="1" applyNumberFormat="1" applyFont="1" applyBorder="1"/>
    <xf numFmtId="164" fontId="8" fillId="0" borderId="11" xfId="1" applyNumberFormat="1" applyFont="1" applyBorder="1"/>
    <xf numFmtId="9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2" fontId="0" fillId="0" borderId="8" xfId="0" applyNumberFormat="1" applyFont="1" applyBorder="1"/>
    <xf numFmtId="2" fontId="6" fillId="7" borderId="8" xfId="0" applyNumberFormat="1" applyFont="1" applyFill="1" applyBorder="1"/>
    <xf numFmtId="164" fontId="2" fillId="9" borderId="1" xfId="0" applyNumberFormat="1" applyFont="1" applyFill="1" applyBorder="1"/>
    <xf numFmtId="0" fontId="15" fillId="10" borderId="1" xfId="0" applyFont="1" applyFill="1" applyBorder="1" applyAlignment="1">
      <alignment wrapText="1"/>
    </xf>
    <xf numFmtId="0" fontId="14" fillId="9" borderId="1" xfId="0" applyFont="1" applyFill="1" applyBorder="1" applyAlignment="1">
      <alignment horizontal="center" vertical="top"/>
    </xf>
    <xf numFmtId="0" fontId="16" fillId="9" borderId="0" xfId="0" applyFont="1" applyFill="1"/>
    <xf numFmtId="0" fontId="0" fillId="11" borderId="0" xfId="0" applyFill="1"/>
    <xf numFmtId="164" fontId="2" fillId="11" borderId="1" xfId="0" applyNumberFormat="1" applyFont="1" applyFill="1" applyBorder="1"/>
    <xf numFmtId="1" fontId="0" fillId="0" borderId="0" xfId="0" applyNumberFormat="1"/>
  </cellXfs>
  <cellStyles count="4">
    <cellStyle name="Comma" xfId="1" builtinId="3"/>
    <cellStyle name="Normal" xfId="0" builtinId="0"/>
    <cellStyle name="Normal 2 2" xfId="2"/>
    <cellStyle name="Percent" xfId="3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  <numFmt numFmtId="164" formatCode="_-* #,##0.00_-;\-* #,##0.00_-;_-* &quot;-&quot;??_-;_-@_-"/>
      <border diagonalUp="0" diagonalDown="0">
        <left/>
        <right style="thin">
          <color indexed="64"/>
        </right>
        <top style="thin">
          <color theme="1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rbel"/>
        <scheme val="none"/>
      </font>
    </dxf>
  </dxfs>
  <tableStyles count="0" defaultTableStyle="TableStyleMedium2" defaultPivotStyle="PivotStyleLight16"/>
  <colors>
    <mruColors>
      <color rgb="FF50C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/>
              <a:t>YoY: Severely inflated food</a:t>
            </a:r>
          </a:p>
          <a:p>
            <a:pPr algn="ctr">
              <a:defRPr/>
            </a:pPr>
            <a:endParaRPr lang="en-US" b="1"/>
          </a:p>
        </cx:rich>
      </cx:tx>
    </cx:title>
    <cx:plotArea>
      <cx:plotAreaRegion>
        <cx:plotSurface>
          <cx:spPr>
            <a:noFill/>
          </cx:spPr>
        </cx:plotSurface>
        <cx:series layoutId="clusteredColumn" uniqueId="{45F4253A-B9F7-4F7C-9447-C7B3891B81A3}">
          <cx:tx>
            <cx:txData>
              <cx:f>_xlchart.1</cx:f>
              <cx:v>YoY</cx:v>
            </cx:txData>
          </cx:tx>
          <cx:spPr>
            <a:solidFill>
              <a:srgbClr val="50CDD0"/>
            </a:solidFill>
          </cx:spPr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A345B18-8E8D-4B70-8423-D63C9360F62E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YoY</a:t>
            </a:r>
            <a:r>
              <a:rPr lang="en-US" sz="900" baseline="0"/>
              <a:t> Protein Analysis</a:t>
            </a:r>
            <a:endParaRPr lang="en-US" sz="900"/>
          </a:p>
        </c:rich>
      </c:tx>
      <c:layout>
        <c:manualLayout>
          <c:xMode val="edge"/>
          <c:yMode val="edge"/>
          <c:x val="0.31237162662359513"/>
          <c:y val="8.053696949882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363348812167709"/>
          <c:y val="0.32201400201800423"/>
          <c:w val="0.40076721179083385"/>
          <c:h val="0.4195954972576562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A3-41BA-9794-90DFE7D1AA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A3-41BA-9794-90DFE7D1AA4D}"/>
              </c:ext>
            </c:extLst>
          </c:dPt>
          <c:cat>
            <c:strRef>
              <c:f>Protein_Analysis!$L$3:$L$4</c:f>
              <c:strCache>
                <c:ptCount val="2"/>
                <c:pt idx="0">
                  <c:v>Processed</c:v>
                </c:pt>
                <c:pt idx="1">
                  <c:v>Traditional</c:v>
                </c:pt>
              </c:strCache>
            </c:strRef>
          </c:cat>
          <c:val>
            <c:numRef>
              <c:f>Protein_Analysis!$M$3:$M$4</c:f>
              <c:numCache>
                <c:formatCode>General</c:formatCode>
                <c:ptCount val="2"/>
                <c:pt idx="0">
                  <c:v>81.459440068618704</c:v>
                </c:pt>
                <c:pt idx="1">
                  <c:v>112.48028520893575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3-41BA-9794-90DFE7D1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MoM Protein Analysis</a:t>
            </a:r>
          </a:p>
        </c:rich>
      </c:tx>
      <c:layout>
        <c:manualLayout>
          <c:xMode val="edge"/>
          <c:yMode val="edge"/>
          <c:x val="0.3559871129852844"/>
          <c:y val="0.1127694859038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9-437A-B909-E169513C8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9-437A-B909-E169513C8245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049849319094245"/>
                      <c:h val="0.79748633879781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AF9-437A-B909-E169513C8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Protein_Analysis!$I$3:$I$4</c:f>
              <c:strCache>
                <c:ptCount val="2"/>
                <c:pt idx="0">
                  <c:v>Processed</c:v>
                </c:pt>
                <c:pt idx="1">
                  <c:v>Traditional</c:v>
                </c:pt>
              </c:strCache>
            </c:strRef>
          </c:cat>
          <c:val>
            <c:numRef>
              <c:f>Protein_Analysis!$J$3:$J$4</c:f>
              <c:numCache>
                <c:formatCode>General</c:formatCode>
                <c:ptCount val="2"/>
                <c:pt idx="0">
                  <c:v>3214.9816614736956</c:v>
                </c:pt>
                <c:pt idx="1">
                  <c:v>3746.3671339955708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9-437A-B909-E169513C8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regional Food</a:t>
            </a:r>
            <a:r>
              <a:rPr lang="en-US" baseline="0">
                <a:solidFill>
                  <a:schemeClr val="tx1"/>
                </a:solidFill>
              </a:rPr>
              <a:t> cost dist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0509186351706"/>
          <c:w val="0.93888888888888888"/>
          <c:h val="0.66438320209973756"/>
        </c:manualLayout>
      </c:layout>
      <c:lineChart>
        <c:grouping val="standard"/>
        <c:varyColors val="0"/>
        <c:ser>
          <c:idx val="0"/>
          <c:order val="0"/>
          <c:tx>
            <c:strRef>
              <c:f>'ZONE all item (2)'!$A$2</c:f>
              <c:strCache>
                <c:ptCount val="1"/>
                <c:pt idx="0">
                  <c:v>Eggs (Agric, Medium, per dozen)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'ZONE all item (2)'!$B$1:$G$1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'ZONE all item (2)'!$B$2:$G$2</c:f>
              <c:numCache>
                <c:formatCode>0.00</c:formatCode>
                <c:ptCount val="6"/>
                <c:pt idx="0">
                  <c:v>2940.8451829608189</c:v>
                </c:pt>
                <c:pt idx="1">
                  <c:v>3017.4297289827682</c:v>
                </c:pt>
                <c:pt idx="2">
                  <c:v>2575.0038651824384</c:v>
                </c:pt>
                <c:pt idx="3">
                  <c:v>3104.5722269551002</c:v>
                </c:pt>
                <c:pt idx="4">
                  <c:v>2794.8263888888891</c:v>
                </c:pt>
                <c:pt idx="5">
                  <c:v>2641.6101190476188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F-4543-ABB4-6100761BCE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50CDD0"/>
              </a:solidFill>
              <a:round/>
            </a:ln>
            <a:effectLst/>
          </c:spPr>
        </c:dropLines>
        <c:smooth val="0"/>
        <c:axId val="823827823"/>
        <c:axId val="823832815"/>
      </c:lineChart>
      <c:catAx>
        <c:axId val="8238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32815"/>
        <c:crosses val="autoZero"/>
        <c:auto val="1"/>
        <c:lblAlgn val="ctr"/>
        <c:lblOffset val="100"/>
        <c:noMultiLvlLbl val="0"/>
      </c:catAx>
      <c:valAx>
        <c:axId val="8238328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238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u="none" strike="noStrike" baseline="0">
                <a:effectLst/>
              </a:rPr>
              <a:t>Grains and Tubers: Conflict Zone vs. National Average Prices (Nov 2024)</a:t>
            </a:r>
            <a:endParaRPr lang="en-US" sz="900" b="1" i="0"/>
          </a:p>
        </c:rich>
      </c:tx>
      <c:layout>
        <c:manualLayout>
          <c:xMode val="edge"/>
          <c:yMode val="edge"/>
          <c:x val="0.1282093794614057"/>
          <c:y val="2.1750702214854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3809523809524E-2"/>
          <c:y val="0.25104575163398685"/>
          <c:w val="0.93452380952380953"/>
          <c:h val="0.57329988163244305"/>
        </c:manualLayout>
      </c:layout>
      <c:barChart>
        <c:barDir val="col"/>
        <c:grouping val="clustered"/>
        <c:varyColors val="0"/>
        <c:ser>
          <c:idx val="0"/>
          <c:order val="0"/>
          <c:tx>
            <c:v>Adamawa</c:v>
          </c:tx>
          <c:spPr>
            <a:solidFill>
              <a:srgbClr val="50CDD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Conflict_zone_pricing!$A$2:$A$5</c:f>
              <c:strCache>
                <c:ptCount val="4"/>
                <c:pt idx="0">
                  <c:v>Rice (Broken, Ofada)</c:v>
                </c:pt>
                <c:pt idx="1">
                  <c:v>Yam (Tuber)</c:v>
                </c:pt>
                <c:pt idx="2">
                  <c:v>Maize (White, Loose)</c:v>
                </c:pt>
                <c:pt idx="3">
                  <c:v>Potato (Sweet)</c:v>
                </c:pt>
              </c:strCache>
            </c:strRef>
          </c:cat>
          <c:val>
            <c:numRef>
              <c:f>Conflict_zone_pricing!$B$2:$B$5</c:f>
              <c:numCache>
                <c:formatCode>_-* #,##0.00_-;\-* #,##0.00_-;_-* "-"??_-;_-@_-</c:formatCode>
                <c:ptCount val="4"/>
                <c:pt idx="0" formatCode="0%">
                  <c:v>-0.396411998981549</c:v>
                </c:pt>
                <c:pt idx="3" formatCode="0%">
                  <c:v>-0.52241383212297854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6-4313-B4A5-7BBCF02588FD}"/>
            </c:ext>
          </c:extLst>
        </c:ser>
        <c:ser>
          <c:idx val="1"/>
          <c:order val="1"/>
          <c:tx>
            <c:v>Borno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Conflict_zone_pricing!$A$2:$A$5</c:f>
              <c:strCache>
                <c:ptCount val="4"/>
                <c:pt idx="0">
                  <c:v>Rice (Broken, Ofada)</c:v>
                </c:pt>
                <c:pt idx="1">
                  <c:v>Yam (Tuber)</c:v>
                </c:pt>
                <c:pt idx="2">
                  <c:v>Maize (White, Loose)</c:v>
                </c:pt>
                <c:pt idx="3">
                  <c:v>Potato (Sweet)</c:v>
                </c:pt>
              </c:strCache>
            </c:strRef>
          </c:cat>
          <c:val>
            <c:numRef>
              <c:f>Conflict_zone_pricing!$C$2:$C$5</c:f>
              <c:numCache>
                <c:formatCode>0%</c:formatCode>
                <c:ptCount val="4"/>
                <c:pt idx="1">
                  <c:v>-0.51757305126908115</c:v>
                </c:pt>
                <c:pt idx="2">
                  <c:v>-0.28225965921851665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6-4313-B4A5-7BBCF02588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522496"/>
        <c:axId val="306523328"/>
      </c:barChart>
      <c:catAx>
        <c:axId val="3065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3328"/>
        <c:crosses val="autoZero"/>
        <c:auto val="1"/>
        <c:lblAlgn val="ctr"/>
        <c:lblOffset val="100"/>
        <c:noMultiLvlLbl val="0"/>
      </c:catAx>
      <c:valAx>
        <c:axId val="306523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65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80563613758806"/>
          <c:y val="0.12698468627575057"/>
          <c:w val="0.49572541893801736"/>
          <c:h val="0.76719537923656078"/>
        </c:manualLayout>
      </c:layout>
      <c:doughnutChart>
        <c:varyColors val="1"/>
        <c:ser>
          <c:idx val="0"/>
          <c:order val="0"/>
          <c:spPr>
            <a:solidFill>
              <a:srgbClr val="50CDD0"/>
            </a:solidFill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B4-41DA-810D-E20811B1ED0C}"/>
              </c:ext>
            </c:extLst>
          </c:dPt>
          <c:dPt>
            <c:idx val="1"/>
            <c:bubble3D val="0"/>
            <c:spPr>
              <a:solidFill>
                <a:srgbClr val="50CD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B4-41DA-810D-E20811B1ED0C}"/>
              </c:ext>
            </c:extLst>
          </c:dPt>
          <c:val>
            <c:numRef>
              <c:f>'Food basket Affordability'!$K$11:$K$12</c:f>
              <c:numCache>
                <c:formatCode>0%</c:formatCode>
                <c:ptCount val="2"/>
                <c:pt idx="0">
                  <c:v>0.15932962159305586</c:v>
                </c:pt>
                <c:pt idx="1">
                  <c:v>0.84067037840694414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4-41DA-810D-E20811B1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5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Food Basket Affordability</a:t>
            </a:r>
          </a:p>
        </c:rich>
      </c:tx>
      <c:layout>
        <c:manualLayout>
          <c:xMode val="edge"/>
          <c:yMode val="edge"/>
          <c:x val="0.34649291841714674"/>
          <c:y val="2.1075478257933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2554296097603"/>
          <c:y val="0.28225352112676061"/>
          <c:w val="0.82496639843096531"/>
          <c:h val="0.698967136150234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'Food basket Affordability'!$M$1</c:f>
              <c:strCache>
                <c:ptCount val="1"/>
                <c:pt idx="0">
                  <c:v>AvgCostNov0242</c:v>
                </c:pt>
              </c:strCache>
            </c:strRef>
          </c:tx>
          <c:spPr>
            <a:solidFill>
              <a:srgbClr val="50CDD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'Food basket Affordability'!$L$2:$L$6</c:f>
              <c:strCache>
                <c:ptCount val="5"/>
                <c:pt idx="0">
                  <c:v>Rice</c:v>
                </c:pt>
                <c:pt idx="1">
                  <c:v>Beans</c:v>
                </c:pt>
                <c:pt idx="2">
                  <c:v>Yam</c:v>
                </c:pt>
                <c:pt idx="3">
                  <c:v>Oil</c:v>
                </c:pt>
                <c:pt idx="4">
                  <c:v>Egg</c:v>
                </c:pt>
              </c:strCache>
            </c:strRef>
          </c:cat>
          <c:val>
            <c:numRef>
              <c:f>'Food basket Affordability'!$M$2:$M$6</c:f>
              <c:numCache>
                <c:formatCode>_-* #,##0.00_-;\-* #,##0.00_-;_-* "-"??_-;_-@_-</c:formatCode>
                <c:ptCount val="5"/>
                <c:pt idx="0">
                  <c:v>2216.2114648778488</c:v>
                </c:pt>
                <c:pt idx="1">
                  <c:v>2633.8316936838319</c:v>
                </c:pt>
                <c:pt idx="2">
                  <c:v>1836.0085445683412</c:v>
                </c:pt>
                <c:pt idx="3">
                  <c:v>2926.4057463451877</c:v>
                </c:pt>
                <c:pt idx="4">
                  <c:v>1540.6160620386991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C-49DD-9BC3-20666BAF1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2530127"/>
        <c:axId val="712528463"/>
      </c:barChart>
      <c:catAx>
        <c:axId val="71253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28463"/>
        <c:crosses val="autoZero"/>
        <c:auto val="1"/>
        <c:lblAlgn val="ctr"/>
        <c:lblOffset val="100"/>
        <c:noMultiLvlLbl val="0"/>
      </c:catAx>
      <c:valAx>
        <c:axId val="712528463"/>
        <c:scaling>
          <c:orientation val="minMax"/>
        </c:scaling>
        <c:delete val="1"/>
        <c:axPos val="b"/>
        <c:numFmt formatCode="_-* #,##0.00_-;\-* #,##0.00_-;_-* &quot;-&quot;??_-;_-@_-" sourceLinked="1"/>
        <c:majorTickMark val="none"/>
        <c:minorTickMark val="none"/>
        <c:tickLblPos val="nextTo"/>
        <c:crossAx val="7125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Price</a:t>
            </a:r>
            <a:r>
              <a:rPr lang="en-US" sz="1200" b="1" baseline="0"/>
              <a:t> Gouging: States and Items</a:t>
            </a:r>
            <a:endParaRPr lang="en-US" sz="1200" b="1"/>
          </a:p>
        </c:rich>
      </c:tx>
      <c:layout>
        <c:manualLayout>
          <c:xMode val="edge"/>
          <c:yMode val="edge"/>
          <c:x val="0.12083573711701878"/>
          <c:y val="7.41301192099591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40691671333582"/>
          <c:y val="0.16056338028169012"/>
          <c:w val="0.72594563901143183"/>
          <c:h val="0.72551945091370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Price_gouging!$J$1</c:f>
              <c:strCache>
                <c:ptCount val="1"/>
                <c:pt idx="0">
                  <c:v>Highest Ratio2</c:v>
                </c:pt>
              </c:strCache>
            </c:strRef>
          </c:tx>
          <c:spPr>
            <a:solidFill>
              <a:srgbClr val="50CDD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4E38BF0-B490-46D7-A7AC-2C2684614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C5-4AA4-A7B7-A36DBE704D1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D8FA3C9-2F53-4DAB-97CC-F9E95261B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7C5-4AA4-A7B7-A36DBE704D1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FF39F7E-9F4C-4F87-8F3B-C33517437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C5-4AA4-A7B7-A36DBE704D1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61FDD9C-2062-47FE-9F39-2C85F392C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C5-4AA4-A7B7-A36DBE704D1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E55A7BC-760F-417D-AD5F-09C1E304C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C5-4AA4-A7B7-A36DBE704D1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94F9816-E3E8-4D20-A087-214493562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C5-4AA4-A7B7-A36DBE704D1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9D109C0-DF2C-4A7D-88BE-FC51EE505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C5-4AA4-A7B7-A36DBE704D1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0BA4780-D3D3-4DB5-8E97-9693725BB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C5-4AA4-A7B7-A36DBE704D1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451DDFB-E27D-4325-8809-A8D59178A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C5-4AA4-A7B7-A36DBE704D1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FBD686A-6FA8-42DE-82C3-A0C0BDE9B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C5-4AA4-A7B7-A36DBE704D1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F010C86-D102-478A-8214-C8A48FD49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C5-4AA4-A7B7-A36DBE704D1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A046BA3-1BBB-49E5-B4A5-F1051703C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C5-4AA4-A7B7-A36DBE704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Price_gouging!$I$2:$I$44</c:f>
              <c:strCache>
                <c:ptCount val="12"/>
                <c:pt idx="0">
                  <c:v>Nasarawa</c:v>
                </c:pt>
                <c:pt idx="1">
                  <c:v>Nasarawa</c:v>
                </c:pt>
                <c:pt idx="2">
                  <c:v>Ebonyi</c:v>
                </c:pt>
                <c:pt idx="3">
                  <c:v>Kogi</c:v>
                </c:pt>
                <c:pt idx="4">
                  <c:v>Enugu</c:v>
                </c:pt>
                <c:pt idx="5">
                  <c:v>Ebonyi</c:v>
                </c:pt>
                <c:pt idx="6">
                  <c:v>Niger</c:v>
                </c:pt>
                <c:pt idx="7">
                  <c:v>Gombe</c:v>
                </c:pt>
                <c:pt idx="8">
                  <c:v>Abia</c:v>
                </c:pt>
                <c:pt idx="9">
                  <c:v>Imo</c:v>
                </c:pt>
                <c:pt idx="10">
                  <c:v>Cross River</c:v>
                </c:pt>
                <c:pt idx="11">
                  <c:v>Kwara</c:v>
                </c:pt>
              </c:strCache>
            </c:strRef>
          </c:cat>
          <c:val>
            <c:numRef>
              <c:f>Price_gouging!$J$2:$J$44</c:f>
              <c:numCache>
                <c:formatCode>General</c:formatCode>
                <c:ptCount val="12"/>
                <c:pt idx="0">
                  <c:v>1.528226983917804</c:v>
                </c:pt>
                <c:pt idx="1">
                  <c:v>1.5681464031620764</c:v>
                </c:pt>
                <c:pt idx="2">
                  <c:v>1.5804857124017446</c:v>
                </c:pt>
                <c:pt idx="3">
                  <c:v>1.5960500731407175</c:v>
                </c:pt>
                <c:pt idx="4">
                  <c:v>1.5978252164659799</c:v>
                </c:pt>
                <c:pt idx="5">
                  <c:v>1.610754828389813</c:v>
                </c:pt>
                <c:pt idx="6">
                  <c:v>1.7121840249913338</c:v>
                </c:pt>
                <c:pt idx="7">
                  <c:v>1.7453085134012338</c:v>
                </c:pt>
                <c:pt idx="8">
                  <c:v>1.9321824875438527</c:v>
                </c:pt>
                <c:pt idx="9">
                  <c:v>2.1046661631968369</c:v>
                </c:pt>
                <c:pt idx="10">
                  <c:v>2.1109733141202462</c:v>
                </c:pt>
                <c:pt idx="11">
                  <c:v>2.2013296245035847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Price_gouging!$K$33:$K$44</c15:f>
                <c15:dlblRangeCache>
                  <c:ptCount val="12"/>
                  <c:pt idx="0">
                    <c:v>Rice</c:v>
                  </c:pt>
                  <c:pt idx="1">
                    <c:v>Fish</c:v>
                  </c:pt>
                  <c:pt idx="2">
                    <c:v>Fish</c:v>
                  </c:pt>
                  <c:pt idx="3">
                    <c:v>Potato</c:v>
                  </c:pt>
                  <c:pt idx="4">
                    <c:v>Tomato</c:v>
                  </c:pt>
                  <c:pt idx="5">
                    <c:v>Onion</c:v>
                  </c:pt>
                  <c:pt idx="6">
                    <c:v>Chicken</c:v>
                  </c:pt>
                  <c:pt idx="7">
                    <c:v>Milk</c:v>
                  </c:pt>
                  <c:pt idx="8">
                    <c:v>Mudfish</c:v>
                  </c:pt>
                  <c:pt idx="9">
                    <c:v>Catfish</c:v>
                  </c:pt>
                  <c:pt idx="10">
                    <c:v>Potato</c:v>
                  </c:pt>
                  <c:pt idx="11">
                    <c:v>Yam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C5-4AA4-A7B7-A36DBE704D14}"/>
            </c:ext>
          </c:extLst>
        </c:ser>
        <c:ser>
          <c:idx val="1"/>
          <c:order val="1"/>
          <c:tx>
            <c:strRef>
              <c:f>Price_gouging!$K$1</c:f>
              <c:strCache>
                <c:ptCount val="1"/>
                <c:pt idx="0">
                  <c:v>Item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Price_gouging!$I$2:$I$44</c:f>
              <c:strCache>
                <c:ptCount val="12"/>
                <c:pt idx="0">
                  <c:v>Nasarawa</c:v>
                </c:pt>
                <c:pt idx="1">
                  <c:v>Nasarawa</c:v>
                </c:pt>
                <c:pt idx="2">
                  <c:v>Ebonyi</c:v>
                </c:pt>
                <c:pt idx="3">
                  <c:v>Kogi</c:v>
                </c:pt>
                <c:pt idx="4">
                  <c:v>Enugu</c:v>
                </c:pt>
                <c:pt idx="5">
                  <c:v>Ebonyi</c:v>
                </c:pt>
                <c:pt idx="6">
                  <c:v>Niger</c:v>
                </c:pt>
                <c:pt idx="7">
                  <c:v>Gombe</c:v>
                </c:pt>
                <c:pt idx="8">
                  <c:v>Abia</c:v>
                </c:pt>
                <c:pt idx="9">
                  <c:v>Imo</c:v>
                </c:pt>
                <c:pt idx="10">
                  <c:v>Cross River</c:v>
                </c:pt>
                <c:pt idx="11">
                  <c:v>Kwara</c:v>
                </c:pt>
              </c:strCache>
            </c:strRef>
          </c:cat>
          <c:val>
            <c:numRef>
              <c:f>Price_gouging!$K$2:$K$44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C5-4AA4-A7B7-A36DBE704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081680"/>
        <c:axId val="2124080848"/>
      </c:barChart>
      <c:catAx>
        <c:axId val="212408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0848"/>
        <c:crosses val="autoZero"/>
        <c:auto val="1"/>
        <c:lblAlgn val="ctr"/>
        <c:lblOffset val="100"/>
        <c:noMultiLvlLbl val="0"/>
      </c:catAx>
      <c:valAx>
        <c:axId val="21240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10</xdr:row>
      <xdr:rowOff>44824</xdr:rowOff>
    </xdr:from>
    <xdr:to>
      <xdr:col>11</xdr:col>
      <xdr:colOff>4000500</xdr:colOff>
      <xdr:row>19</xdr:row>
      <xdr:rowOff>44824</xdr:rowOff>
    </xdr:to>
    <xdr:sp macro="" textlink="">
      <xdr:nvSpPr>
        <xdr:cNvPr id="2" name="TextBox 1"/>
        <xdr:cNvSpPr txBox="1"/>
      </xdr:nvSpPr>
      <xdr:spPr>
        <a:xfrm>
          <a:off x="15318441" y="1949824"/>
          <a:ext cx="38100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  <a:r>
            <a:rPr lang="en-US" sz="1800"/>
            <a:t/>
          </a:r>
          <a:br>
            <a:rPr lang="en-US" sz="1800"/>
          </a:b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takes about 4.78 days’ wages to buy these 5 basic foods once.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16% of the monthly minimum wage is needed to buy these 5 items.</a:t>
          </a:r>
          <a:endParaRPr lang="en-US" sz="2800"/>
        </a:p>
      </xdr:txBody>
    </xdr:sp>
    <xdr:clientData/>
  </xdr:twoCellAnchor>
  <xdr:twoCellAnchor>
    <xdr:from>
      <xdr:col>7</xdr:col>
      <xdr:colOff>403412</xdr:colOff>
      <xdr:row>11</xdr:row>
      <xdr:rowOff>112059</xdr:rowOff>
    </xdr:from>
    <xdr:to>
      <xdr:col>9</xdr:col>
      <xdr:colOff>1815354</xdr:colOff>
      <xdr:row>19</xdr:row>
      <xdr:rowOff>156882</xdr:rowOff>
    </xdr:to>
    <xdr:sp macro="" textlink="">
      <xdr:nvSpPr>
        <xdr:cNvPr id="3" name="TextBox 2"/>
        <xdr:cNvSpPr txBox="1"/>
      </xdr:nvSpPr>
      <xdr:spPr>
        <a:xfrm>
          <a:off x="10208559" y="2207559"/>
          <a:ext cx="3372971" cy="1568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Nigerian worker earning the new minimum wage of ₦70,000 would need 5 days’ pay (or nearly 16% of their monthly income) to buy just 5 basic foods in November 2024. This highlights how food inflation is impacting household affordability and food security.</a:t>
          </a:r>
          <a:endParaRPr lang="en-US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28576</xdr:rowOff>
    </xdr:from>
    <xdr:to>
      <xdr:col>11</xdr:col>
      <xdr:colOff>295275</xdr:colOff>
      <xdr:row>13</xdr:row>
      <xdr:rowOff>161925</xdr:rowOff>
    </xdr:to>
    <xdr:sp macro="" textlink="">
      <xdr:nvSpPr>
        <xdr:cNvPr id="18" name="Rectangle 17"/>
        <xdr:cNvSpPr/>
      </xdr:nvSpPr>
      <xdr:spPr>
        <a:xfrm>
          <a:off x="4857750" y="600076"/>
          <a:ext cx="2809875" cy="2038349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14</xdr:row>
      <xdr:rowOff>47624</xdr:rowOff>
    </xdr:from>
    <xdr:to>
      <xdr:col>11</xdr:col>
      <xdr:colOff>342901</xdr:colOff>
      <xdr:row>22</xdr:row>
      <xdr:rowOff>114299</xdr:rowOff>
    </xdr:to>
    <xdr:sp macro="" textlink="">
      <xdr:nvSpPr>
        <xdr:cNvPr id="25" name="Rectangle 24"/>
        <xdr:cNvSpPr/>
      </xdr:nvSpPr>
      <xdr:spPr>
        <a:xfrm>
          <a:off x="4867275" y="2714624"/>
          <a:ext cx="2847976" cy="1781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22</xdr:row>
      <xdr:rowOff>161925</xdr:rowOff>
    </xdr:from>
    <xdr:to>
      <xdr:col>11</xdr:col>
      <xdr:colOff>361951</xdr:colOff>
      <xdr:row>31</xdr:row>
      <xdr:rowOff>152400</xdr:rowOff>
    </xdr:to>
    <xdr:sp macro="" textlink="">
      <xdr:nvSpPr>
        <xdr:cNvPr id="24" name="Rectangle 23"/>
        <xdr:cNvSpPr/>
      </xdr:nvSpPr>
      <xdr:spPr>
        <a:xfrm>
          <a:off x="4867275" y="4543425"/>
          <a:ext cx="2867026" cy="17049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400050</xdr:colOff>
      <xdr:row>22</xdr:row>
      <xdr:rowOff>142875</xdr:rowOff>
    </xdr:from>
    <xdr:to>
      <xdr:col>18</xdr:col>
      <xdr:colOff>190500</xdr:colOff>
      <xdr:row>32</xdr:row>
      <xdr:rowOff>180975</xdr:rowOff>
    </xdr:to>
    <xdr:sp macro="" textlink="">
      <xdr:nvSpPr>
        <xdr:cNvPr id="11" name="Rectangle 10"/>
        <xdr:cNvSpPr/>
      </xdr:nvSpPr>
      <xdr:spPr>
        <a:xfrm>
          <a:off x="7772400" y="4524375"/>
          <a:ext cx="4762500" cy="19431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</xdr:row>
      <xdr:rowOff>180975</xdr:rowOff>
    </xdr:from>
    <xdr:to>
      <xdr:col>6</xdr:col>
      <xdr:colOff>647700</xdr:colOff>
      <xdr:row>13</xdr:row>
      <xdr:rowOff>161925</xdr:rowOff>
    </xdr:to>
    <xdr:sp macro="" textlink="">
      <xdr:nvSpPr>
        <xdr:cNvPr id="13" name="Rectangle 12"/>
        <xdr:cNvSpPr/>
      </xdr:nvSpPr>
      <xdr:spPr>
        <a:xfrm>
          <a:off x="3276600" y="561975"/>
          <a:ext cx="1504950" cy="207645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14</xdr:row>
      <xdr:rowOff>28574</xdr:rowOff>
    </xdr:from>
    <xdr:to>
      <xdr:col>18</xdr:col>
      <xdr:colOff>190500</xdr:colOff>
      <xdr:row>22</xdr:row>
      <xdr:rowOff>95249</xdr:rowOff>
    </xdr:to>
    <xdr:sp macro="" textlink="">
      <xdr:nvSpPr>
        <xdr:cNvPr id="14" name="Rectangle 13"/>
        <xdr:cNvSpPr/>
      </xdr:nvSpPr>
      <xdr:spPr>
        <a:xfrm>
          <a:off x="7753350" y="2695574"/>
          <a:ext cx="4781550" cy="1781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447676</xdr:colOff>
      <xdr:row>14</xdr:row>
      <xdr:rowOff>152399</xdr:rowOff>
    </xdr:from>
    <xdr:to>
      <xdr:col>15</xdr:col>
      <xdr:colOff>581026</xdr:colOff>
      <xdr:row>22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161925</xdr:rowOff>
    </xdr:from>
    <xdr:to>
      <xdr:col>4</xdr:col>
      <xdr:colOff>552449</xdr:colOff>
      <xdr:row>13</xdr:row>
      <xdr:rowOff>123825</xdr:rowOff>
    </xdr:to>
    <xdr:sp macro="" textlink="">
      <xdr:nvSpPr>
        <xdr:cNvPr id="15" name="Rectangle 14"/>
        <xdr:cNvSpPr/>
      </xdr:nvSpPr>
      <xdr:spPr>
        <a:xfrm>
          <a:off x="0" y="542925"/>
          <a:ext cx="3228974" cy="205740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219075</xdr:colOff>
      <xdr:row>6</xdr:row>
      <xdr:rowOff>57150</xdr:rowOff>
    </xdr:from>
    <xdr:to>
      <xdr:col>9</xdr:col>
      <xdr:colOff>523875</xdr:colOff>
      <xdr:row>13</xdr:row>
      <xdr:rowOff>142874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6</xdr:row>
      <xdr:rowOff>152401</xdr:rowOff>
    </xdr:from>
    <xdr:to>
      <xdr:col>11</xdr:col>
      <xdr:colOff>609601</xdr:colOff>
      <xdr:row>12</xdr:row>
      <xdr:rowOff>171451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0</xdr:row>
      <xdr:rowOff>28575</xdr:rowOff>
    </xdr:from>
    <xdr:to>
      <xdr:col>7</xdr:col>
      <xdr:colOff>457200</xdr:colOff>
      <xdr:row>2</xdr:row>
      <xdr:rowOff>47625</xdr:rowOff>
    </xdr:to>
    <xdr:sp macro="" textlink="">
      <xdr:nvSpPr>
        <xdr:cNvPr id="20" name="Rounded Rectangle 19"/>
        <xdr:cNvSpPr/>
      </xdr:nvSpPr>
      <xdr:spPr>
        <a:xfrm>
          <a:off x="38100" y="28575"/>
          <a:ext cx="5238750" cy="40005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533401</xdr:colOff>
      <xdr:row>0</xdr:row>
      <xdr:rowOff>85725</xdr:rowOff>
    </xdr:from>
    <xdr:to>
      <xdr:col>7</xdr:col>
      <xdr:colOff>400051</xdr:colOff>
      <xdr:row>1</xdr:row>
      <xdr:rowOff>180975</xdr:rowOff>
    </xdr:to>
    <xdr:sp macro="" textlink="">
      <xdr:nvSpPr>
        <xdr:cNvPr id="21" name="Rounded Rectangle 20"/>
        <xdr:cNvSpPr/>
      </xdr:nvSpPr>
      <xdr:spPr>
        <a:xfrm>
          <a:off x="3971926" y="85725"/>
          <a:ext cx="1247775" cy="2857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</xdr:colOff>
      <xdr:row>0</xdr:row>
      <xdr:rowOff>76200</xdr:rowOff>
    </xdr:from>
    <xdr:to>
      <xdr:col>10</xdr:col>
      <xdr:colOff>114300</xdr:colOff>
      <xdr:row>2</xdr:row>
      <xdr:rowOff>28575</xdr:rowOff>
    </xdr:to>
    <xdr:sp macro="" textlink="">
      <xdr:nvSpPr>
        <xdr:cNvPr id="22" name="Rounded Rectangle 21"/>
        <xdr:cNvSpPr/>
      </xdr:nvSpPr>
      <xdr:spPr>
        <a:xfrm>
          <a:off x="5438775" y="76200"/>
          <a:ext cx="1362075" cy="333375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</xdr:colOff>
      <xdr:row>22</xdr:row>
      <xdr:rowOff>85725</xdr:rowOff>
    </xdr:from>
    <xdr:to>
      <xdr:col>17</xdr:col>
      <xdr:colOff>542925</xdr:colOff>
      <xdr:row>31</xdr:row>
      <xdr:rowOff>85725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114302</xdr:colOff>
      <xdr:row>14</xdr:row>
      <xdr:rowOff>66676</xdr:rowOff>
    </xdr:from>
    <xdr:to>
      <xdr:col>11</xdr:col>
      <xdr:colOff>276225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238125</xdr:colOff>
      <xdr:row>0</xdr:row>
      <xdr:rowOff>57150</xdr:rowOff>
    </xdr:from>
    <xdr:to>
      <xdr:col>12</xdr:col>
      <xdr:colOff>219075</xdr:colOff>
      <xdr:row>2</xdr:row>
      <xdr:rowOff>9525</xdr:rowOff>
    </xdr:to>
    <xdr:sp macro="" textlink="">
      <xdr:nvSpPr>
        <xdr:cNvPr id="28" name="Rounded Rectangle 27"/>
        <xdr:cNvSpPr/>
      </xdr:nvSpPr>
      <xdr:spPr>
        <a:xfrm>
          <a:off x="6924675" y="57150"/>
          <a:ext cx="1362075" cy="333375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352425</xdr:colOff>
      <xdr:row>2</xdr:row>
      <xdr:rowOff>180975</xdr:rowOff>
    </xdr:from>
    <xdr:to>
      <xdr:col>18</xdr:col>
      <xdr:colOff>190500</xdr:colOff>
      <xdr:row>14</xdr:row>
      <xdr:rowOff>9523</xdr:rowOff>
    </xdr:to>
    <xdr:sp macro="" textlink="">
      <xdr:nvSpPr>
        <xdr:cNvPr id="41" name="Rectangle 40"/>
        <xdr:cNvSpPr/>
      </xdr:nvSpPr>
      <xdr:spPr>
        <a:xfrm>
          <a:off x="7724775" y="561975"/>
          <a:ext cx="4810125" cy="2114548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161925</xdr:colOff>
      <xdr:row>6</xdr:row>
      <xdr:rowOff>9523</xdr:rowOff>
    </xdr:from>
    <xdr:to>
      <xdr:col>17</xdr:col>
      <xdr:colOff>209550</xdr:colOff>
      <xdr:row>13</xdr:row>
      <xdr:rowOff>66671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400049</xdr:colOff>
      <xdr:row>3</xdr:row>
      <xdr:rowOff>142875</xdr:rowOff>
    </xdr:from>
    <xdr:to>
      <xdr:col>15</xdr:col>
      <xdr:colOff>542924</xdr:colOff>
      <xdr:row>13</xdr:row>
      <xdr:rowOff>133348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561971</xdr:colOff>
      <xdr:row>5</xdr:row>
      <xdr:rowOff>85722</xdr:rowOff>
    </xdr:from>
    <xdr:to>
      <xdr:col>16</xdr:col>
      <xdr:colOff>609599</xdr:colOff>
      <xdr:row>7</xdr:row>
      <xdr:rowOff>123825</xdr:rowOff>
    </xdr:to>
    <xdr:sp macro="" textlink="">
      <xdr:nvSpPr>
        <xdr:cNvPr id="44" name="Rectangle 43"/>
        <xdr:cNvSpPr/>
      </xdr:nvSpPr>
      <xdr:spPr>
        <a:xfrm flipH="1">
          <a:off x="11458571" y="1038222"/>
          <a:ext cx="47628" cy="419103"/>
        </a:xfrm>
        <a:prstGeom prst="rect">
          <a:avLst/>
        </a:prstGeom>
        <a:solidFill>
          <a:srgbClr val="50CDD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676274</xdr:colOff>
      <xdr:row>4</xdr:row>
      <xdr:rowOff>76198</xdr:rowOff>
    </xdr:from>
    <xdr:to>
      <xdr:col>18</xdr:col>
      <xdr:colOff>200025</xdr:colOff>
      <xdr:row>5</xdr:row>
      <xdr:rowOff>152398</xdr:rowOff>
    </xdr:to>
    <xdr:sp macro="" textlink="">
      <xdr:nvSpPr>
        <xdr:cNvPr id="45" name="TextBox 44"/>
        <xdr:cNvSpPr txBox="1"/>
      </xdr:nvSpPr>
      <xdr:spPr>
        <a:xfrm>
          <a:off x="11572874" y="838198"/>
          <a:ext cx="97155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Staple</a:t>
          </a:r>
          <a:r>
            <a:rPr lang="en-US" sz="1100"/>
            <a:t> </a:t>
          </a:r>
          <a:r>
            <a:rPr lang="en-US" sz="1100" b="1"/>
            <a:t>Food</a:t>
          </a:r>
        </a:p>
      </xdr:txBody>
    </xdr:sp>
    <xdr:clientData/>
  </xdr:twoCellAnchor>
  <xdr:twoCellAnchor>
    <xdr:from>
      <xdr:col>16</xdr:col>
      <xdr:colOff>657223</xdr:colOff>
      <xdr:row>5</xdr:row>
      <xdr:rowOff>19047</xdr:rowOff>
    </xdr:from>
    <xdr:to>
      <xdr:col>18</xdr:col>
      <xdr:colOff>276224</xdr:colOff>
      <xdr:row>9</xdr:row>
      <xdr:rowOff>47622</xdr:rowOff>
    </xdr:to>
    <xdr:sp macro="" textlink="'Food basket Affordability'!$K$11">
      <xdr:nvSpPr>
        <xdr:cNvPr id="46" name="TextBox 45"/>
        <xdr:cNvSpPr txBox="1"/>
      </xdr:nvSpPr>
      <xdr:spPr>
        <a:xfrm>
          <a:off x="11553823" y="971547"/>
          <a:ext cx="1066801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72650-DE97-4BA0-878B-2B2231377BD2}" type="TxLink">
            <a:rPr lang="en-US" sz="3600" b="1" i="0" u="none" strike="noStrike">
              <a:solidFill>
                <a:srgbClr val="50CDD0"/>
              </a:solidFill>
              <a:latin typeface="Calibri"/>
              <a:cs typeface="Calibri"/>
            </a:rPr>
            <a:t>16%</a:t>
          </a:fld>
          <a:endParaRPr lang="en-US" sz="3600" b="1">
            <a:solidFill>
              <a:srgbClr val="50CDD0"/>
            </a:solidFill>
          </a:endParaRPr>
        </a:p>
      </xdr:txBody>
    </xdr:sp>
    <xdr:clientData/>
  </xdr:twoCellAnchor>
  <xdr:twoCellAnchor>
    <xdr:from>
      <xdr:col>16</xdr:col>
      <xdr:colOff>542921</xdr:colOff>
      <xdr:row>11</xdr:row>
      <xdr:rowOff>123825</xdr:rowOff>
    </xdr:from>
    <xdr:to>
      <xdr:col>16</xdr:col>
      <xdr:colOff>588640</xdr:colOff>
      <xdr:row>13</xdr:row>
      <xdr:rowOff>133347</xdr:rowOff>
    </xdr:to>
    <xdr:sp macro="" textlink="">
      <xdr:nvSpPr>
        <xdr:cNvPr id="47" name="Rectangle 46"/>
        <xdr:cNvSpPr/>
      </xdr:nvSpPr>
      <xdr:spPr>
        <a:xfrm flipH="1">
          <a:off x="11439521" y="2219325"/>
          <a:ext cx="45719" cy="390522"/>
        </a:xfrm>
        <a:prstGeom prst="rect">
          <a:avLst/>
        </a:prstGeom>
        <a:solidFill>
          <a:srgbClr val="50CDD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600074</xdr:colOff>
      <xdr:row>9</xdr:row>
      <xdr:rowOff>171448</xdr:rowOff>
    </xdr:from>
    <xdr:to>
      <xdr:col>17</xdr:col>
      <xdr:colOff>609600</xdr:colOff>
      <xdr:row>13</xdr:row>
      <xdr:rowOff>142874</xdr:rowOff>
    </xdr:to>
    <xdr:sp macro="" textlink="'Food basket Affordability'!$K$10">
      <xdr:nvSpPr>
        <xdr:cNvPr id="48" name="TextBox 47"/>
        <xdr:cNvSpPr txBox="1"/>
      </xdr:nvSpPr>
      <xdr:spPr>
        <a:xfrm>
          <a:off x="11496674" y="1885948"/>
          <a:ext cx="762001" cy="733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ED158F-5105-47B8-A156-E8BF9E80274E}" type="TxLink">
            <a:rPr lang="en-US" sz="4000" b="1" i="0" u="none" strike="noStrike">
              <a:solidFill>
                <a:srgbClr val="50CDD0"/>
              </a:solidFill>
              <a:latin typeface="Calibri"/>
              <a:cs typeface="Calibri"/>
            </a:rPr>
            <a:t>5</a:t>
          </a:fld>
          <a:endParaRPr lang="en-US" sz="9600" b="1" i="0" u="none" strike="noStrike">
            <a:solidFill>
              <a:srgbClr val="50CDD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142875</xdr:colOff>
      <xdr:row>10</xdr:row>
      <xdr:rowOff>142873</xdr:rowOff>
    </xdr:from>
    <xdr:to>
      <xdr:col>18</xdr:col>
      <xdr:colOff>342900</xdr:colOff>
      <xdr:row>12</xdr:row>
      <xdr:rowOff>171449</xdr:rowOff>
    </xdr:to>
    <xdr:sp macro="" textlink="">
      <xdr:nvSpPr>
        <xdr:cNvPr id="49" name="TextBox 48"/>
        <xdr:cNvSpPr txBox="1"/>
      </xdr:nvSpPr>
      <xdr:spPr>
        <a:xfrm>
          <a:off x="11791950" y="2047873"/>
          <a:ext cx="895350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Working Days</a:t>
          </a:r>
        </a:p>
      </xdr:txBody>
    </xdr:sp>
    <xdr:clientData/>
  </xdr:twoCellAnchor>
  <xdr:twoCellAnchor>
    <xdr:from>
      <xdr:col>17</xdr:col>
      <xdr:colOff>161925</xdr:colOff>
      <xdr:row>11</xdr:row>
      <xdr:rowOff>95248</xdr:rowOff>
    </xdr:from>
    <xdr:to>
      <xdr:col>18</xdr:col>
      <xdr:colOff>133350</xdr:colOff>
      <xdr:row>13</xdr:row>
      <xdr:rowOff>123824</xdr:rowOff>
    </xdr:to>
    <xdr:sp macro="" textlink="">
      <xdr:nvSpPr>
        <xdr:cNvPr id="50" name="TextBox 49"/>
        <xdr:cNvSpPr txBox="1"/>
      </xdr:nvSpPr>
      <xdr:spPr>
        <a:xfrm>
          <a:off x="11811000" y="2190748"/>
          <a:ext cx="666750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to afford staple food</a:t>
          </a:r>
        </a:p>
      </xdr:txBody>
    </xdr:sp>
    <xdr:clientData/>
  </xdr:twoCellAnchor>
  <xdr:twoCellAnchor>
    <xdr:from>
      <xdr:col>16</xdr:col>
      <xdr:colOff>695325</xdr:colOff>
      <xdr:row>7</xdr:row>
      <xdr:rowOff>142875</xdr:rowOff>
    </xdr:from>
    <xdr:to>
      <xdr:col>18</xdr:col>
      <xdr:colOff>219076</xdr:colOff>
      <xdr:row>9</xdr:row>
      <xdr:rowOff>28575</xdr:rowOff>
    </xdr:to>
    <xdr:sp macro="" textlink="">
      <xdr:nvSpPr>
        <xdr:cNvPr id="51" name="TextBox 50"/>
        <xdr:cNvSpPr txBox="1"/>
      </xdr:nvSpPr>
      <xdr:spPr>
        <a:xfrm>
          <a:off x="11591925" y="1476375"/>
          <a:ext cx="97155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of minimum wage</a:t>
          </a:r>
        </a:p>
      </xdr:txBody>
    </xdr:sp>
    <xdr:clientData/>
  </xdr:twoCellAnchor>
  <xdr:twoCellAnchor>
    <xdr:from>
      <xdr:col>0</xdr:col>
      <xdr:colOff>0</xdr:colOff>
      <xdr:row>2</xdr:row>
      <xdr:rowOff>180975</xdr:rowOff>
    </xdr:from>
    <xdr:to>
      <xdr:col>4</xdr:col>
      <xdr:colOff>542925</xdr:colOff>
      <xdr:row>13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6</xdr:row>
      <xdr:rowOff>100853</xdr:rowOff>
    </xdr:from>
    <xdr:to>
      <xdr:col>3</xdr:col>
      <xdr:colOff>22411</xdr:colOff>
      <xdr:row>21</xdr:row>
      <xdr:rowOff>179294</xdr:rowOff>
    </xdr:to>
    <xdr:sp macro="" textlink="">
      <xdr:nvSpPr>
        <xdr:cNvPr id="4" name="TextBox 3"/>
        <xdr:cNvSpPr txBox="1"/>
      </xdr:nvSpPr>
      <xdr:spPr>
        <a:xfrm>
          <a:off x="369794" y="1243853"/>
          <a:ext cx="3966882" cy="2935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Conflict zone prices for grains and tubers (e.g., Borno and Adamawa) are significantly lower than national averages for most items. For example, yam tuber in Borno is 51.7% cheaper than the national average. This suggests that, for these staples, conflict zones are not experiencing a price premium-in fact, they may have better access or local supply for these items. However, this pattern should be checked for all key food groups and over time.</a:t>
          </a:r>
          <a:endParaRPr lang="en-US" sz="1600" i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5</xdr:row>
      <xdr:rowOff>56030</xdr:rowOff>
    </xdr:from>
    <xdr:to>
      <xdr:col>8</xdr:col>
      <xdr:colOff>515470</xdr:colOff>
      <xdr:row>25</xdr:row>
      <xdr:rowOff>11206</xdr:rowOff>
    </xdr:to>
    <xdr:sp macro="" textlink="">
      <xdr:nvSpPr>
        <xdr:cNvPr id="3" name="TextBox 2"/>
        <xdr:cNvSpPr txBox="1"/>
      </xdr:nvSpPr>
      <xdr:spPr>
        <a:xfrm>
          <a:off x="7082118" y="1008530"/>
          <a:ext cx="4213411" cy="3765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Traditional proteins are not only more expensive, but their prices are rising faster than processed alternatives. For a typical Nigerian family, this means: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may buy less beans, fish, or beef because they simply can’t afford it.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might try to buy cheaper processed foods, but these may not be as nutritious or culturally preferred.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 time, this can lead to widespread protein malnutrition and a decline in overall health.</a:t>
          </a:r>
        </a:p>
        <a:p>
          <a:r>
            <a:rPr lang="en-US" sz="1600"/>
            <a:t/>
          </a:r>
          <a:br>
            <a:rPr lang="en-US" sz="1600"/>
          </a:b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5.34388310185" createdVersion="6" refreshedVersion="6" minRefreshableVersion="3" recordCount="24">
  <cacheSource type="worksheet">
    <worksheetSource name="Table14"/>
  </cacheSource>
  <cacheFields count="8">
    <cacheField name="Item_label" numFmtId="0">
      <sharedItems/>
    </cacheField>
    <cacheField name="Protein_type" numFmtId="0">
      <sharedItems count="2">
        <s v="Traditional"/>
        <s v="Processed"/>
      </sharedItems>
    </cacheField>
    <cacheField name="Average of Nov-24" numFmtId="164">
      <sharedItems containsSemiMixedTypes="0" containsString="0" containsNumber="1" minValue="247.2590999343181" maxValue="6130.5145940854454"/>
    </cacheField>
    <cacheField name="YoY" numFmtId="164">
      <sharedItems containsSemiMixedTypes="0" containsString="0" containsNumber="1" minValue="54.546335223407347" maxValue="224.36831340537697"/>
    </cacheField>
    <cacheField name="Average_price_protein_trad." numFmtId="0">
      <sharedItems containsString="0" containsBlank="1" containsNumber="1" minValue="3746.3671339955708" maxValue="3746.3671339955708"/>
    </cacheField>
    <cacheField name="Average_price_protein_processed" numFmtId="164">
      <sharedItems containsString="0" containsBlank="1" containsNumber="1" minValue="3214.9816614736956" maxValue="3214.9816614736956"/>
    </cacheField>
    <cacheField name="Average_YoY_protein_trad" numFmtId="164">
      <sharedItems containsString="0" containsBlank="1" containsNumber="1" minValue="112.48028520893575" maxValue="112.48028520893575"/>
    </cacheField>
    <cacheField name="Average_YoY_protein_processed" numFmtId="164">
      <sharedItems containsString="0" containsBlank="1" containsNumber="1" minValue="81.459440068618704" maxValue="81.459440068618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795.630692476851" createdVersion="6" refreshedVersion="6" minRefreshableVersion="3" recordCount="43">
  <cacheSource type="worksheet">
    <worksheetSource name="Table11"/>
  </cacheSource>
  <cacheFields count="8">
    <cacheField name="Standardized Name" numFmtId="0">
      <sharedItems/>
    </cacheField>
    <cacheField name="NORTH CENTRAL" numFmtId="0">
      <sharedItems containsSemiMixedTypes="0" containsString="0" containsNumber="1" minValue="255.33355477855471" maxValue="6137.7214016643829" count="43">
        <n v="2940.8451829608189"/>
        <n v="255.33355477855471"/>
        <n v="2864.31"/>
        <n v="2750.0971428571429"/>
        <n v="5483.9393788557181"/>
        <n v="6137.7214016643829"/>
        <n v="1513.0742510486741"/>
        <n v="1536.6405986651696"/>
        <n v="2341.5514509678528"/>
        <n v="3573.8273674871757"/>
        <n v="4865.7834104185613"/>
        <n v="3925.3370119618062"/>
        <n v="3627.2493736759302"/>
        <n v="4738.0288276807541"/>
        <n v="4346.2155623165318"/>
        <n v="848.60194042471869"/>
        <n v="941.45912973884276"/>
        <n v="5968.6459490901461"/>
        <n v="1092.7383191465556"/>
        <n v="1232.2116799900425"/>
        <n v="2772.5382618322974"/>
        <n v="3310.8532616387943"/>
        <n v="2170.6458862327181"/>
        <n v="3431.7368062383753"/>
        <n v="1132.6975049915768"/>
        <n v="1132.1569189801289"/>
        <n v="3440.5722675697812"/>
        <n v="3853.6436919979028"/>
        <n v="1825.9099999999999"/>
        <n v="2038.7028494136318"/>
        <n v="1220.8415531970659"/>
        <n v="1213.2858987038942"/>
        <n v="2030.5012646156558"/>
        <n v="1971.7256637980029"/>
        <n v="2144.9206117845347"/>
        <n v="2613.4121374659035"/>
        <n v="1078.3013113867692"/>
        <n v="3342.0048927741882"/>
        <n v="3817.8160255337971"/>
        <n v="1934.7460999437233"/>
        <n v="2699.868995844236"/>
        <n v="3861.1082996342566"/>
        <n v="2346.9136354850566"/>
      </sharedItems>
    </cacheField>
    <cacheField name="NORTH EAST" numFmtId="0">
      <sharedItems containsSemiMixedTypes="0" containsString="0" containsNumber="1" minValue="237.1866883116883" maxValue="6297.7679522902572"/>
    </cacheField>
    <cacheField name="NORTH WEST" numFmtId="0">
      <sharedItems containsSemiMixedTypes="0" containsString="0" containsNumber="1" minValue="223.20454545454541" maxValue="5998.9285714285716"/>
    </cacheField>
    <cacheField name="SOUTH EAST" numFmtId="0">
      <sharedItems containsSemiMixedTypes="0" containsString="0" containsNumber="1" minValue="260.51480238768181" maxValue="10862.278875637361"/>
    </cacheField>
    <cacheField name="SOUTH SOUTH" numFmtId="0">
      <sharedItems containsSemiMixedTypes="0" containsString="0" containsNumber="1" minValue="260.98958333333343" maxValue="6201.1281745028928"/>
    </cacheField>
    <cacheField name="SOUTH WEST" numFmtId="0">
      <sharedItems containsSemiMixedTypes="0" containsString="0" containsNumber="1" minValue="251.19805902158842" maxValue="6299.7874423605417"/>
    </cacheField>
    <cacheField name="Regional Equity Ratio" numFmtId="0">
      <sharedItems containsSemiMixedTypes="0" containsString="0" containsNumber="1" minValue="1.1373115771727229" maxValue="3.0691156879805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Beans (Brown, Loose)"/>
    <x v="0"/>
    <n v="2720.9608418325447"/>
    <n v="224.36831340537697"/>
    <n v="3746.3671339955708"/>
    <n v="3214.9816614736956"/>
    <n v="112.48028520893575"/>
    <n v="81.459440068618704"/>
  </r>
  <r>
    <s v="Beans (White Black Eye, Loose)"/>
    <x v="0"/>
    <n v="2546.7025455351186"/>
    <n v="218.14423817124143"/>
    <m/>
    <m/>
    <m/>
    <m/>
  </r>
  <r>
    <s v="Rice (Broken, Ofada)"/>
    <x v="0"/>
    <n v="2485.1388653667864"/>
    <n v="164.33155671216127"/>
    <m/>
    <m/>
    <m/>
    <m/>
  </r>
  <r>
    <s v="Yam (Tuber)"/>
    <x v="0"/>
    <n v="1836.0085445683412"/>
    <n v="137.60197468046101"/>
    <m/>
    <m/>
    <m/>
    <m/>
  </r>
  <r>
    <s v="Eggs (Agric, Medium, per dozen)"/>
    <x v="0"/>
    <n v="2833.9730241430798"/>
    <n v="135.7367982349293"/>
    <m/>
    <m/>
    <m/>
    <m/>
  </r>
  <r>
    <s v="Eggs (Agric, Medium, per piece)"/>
    <x v="0"/>
    <n v="247.2590999343181"/>
    <n v="124.57913980022983"/>
    <m/>
    <m/>
    <m/>
    <m/>
  </r>
  <r>
    <s v="Chicken (Wings)"/>
    <x v="0"/>
    <n v="4316.4129177333862"/>
    <n v="110.9165806635155"/>
    <m/>
    <m/>
    <m/>
    <m/>
  </r>
  <r>
    <s v="Fish (Tilapia, Epiya, Fresh)"/>
    <x v="0"/>
    <n v="4039.6252556423628"/>
    <n v="104.04527732776059"/>
    <m/>
    <m/>
    <m/>
    <m/>
  </r>
  <r>
    <s v="Beef (Boneless)"/>
    <x v="0"/>
    <n v="6001.3163065393546"/>
    <n v="98.095869952174937"/>
    <m/>
    <m/>
    <m/>
    <m/>
  </r>
  <r>
    <s v="Mudfish (Aro, Fresh)"/>
    <x v="0"/>
    <n v="4136.4786973755972"/>
    <n v="94.108678158109498"/>
    <m/>
    <m/>
    <m/>
    <m/>
  </r>
  <r>
    <s v="Beef (Bone-In)"/>
    <x v="0"/>
    <n v="5073.7358123538679"/>
    <n v="92.91659394068941"/>
    <m/>
    <m/>
    <m/>
    <m/>
  </r>
  <r>
    <s v="Fish (Titus, Frozen)"/>
    <x v="0"/>
    <n v="4626.8186758830007"/>
    <n v="91.335719689429951"/>
    <m/>
    <m/>
    <m/>
    <m/>
  </r>
  <r>
    <s v="Catfish (Obokun, Fresh)"/>
    <x v="0"/>
    <n v="4259.986952995806"/>
    <n v="90.925118601750199"/>
    <m/>
    <m/>
    <m/>
    <m/>
  </r>
  <r>
    <s v="Fish (Mackerel, Frozen)"/>
    <x v="1"/>
    <n v="4203.7597581405707"/>
    <n v="90.64288994523109"/>
    <m/>
    <m/>
    <m/>
    <m/>
  </r>
  <r>
    <s v="Milk (Evaporated, Peak, 170g)"/>
    <x v="1"/>
    <n v="991.20399188409135"/>
    <n v="88.145186748982212"/>
    <m/>
    <m/>
    <m/>
    <m/>
  </r>
  <r>
    <s v="Chicken (Feet)"/>
    <x v="0"/>
    <n v="3336.7032495405492"/>
    <n v="86.293616567987755"/>
    <m/>
    <m/>
    <m/>
    <m/>
  </r>
  <r>
    <s v="Milk (Evaporated, Carnation, 170g)"/>
    <x v="1"/>
    <n v="873.77102001760159"/>
    <n v="86.015783900843374"/>
    <m/>
    <m/>
    <m/>
    <m/>
  </r>
  <r>
    <s v="Palm Oil (1 Bottle, 750ml)"/>
    <x v="0"/>
    <n v="2466.787136787364"/>
    <n v="80.036481660082188"/>
    <m/>
    <m/>
    <m/>
    <m/>
  </r>
  <r>
    <s v="Mudfish (Dried)"/>
    <x v="0"/>
    <n v="5345.9909023037162"/>
    <n v="79.233988189487079"/>
    <m/>
    <m/>
    <m/>
    <m/>
  </r>
  <r>
    <s v="Catfish (Dried)"/>
    <x v="0"/>
    <n v="5787.7444950687695"/>
    <n v="76.63716970969287"/>
    <m/>
    <m/>
    <m/>
    <m/>
  </r>
  <r>
    <s v="Fish (Sardine, Iced)"/>
    <x v="1"/>
    <n v="3875.65894324077"/>
    <n v="74.344787229682439"/>
    <m/>
    <m/>
    <m/>
    <m/>
  </r>
  <r>
    <s v="Fish (Sardine, Dried)"/>
    <x v="0"/>
    <n v="4766.5638775357711"/>
    <n v="73.271968281291947"/>
    <m/>
    <m/>
    <m/>
    <m/>
  </r>
  <r>
    <s v="Chicken (Frozen)"/>
    <x v="1"/>
    <n v="6130.5145940854454"/>
    <n v="68.14855251835445"/>
    <m/>
    <m/>
    <m/>
    <m/>
  </r>
  <r>
    <s v="Catfish (Smoked)"/>
    <x v="0"/>
    <n v="4352.7683447761083"/>
    <n v="54.54633522340734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s v="Eggs (Agric, Medium, per dozen)"/>
    <x v="0"/>
    <n v="3017.4297289827682"/>
    <n v="2575.0038651824384"/>
    <n v="3104.5722269551002"/>
    <n v="2794.8263888888891"/>
    <n v="2641.6101190476188"/>
    <n v="1.2056573075221935"/>
  </r>
  <r>
    <s v="Eggs (Agric, Medium, per piece)"/>
    <x v="1"/>
    <n v="237.1866883116883"/>
    <n v="223.20454545454541"/>
    <n v="260.51480238768181"/>
    <n v="260.98958333333343"/>
    <n v="251.19805902158842"/>
    <n v="1.1692843566507152"/>
  </r>
  <r>
    <s v="Beans (Brown, Loose)"/>
    <x v="2"/>
    <n v="2404.7744678860677"/>
    <n v="2236.0301441510132"/>
    <n v="2995.9656379658154"/>
    <n v="3057.5012736002604"/>
    <n v="2869.9479166666665"/>
    <n v="1.3673792733063299"/>
  </r>
  <r>
    <s v="Beans (White Black Eye, Loose)"/>
    <x v="3"/>
    <n v="2170.4756396930252"/>
    <n v="2029.050103886693"/>
    <n v="3016.2160153861078"/>
    <n v="2943.5479532877598"/>
    <n v="2501.4569704628816"/>
    <n v="1.4865162814897845"/>
  </r>
  <r>
    <s v="Beef (Bone-In)"/>
    <x v="4"/>
    <n v="4538.7065921359599"/>
    <n v="4639.6739903488897"/>
    <n v="3933.4358768686338"/>
    <n v="6127.5401092416332"/>
    <n v="5533.0453133420115"/>
    <n v="1.5578085676382507"/>
  </r>
  <r>
    <s v="Beef (Boneless)"/>
    <x v="5"/>
    <n v="5354.9937744140634"/>
    <n v="5520.7328385899809"/>
    <n v="6660.8134625021221"/>
    <n v="6201.1281745028928"/>
    <n v="6299.7874423605417"/>
    <n v="1.2438508321573054"/>
  </r>
  <r>
    <s v="Bread (Sliced, 500g)"/>
    <x v="6"/>
    <n v="1439.5613781057284"/>
    <n v="1571.1428571428571"/>
    <n v="1718.0655405410544"/>
    <n v="1847.3784722222233"/>
    <n v="1475.9166666666667"/>
    <n v="1.2832926058721636"/>
  </r>
  <r>
    <s v="Bread (Unsliced, 500g)"/>
    <x v="7"/>
    <n v="1313.2222628979919"/>
    <n v="1537.1875"/>
    <n v="1421.8160704263871"/>
    <n v="1776.5451388888898"/>
    <n v="1304.4404761904768"/>
    <n v="1.3619212001740089"/>
  </r>
  <r>
    <s v="Rice (Broken, Ofada)"/>
    <x v="8"/>
    <n v="2041.3734232584632"/>
    <n v="1927.0334821428571"/>
    <n v="2502.3398080364004"/>
    <n v="3083.0654601777464"/>
    <n v="3135.285190999477"/>
    <n v="1.627000890255963"/>
  </r>
  <r>
    <s v="Catfish (Obokun, Fresh)"/>
    <x v="9"/>
    <n v="3642.3955042968751"/>
    <n v="3633.0601604278063"/>
    <n v="4747.9380048779212"/>
    <n v="5574.1230095757355"/>
    <n v="4688.7505763024428"/>
    <n v="1.5597068454638325"/>
  </r>
  <r>
    <s v="Catfish (Dried)"/>
    <x v="10"/>
    <n v="5510.9573023033799"/>
    <n v="4072.5575230092036"/>
    <n v="10862.278875637361"/>
    <n v="5416.8941569010412"/>
    <n v="5283.2761083561245"/>
    <n v="2.6671885699017084"/>
  </r>
  <r>
    <s v="Catfish (Smoked)"/>
    <x v="11"/>
    <n v="4989.1652762517342"/>
    <n v="3541.6363211951457"/>
    <n v="4868.6688126661829"/>
    <n v="5025.8799506293408"/>
    <n v="4058.3333333333335"/>
    <n v="1.4190841449619334"/>
  </r>
  <r>
    <s v="Chicken (Feet)"/>
    <x v="12"/>
    <n v="1823.1238459036349"/>
    <n v="3253.4523809523816"/>
    <n v="3136.1850681350311"/>
    <n v="3958.9065890842007"/>
    <n v="4153.333333333333"/>
    <n v="2.2781410833199458"/>
  </r>
  <r>
    <s v="Chicken (Wings)"/>
    <x v="13"/>
    <n v="3530.5017517640431"/>
    <n v="3499.8874075753347"/>
    <n v="4005.4511796735519"/>
    <n v="4829.4329833984366"/>
    <n v="5309.166666666667"/>
    <n v="1.5169535611846359"/>
  </r>
  <r>
    <s v="Fish (Sardine, Dried)"/>
    <x v="14"/>
    <n v="5054.9655997983509"/>
    <n v="4099.3720821661982"/>
    <n v="6781.8083800701261"/>
    <n v="4308.6473592122384"/>
    <n v="4525.5050505050503"/>
    <n v="1.6543529701959794"/>
  </r>
  <r>
    <s v="Milk (Evaporated, Carnation, 170g)"/>
    <x v="15"/>
    <n v="1096.7454838159629"/>
    <n v="784.28571428571433"/>
    <n v="768.06825095649003"/>
    <n v="960.41666666666663"/>
    <n v="786"/>
    <n v="1.427927117740077"/>
  </r>
  <r>
    <s v="Milk (Evaporated, Peak, 170g)"/>
    <x v="16"/>
    <n v="1138.4988950941283"/>
    <n v="877.46598639455783"/>
    <n v="1016.7157032425615"/>
    <n v="1146.6666666666667"/>
    <n v="857.91666666666663"/>
    <n v="1.3365711510441964"/>
  </r>
  <r>
    <s v="Chicken (Frozen)"/>
    <x v="17"/>
    <n v="6297.7679522902572"/>
    <n v="5998.9285714285716"/>
    <n v="7634.5487914244468"/>
    <n v="5291.666666666667"/>
    <n v="5891.1111111111104"/>
    <n v="1.442749377906982"/>
  </r>
  <r>
    <s v="Gari (White, Loose)"/>
    <x v="18"/>
    <n v="1267.0531636556"/>
    <n v="1213.9844798309653"/>
    <n v="1265.6867965558795"/>
    <n v="1230.7392895168709"/>
    <n v="1189.5215730337368"/>
    <n v="1.1595211236347847"/>
  </r>
  <r>
    <s v="Gari (Yellow, Loose)"/>
    <x v="19"/>
    <n v="1324.3875176565994"/>
    <n v="1260.485092330995"/>
    <n v="1456.7425687245709"/>
    <n v="1277.6762837727863"/>
    <n v="1360.5147058823516"/>
    <n v="1.182217789670962"/>
  </r>
  <r>
    <s v="Groundnut Oil (1 Bottle, 750ml)"/>
    <x v="20"/>
    <n v="2909.5890911283946"/>
    <n v="2935.314090671231"/>
    <n v="3494.7880738853514"/>
    <n v="3318.7772216796861"/>
    <n v="3720"/>
    <n v="1.3417308071851639"/>
  </r>
  <r>
    <s v="Fish (Sardine, Iced)"/>
    <x v="21"/>
    <n v="4380.4161778285716"/>
    <n v="3284.2532467532469"/>
    <n v="4240.6735567624828"/>
    <n v="4459.0101700436198"/>
    <n v="3832.28491168644"/>
    <n v="1.3576937693375857"/>
  </r>
  <r>
    <s v="Potato (Irish)"/>
    <x v="22"/>
    <n v="1244.5687713375739"/>
    <n v="1313.2378452845971"/>
    <n v="1622.7579701727943"/>
    <n v="2016.2702390882694"/>
    <n v="2292.5879380277952"/>
    <n v="1.8420741310774533"/>
  </r>
  <r>
    <s v="Fish (Mackerel, Frozen)"/>
    <x v="23"/>
    <n v="4326.0028571203438"/>
    <n v="3263.8571428571427"/>
    <n v="5405.595521191246"/>
    <n v="4962.6597764756953"/>
    <n v="4318.333333333333"/>
    <n v="1.656198566478694"/>
  </r>
  <r>
    <s v="Maize (White, Loose)"/>
    <x v="24"/>
    <n v="1150.018946590586"/>
    <n v="910.0388715668887"/>
    <n v="1364.00463431563"/>
    <n v="1329.0049545288084"/>
    <n v="1135.3830645161283"/>
    <n v="1.4988421670022856"/>
  </r>
  <r>
    <s v="Maize (Yellow, Loose)"/>
    <x v="25"/>
    <n v="1170.4040782978009"/>
    <n v="878.33863736530782"/>
    <n v="1375.1383757633798"/>
    <n v="1354.0981692843964"/>
    <n v="1157.310867895545"/>
    <n v="1.5656129848600173"/>
  </r>
  <r>
    <s v="Mudfish (Aro, Fresh)"/>
    <x v="26"/>
    <n v="3820.1881876367847"/>
    <n v="3341.4285714285702"/>
    <n v="4211.2159174074131"/>
    <n v="5232.3627399419283"/>
    <n v="5034.0534628998867"/>
    <n v="1.5659059076354644"/>
  </r>
  <r>
    <s v="Mudfish (Dried)"/>
    <x v="27"/>
    <n v="5713.3482890104169"/>
    <n v="3656.5149393090592"/>
    <n v="9780.0053462327887"/>
    <n v="4776.8589410661407"/>
    <n v="5564.8804757442631"/>
    <n v="2.6746794443784863"/>
  </r>
  <r>
    <s v="Onion (Bulb)"/>
    <x v="28"/>
    <n v="1218.1789835965758"/>
    <n v="1355.7761077268224"/>
    <n v="2884.304172579331"/>
    <n v="2353.1867812802388"/>
    <n v="1894.0896107947717"/>
    <n v="2.367717889914382"/>
  </r>
  <r>
    <s v="Palm Oil (1 Bottle, 750ml)"/>
    <x v="29"/>
    <n v="2579.4640569219919"/>
    <n v="2864.2566933871271"/>
    <n v="2506.996266806113"/>
    <n v="2248.4773013644758"/>
    <n v="2574.62962962963"/>
    <n v="1.4049407417127708"/>
  </r>
  <r>
    <s v="Plantain (Ripe)"/>
    <x v="30"/>
    <n v="1024.4668407529123"/>
    <n v="1397.8972634508339"/>
    <n v="1605.5197742991791"/>
    <n v="2110.3541919284366"/>
    <n v="1969.0033790173065"/>
    <n v="2.0599536343972562"/>
  </r>
  <r>
    <s v="Plantain (Unripe)"/>
    <x v="31"/>
    <n v="1017.5774907211171"/>
    <n v="1386.6724647422877"/>
    <n v="1518.1687984590226"/>
    <n v="2200.6333685980867"/>
    <n v="2141.6233595539084"/>
    <n v="2.1626199367269656"/>
  </r>
  <r>
    <s v="Rice (Agric, Loose)"/>
    <x v="32"/>
    <n v="2157.5946301642002"/>
    <n v="1858.3272408772905"/>
    <n v="2170.5293409388669"/>
    <n v="2023.8465332031249"/>
    <n v="2067.3321380316165"/>
    <n v="1.1680016808633715"/>
  </r>
  <r>
    <s v="Rice (Local, Loose)"/>
    <x v="33"/>
    <n v="1944.8768135864618"/>
    <n v="1796.2600575185222"/>
    <n v="2104.4538178404314"/>
    <n v="1960.3236168755418"/>
    <n v="2031.6651606879302"/>
    <n v="1.171575245484036"/>
  </r>
  <r>
    <s v="Rice (Medium Grained)"/>
    <x v="34"/>
    <n v="2100.3568909248725"/>
    <n v="1968.5691980361387"/>
    <n v="2238.876539392123"/>
    <n v="1995.037131076386"/>
    <n v="2217.1514596739335"/>
    <n v="1.1373115771727229"/>
  </r>
  <r>
    <s v="Rice (Imported, High Quality, Loose)"/>
    <x v="35"/>
    <n v="2352.9104695585816"/>
    <n v="2338.1441258145419"/>
    <n v="2797.1958116386718"/>
    <n v="2334.6821278889952"/>
    <n v="2554.3369175627249"/>
    <n v="1.1981056342637439"/>
  </r>
  <r>
    <s v="Potato (Sweet)"/>
    <x v="36"/>
    <n v="652.59208591427421"/>
    <n v="575.44673339421252"/>
    <n v="669.09401838285089"/>
    <n v="1766.1125970573275"/>
    <n v="904.8140382686496"/>
    <n v="3.0691156879805308"/>
  </r>
  <r>
    <s v="Fish (Tilapia, Epiya, Fresh)"/>
    <x v="37"/>
    <n v="2878.3265736897797"/>
    <n v="3382.9285714285716"/>
    <n v="5689.5193444864462"/>
    <n v="4900.5505506727432"/>
    <n v="4545.1234567901238"/>
    <n v="1.9766760994020727"/>
  </r>
  <r>
    <s v="Fish (Titus, Frozen)"/>
    <x v="38"/>
    <n v="4120.044272220578"/>
    <n v="5433.528888139278"/>
    <n v="5409.2319831178565"/>
    <n v="4808.9974654628977"/>
    <n v="4302.0777117115595"/>
    <n v="1.4232034366767519"/>
  </r>
  <r>
    <s v="Tomato"/>
    <x v="39"/>
    <n v="1028.7931575270743"/>
    <n v="741.41554018009288"/>
    <n v="2165.3047448691273"/>
    <n v="1689.9012742196003"/>
    <n v="1433.1152815321577"/>
    <n v="2.9205008898831091"/>
  </r>
  <r>
    <s v="Vegetable Oil (1 Bottle, 750ml)"/>
    <x v="40"/>
    <n v="2901.8584341954702"/>
    <n v="3010.871044069801"/>
    <n v="3579.7603006900404"/>
    <n v="3169.0281858091003"/>
    <n v="3690.2512610845947"/>
    <n v="1.3668260448061744"/>
  </r>
  <r>
    <s v="Wheat Flour (Golden Penny, 2kg)"/>
    <x v="41"/>
    <n v="3280.9042137989782"/>
    <n v="4291.7142857142853"/>
    <n v="4179.5942022047766"/>
    <n v="3946.2638888888882"/>
    <n v="3330.9895833333335"/>
    <n v="1.308088870032839"/>
  </r>
  <r>
    <s v="Yam (Tuber)"/>
    <x v="42"/>
    <n v="1280.2019634901865"/>
    <n v="1531.100298250205"/>
    <n v="1584.9900527985988"/>
    <n v="2139.6904412721501"/>
    <n v="2056.9856533857965"/>
    <n v="1.8332370222950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L19" firstHeaderRow="1" firstDataRow="1" firstDataCol="0"/>
  <pivotFields count="8">
    <pivotField showAll="0"/>
    <pivotField showAll="0">
      <items count="44">
        <item x="1"/>
        <item x="15"/>
        <item x="16"/>
        <item x="36"/>
        <item x="18"/>
        <item x="25"/>
        <item x="24"/>
        <item x="31"/>
        <item x="30"/>
        <item x="19"/>
        <item x="6"/>
        <item x="7"/>
        <item x="28"/>
        <item x="39"/>
        <item x="33"/>
        <item x="32"/>
        <item x="29"/>
        <item x="34"/>
        <item x="22"/>
        <item x="8"/>
        <item x="42"/>
        <item x="35"/>
        <item x="40"/>
        <item x="3"/>
        <item x="20"/>
        <item x="2"/>
        <item x="0"/>
        <item x="21"/>
        <item x="37"/>
        <item x="23"/>
        <item x="26"/>
        <item x="9"/>
        <item x="12"/>
        <item x="38"/>
        <item x="27"/>
        <item x="41"/>
        <item x="11"/>
        <item x="14"/>
        <item x="13"/>
        <item x="10"/>
        <item x="4"/>
        <item x="17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E2:G5" firstHeaderRow="0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g_Average of Nov-24" fld="2" subtotal="average" baseField="1" baseItem="0"/>
    <dataField name="Average of YoY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17" displayName="Table17" ref="A1:I44" totalsRowShown="0" dataDxfId="30" tableBorderDxfId="29" dataCellStyle="Comma">
  <autoFilter ref="A1:I44"/>
  <sortState ref="A2:J44">
    <sortCondition descending="1" ref="G1:G44"/>
  </sortState>
  <tableColumns count="9">
    <tableColumn id="1" name="Items Label" dataDxfId="28"/>
    <tableColumn id="2" name="Standardized Name"/>
    <tableColumn id="3" name="Average of Nov-23" dataDxfId="27" dataCellStyle="Comma"/>
    <tableColumn id="4" name="Average of Oct-24" dataDxfId="26" dataCellStyle="Comma"/>
    <tableColumn id="5" name="Average of Nov-24" dataDxfId="25" dataCellStyle="Comma"/>
    <tableColumn id="6" name="MoM" dataDxfId="24" dataCellStyle="Comma">
      <calculatedColumnFormula>(E2-D2)/D2*100</calculatedColumnFormula>
    </tableColumn>
    <tableColumn id="7" name="YoY" dataDxfId="23" dataCellStyle="Comma">
      <calculatedColumnFormula>($E2-$C2)/$C2*100</calculatedColumnFormula>
    </tableColumn>
    <tableColumn id="9" name="Highest" dataDxfId="22"/>
    <tableColumn id="10" name="Lowest" dataDxfId="21" dataCellStyle="Comma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3" name="Table14" displayName="Table14" ref="A1:D25" totalsRowShown="0" dataDxfId="34" tableBorderDxfId="33" dataCellStyle="Comma">
  <autoFilter ref="A1:D25"/>
  <sortState ref="A2:K44">
    <sortCondition descending="1" ref="D1:D44"/>
  </sortState>
  <tableColumns count="4">
    <tableColumn id="2" name="Item_label"/>
    <tableColumn id="11" name="Protein_type"/>
    <tableColumn id="5" name="Average of Nov-24" dataDxfId="32" dataCellStyle="Comma"/>
    <tableColumn id="7" name="YoY" dataDxfId="31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F44" totalsRowShown="0" dataDxfId="61" tableBorderDxfId="60" dataCellStyle="Comma">
  <autoFilter ref="A1:F44">
    <filterColumn colId="5">
      <filters>
        <filter val="Yes"/>
      </filters>
    </filterColumn>
  </autoFilter>
  <sortState ref="A2:E44">
    <sortCondition ref="E1:E44"/>
  </sortState>
  <tableColumns count="6">
    <tableColumn id="2" name="Item"/>
    <tableColumn id="5" name="Average of Nov-24" dataDxfId="59" dataCellStyle="Comma"/>
    <tableColumn id="9" name="State" dataDxfId="58"/>
    <tableColumn id="12" name="Highest  Price" dataDxfId="57" dataCellStyle="Comma"/>
    <tableColumn id="13" name="Highest Ratio" dataDxfId="56" dataCellStyle="Comma"/>
    <tableColumn id="14" name="Possible Gouging/" dataDxfId="55" dataCellStyle="Comma">
      <calculatedColumnFormula>IF(Table16[[#This Row],[Highest Ratio]]&gt;1.5, "Yes", "No")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I1:K44" totalsRowShown="0" tableBorderDxfId="54">
  <autoFilter ref="I1:K44"/>
  <tableColumns count="3">
    <tableColumn id="1" name="State" dataDxfId="53"/>
    <tableColumn id="2" name="Highest Ratio2" dataDxfId="52"/>
    <tableColumn id="3" name="Ite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9" displayName="Table19" ref="A1:H44" totalsRowShown="0" dataDxfId="20" tableBorderDxfId="19" dataCellStyle="Comma">
  <autoFilter ref="A1:H44"/>
  <sortState ref="A2:J44">
    <sortCondition descending="1" ref="F1:F44"/>
  </sortState>
  <tableColumns count="8">
    <tableColumn id="2" name="Standardized Name"/>
    <tableColumn id="3" name="Average of Nov-23" dataDxfId="18" dataCellStyle="Comma"/>
    <tableColumn id="4" name="Average of Oct-24" dataDxfId="17" dataCellStyle="Comma"/>
    <tableColumn id="5" name="Average of Nov-24" dataDxfId="16" dataCellStyle="Comma"/>
    <tableColumn id="6" name="MoM" dataDxfId="15" dataCellStyle="Comma">
      <calculatedColumnFormula>(D2-C2)/C2*100</calculatedColumnFormula>
    </tableColumn>
    <tableColumn id="7" name="YoY" dataDxfId="14" dataCellStyle="Comma">
      <calculatedColumnFormula>($D2-$B2)/$B2*100</calculatedColumnFormula>
    </tableColumn>
    <tableColumn id="9" name="Highest" dataDxfId="13"/>
    <tableColumn id="10" name="Lowest" dataDxfId="12" dataCellStyle="Com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L1:M6" totalsRowShown="0" tableBorderDxfId="11">
  <autoFilter ref="L1:M6"/>
  <tableColumns count="2">
    <tableColumn id="2" name="Food Item"/>
    <tableColumn id="3" name="AvgCostNov0242" dataDxfId="10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2:B45" totalsRowShown="0" dataDxfId="51" tableBorderDxfId="50" dataCellStyle="Comma">
  <autoFilter ref="A2:B45">
    <filterColumn colId="1">
      <customFilters>
        <customFilter operator="greaterThan" val="100"/>
      </customFilters>
    </filterColumn>
  </autoFilter>
  <tableColumns count="2">
    <tableColumn id="2" name="Standardized Name"/>
    <tableColumn id="11" name="YoY" dataDxfId="49" dataCellStyle="Comm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I44" totalsRowShown="0" dataDxfId="48" tableBorderDxfId="47" dataCellStyle="Comma">
  <autoFilter ref="A1:I44"/>
  <sortState ref="A2:J44">
    <sortCondition descending="1" ref="G1:G44"/>
  </sortState>
  <tableColumns count="9">
    <tableColumn id="1" name="Items Label" dataDxfId="46"/>
    <tableColumn id="2" name="Standardized Name"/>
    <tableColumn id="3" name="Average of Nov-23" dataDxfId="45" dataCellStyle="Comma"/>
    <tableColumn id="4" name="Average of Oct-24" dataDxfId="44" dataCellStyle="Comma"/>
    <tableColumn id="5" name="Average of Nov-24" dataDxfId="43" dataCellStyle="Comma"/>
    <tableColumn id="6" name="MoM" dataDxfId="42" dataCellStyle="Comma">
      <calculatedColumnFormula>(E2-D2)/D2*100</calculatedColumnFormula>
    </tableColumn>
    <tableColumn id="7" name="YoY" dataDxfId="41" dataCellStyle="Comma">
      <calculatedColumnFormula>($E2-$C2)/$C2*100</calculatedColumnFormula>
    </tableColumn>
    <tableColumn id="9" name="Highest" dataDxfId="40"/>
    <tableColumn id="10" name="Lowest" dataDxfId="39" dataCellStyle="Comm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:H44" totalsRowShown="0">
  <autoFilter ref="A1:H44"/>
  <tableColumns count="8">
    <tableColumn id="1" name="Standardized Name"/>
    <tableColumn id="2" name="NORTH CENTRAL" dataDxfId="9"/>
    <tableColumn id="3" name="NORTH EAST" dataDxfId="8"/>
    <tableColumn id="4" name="NORTH WEST" dataDxfId="7"/>
    <tableColumn id="5" name="SOUTH EAST" dataDxfId="6"/>
    <tableColumn id="6" name="SOUTH SOUTH" dataDxfId="4"/>
    <tableColumn id="7" name="SOUTH WEST" dataDxfId="5"/>
    <tableColumn id="8" name="Regional Equity Ratio">
      <calculatedColumnFormula>MAX($B2:$G2)/MIN($B2:$G2)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4" name="Table15" displayName="Table15" ref="A1:C35" totalsRowShown="0" dataDxfId="38" tableBorderDxfId="37" dataCellStyle="Comma">
  <autoFilter ref="A1:C35"/>
  <tableColumns count="3">
    <tableColumn id="2" name="Standardized Name"/>
    <tableColumn id="16" name="Adamawa" dataDxfId="36" dataCellStyle="Comma"/>
    <tableColumn id="17" name="Borno" dataDxfId="35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15" zoomScaleNormal="115" workbookViewId="0">
      <pane ySplit="1" topLeftCell="A2" activePane="bottomLeft" state="frozen"/>
      <selection pane="bottomLeft" activeCell="A29" sqref="A29:XFD29"/>
    </sheetView>
  </sheetViews>
  <sheetFormatPr defaultRowHeight="15" x14ac:dyDescent="0.25"/>
  <cols>
    <col min="1" max="1" width="10.7109375" customWidth="1"/>
    <col min="2" max="3" width="10.28515625" bestFit="1" customWidth="1"/>
    <col min="4" max="4" width="10.42578125" bestFit="1" customWidth="1"/>
    <col min="5" max="5" width="11.42578125" bestFit="1" customWidth="1"/>
    <col min="6" max="6" width="10.42578125" bestFit="1" customWidth="1"/>
    <col min="7" max="7" width="10.28515625" bestFit="1" customWidth="1"/>
    <col min="9" max="9" width="9.140625" bestFit="1" customWidth="1"/>
  </cols>
  <sheetData>
    <row r="1" spans="1:7" s="2" customFormat="1" ht="30" x14ac:dyDescent="0.25">
      <c r="A1" s="11" t="s">
        <v>146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</row>
    <row r="2" spans="1:7" x14ac:dyDescent="0.25">
      <c r="A2" t="s">
        <v>149</v>
      </c>
      <c r="B2" s="4">
        <v>5483.9393788557181</v>
      </c>
      <c r="C2" s="4">
        <v>4538.7065921359599</v>
      </c>
      <c r="D2" s="4">
        <v>4639.6739903488897</v>
      </c>
      <c r="E2" s="4">
        <v>3933.4358768686338</v>
      </c>
      <c r="F2" s="4">
        <v>6127.5401092416332</v>
      </c>
      <c r="G2" s="4">
        <v>5533.0453133420115</v>
      </c>
    </row>
    <row r="3" spans="1:7" x14ac:dyDescent="0.25">
      <c r="A3" t="s">
        <v>150</v>
      </c>
      <c r="B3" s="4">
        <v>6137.7214016643829</v>
      </c>
      <c r="C3" s="4">
        <v>5354.9937744140634</v>
      </c>
      <c r="D3" s="4">
        <v>5520.7328385899809</v>
      </c>
      <c r="E3" s="4">
        <v>6660.8134625021221</v>
      </c>
      <c r="F3" s="4">
        <v>6201.1281745028928</v>
      </c>
      <c r="G3" s="4">
        <v>6299.7874423605417</v>
      </c>
    </row>
    <row r="4" spans="1:7" x14ac:dyDescent="0.25">
      <c r="A4" t="s">
        <v>153</v>
      </c>
      <c r="B4" s="4">
        <v>2341.5514509678528</v>
      </c>
      <c r="C4" s="4">
        <v>2041.3734232584632</v>
      </c>
      <c r="D4" s="4">
        <v>1927.0334821428571</v>
      </c>
      <c r="E4" s="4">
        <v>2502.3398080364004</v>
      </c>
      <c r="F4" s="4">
        <v>3083.0654601777464</v>
      </c>
      <c r="G4" s="4">
        <v>3135.285190999477</v>
      </c>
    </row>
    <row r="5" spans="1:7" x14ac:dyDescent="0.25">
      <c r="A5" t="s">
        <v>154</v>
      </c>
      <c r="B5" s="4">
        <v>3573.8273674871757</v>
      </c>
      <c r="C5" s="4">
        <v>3642.3955042968751</v>
      </c>
      <c r="D5" s="4">
        <v>3633.0601604278063</v>
      </c>
      <c r="E5" s="4">
        <v>4747.9380048779212</v>
      </c>
      <c r="F5" s="4">
        <v>5574.1230095757355</v>
      </c>
      <c r="G5" s="4">
        <v>4688.7505763024428</v>
      </c>
    </row>
    <row r="6" spans="1:7" x14ac:dyDescent="0.25">
      <c r="A6" t="s">
        <v>155</v>
      </c>
      <c r="B6" s="4">
        <v>4865.7834104185613</v>
      </c>
      <c r="C6" s="4">
        <v>5510.9573023033799</v>
      </c>
      <c r="D6" s="4">
        <v>4072.5575230092036</v>
      </c>
      <c r="E6" s="4">
        <v>10862.278875637361</v>
      </c>
      <c r="F6" s="4">
        <v>5416.8941569010412</v>
      </c>
      <c r="G6" s="4">
        <v>5283.2761083561245</v>
      </c>
    </row>
    <row r="7" spans="1:7" x14ac:dyDescent="0.25">
      <c r="A7" t="s">
        <v>156</v>
      </c>
      <c r="B7" s="4">
        <v>3925.3370119618062</v>
      </c>
      <c r="C7" s="4">
        <v>4989.1652762517342</v>
      </c>
      <c r="D7" s="4">
        <v>3541.6363211951457</v>
      </c>
      <c r="E7" s="4">
        <v>4868.6688126661829</v>
      </c>
      <c r="F7" s="4">
        <v>5025.8799506293408</v>
      </c>
      <c r="G7" s="4">
        <v>4058.3333333333335</v>
      </c>
    </row>
    <row r="8" spans="1:7" x14ac:dyDescent="0.25">
      <c r="A8" t="s">
        <v>157</v>
      </c>
      <c r="B8" s="4">
        <v>3627.2493736759302</v>
      </c>
      <c r="C8" s="4">
        <v>1823.1238459036349</v>
      </c>
      <c r="D8" s="4">
        <v>3253.4523809523816</v>
      </c>
      <c r="E8" s="4">
        <v>3136.1850681350311</v>
      </c>
      <c r="F8" s="4">
        <v>3958.9065890842007</v>
      </c>
      <c r="G8" s="4">
        <v>4153.333333333333</v>
      </c>
    </row>
    <row r="9" spans="1:7" x14ac:dyDescent="0.25">
      <c r="A9" t="s">
        <v>158</v>
      </c>
      <c r="B9" s="4">
        <v>4738.0288276807541</v>
      </c>
      <c r="C9" s="4">
        <v>3530.5017517640431</v>
      </c>
      <c r="D9" s="4">
        <v>3499.8874075753347</v>
      </c>
      <c r="E9" s="4">
        <v>4005.4511796735519</v>
      </c>
      <c r="F9" s="4">
        <v>4829.4329833984366</v>
      </c>
      <c r="G9" s="4">
        <v>5309.166666666667</v>
      </c>
    </row>
    <row r="10" spans="1:7" x14ac:dyDescent="0.25">
      <c r="A10" t="s">
        <v>159</v>
      </c>
      <c r="B10" s="4">
        <v>4346.2155623165318</v>
      </c>
      <c r="C10" s="4">
        <v>5054.9655997983509</v>
      </c>
      <c r="D10" s="4">
        <v>4099.3720821661982</v>
      </c>
      <c r="E10" s="4">
        <v>6781.8083800701261</v>
      </c>
      <c r="F10" s="4">
        <v>4308.6473592122384</v>
      </c>
      <c r="G10" s="4">
        <v>4525.5050505050503</v>
      </c>
    </row>
    <row r="11" spans="1:7" ht="14.25" customHeight="1" x14ac:dyDescent="0.25">
      <c r="A11" t="s">
        <v>162</v>
      </c>
      <c r="B11" s="4">
        <v>5968.6459490901461</v>
      </c>
      <c r="C11" s="4">
        <v>6297.7679522902572</v>
      </c>
      <c r="D11" s="4">
        <v>5998.9285714285716</v>
      </c>
      <c r="E11" s="4">
        <v>7634.5487914244468</v>
      </c>
      <c r="F11" s="4">
        <v>5291.666666666667</v>
      </c>
      <c r="G11" s="4">
        <v>5891.1111111111104</v>
      </c>
    </row>
    <row r="12" spans="1:7" x14ac:dyDescent="0.25">
      <c r="A12" t="s">
        <v>165</v>
      </c>
      <c r="B12" s="4">
        <v>2772.5382618322974</v>
      </c>
      <c r="C12" s="4">
        <v>2909.5890911283946</v>
      </c>
      <c r="D12" s="4">
        <v>2935.314090671231</v>
      </c>
      <c r="E12" s="4">
        <v>3494.7880738853514</v>
      </c>
      <c r="F12" s="4">
        <v>3318.7772216796861</v>
      </c>
      <c r="G12" s="4">
        <v>3720</v>
      </c>
    </row>
    <row r="13" spans="1:7" x14ac:dyDescent="0.25">
      <c r="A13" t="s">
        <v>166</v>
      </c>
      <c r="B13" s="4">
        <v>3310.8532616387943</v>
      </c>
      <c r="C13" s="4">
        <v>4380.4161778285716</v>
      </c>
      <c r="D13" s="4">
        <v>3284.2532467532469</v>
      </c>
      <c r="E13" s="4">
        <v>4240.6735567624828</v>
      </c>
      <c r="F13" s="4">
        <v>4459.0101700436198</v>
      </c>
      <c r="G13" s="4">
        <v>3832.28491168644</v>
      </c>
    </row>
    <row r="14" spans="1:7" x14ac:dyDescent="0.25">
      <c r="A14" t="s">
        <v>168</v>
      </c>
      <c r="B14" s="4">
        <v>3431.7368062383753</v>
      </c>
      <c r="C14" s="4">
        <v>4326.0028571203438</v>
      </c>
      <c r="D14" s="4">
        <v>3263.8571428571427</v>
      </c>
      <c r="E14" s="4">
        <v>5405.595521191246</v>
      </c>
      <c r="F14" s="4">
        <v>4962.6597764756953</v>
      </c>
      <c r="G14" s="4">
        <v>4318.333333333333</v>
      </c>
    </row>
    <row r="15" spans="1:7" x14ac:dyDescent="0.25">
      <c r="A15" t="s">
        <v>172</v>
      </c>
      <c r="B15" s="4">
        <v>3853.6436919979028</v>
      </c>
      <c r="C15" s="4">
        <v>5713.3482890104169</v>
      </c>
      <c r="D15" s="4">
        <v>3656.5149393090592</v>
      </c>
      <c r="E15" s="4">
        <v>9780.0053462327887</v>
      </c>
      <c r="F15" s="4">
        <v>4776.8589410661407</v>
      </c>
      <c r="G15" s="4">
        <v>5564.8804757442631</v>
      </c>
    </row>
    <row r="16" spans="1:7" x14ac:dyDescent="0.25">
      <c r="A16" t="s">
        <v>173</v>
      </c>
      <c r="B16">
        <v>1825.9099999999999</v>
      </c>
      <c r="C16">
        <v>1218.1789835965758</v>
      </c>
      <c r="D16">
        <v>1355.7761077268224</v>
      </c>
      <c r="E16">
        <v>2884.304172579331</v>
      </c>
      <c r="F16">
        <v>2353.1867812802388</v>
      </c>
      <c r="G16">
        <v>1894.0896107947717</v>
      </c>
    </row>
    <row r="17" spans="1:7" x14ac:dyDescent="0.25">
      <c r="A17" t="s">
        <v>174</v>
      </c>
      <c r="B17" s="4">
        <v>2038.7028494136318</v>
      </c>
      <c r="C17" s="4">
        <v>2579.4640569219919</v>
      </c>
      <c r="D17" s="4">
        <v>2864.2566933871271</v>
      </c>
      <c r="E17" s="4">
        <v>2506.996266806113</v>
      </c>
      <c r="F17" s="4">
        <v>2248.4773013644758</v>
      </c>
      <c r="G17" s="4">
        <v>2574.62962962963</v>
      </c>
    </row>
    <row r="18" spans="1:7" x14ac:dyDescent="0.25">
      <c r="A18" t="s">
        <v>175</v>
      </c>
      <c r="B18" s="4">
        <v>1220.8415531970659</v>
      </c>
      <c r="C18" s="4">
        <v>1024.4668407529123</v>
      </c>
      <c r="D18" s="4">
        <v>1397.8972634508339</v>
      </c>
      <c r="E18" s="4">
        <v>1605.5197742991791</v>
      </c>
      <c r="F18" s="4">
        <v>2110.3541919284366</v>
      </c>
      <c r="G18" s="4">
        <v>1969.0033790173065</v>
      </c>
    </row>
    <row r="19" spans="1:7" x14ac:dyDescent="0.25">
      <c r="A19" t="s">
        <v>176</v>
      </c>
      <c r="B19" s="4">
        <v>1213.2858987038942</v>
      </c>
      <c r="C19" s="4">
        <v>1017.5774907211171</v>
      </c>
      <c r="D19" s="4">
        <v>1386.6724647422877</v>
      </c>
      <c r="E19" s="4">
        <v>1518.1687984590226</v>
      </c>
      <c r="F19" s="4">
        <v>2200.6333685980867</v>
      </c>
      <c r="G19" s="4">
        <v>2141.6233595539084</v>
      </c>
    </row>
    <row r="20" spans="1:7" ht="14.25" customHeight="1" x14ac:dyDescent="0.25">
      <c r="A20" t="s">
        <v>177</v>
      </c>
      <c r="B20" s="4">
        <v>2030.5012646156558</v>
      </c>
      <c r="C20" s="4">
        <v>2157.5946301642002</v>
      </c>
      <c r="D20" s="4">
        <v>1858.3272408772905</v>
      </c>
      <c r="E20" s="4">
        <v>2170.5293409388669</v>
      </c>
      <c r="F20" s="4">
        <v>2023.8465332031249</v>
      </c>
      <c r="G20" s="4">
        <v>2067.3321380316165</v>
      </c>
    </row>
    <row r="21" spans="1:7" x14ac:dyDescent="0.25">
      <c r="A21" t="s">
        <v>178</v>
      </c>
      <c r="B21" s="4">
        <v>1971.7256637980029</v>
      </c>
      <c r="C21" s="4">
        <v>1944.8768135864618</v>
      </c>
      <c r="D21" s="4">
        <v>1796.2600575185222</v>
      </c>
      <c r="E21" s="4">
        <v>2104.4538178404314</v>
      </c>
      <c r="F21" s="4">
        <v>1960.3236168755418</v>
      </c>
      <c r="G21" s="4">
        <v>2031.6651606879302</v>
      </c>
    </row>
    <row r="22" spans="1:7" x14ac:dyDescent="0.25">
      <c r="A22" t="s">
        <v>179</v>
      </c>
      <c r="B22" s="4">
        <v>2144.9206117845347</v>
      </c>
      <c r="C22" s="4">
        <v>2100.3568909248725</v>
      </c>
      <c r="D22" s="4">
        <v>1968.5691980361387</v>
      </c>
      <c r="E22" s="4">
        <v>2238.876539392123</v>
      </c>
      <c r="F22" s="4">
        <v>1995.037131076386</v>
      </c>
      <c r="G22" s="4">
        <v>2217.1514596739335</v>
      </c>
    </row>
    <row r="23" spans="1:7" x14ac:dyDescent="0.25">
      <c r="A23" t="s">
        <v>180</v>
      </c>
      <c r="B23" s="4">
        <v>2613.4121374659035</v>
      </c>
      <c r="C23" s="4">
        <v>2352.9104695585816</v>
      </c>
      <c r="D23" s="4">
        <v>2338.1441258145419</v>
      </c>
      <c r="E23" s="4">
        <v>2797.1958116386718</v>
      </c>
      <c r="F23" s="4">
        <v>2334.6821278889952</v>
      </c>
      <c r="G23" s="4">
        <v>2554.3369175627249</v>
      </c>
    </row>
    <row r="24" spans="1:7" x14ac:dyDescent="0.25">
      <c r="A24" t="s">
        <v>182</v>
      </c>
      <c r="B24" s="4">
        <v>3342.0048927741882</v>
      </c>
      <c r="C24" s="4">
        <v>2878.3265736897797</v>
      </c>
      <c r="D24" s="4">
        <v>3382.9285714285716</v>
      </c>
      <c r="E24" s="4">
        <v>5689.5193444864462</v>
      </c>
      <c r="F24" s="4">
        <v>4900.5505506727432</v>
      </c>
      <c r="G24" s="4">
        <v>4545.1234567901238</v>
      </c>
    </row>
    <row r="25" spans="1:7" x14ac:dyDescent="0.25">
      <c r="A25" t="s">
        <v>183</v>
      </c>
      <c r="B25" s="4">
        <v>3817.8160255337971</v>
      </c>
      <c r="C25" s="4">
        <v>4120.044272220578</v>
      </c>
      <c r="D25" s="4">
        <v>5433.528888139278</v>
      </c>
      <c r="E25" s="4">
        <v>5409.2319831178565</v>
      </c>
      <c r="F25" s="4">
        <v>4808.9974654628977</v>
      </c>
      <c r="G25" s="4">
        <v>4302.0777117115595</v>
      </c>
    </row>
    <row r="26" spans="1:7" x14ac:dyDescent="0.25">
      <c r="A26" t="s">
        <v>43</v>
      </c>
      <c r="B26" s="4">
        <v>1934.7460999437233</v>
      </c>
      <c r="C26" s="4">
        <v>1028.7931575270743</v>
      </c>
      <c r="D26" s="4">
        <v>741.41554018009288</v>
      </c>
      <c r="E26" s="4">
        <v>2165.3047448691273</v>
      </c>
      <c r="F26" s="4">
        <v>1689.9012742196003</v>
      </c>
      <c r="G26" s="4">
        <v>1433.1152815321577</v>
      </c>
    </row>
    <row r="27" spans="1:7" x14ac:dyDescent="0.25">
      <c r="A27" t="s">
        <v>184</v>
      </c>
      <c r="B27" s="4">
        <v>2699.868995844236</v>
      </c>
      <c r="C27" s="4">
        <v>2901.8584341954702</v>
      </c>
      <c r="D27" s="4">
        <v>3010.871044069801</v>
      </c>
      <c r="E27" s="4">
        <v>3579.7603006900404</v>
      </c>
      <c r="F27" s="4">
        <v>3169.0281858091003</v>
      </c>
      <c r="G27" s="4">
        <v>3690.2512610845947</v>
      </c>
    </row>
    <row r="28" spans="1:7" x14ac:dyDescent="0.25">
      <c r="A28" t="s">
        <v>185</v>
      </c>
      <c r="B28" s="4">
        <v>3861.1082996342566</v>
      </c>
      <c r="C28" s="4">
        <v>3280.9042137989782</v>
      </c>
      <c r="D28" s="4">
        <v>4291.7142857142853</v>
      </c>
      <c r="E28" s="4">
        <v>4179.5942022047766</v>
      </c>
      <c r="F28" s="4">
        <v>3946.2638888888882</v>
      </c>
      <c r="G28" s="4">
        <v>3330.9895833333335</v>
      </c>
    </row>
    <row r="29" spans="1:7" x14ac:dyDescent="0.25">
      <c r="A29" t="s">
        <v>186</v>
      </c>
      <c r="B29">
        <v>2346.9136354850566</v>
      </c>
      <c r="C29">
        <v>1280.2019634901865</v>
      </c>
      <c r="D29">
        <v>1531.100298250205</v>
      </c>
      <c r="E29">
        <v>1584.9900527985988</v>
      </c>
      <c r="F29">
        <v>2139.6904412721501</v>
      </c>
      <c r="G29">
        <v>2056.9856533857965</v>
      </c>
    </row>
  </sheetData>
  <conditionalFormatting sqref="B1:B15 B17:B28 B30:B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5 C17:C28 C30:C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5 D17:D28 D30:D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5 E17:E28 E30: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5 F17:F28 F30:F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5 G17:G28 G30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15 B17:G2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G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XF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XFD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zoomScaleNormal="85" workbookViewId="0">
      <selection activeCell="B4" sqref="B4"/>
    </sheetView>
  </sheetViews>
  <sheetFormatPr defaultRowHeight="15" x14ac:dyDescent="0.25"/>
  <cols>
    <col min="1" max="1" width="39.85546875" style="10" bestFit="1" customWidth="1"/>
    <col min="2" max="2" width="15.85546875" bestFit="1" customWidth="1"/>
  </cols>
  <sheetData>
    <row r="1" spans="1:3" s="2" customFormat="1" x14ac:dyDescent="0.25">
      <c r="A1" t="s">
        <v>146</v>
      </c>
      <c r="B1" s="14" t="s">
        <v>215</v>
      </c>
      <c r="C1" s="24" t="s">
        <v>216</v>
      </c>
    </row>
    <row r="2" spans="1:3" ht="15" customHeight="1" x14ac:dyDescent="0.25">
      <c r="A2" t="s">
        <v>153</v>
      </c>
      <c r="B2" s="25">
        <v>-0.396411998981549</v>
      </c>
      <c r="C2" s="16"/>
    </row>
    <row r="3" spans="1:3" ht="15" customHeight="1" x14ac:dyDescent="0.25">
      <c r="A3" t="s">
        <v>186</v>
      </c>
      <c r="B3" s="16"/>
      <c r="C3" s="25">
        <v>-0.51757305126908115</v>
      </c>
    </row>
    <row r="4" spans="1:3" ht="15" customHeight="1" x14ac:dyDescent="0.25">
      <c r="A4" t="s">
        <v>169</v>
      </c>
      <c r="B4" s="16"/>
      <c r="C4" s="25">
        <v>-0.28225965921851665</v>
      </c>
    </row>
    <row r="5" spans="1:3" ht="15" customHeight="1" x14ac:dyDescent="0.25">
      <c r="A5" t="s">
        <v>181</v>
      </c>
      <c r="B5" s="25">
        <v>-0.52241383212297854</v>
      </c>
      <c r="C5" s="16"/>
    </row>
    <row r="6" spans="1:3" ht="15" customHeight="1" x14ac:dyDescent="0.25">
      <c r="B6" s="16"/>
      <c r="C6" s="16"/>
    </row>
    <row r="7" spans="1:3" ht="15" customHeight="1" x14ac:dyDescent="0.25">
      <c r="B7" s="16"/>
      <c r="C7" s="16"/>
    </row>
    <row r="8" spans="1:3" ht="15" customHeight="1" x14ac:dyDescent="0.25">
      <c r="B8" s="16"/>
      <c r="C8" s="16"/>
    </row>
    <row r="9" spans="1:3" ht="15" customHeight="1" x14ac:dyDescent="0.25">
      <c r="B9" s="16"/>
      <c r="C9" s="16"/>
    </row>
    <row r="10" spans="1:3" ht="15" customHeight="1" x14ac:dyDescent="0.25">
      <c r="B10" s="16"/>
      <c r="C10" s="16"/>
    </row>
    <row r="11" spans="1:3" ht="15" customHeight="1" x14ac:dyDescent="0.25">
      <c r="B11" s="16"/>
      <c r="C11" s="16"/>
    </row>
    <row r="12" spans="1:3" ht="15" customHeight="1" x14ac:dyDescent="0.25">
      <c r="B12" s="16"/>
      <c r="C12" s="16"/>
    </row>
    <row r="13" spans="1:3" ht="15" customHeight="1" x14ac:dyDescent="0.25">
      <c r="B13" s="16"/>
      <c r="C13" s="16"/>
    </row>
    <row r="14" spans="1:3" ht="15" customHeight="1" x14ac:dyDescent="0.25">
      <c r="B14" s="16"/>
      <c r="C14" s="16"/>
    </row>
    <row r="15" spans="1:3" ht="15" customHeight="1" x14ac:dyDescent="0.25">
      <c r="B15" s="16"/>
      <c r="C15" s="16"/>
    </row>
    <row r="16" spans="1:3" ht="15" customHeight="1" x14ac:dyDescent="0.25">
      <c r="B16" s="16"/>
      <c r="C16" s="16"/>
    </row>
    <row r="17" spans="2:3" ht="15" customHeight="1" x14ac:dyDescent="0.25">
      <c r="B17" s="16"/>
      <c r="C17" s="16"/>
    </row>
    <row r="18" spans="2:3" ht="15" customHeight="1" x14ac:dyDescent="0.25">
      <c r="B18" s="16"/>
      <c r="C18" s="16"/>
    </row>
    <row r="19" spans="2:3" ht="15" customHeight="1" x14ac:dyDescent="0.25">
      <c r="B19" s="16"/>
      <c r="C19" s="16"/>
    </row>
    <row r="20" spans="2:3" ht="15" customHeight="1" x14ac:dyDescent="0.25">
      <c r="B20" s="16"/>
      <c r="C20" s="16"/>
    </row>
    <row r="21" spans="2:3" ht="15" customHeight="1" x14ac:dyDescent="0.25">
      <c r="B21" s="16"/>
      <c r="C21" s="16"/>
    </row>
    <row r="22" spans="2:3" ht="15" customHeight="1" x14ac:dyDescent="0.25">
      <c r="B22" s="16"/>
      <c r="C22" s="16"/>
    </row>
    <row r="23" spans="2:3" ht="15" customHeight="1" x14ac:dyDescent="0.25">
      <c r="B23" s="16"/>
      <c r="C23" s="16"/>
    </row>
    <row r="24" spans="2:3" ht="15" customHeight="1" x14ac:dyDescent="0.25">
      <c r="B24" s="16"/>
      <c r="C24" s="16"/>
    </row>
    <row r="25" spans="2:3" ht="15" customHeight="1" x14ac:dyDescent="0.25">
      <c r="B25" s="16"/>
      <c r="C25" s="16"/>
    </row>
    <row r="26" spans="2:3" ht="15" customHeight="1" x14ac:dyDescent="0.25">
      <c r="B26" s="16"/>
      <c r="C26" s="16"/>
    </row>
    <row r="27" spans="2:3" ht="15" customHeight="1" x14ac:dyDescent="0.25">
      <c r="B27" s="16"/>
      <c r="C27" s="16"/>
    </row>
    <row r="28" spans="2:3" ht="15" customHeight="1" x14ac:dyDescent="0.25">
      <c r="B28" s="16"/>
      <c r="C28" s="16"/>
    </row>
    <row r="29" spans="2:3" ht="15" customHeight="1" x14ac:dyDescent="0.25">
      <c r="B29" s="16"/>
      <c r="C29" s="16"/>
    </row>
    <row r="30" spans="2:3" ht="15" customHeight="1" x14ac:dyDescent="0.25">
      <c r="B30" s="16"/>
      <c r="C30" s="16"/>
    </row>
    <row r="31" spans="2:3" ht="15" customHeight="1" x14ac:dyDescent="0.25">
      <c r="B31" s="16"/>
      <c r="C31" s="16"/>
    </row>
    <row r="32" spans="2:3" ht="15" customHeight="1" x14ac:dyDescent="0.25">
      <c r="B32" s="16"/>
      <c r="C32" s="16"/>
    </row>
    <row r="33" spans="2:3" ht="15" customHeight="1" x14ac:dyDescent="0.25">
      <c r="B33" s="16"/>
      <c r="C33" s="16"/>
    </row>
    <row r="34" spans="2:3" ht="15" customHeight="1" x14ac:dyDescent="0.25">
      <c r="B34" s="16"/>
      <c r="C34" s="16"/>
    </row>
    <row r="35" spans="2:3" ht="15" customHeight="1" x14ac:dyDescent="0.25">
      <c r="B35" s="16"/>
      <c r="C35" s="16"/>
    </row>
    <row r="36" spans="2:3" ht="15" customHeight="1" x14ac:dyDescent="0.25"/>
    <row r="37" spans="2:3" ht="15" customHeight="1" x14ac:dyDescent="0.25"/>
    <row r="38" spans="2:3" ht="15" customHeight="1" x14ac:dyDescent="0.25"/>
    <row r="39" spans="2:3" ht="15" customHeight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L3" sqref="L3:M4"/>
    </sheetView>
  </sheetViews>
  <sheetFormatPr defaultRowHeight="15" x14ac:dyDescent="0.25"/>
  <cols>
    <col min="1" max="1" width="39.85546875" style="10" bestFit="1" customWidth="1"/>
    <col min="2" max="2" width="39.85546875" style="10" customWidth="1"/>
    <col min="3" max="3" width="18.85546875" customWidth="1"/>
    <col min="4" max="4" width="7.5703125" customWidth="1"/>
    <col min="5" max="5" width="16.140625" bestFit="1" customWidth="1"/>
    <col min="6" max="6" width="15.85546875" bestFit="1" customWidth="1"/>
    <col min="7" max="7" width="14.5703125" bestFit="1" customWidth="1"/>
  </cols>
  <sheetData>
    <row r="1" spans="1:13" s="2" customFormat="1" x14ac:dyDescent="0.25">
      <c r="A1" t="s">
        <v>212</v>
      </c>
      <c r="B1" t="s">
        <v>213</v>
      </c>
      <c r="C1" t="s">
        <v>59</v>
      </c>
      <c r="D1" t="s">
        <v>1</v>
      </c>
    </row>
    <row r="2" spans="1:13" ht="15" customHeight="1" x14ac:dyDescent="0.25">
      <c r="A2" t="s">
        <v>147</v>
      </c>
      <c r="B2" t="s">
        <v>210</v>
      </c>
      <c r="C2" s="3">
        <v>2720.9608418325447</v>
      </c>
      <c r="D2" s="3">
        <v>224.36831340537697</v>
      </c>
      <c r="E2" s="19" t="s">
        <v>60</v>
      </c>
      <c r="F2" t="s">
        <v>214</v>
      </c>
      <c r="G2" t="s">
        <v>208</v>
      </c>
    </row>
    <row r="3" spans="1:13" ht="15" customHeight="1" x14ac:dyDescent="0.25">
      <c r="A3" t="s">
        <v>148</v>
      </c>
      <c r="B3" t="s">
        <v>210</v>
      </c>
      <c r="C3" s="3">
        <v>2546.7025455351186</v>
      </c>
      <c r="D3" s="3">
        <v>218.14423817124143</v>
      </c>
      <c r="E3" s="20" t="s">
        <v>211</v>
      </c>
      <c r="F3" s="18">
        <v>3214.9816614736956</v>
      </c>
      <c r="G3" s="18">
        <v>81.459440068618704</v>
      </c>
      <c r="I3" s="20" t="s">
        <v>211</v>
      </c>
      <c r="J3" s="18">
        <v>3214.9816614736956</v>
      </c>
      <c r="L3" s="20" t="s">
        <v>211</v>
      </c>
      <c r="M3" s="18">
        <v>81.459440068618704</v>
      </c>
    </row>
    <row r="4" spans="1:13" ht="15" customHeight="1" x14ac:dyDescent="0.25">
      <c r="A4" t="s">
        <v>153</v>
      </c>
      <c r="B4" t="s">
        <v>210</v>
      </c>
      <c r="C4" s="3">
        <v>2485.1388653667864</v>
      </c>
      <c r="D4" s="3">
        <v>164.33155671216127</v>
      </c>
      <c r="E4" s="20" t="s">
        <v>210</v>
      </c>
      <c r="F4" s="18">
        <v>3746.3671339955708</v>
      </c>
      <c r="G4" s="18">
        <v>112.48028520893575</v>
      </c>
      <c r="I4" s="20" t="s">
        <v>210</v>
      </c>
      <c r="J4" s="18">
        <v>3746.3671339955708</v>
      </c>
      <c r="L4" s="20" t="s">
        <v>210</v>
      </c>
      <c r="M4" s="18">
        <v>112.48028520893575</v>
      </c>
    </row>
    <row r="5" spans="1:13" ht="15" customHeight="1" x14ac:dyDescent="0.25">
      <c r="A5" t="s">
        <v>186</v>
      </c>
      <c r="B5" t="s">
        <v>210</v>
      </c>
      <c r="C5" s="3">
        <v>1836.0085445683412</v>
      </c>
      <c r="D5" s="3">
        <v>137.60197468046101</v>
      </c>
      <c r="E5" s="20" t="s">
        <v>207</v>
      </c>
      <c r="F5" s="18">
        <v>3635.6618272201795</v>
      </c>
      <c r="G5" s="18">
        <v>106.01760913803635</v>
      </c>
    </row>
    <row r="6" spans="1:13" ht="15" customHeight="1" x14ac:dyDescent="0.25">
      <c r="A6" t="s">
        <v>144</v>
      </c>
      <c r="B6" t="s">
        <v>210</v>
      </c>
      <c r="C6" s="3">
        <v>2833.9730241430798</v>
      </c>
      <c r="D6" s="3">
        <v>135.7367982349293</v>
      </c>
      <c r="E6" s="1"/>
    </row>
    <row r="7" spans="1:13" ht="15" customHeight="1" x14ac:dyDescent="0.25">
      <c r="A7" t="s">
        <v>145</v>
      </c>
      <c r="B7" t="s">
        <v>210</v>
      </c>
      <c r="C7" s="3">
        <v>247.2590999343181</v>
      </c>
      <c r="D7" s="3">
        <v>124.57913980022983</v>
      </c>
      <c r="E7" s="1"/>
    </row>
    <row r="8" spans="1:13" ht="15" customHeight="1" x14ac:dyDescent="0.25">
      <c r="A8" t="s">
        <v>158</v>
      </c>
      <c r="B8" t="s">
        <v>210</v>
      </c>
      <c r="C8" s="3">
        <v>4316.4129177333862</v>
      </c>
      <c r="D8" s="3">
        <v>110.9165806635155</v>
      </c>
      <c r="E8" s="1"/>
    </row>
    <row r="9" spans="1:13" ht="15" customHeight="1" x14ac:dyDescent="0.25">
      <c r="A9" t="s">
        <v>182</v>
      </c>
      <c r="B9" t="s">
        <v>210</v>
      </c>
      <c r="C9" s="3">
        <v>4039.6252556423628</v>
      </c>
      <c r="D9" s="3">
        <v>104.04527732776059</v>
      </c>
      <c r="E9" s="1"/>
    </row>
    <row r="10" spans="1:13" ht="15" customHeight="1" x14ac:dyDescent="0.25">
      <c r="A10" t="s">
        <v>150</v>
      </c>
      <c r="B10" t="s">
        <v>210</v>
      </c>
      <c r="C10" s="3">
        <v>6001.3163065393546</v>
      </c>
      <c r="D10" s="3">
        <v>98.095869952174937</v>
      </c>
      <c r="E10" s="1"/>
    </row>
    <row r="11" spans="1:13" ht="15" customHeight="1" x14ac:dyDescent="0.25">
      <c r="A11" t="s">
        <v>171</v>
      </c>
      <c r="B11" t="s">
        <v>210</v>
      </c>
      <c r="C11" s="3">
        <v>4136.4786973755972</v>
      </c>
      <c r="D11" s="3">
        <v>94.108678158109498</v>
      </c>
      <c r="E11" s="1"/>
    </row>
    <row r="12" spans="1:13" ht="15" customHeight="1" x14ac:dyDescent="0.25">
      <c r="A12" t="s">
        <v>149</v>
      </c>
      <c r="B12" t="s">
        <v>210</v>
      </c>
      <c r="C12" s="3">
        <v>5073.7358123538679</v>
      </c>
      <c r="D12" s="3">
        <v>92.91659394068941</v>
      </c>
      <c r="E12" s="1"/>
    </row>
    <row r="13" spans="1:13" ht="15" customHeight="1" x14ac:dyDescent="0.25">
      <c r="A13" t="s">
        <v>183</v>
      </c>
      <c r="B13" t="s">
        <v>210</v>
      </c>
      <c r="C13" s="3">
        <v>4626.8186758830007</v>
      </c>
      <c r="D13" s="3">
        <v>91.335719689429951</v>
      </c>
      <c r="E13" s="1"/>
    </row>
    <row r="14" spans="1:13" ht="15" customHeight="1" x14ac:dyDescent="0.25">
      <c r="A14" t="s">
        <v>154</v>
      </c>
      <c r="B14" t="s">
        <v>210</v>
      </c>
      <c r="C14" s="3">
        <v>4259.986952995806</v>
      </c>
      <c r="D14" s="3">
        <v>90.925118601750199</v>
      </c>
      <c r="E14" s="1"/>
    </row>
    <row r="15" spans="1:13" ht="15" customHeight="1" x14ac:dyDescent="0.25">
      <c r="A15" t="s">
        <v>168</v>
      </c>
      <c r="B15" t="s">
        <v>211</v>
      </c>
      <c r="C15" s="3">
        <v>4203.7597581405707</v>
      </c>
      <c r="D15" s="3">
        <v>90.64288994523109</v>
      </c>
      <c r="E15" s="1"/>
    </row>
    <row r="16" spans="1:13" ht="15" customHeight="1" x14ac:dyDescent="0.25">
      <c r="A16" t="s">
        <v>161</v>
      </c>
      <c r="B16" t="s">
        <v>211</v>
      </c>
      <c r="C16" s="3">
        <v>991.20399188409135</v>
      </c>
      <c r="D16" s="3">
        <v>88.145186748982212</v>
      </c>
      <c r="E16" s="1"/>
    </row>
    <row r="17" spans="1:5" ht="15" customHeight="1" x14ac:dyDescent="0.25">
      <c r="A17" t="s">
        <v>157</v>
      </c>
      <c r="B17" t="s">
        <v>210</v>
      </c>
      <c r="C17" s="3">
        <v>3336.7032495405492</v>
      </c>
      <c r="D17" s="3">
        <v>86.293616567987755</v>
      </c>
      <c r="E17" s="1"/>
    </row>
    <row r="18" spans="1:5" ht="15" customHeight="1" x14ac:dyDescent="0.25">
      <c r="A18" t="s">
        <v>160</v>
      </c>
      <c r="B18" t="s">
        <v>211</v>
      </c>
      <c r="C18" s="3">
        <v>873.77102001760159</v>
      </c>
      <c r="D18" s="3">
        <v>86.015783900843374</v>
      </c>
      <c r="E18" s="1"/>
    </row>
    <row r="19" spans="1:5" ht="15" customHeight="1" x14ac:dyDescent="0.25">
      <c r="A19" t="s">
        <v>174</v>
      </c>
      <c r="B19" t="s">
        <v>210</v>
      </c>
      <c r="C19" s="3">
        <v>2466.787136787364</v>
      </c>
      <c r="D19" s="3">
        <v>80.036481660082188</v>
      </c>
      <c r="E19" s="1"/>
    </row>
    <row r="20" spans="1:5" ht="15" customHeight="1" x14ac:dyDescent="0.25">
      <c r="A20" t="s">
        <v>172</v>
      </c>
      <c r="B20" t="s">
        <v>210</v>
      </c>
      <c r="C20" s="3">
        <v>5345.9909023037162</v>
      </c>
      <c r="D20" s="3">
        <v>79.233988189487079</v>
      </c>
      <c r="E20" s="1"/>
    </row>
    <row r="21" spans="1:5" ht="15" customHeight="1" x14ac:dyDescent="0.25">
      <c r="A21" t="s">
        <v>155</v>
      </c>
      <c r="B21" t="s">
        <v>210</v>
      </c>
      <c r="C21" s="3">
        <v>5787.7444950687695</v>
      </c>
      <c r="D21" s="3">
        <v>76.63716970969287</v>
      </c>
      <c r="E21" s="1"/>
    </row>
    <row r="22" spans="1:5" ht="15" customHeight="1" x14ac:dyDescent="0.25">
      <c r="A22" t="s">
        <v>166</v>
      </c>
      <c r="B22" t="s">
        <v>211</v>
      </c>
      <c r="C22" s="3">
        <v>3875.65894324077</v>
      </c>
      <c r="D22" s="3">
        <v>74.344787229682439</v>
      </c>
      <c r="E22" s="1"/>
    </row>
    <row r="23" spans="1:5" ht="15" customHeight="1" x14ac:dyDescent="0.25">
      <c r="A23" t="s">
        <v>159</v>
      </c>
      <c r="B23" t="s">
        <v>210</v>
      </c>
      <c r="C23" s="3">
        <v>4766.5638775357711</v>
      </c>
      <c r="D23" s="3">
        <v>73.271968281291947</v>
      </c>
      <c r="E23" s="1"/>
    </row>
    <row r="24" spans="1:5" ht="15" customHeight="1" x14ac:dyDescent="0.25">
      <c r="A24" t="s">
        <v>162</v>
      </c>
      <c r="B24" t="s">
        <v>211</v>
      </c>
      <c r="C24" s="3">
        <v>6130.5145940854454</v>
      </c>
      <c r="D24" s="3">
        <v>68.14855251835445</v>
      </c>
      <c r="E24" s="1"/>
    </row>
    <row r="25" spans="1:5" ht="15" customHeight="1" x14ac:dyDescent="0.25">
      <c r="A25" t="s">
        <v>156</v>
      </c>
      <c r="B25" t="s">
        <v>210</v>
      </c>
      <c r="C25" s="3">
        <v>4352.7683447761083</v>
      </c>
      <c r="D25" s="3">
        <v>54.546335223407347</v>
      </c>
      <c r="E25" s="1"/>
    </row>
    <row r="26" spans="1:5" ht="15" customHeight="1" x14ac:dyDescent="0.25">
      <c r="E26" s="1"/>
    </row>
    <row r="27" spans="1:5" ht="15" customHeight="1" x14ac:dyDescent="0.25">
      <c r="E27" s="1"/>
    </row>
    <row r="28" spans="1:5" ht="15" customHeight="1" x14ac:dyDescent="0.25">
      <c r="E28" s="1"/>
    </row>
    <row r="29" spans="1:5" ht="15" customHeight="1" x14ac:dyDescent="0.25">
      <c r="E29" s="1"/>
    </row>
    <row r="30" spans="1:5" ht="15" customHeight="1" x14ac:dyDescent="0.25">
      <c r="E30" s="1"/>
    </row>
    <row r="31" spans="1:5" ht="15" customHeight="1" x14ac:dyDescent="0.25">
      <c r="E31" s="1"/>
    </row>
    <row r="32" spans="1:5" ht="15" customHeight="1" x14ac:dyDescent="0.25">
      <c r="E32" s="1"/>
    </row>
    <row r="33" spans="5:5" ht="15" customHeight="1" x14ac:dyDescent="0.25">
      <c r="E33" s="1"/>
    </row>
    <row r="34" spans="5:5" ht="15" customHeight="1" x14ac:dyDescent="0.25">
      <c r="E34" s="1"/>
    </row>
    <row r="35" spans="5:5" ht="15" customHeight="1" x14ac:dyDescent="0.25">
      <c r="E35" s="1"/>
    </row>
    <row r="36" spans="5:5" ht="15" customHeight="1" x14ac:dyDescent="0.25">
      <c r="E36" s="1"/>
    </row>
    <row r="37" spans="5:5" ht="15" customHeight="1" x14ac:dyDescent="0.25">
      <c r="E37" s="1"/>
    </row>
    <row r="38" spans="5:5" ht="15" customHeight="1" x14ac:dyDescent="0.25">
      <c r="E38" s="1"/>
    </row>
    <row r="39" spans="5:5" ht="15" customHeight="1" x14ac:dyDescent="0.25">
      <c r="E39" s="1"/>
    </row>
    <row r="40" spans="5:5" ht="15" customHeight="1" x14ac:dyDescent="0.25">
      <c r="E40" s="1"/>
    </row>
    <row r="41" spans="5:5" ht="15" customHeight="1" x14ac:dyDescent="0.25">
      <c r="E41" s="1"/>
    </row>
  </sheetData>
  <conditionalFormatting sqref="D26:D1048576">
    <cfRule type="top10" dxfId="0" priority="1" rank="10"/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zoomScale="115" zoomScaleNormal="11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5703125" bestFit="1" customWidth="1"/>
    <col min="2" max="3" width="10.28515625" bestFit="1" customWidth="1"/>
    <col min="4" max="4" width="10.42578125" bestFit="1" customWidth="1"/>
    <col min="5" max="5" width="11.42578125" bestFit="1" customWidth="1"/>
    <col min="6" max="6" width="10.42578125" bestFit="1" customWidth="1"/>
    <col min="7" max="7" width="10.28515625" bestFit="1" customWidth="1"/>
    <col min="9" max="9" width="14.140625" customWidth="1"/>
    <col min="10" max="11" width="9.140625" bestFit="1" customWidth="1"/>
    <col min="12" max="12" width="10.140625" bestFit="1" customWidth="1"/>
    <col min="13" max="14" width="9.140625" bestFit="1" customWidth="1"/>
  </cols>
  <sheetData>
    <row r="1" spans="1:8" s="2" customFormat="1" ht="45" x14ac:dyDescent="0.25">
      <c r="A1" t="s">
        <v>146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s="2" t="s">
        <v>258</v>
      </c>
    </row>
    <row r="2" spans="1:8" x14ac:dyDescent="0.25">
      <c r="A2" t="s">
        <v>144</v>
      </c>
      <c r="B2">
        <v>2940.8451829608189</v>
      </c>
      <c r="C2">
        <v>3017.4297289827682</v>
      </c>
      <c r="D2">
        <v>2575.0038651824384</v>
      </c>
      <c r="E2">
        <v>3104.5722269551002</v>
      </c>
      <c r="F2">
        <v>2794.8263888888891</v>
      </c>
      <c r="G2">
        <v>2641.6101190476188</v>
      </c>
      <c r="H2">
        <f>MAX($B2:$G2)/MIN($B2:$G2)</f>
        <v>1.2056573075221935</v>
      </c>
    </row>
    <row r="3" spans="1:8" x14ac:dyDescent="0.25">
      <c r="A3" t="s">
        <v>145</v>
      </c>
      <c r="B3">
        <v>255.33355477855471</v>
      </c>
      <c r="C3">
        <v>237.1866883116883</v>
      </c>
      <c r="D3">
        <v>223.20454545454541</v>
      </c>
      <c r="E3">
        <v>260.51480238768181</v>
      </c>
      <c r="F3">
        <v>260.98958333333343</v>
      </c>
      <c r="G3">
        <v>251.19805902158842</v>
      </c>
      <c r="H3">
        <f t="shared" ref="H3:H44" si="0">MAX($B3:$G3)/MIN($B3:$G3)</f>
        <v>1.1692843566507152</v>
      </c>
    </row>
    <row r="4" spans="1:8" x14ac:dyDescent="0.25">
      <c r="A4" t="s">
        <v>147</v>
      </c>
      <c r="B4">
        <v>2864.31</v>
      </c>
      <c r="C4">
        <v>2404.7744678860677</v>
      </c>
      <c r="D4">
        <v>2236.0301441510132</v>
      </c>
      <c r="E4">
        <v>2995.9656379658154</v>
      </c>
      <c r="F4">
        <v>3057.5012736002604</v>
      </c>
      <c r="G4">
        <v>2869.9479166666665</v>
      </c>
      <c r="H4">
        <f t="shared" si="0"/>
        <v>1.3673792733063299</v>
      </c>
    </row>
    <row r="5" spans="1:8" x14ac:dyDescent="0.25">
      <c r="A5" t="s">
        <v>148</v>
      </c>
      <c r="B5">
        <v>2750.0971428571429</v>
      </c>
      <c r="C5">
        <v>2170.4756396930252</v>
      </c>
      <c r="D5">
        <v>2029.050103886693</v>
      </c>
      <c r="E5">
        <v>3016.2160153861078</v>
      </c>
      <c r="F5">
        <v>2943.5479532877598</v>
      </c>
      <c r="G5">
        <v>2501.4569704628816</v>
      </c>
      <c r="H5">
        <f t="shared" si="0"/>
        <v>1.4865162814897845</v>
      </c>
    </row>
    <row r="6" spans="1:8" x14ac:dyDescent="0.25">
      <c r="A6" t="s">
        <v>149</v>
      </c>
      <c r="B6">
        <v>5483.9393788557181</v>
      </c>
      <c r="C6">
        <v>4538.7065921359599</v>
      </c>
      <c r="D6">
        <v>4639.6739903488897</v>
      </c>
      <c r="E6">
        <v>3933.4358768686338</v>
      </c>
      <c r="F6">
        <v>6127.5401092416332</v>
      </c>
      <c r="G6">
        <v>5533.0453133420115</v>
      </c>
      <c r="H6">
        <f t="shared" si="0"/>
        <v>1.5578085676382507</v>
      </c>
    </row>
    <row r="7" spans="1:8" x14ac:dyDescent="0.25">
      <c r="A7" t="s">
        <v>150</v>
      </c>
      <c r="B7">
        <v>6137.7214016643829</v>
      </c>
      <c r="C7">
        <v>5354.9937744140634</v>
      </c>
      <c r="D7">
        <v>5520.7328385899809</v>
      </c>
      <c r="E7">
        <v>6660.8134625021221</v>
      </c>
      <c r="F7">
        <v>6201.1281745028928</v>
      </c>
      <c r="G7">
        <v>6299.7874423605417</v>
      </c>
      <c r="H7">
        <f t="shared" si="0"/>
        <v>1.2438508321573054</v>
      </c>
    </row>
    <row r="8" spans="1:8" x14ac:dyDescent="0.25">
      <c r="A8" t="s">
        <v>151</v>
      </c>
      <c r="B8">
        <v>1513.0742510486741</v>
      </c>
      <c r="C8">
        <v>1439.5613781057284</v>
      </c>
      <c r="D8">
        <v>1571.1428571428571</v>
      </c>
      <c r="E8">
        <v>1718.0655405410544</v>
      </c>
      <c r="F8">
        <v>1847.3784722222233</v>
      </c>
      <c r="G8">
        <v>1475.9166666666667</v>
      </c>
      <c r="H8">
        <f t="shared" si="0"/>
        <v>1.2832926058721636</v>
      </c>
    </row>
    <row r="9" spans="1:8" x14ac:dyDescent="0.25">
      <c r="A9" t="s">
        <v>152</v>
      </c>
      <c r="B9">
        <v>1536.6405986651696</v>
      </c>
      <c r="C9">
        <v>1313.2222628979919</v>
      </c>
      <c r="D9">
        <v>1537.1875</v>
      </c>
      <c r="E9">
        <v>1421.8160704263871</v>
      </c>
      <c r="F9">
        <v>1776.5451388888898</v>
      </c>
      <c r="G9">
        <v>1304.4404761904768</v>
      </c>
      <c r="H9">
        <f t="shared" si="0"/>
        <v>1.3619212001740089</v>
      </c>
    </row>
    <row r="10" spans="1:8" x14ac:dyDescent="0.25">
      <c r="A10" t="s">
        <v>153</v>
      </c>
      <c r="B10">
        <v>2341.5514509678528</v>
      </c>
      <c r="C10">
        <v>2041.3734232584632</v>
      </c>
      <c r="D10">
        <v>1927.0334821428571</v>
      </c>
      <c r="E10">
        <v>2502.3398080364004</v>
      </c>
      <c r="F10">
        <v>3083.0654601777464</v>
      </c>
      <c r="G10">
        <v>3135.285190999477</v>
      </c>
      <c r="H10">
        <f t="shared" si="0"/>
        <v>1.627000890255963</v>
      </c>
    </row>
    <row r="11" spans="1:8" x14ac:dyDescent="0.25">
      <c r="A11" t="s">
        <v>154</v>
      </c>
      <c r="B11">
        <v>3573.8273674871757</v>
      </c>
      <c r="C11">
        <v>3642.3955042968751</v>
      </c>
      <c r="D11">
        <v>3633.0601604278063</v>
      </c>
      <c r="E11">
        <v>4747.9380048779212</v>
      </c>
      <c r="F11">
        <v>5574.1230095757355</v>
      </c>
      <c r="G11">
        <v>4688.7505763024428</v>
      </c>
      <c r="H11">
        <f t="shared" si="0"/>
        <v>1.5597068454638325</v>
      </c>
    </row>
    <row r="12" spans="1:8" x14ac:dyDescent="0.25">
      <c r="A12" t="s">
        <v>155</v>
      </c>
      <c r="B12">
        <v>4865.7834104185613</v>
      </c>
      <c r="C12">
        <v>5510.9573023033799</v>
      </c>
      <c r="D12">
        <v>4072.5575230092036</v>
      </c>
      <c r="E12">
        <v>10862.278875637361</v>
      </c>
      <c r="F12">
        <v>5416.8941569010412</v>
      </c>
      <c r="G12">
        <v>5283.2761083561245</v>
      </c>
      <c r="H12">
        <f t="shared" si="0"/>
        <v>2.6671885699017084</v>
      </c>
    </row>
    <row r="13" spans="1:8" x14ac:dyDescent="0.25">
      <c r="A13" t="s">
        <v>156</v>
      </c>
      <c r="B13">
        <v>3925.3370119618062</v>
      </c>
      <c r="C13">
        <v>4989.1652762517342</v>
      </c>
      <c r="D13">
        <v>3541.6363211951457</v>
      </c>
      <c r="E13">
        <v>4868.6688126661829</v>
      </c>
      <c r="F13">
        <v>5025.8799506293408</v>
      </c>
      <c r="G13">
        <v>4058.3333333333335</v>
      </c>
      <c r="H13">
        <f t="shared" si="0"/>
        <v>1.4190841449619334</v>
      </c>
    </row>
    <row r="14" spans="1:8" x14ac:dyDescent="0.25">
      <c r="A14" t="s">
        <v>157</v>
      </c>
      <c r="B14">
        <v>3627.2493736759302</v>
      </c>
      <c r="C14">
        <v>1823.1238459036349</v>
      </c>
      <c r="D14">
        <v>3253.4523809523816</v>
      </c>
      <c r="E14">
        <v>3136.1850681350311</v>
      </c>
      <c r="F14">
        <v>3958.9065890842007</v>
      </c>
      <c r="G14">
        <v>4153.333333333333</v>
      </c>
      <c r="H14">
        <f t="shared" si="0"/>
        <v>2.2781410833199458</v>
      </c>
    </row>
    <row r="15" spans="1:8" x14ac:dyDescent="0.25">
      <c r="A15" t="s">
        <v>158</v>
      </c>
      <c r="B15">
        <v>4738.0288276807541</v>
      </c>
      <c r="C15">
        <v>3530.5017517640431</v>
      </c>
      <c r="D15">
        <v>3499.8874075753347</v>
      </c>
      <c r="E15">
        <v>4005.4511796735519</v>
      </c>
      <c r="F15">
        <v>4829.4329833984366</v>
      </c>
      <c r="G15">
        <v>5309.166666666667</v>
      </c>
      <c r="H15">
        <f t="shared" si="0"/>
        <v>1.5169535611846359</v>
      </c>
    </row>
    <row r="16" spans="1:8" x14ac:dyDescent="0.25">
      <c r="A16" t="s">
        <v>159</v>
      </c>
      <c r="B16">
        <v>4346.2155623165318</v>
      </c>
      <c r="C16">
        <v>5054.9655997983509</v>
      </c>
      <c r="D16">
        <v>4099.3720821661982</v>
      </c>
      <c r="E16">
        <v>6781.8083800701261</v>
      </c>
      <c r="F16">
        <v>4308.6473592122384</v>
      </c>
      <c r="G16">
        <v>4525.5050505050503</v>
      </c>
      <c r="H16">
        <f t="shared" si="0"/>
        <v>1.6543529701959794</v>
      </c>
    </row>
    <row r="17" spans="1:8" x14ac:dyDescent="0.25">
      <c r="A17" t="s">
        <v>160</v>
      </c>
      <c r="B17">
        <v>848.60194042471869</v>
      </c>
      <c r="C17">
        <v>1096.7454838159629</v>
      </c>
      <c r="D17">
        <v>784.28571428571433</v>
      </c>
      <c r="E17">
        <v>768.06825095649003</v>
      </c>
      <c r="F17">
        <v>960.41666666666663</v>
      </c>
      <c r="G17">
        <v>786</v>
      </c>
      <c r="H17">
        <f t="shared" si="0"/>
        <v>1.427927117740077</v>
      </c>
    </row>
    <row r="18" spans="1:8" x14ac:dyDescent="0.25">
      <c r="A18" t="s">
        <v>161</v>
      </c>
      <c r="B18">
        <v>941.45912973884276</v>
      </c>
      <c r="C18">
        <v>1138.4988950941283</v>
      </c>
      <c r="D18">
        <v>877.46598639455783</v>
      </c>
      <c r="E18">
        <v>1016.7157032425615</v>
      </c>
      <c r="F18">
        <v>1146.6666666666667</v>
      </c>
      <c r="G18">
        <v>857.91666666666663</v>
      </c>
      <c r="H18">
        <f t="shared" si="0"/>
        <v>1.3365711510441964</v>
      </c>
    </row>
    <row r="19" spans="1:8" x14ac:dyDescent="0.25">
      <c r="A19" t="s">
        <v>162</v>
      </c>
      <c r="B19">
        <v>5968.6459490901461</v>
      </c>
      <c r="C19">
        <v>6297.7679522902572</v>
      </c>
      <c r="D19">
        <v>5998.9285714285716</v>
      </c>
      <c r="E19">
        <v>7634.5487914244468</v>
      </c>
      <c r="F19">
        <v>5291.666666666667</v>
      </c>
      <c r="G19">
        <v>5891.1111111111104</v>
      </c>
      <c r="H19">
        <f t="shared" si="0"/>
        <v>1.442749377906982</v>
      </c>
    </row>
    <row r="20" spans="1:8" x14ac:dyDescent="0.25">
      <c r="A20" t="s">
        <v>163</v>
      </c>
      <c r="B20">
        <v>1092.7383191465556</v>
      </c>
      <c r="C20">
        <v>1267.0531636556</v>
      </c>
      <c r="D20">
        <v>1213.9844798309653</v>
      </c>
      <c r="E20">
        <v>1265.6867965558795</v>
      </c>
      <c r="F20">
        <v>1230.7392895168709</v>
      </c>
      <c r="G20">
        <v>1189.5215730337368</v>
      </c>
      <c r="H20">
        <f t="shared" si="0"/>
        <v>1.1595211236347847</v>
      </c>
    </row>
    <row r="21" spans="1:8" x14ac:dyDescent="0.25">
      <c r="A21" t="s">
        <v>164</v>
      </c>
      <c r="B21">
        <v>1232.2116799900425</v>
      </c>
      <c r="C21">
        <v>1324.3875176565994</v>
      </c>
      <c r="D21">
        <v>1260.485092330995</v>
      </c>
      <c r="E21">
        <v>1456.7425687245709</v>
      </c>
      <c r="F21">
        <v>1277.6762837727863</v>
      </c>
      <c r="G21">
        <v>1360.5147058823516</v>
      </c>
      <c r="H21">
        <f t="shared" si="0"/>
        <v>1.182217789670962</v>
      </c>
    </row>
    <row r="22" spans="1:8" x14ac:dyDescent="0.25">
      <c r="A22" t="s">
        <v>165</v>
      </c>
      <c r="B22">
        <v>2772.5382618322974</v>
      </c>
      <c r="C22">
        <v>2909.5890911283946</v>
      </c>
      <c r="D22">
        <v>2935.314090671231</v>
      </c>
      <c r="E22">
        <v>3494.7880738853514</v>
      </c>
      <c r="F22">
        <v>3318.7772216796861</v>
      </c>
      <c r="G22">
        <v>3720</v>
      </c>
      <c r="H22">
        <f t="shared" si="0"/>
        <v>1.3417308071851639</v>
      </c>
    </row>
    <row r="23" spans="1:8" x14ac:dyDescent="0.25">
      <c r="A23" t="s">
        <v>166</v>
      </c>
      <c r="B23">
        <v>3310.8532616387943</v>
      </c>
      <c r="C23">
        <v>4380.4161778285716</v>
      </c>
      <c r="D23">
        <v>3284.2532467532469</v>
      </c>
      <c r="E23">
        <v>4240.6735567624828</v>
      </c>
      <c r="F23">
        <v>4459.0101700436198</v>
      </c>
      <c r="G23">
        <v>3832.28491168644</v>
      </c>
      <c r="H23">
        <f t="shared" si="0"/>
        <v>1.3576937693375857</v>
      </c>
    </row>
    <row r="24" spans="1:8" x14ac:dyDescent="0.25">
      <c r="A24" t="s">
        <v>167</v>
      </c>
      <c r="B24">
        <v>2170.6458862327181</v>
      </c>
      <c r="C24">
        <v>1244.5687713375739</v>
      </c>
      <c r="D24">
        <v>1313.2378452845971</v>
      </c>
      <c r="E24">
        <v>1622.7579701727943</v>
      </c>
      <c r="F24">
        <v>2016.2702390882694</v>
      </c>
      <c r="G24">
        <v>2292.5879380277952</v>
      </c>
      <c r="H24">
        <f t="shared" si="0"/>
        <v>1.8420741310774533</v>
      </c>
    </row>
    <row r="25" spans="1:8" x14ac:dyDescent="0.25">
      <c r="A25" t="s">
        <v>168</v>
      </c>
      <c r="B25">
        <v>3431.7368062383753</v>
      </c>
      <c r="C25">
        <v>4326.0028571203438</v>
      </c>
      <c r="D25">
        <v>3263.8571428571427</v>
      </c>
      <c r="E25">
        <v>5405.595521191246</v>
      </c>
      <c r="F25">
        <v>4962.6597764756953</v>
      </c>
      <c r="G25">
        <v>4318.333333333333</v>
      </c>
      <c r="H25">
        <f t="shared" si="0"/>
        <v>1.656198566478694</v>
      </c>
    </row>
    <row r="26" spans="1:8" x14ac:dyDescent="0.25">
      <c r="A26" t="s">
        <v>169</v>
      </c>
      <c r="B26">
        <v>1132.6975049915768</v>
      </c>
      <c r="C26">
        <v>1150.018946590586</v>
      </c>
      <c r="D26">
        <v>910.0388715668887</v>
      </c>
      <c r="E26">
        <v>1364.00463431563</v>
      </c>
      <c r="F26">
        <v>1329.0049545288084</v>
      </c>
      <c r="G26">
        <v>1135.3830645161283</v>
      </c>
      <c r="H26">
        <f t="shared" si="0"/>
        <v>1.4988421670022856</v>
      </c>
    </row>
    <row r="27" spans="1:8" x14ac:dyDescent="0.25">
      <c r="A27" t="s">
        <v>170</v>
      </c>
      <c r="B27">
        <v>1132.1569189801289</v>
      </c>
      <c r="C27">
        <v>1170.4040782978009</v>
      </c>
      <c r="D27">
        <v>878.33863736530782</v>
      </c>
      <c r="E27">
        <v>1375.1383757633798</v>
      </c>
      <c r="F27">
        <v>1354.0981692843964</v>
      </c>
      <c r="G27">
        <v>1157.310867895545</v>
      </c>
      <c r="H27">
        <f t="shared" si="0"/>
        <v>1.5656129848600173</v>
      </c>
    </row>
    <row r="28" spans="1:8" x14ac:dyDescent="0.25">
      <c r="A28" t="s">
        <v>171</v>
      </c>
      <c r="B28">
        <v>3440.5722675697812</v>
      </c>
      <c r="C28">
        <v>3820.1881876367847</v>
      </c>
      <c r="D28">
        <v>3341.4285714285702</v>
      </c>
      <c r="E28">
        <v>4211.2159174074131</v>
      </c>
      <c r="F28">
        <v>5232.3627399419283</v>
      </c>
      <c r="G28">
        <v>5034.0534628998867</v>
      </c>
      <c r="H28">
        <f t="shared" si="0"/>
        <v>1.5659059076354644</v>
      </c>
    </row>
    <row r="29" spans="1:8" x14ac:dyDescent="0.25">
      <c r="A29" t="s">
        <v>172</v>
      </c>
      <c r="B29">
        <v>3853.6436919979028</v>
      </c>
      <c r="C29">
        <v>5713.3482890104169</v>
      </c>
      <c r="D29">
        <v>3656.5149393090592</v>
      </c>
      <c r="E29">
        <v>9780.0053462327887</v>
      </c>
      <c r="F29">
        <v>4776.8589410661407</v>
      </c>
      <c r="G29">
        <v>5564.8804757442631</v>
      </c>
      <c r="H29">
        <f t="shared" si="0"/>
        <v>2.6746794443784863</v>
      </c>
    </row>
    <row r="30" spans="1:8" s="15" customFormat="1" x14ac:dyDescent="0.25">
      <c r="A30" t="s">
        <v>173</v>
      </c>
      <c r="B30">
        <v>1825.9099999999999</v>
      </c>
      <c r="C30">
        <v>1218.1789835965758</v>
      </c>
      <c r="D30">
        <v>1355.7761077268224</v>
      </c>
      <c r="E30">
        <v>2884.304172579331</v>
      </c>
      <c r="F30">
        <v>2353.1867812802388</v>
      </c>
      <c r="G30">
        <v>1894.0896107947717</v>
      </c>
      <c r="H30">
        <f t="shared" si="0"/>
        <v>2.367717889914382</v>
      </c>
    </row>
    <row r="31" spans="1:8" x14ac:dyDescent="0.25">
      <c r="A31" t="s">
        <v>174</v>
      </c>
      <c r="B31">
        <v>2038.7028494136318</v>
      </c>
      <c r="C31">
        <v>2579.4640569219919</v>
      </c>
      <c r="D31">
        <v>2864.2566933871271</v>
      </c>
      <c r="E31">
        <v>2506.996266806113</v>
      </c>
      <c r="F31">
        <v>2248.4773013644758</v>
      </c>
      <c r="G31">
        <v>2574.62962962963</v>
      </c>
      <c r="H31">
        <f t="shared" si="0"/>
        <v>1.4049407417127708</v>
      </c>
    </row>
    <row r="32" spans="1:8" x14ac:dyDescent="0.25">
      <c r="A32" t="s">
        <v>175</v>
      </c>
      <c r="B32">
        <v>1220.8415531970659</v>
      </c>
      <c r="C32">
        <v>1024.4668407529123</v>
      </c>
      <c r="D32">
        <v>1397.8972634508339</v>
      </c>
      <c r="E32">
        <v>1605.5197742991791</v>
      </c>
      <c r="F32">
        <v>2110.3541919284366</v>
      </c>
      <c r="G32">
        <v>1969.0033790173065</v>
      </c>
      <c r="H32">
        <f t="shared" si="0"/>
        <v>2.0599536343972562</v>
      </c>
    </row>
    <row r="33" spans="1:8" x14ac:dyDescent="0.25">
      <c r="A33" t="s">
        <v>176</v>
      </c>
      <c r="B33">
        <v>1213.2858987038942</v>
      </c>
      <c r="C33">
        <v>1017.5774907211171</v>
      </c>
      <c r="D33">
        <v>1386.6724647422877</v>
      </c>
      <c r="E33">
        <v>1518.1687984590226</v>
      </c>
      <c r="F33">
        <v>2200.6333685980867</v>
      </c>
      <c r="G33">
        <v>2141.6233595539084</v>
      </c>
      <c r="H33">
        <f t="shared" si="0"/>
        <v>2.1626199367269656</v>
      </c>
    </row>
    <row r="34" spans="1:8" x14ac:dyDescent="0.25">
      <c r="A34" t="s">
        <v>177</v>
      </c>
      <c r="B34">
        <v>2030.5012646156558</v>
      </c>
      <c r="C34">
        <v>2157.5946301642002</v>
      </c>
      <c r="D34">
        <v>1858.3272408772905</v>
      </c>
      <c r="E34">
        <v>2170.5293409388669</v>
      </c>
      <c r="F34">
        <v>2023.8465332031249</v>
      </c>
      <c r="G34">
        <v>2067.3321380316165</v>
      </c>
      <c r="H34">
        <f t="shared" si="0"/>
        <v>1.1680016808633715</v>
      </c>
    </row>
    <row r="35" spans="1:8" x14ac:dyDescent="0.25">
      <c r="A35" t="s">
        <v>178</v>
      </c>
      <c r="B35">
        <v>1971.7256637980029</v>
      </c>
      <c r="C35">
        <v>1944.8768135864618</v>
      </c>
      <c r="D35">
        <v>1796.2600575185222</v>
      </c>
      <c r="E35">
        <v>2104.4538178404314</v>
      </c>
      <c r="F35">
        <v>1960.3236168755418</v>
      </c>
      <c r="G35">
        <v>2031.6651606879302</v>
      </c>
      <c r="H35">
        <f t="shared" si="0"/>
        <v>1.171575245484036</v>
      </c>
    </row>
    <row r="36" spans="1:8" x14ac:dyDescent="0.25">
      <c r="A36" t="s">
        <v>179</v>
      </c>
      <c r="B36">
        <v>2144.9206117845347</v>
      </c>
      <c r="C36">
        <v>2100.3568909248725</v>
      </c>
      <c r="D36">
        <v>1968.5691980361387</v>
      </c>
      <c r="E36">
        <v>2238.876539392123</v>
      </c>
      <c r="F36">
        <v>1995.037131076386</v>
      </c>
      <c r="G36">
        <v>2217.1514596739335</v>
      </c>
      <c r="H36">
        <f t="shared" si="0"/>
        <v>1.1373115771727229</v>
      </c>
    </row>
    <row r="37" spans="1:8" x14ac:dyDescent="0.25">
      <c r="A37" t="s">
        <v>180</v>
      </c>
      <c r="B37">
        <v>2613.4121374659035</v>
      </c>
      <c r="C37">
        <v>2352.9104695585816</v>
      </c>
      <c r="D37">
        <v>2338.1441258145419</v>
      </c>
      <c r="E37">
        <v>2797.1958116386718</v>
      </c>
      <c r="F37">
        <v>2334.6821278889952</v>
      </c>
      <c r="G37">
        <v>2554.3369175627249</v>
      </c>
      <c r="H37">
        <f t="shared" si="0"/>
        <v>1.1981056342637439</v>
      </c>
    </row>
    <row r="38" spans="1:8" x14ac:dyDescent="0.25">
      <c r="A38" t="s">
        <v>181</v>
      </c>
      <c r="B38">
        <v>1078.3013113867692</v>
      </c>
      <c r="C38">
        <v>652.59208591427421</v>
      </c>
      <c r="D38">
        <v>575.44673339421252</v>
      </c>
      <c r="E38">
        <v>669.09401838285089</v>
      </c>
      <c r="F38">
        <v>1766.1125970573275</v>
      </c>
      <c r="G38">
        <v>904.8140382686496</v>
      </c>
      <c r="H38">
        <f t="shared" si="0"/>
        <v>3.0691156879805308</v>
      </c>
    </row>
    <row r="39" spans="1:8" x14ac:dyDescent="0.25">
      <c r="A39" t="s">
        <v>182</v>
      </c>
      <c r="B39">
        <v>3342.0048927741882</v>
      </c>
      <c r="C39">
        <v>2878.3265736897797</v>
      </c>
      <c r="D39">
        <v>3382.9285714285716</v>
      </c>
      <c r="E39">
        <v>5689.5193444864462</v>
      </c>
      <c r="F39">
        <v>4900.5505506727432</v>
      </c>
      <c r="G39">
        <v>4545.1234567901238</v>
      </c>
      <c r="H39">
        <f t="shared" si="0"/>
        <v>1.9766760994020727</v>
      </c>
    </row>
    <row r="40" spans="1:8" x14ac:dyDescent="0.25">
      <c r="A40" t="s">
        <v>183</v>
      </c>
      <c r="B40">
        <v>3817.8160255337971</v>
      </c>
      <c r="C40">
        <v>4120.044272220578</v>
      </c>
      <c r="D40">
        <v>5433.528888139278</v>
      </c>
      <c r="E40">
        <v>5409.2319831178565</v>
      </c>
      <c r="F40">
        <v>4808.9974654628977</v>
      </c>
      <c r="G40">
        <v>4302.0777117115595</v>
      </c>
      <c r="H40">
        <f t="shared" si="0"/>
        <v>1.4232034366767519</v>
      </c>
    </row>
    <row r="41" spans="1:8" x14ac:dyDescent="0.25">
      <c r="A41" t="s">
        <v>43</v>
      </c>
      <c r="B41">
        <v>1934.7460999437233</v>
      </c>
      <c r="C41">
        <v>1028.7931575270743</v>
      </c>
      <c r="D41">
        <v>741.41554018009288</v>
      </c>
      <c r="E41">
        <v>2165.3047448691273</v>
      </c>
      <c r="F41">
        <v>1689.9012742196003</v>
      </c>
      <c r="G41">
        <v>1433.1152815321577</v>
      </c>
      <c r="H41">
        <f t="shared" si="0"/>
        <v>2.9205008898831091</v>
      </c>
    </row>
    <row r="42" spans="1:8" x14ac:dyDescent="0.25">
      <c r="A42" t="s">
        <v>184</v>
      </c>
      <c r="B42">
        <v>2699.868995844236</v>
      </c>
      <c r="C42">
        <v>2901.8584341954702</v>
      </c>
      <c r="D42">
        <v>3010.871044069801</v>
      </c>
      <c r="E42">
        <v>3579.7603006900404</v>
      </c>
      <c r="F42">
        <v>3169.0281858091003</v>
      </c>
      <c r="G42">
        <v>3690.2512610845947</v>
      </c>
      <c r="H42">
        <f t="shared" si="0"/>
        <v>1.3668260448061744</v>
      </c>
    </row>
    <row r="43" spans="1:8" x14ac:dyDescent="0.25">
      <c r="A43" t="s">
        <v>185</v>
      </c>
      <c r="B43">
        <v>3861.1082996342566</v>
      </c>
      <c r="C43">
        <v>3280.9042137989782</v>
      </c>
      <c r="D43">
        <v>4291.7142857142853</v>
      </c>
      <c r="E43">
        <v>4179.5942022047766</v>
      </c>
      <c r="F43">
        <v>3946.2638888888882</v>
      </c>
      <c r="G43">
        <v>3330.9895833333335</v>
      </c>
      <c r="H43">
        <f t="shared" si="0"/>
        <v>1.308088870032839</v>
      </c>
    </row>
    <row r="44" spans="1:8" s="15" customFormat="1" x14ac:dyDescent="0.25">
      <c r="A44" t="s">
        <v>186</v>
      </c>
      <c r="B44">
        <v>2346.9136354850566</v>
      </c>
      <c r="C44">
        <v>1280.2019634901865</v>
      </c>
      <c r="D44">
        <v>1531.100298250205</v>
      </c>
      <c r="E44">
        <v>1584.9900527985988</v>
      </c>
      <c r="F44">
        <v>2139.6904412721501</v>
      </c>
      <c r="G44">
        <v>2056.9856533857965</v>
      </c>
      <c r="H44">
        <f t="shared" si="0"/>
        <v>1.833237022295074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H47" sqref="H47"/>
    </sheetView>
  </sheetViews>
  <sheetFormatPr defaultRowHeight="15" x14ac:dyDescent="0.25"/>
  <cols>
    <col min="1" max="1" width="39.85546875" style="10" bestFit="1" customWidth="1"/>
    <col min="2" max="2" width="33.5703125" bestFit="1" customWidth="1"/>
    <col min="3" max="3" width="19.28515625" customWidth="1"/>
    <col min="4" max="4" width="18.85546875" customWidth="1"/>
    <col min="5" max="5" width="19.28515625" customWidth="1"/>
    <col min="6" max="6" width="7.5703125" customWidth="1"/>
    <col min="7" max="7" width="8.5703125" bestFit="1" customWidth="1"/>
    <col min="8" max="8" width="20.28515625" bestFit="1" customWidth="1"/>
    <col min="9" max="9" width="19.5703125" bestFit="1" customWidth="1"/>
    <col min="10" max="10" width="37.42578125" bestFit="1" customWidth="1"/>
    <col min="11" max="11" width="12.5703125" bestFit="1" customWidth="1"/>
    <col min="12" max="12" width="17" bestFit="1" customWidth="1"/>
    <col min="13" max="13" width="16.140625" bestFit="1" customWidth="1"/>
    <col min="14" max="14" width="15.85546875" bestFit="1" customWidth="1"/>
  </cols>
  <sheetData>
    <row r="1" spans="1:14" s="2" customFormat="1" x14ac:dyDescent="0.25">
      <c r="A1" t="s">
        <v>53</v>
      </c>
      <c r="B1" t="s">
        <v>146</v>
      </c>
      <c r="C1" t="s">
        <v>58</v>
      </c>
      <c r="D1" t="s">
        <v>54</v>
      </c>
      <c r="E1" t="s">
        <v>59</v>
      </c>
      <c r="F1" t="s">
        <v>0</v>
      </c>
      <c r="G1" t="s">
        <v>1</v>
      </c>
      <c r="H1" t="s">
        <v>2</v>
      </c>
      <c r="I1" t="s">
        <v>3</v>
      </c>
      <c r="K1" s="8"/>
      <c r="L1" s="8"/>
      <c r="M1" s="8"/>
    </row>
    <row r="2" spans="1:14" ht="15" customHeight="1" x14ac:dyDescent="0.25">
      <c r="A2" s="12" t="s">
        <v>6</v>
      </c>
      <c r="B2" t="s">
        <v>147</v>
      </c>
      <c r="C2" s="3">
        <v>838.84915060493086</v>
      </c>
      <c r="D2" s="3">
        <v>2798.4962083299024</v>
      </c>
      <c r="E2" s="3">
        <v>2720.9608418325447</v>
      </c>
      <c r="F2" s="3">
        <f t="shared" ref="F2:F44" si="0">(E2-D2)/D2*100</f>
        <v>-2.7706082383305985</v>
      </c>
      <c r="G2" s="3">
        <f t="shared" ref="G2:G44" si="1">($E2-$C2)/$C2*100</f>
        <v>224.36831340537697</v>
      </c>
      <c r="H2" s="5" t="s">
        <v>105</v>
      </c>
      <c r="I2" s="14" t="s">
        <v>63</v>
      </c>
      <c r="L2" s="1"/>
      <c r="M2" s="1"/>
      <c r="N2" s="1"/>
    </row>
    <row r="3" spans="1:14" ht="15" customHeight="1" x14ac:dyDescent="0.25">
      <c r="A3" s="12" t="s">
        <v>7</v>
      </c>
      <c r="B3" t="s">
        <v>148</v>
      </c>
      <c r="C3" s="3">
        <v>800.48677297256404</v>
      </c>
      <c r="D3" s="3">
        <v>2603.3180291153212</v>
      </c>
      <c r="E3" s="3">
        <v>2546.7025455351186</v>
      </c>
      <c r="F3" s="3">
        <f t="shared" si="0"/>
        <v>-2.1747432678996246</v>
      </c>
      <c r="G3" s="3">
        <f t="shared" si="1"/>
        <v>218.14423817124143</v>
      </c>
      <c r="H3" s="5" t="s">
        <v>106</v>
      </c>
      <c r="I3" s="14" t="s">
        <v>64</v>
      </c>
      <c r="L3" s="7"/>
      <c r="M3" s="7"/>
      <c r="N3" s="1"/>
    </row>
    <row r="4" spans="1:14" ht="15" customHeight="1" x14ac:dyDescent="0.25">
      <c r="A4" s="12" t="s">
        <v>32</v>
      </c>
      <c r="B4" t="s">
        <v>173</v>
      </c>
      <c r="C4" s="3">
        <v>683.77839588224344</v>
      </c>
      <c r="D4" s="3">
        <v>1251.5236601972119</v>
      </c>
      <c r="E4" s="3">
        <v>1878.0015100274036</v>
      </c>
      <c r="F4" s="3">
        <f t="shared" si="0"/>
        <v>50.057211841402413</v>
      </c>
      <c r="G4" s="3">
        <f t="shared" si="1"/>
        <v>174.65060629830469</v>
      </c>
      <c r="H4" s="5" t="s">
        <v>129</v>
      </c>
      <c r="I4" s="14" t="s">
        <v>88</v>
      </c>
      <c r="L4" s="1"/>
      <c r="M4" s="1"/>
      <c r="N4" s="1"/>
    </row>
    <row r="5" spans="1:14" ht="15" customHeight="1" x14ac:dyDescent="0.25">
      <c r="A5" s="12" t="s">
        <v>12</v>
      </c>
      <c r="B5" t="s">
        <v>153</v>
      </c>
      <c r="C5" s="3">
        <v>940.15973585512154</v>
      </c>
      <c r="D5" s="3">
        <v>2428.6473439224605</v>
      </c>
      <c r="E5" s="3">
        <v>2485.1388653667864</v>
      </c>
      <c r="F5" s="3">
        <f t="shared" si="0"/>
        <v>2.3260487606688702</v>
      </c>
      <c r="G5" s="3">
        <f t="shared" si="1"/>
        <v>164.33155671216127</v>
      </c>
      <c r="H5" s="5" t="s">
        <v>55</v>
      </c>
      <c r="I5" s="14" t="s">
        <v>69</v>
      </c>
      <c r="L5" s="1"/>
      <c r="M5" s="1"/>
      <c r="N5" s="1"/>
    </row>
    <row r="6" spans="1:14" ht="15" customHeight="1" x14ac:dyDescent="0.25">
      <c r="A6" s="12" t="s">
        <v>46</v>
      </c>
      <c r="B6" t="s">
        <v>186</v>
      </c>
      <c r="C6" s="3">
        <v>772.72444685592234</v>
      </c>
      <c r="D6" s="3">
        <v>1705.5835043337868</v>
      </c>
      <c r="E6" s="3">
        <v>1836.0085445683412</v>
      </c>
      <c r="F6" s="3">
        <f t="shared" si="0"/>
        <v>7.6469454531632213</v>
      </c>
      <c r="G6" s="3">
        <f t="shared" si="1"/>
        <v>137.60197468046101</v>
      </c>
      <c r="H6" s="5" t="s">
        <v>143</v>
      </c>
      <c r="I6" s="14" t="s">
        <v>102</v>
      </c>
      <c r="L6" s="1"/>
      <c r="M6" s="1"/>
      <c r="N6" s="1"/>
    </row>
    <row r="7" spans="1:14" ht="15" customHeight="1" x14ac:dyDescent="0.25">
      <c r="A7" s="12" t="s">
        <v>4</v>
      </c>
      <c r="B7" t="s">
        <v>144</v>
      </c>
      <c r="C7" s="3">
        <v>1202.1767689059789</v>
      </c>
      <c r="D7" s="3">
        <v>2671.6021177723037</v>
      </c>
      <c r="E7" s="3">
        <v>2833.9730241430798</v>
      </c>
      <c r="F7" s="3">
        <f t="shared" si="0"/>
        <v>6.0776604903340887</v>
      </c>
      <c r="G7" s="3">
        <f t="shared" si="1"/>
        <v>135.7367982349293</v>
      </c>
      <c r="H7" s="5" t="s">
        <v>103</v>
      </c>
      <c r="I7" s="14" t="s">
        <v>61</v>
      </c>
      <c r="L7" s="1"/>
      <c r="M7" s="1"/>
      <c r="N7" s="1"/>
    </row>
    <row r="8" spans="1:14" ht="15" customHeight="1" x14ac:dyDescent="0.25">
      <c r="A8" s="12" t="s">
        <v>37</v>
      </c>
      <c r="B8" t="s">
        <v>178</v>
      </c>
      <c r="C8" s="3">
        <v>867.18392575172891</v>
      </c>
      <c r="D8" s="3">
        <v>1944.6436738238372</v>
      </c>
      <c r="E8" s="3">
        <v>1959.9827752788497</v>
      </c>
      <c r="F8" s="3">
        <f t="shared" si="0"/>
        <v>0.7887872550373487</v>
      </c>
      <c r="G8" s="3">
        <f t="shared" si="1"/>
        <v>126.0169633079643</v>
      </c>
      <c r="H8" s="5" t="s">
        <v>134</v>
      </c>
      <c r="I8" s="14" t="s">
        <v>93</v>
      </c>
      <c r="L8" s="1"/>
      <c r="M8" s="1"/>
      <c r="N8" s="1"/>
    </row>
    <row r="9" spans="1:14" ht="15" customHeight="1" x14ac:dyDescent="0.25">
      <c r="A9" s="12" t="s">
        <v>23</v>
      </c>
      <c r="B9" t="s">
        <v>164</v>
      </c>
      <c r="C9" s="3">
        <v>581.09197915880657</v>
      </c>
      <c r="D9" s="3">
        <v>1266.3149628077369</v>
      </c>
      <c r="E9" s="3">
        <v>1311.0286836146092</v>
      </c>
      <c r="F9" s="3">
        <f t="shared" si="0"/>
        <v>3.5310110138579418</v>
      </c>
      <c r="G9" s="3">
        <f t="shared" si="1"/>
        <v>125.61465837344115</v>
      </c>
      <c r="H9" s="5" t="s">
        <v>120</v>
      </c>
      <c r="I9" s="14" t="s">
        <v>80</v>
      </c>
      <c r="L9" s="1"/>
      <c r="M9" s="1"/>
      <c r="N9" s="1"/>
    </row>
    <row r="10" spans="1:14" ht="15" customHeight="1" x14ac:dyDescent="0.25">
      <c r="A10" s="12" t="s">
        <v>35</v>
      </c>
      <c r="B10" t="s">
        <v>176</v>
      </c>
      <c r="C10" s="3">
        <v>694.69086679389545</v>
      </c>
      <c r="D10" s="3">
        <v>1539.6563997782489</v>
      </c>
      <c r="E10" s="3">
        <v>1566.2042662069478</v>
      </c>
      <c r="F10" s="3">
        <f t="shared" si="0"/>
        <v>1.7242721449098934</v>
      </c>
      <c r="G10" s="3">
        <f t="shared" si="1"/>
        <v>125.453412599941</v>
      </c>
      <c r="H10" s="5" t="s">
        <v>132</v>
      </c>
      <c r="I10" s="14" t="s">
        <v>91</v>
      </c>
      <c r="L10" s="1"/>
      <c r="M10" s="1"/>
      <c r="N10" s="1"/>
    </row>
    <row r="11" spans="1:14" ht="15" customHeight="1" x14ac:dyDescent="0.25">
      <c r="A11" s="12" t="s">
        <v>38</v>
      </c>
      <c r="B11" t="s">
        <v>179</v>
      </c>
      <c r="C11" s="3">
        <v>936.24534333883389</v>
      </c>
      <c r="D11" s="3">
        <v>2068.1971206654143</v>
      </c>
      <c r="E11" s="3">
        <v>2104.4347096150404</v>
      </c>
      <c r="F11" s="3">
        <f t="shared" si="0"/>
        <v>1.752134193957642</v>
      </c>
      <c r="G11" s="3">
        <f t="shared" si="1"/>
        <v>124.77385063515669</v>
      </c>
      <c r="H11" s="5" t="s">
        <v>135</v>
      </c>
      <c r="I11" s="14" t="s">
        <v>94</v>
      </c>
      <c r="L11" s="1"/>
      <c r="M11" s="1"/>
      <c r="N11" s="1"/>
    </row>
    <row r="12" spans="1:14" ht="15" customHeight="1" x14ac:dyDescent="0.25">
      <c r="A12" s="13" t="s">
        <v>5</v>
      </c>
      <c r="B12" t="s">
        <v>145</v>
      </c>
      <c r="C12" s="6">
        <v>110.09887211887212</v>
      </c>
      <c r="D12" s="6">
        <v>235.67349814172533</v>
      </c>
      <c r="E12" s="3">
        <v>247.2590999343181</v>
      </c>
      <c r="F12" s="3">
        <f t="shared" si="0"/>
        <v>4.9159544386384999</v>
      </c>
      <c r="G12" s="3">
        <f t="shared" si="1"/>
        <v>124.57913980022983</v>
      </c>
      <c r="H12" s="5" t="s">
        <v>104</v>
      </c>
      <c r="I12" s="14" t="s">
        <v>62</v>
      </c>
      <c r="L12" s="1"/>
      <c r="M12" s="1"/>
      <c r="N12" s="1"/>
    </row>
    <row r="13" spans="1:14" ht="15" customHeight="1" x14ac:dyDescent="0.25">
      <c r="A13" s="12" t="s">
        <v>36</v>
      </c>
      <c r="B13" t="s">
        <v>177</v>
      </c>
      <c r="C13" s="3">
        <v>916.69480414695681</v>
      </c>
      <c r="D13" s="3">
        <v>2023.6838751770331</v>
      </c>
      <c r="E13" s="3">
        <v>2042.3536770686108</v>
      </c>
      <c r="F13" s="3">
        <f t="shared" si="0"/>
        <v>0.92256513581917121</v>
      </c>
      <c r="G13" s="3">
        <f t="shared" si="1"/>
        <v>122.79538051589063</v>
      </c>
      <c r="H13" s="5" t="s">
        <v>133</v>
      </c>
      <c r="I13" s="14" t="s">
        <v>92</v>
      </c>
      <c r="L13" s="1"/>
      <c r="M13" s="1"/>
      <c r="N13" s="1"/>
    </row>
    <row r="14" spans="1:14" ht="15" customHeight="1" x14ac:dyDescent="0.25">
      <c r="A14" s="12" t="s">
        <v>34</v>
      </c>
      <c r="B14" t="s">
        <v>175</v>
      </c>
      <c r="C14" s="3">
        <v>693.65407366574243</v>
      </c>
      <c r="D14" s="3">
        <v>1507.2059152730781</v>
      </c>
      <c r="E14" s="3">
        <v>1540.046406979003</v>
      </c>
      <c r="F14" s="3">
        <f t="shared" si="0"/>
        <v>2.1788988069340767</v>
      </c>
      <c r="G14" s="3">
        <f t="shared" si="1"/>
        <v>122.01937038160027</v>
      </c>
      <c r="H14" s="5" t="s">
        <v>131</v>
      </c>
      <c r="I14" s="14" t="s">
        <v>90</v>
      </c>
      <c r="L14" s="1"/>
      <c r="M14" s="1"/>
      <c r="N14" s="1"/>
    </row>
    <row r="15" spans="1:14" ht="15" customHeight="1" x14ac:dyDescent="0.25">
      <c r="A15" s="12" t="s">
        <v>22</v>
      </c>
      <c r="B15" t="s">
        <v>163</v>
      </c>
      <c r="C15" s="3">
        <v>548.95098552725005</v>
      </c>
      <c r="D15" s="3">
        <v>1198.0471797591213</v>
      </c>
      <c r="E15" s="3">
        <v>1205.3885873745755</v>
      </c>
      <c r="F15" s="3">
        <f t="shared" si="0"/>
        <v>0.61278117752677597</v>
      </c>
      <c r="G15" s="3">
        <f t="shared" si="1"/>
        <v>119.58036676386288</v>
      </c>
      <c r="H15" s="5" t="s">
        <v>119</v>
      </c>
      <c r="I15" s="14" t="s">
        <v>79</v>
      </c>
      <c r="L15" s="1"/>
      <c r="M15" s="1"/>
      <c r="N15" s="1"/>
    </row>
    <row r="16" spans="1:14" ht="15" customHeight="1" x14ac:dyDescent="0.25">
      <c r="A16" s="12" t="s">
        <v>39</v>
      </c>
      <c r="B16" t="s">
        <v>180</v>
      </c>
      <c r="C16" s="3">
        <v>1137.402898635863</v>
      </c>
      <c r="D16" s="3">
        <v>2471.2836299822566</v>
      </c>
      <c r="E16" s="3">
        <v>2489.1472970599543</v>
      </c>
      <c r="F16" s="3">
        <f t="shared" si="0"/>
        <v>0.7228497312478056</v>
      </c>
      <c r="G16" s="3">
        <f t="shared" si="1"/>
        <v>118.84481743850814</v>
      </c>
      <c r="H16" s="5" t="s">
        <v>136</v>
      </c>
      <c r="I16" s="14" t="s">
        <v>95</v>
      </c>
      <c r="L16" s="1"/>
      <c r="M16" s="1"/>
      <c r="N16" s="1"/>
    </row>
    <row r="17" spans="1:14" ht="15" customHeight="1" x14ac:dyDescent="0.25">
      <c r="A17" s="12" t="s">
        <v>17</v>
      </c>
      <c r="B17" t="s">
        <v>158</v>
      </c>
      <c r="C17" s="3">
        <v>2046.5024153883612</v>
      </c>
      <c r="D17" s="3">
        <v>4193.9661127611671</v>
      </c>
      <c r="E17" s="3">
        <v>4316.4129177333862</v>
      </c>
      <c r="F17" s="3">
        <f t="shared" si="0"/>
        <v>2.9195945241342018</v>
      </c>
      <c r="G17" s="3">
        <f t="shared" si="1"/>
        <v>110.9165806635155</v>
      </c>
      <c r="H17" s="5" t="s">
        <v>115</v>
      </c>
      <c r="I17" s="14" t="s">
        <v>74</v>
      </c>
      <c r="L17" s="1"/>
      <c r="M17" s="1"/>
      <c r="N17" s="1"/>
    </row>
    <row r="18" spans="1:14" ht="15" customHeight="1" x14ac:dyDescent="0.25">
      <c r="A18" s="12" t="s">
        <v>29</v>
      </c>
      <c r="B18" t="s">
        <v>170</v>
      </c>
      <c r="C18" s="3">
        <v>559.18168834245319</v>
      </c>
      <c r="D18" s="3">
        <v>1080.9149733669803</v>
      </c>
      <c r="E18" s="3">
        <v>1163.2443098946328</v>
      </c>
      <c r="F18" s="3">
        <f t="shared" si="0"/>
        <v>7.6166339218340084</v>
      </c>
      <c r="G18" s="3">
        <f t="shared" si="1"/>
        <v>108.02618078262974</v>
      </c>
      <c r="H18" s="5" t="s">
        <v>126</v>
      </c>
      <c r="I18" s="14" t="s">
        <v>85</v>
      </c>
      <c r="L18" s="1"/>
      <c r="M18" s="1"/>
      <c r="N18" s="1"/>
    </row>
    <row r="19" spans="1:14" ht="15" customHeight="1" x14ac:dyDescent="0.25">
      <c r="A19" s="12" t="s">
        <v>28</v>
      </c>
      <c r="B19" t="s">
        <v>169</v>
      </c>
      <c r="C19" s="3">
        <v>557.32955786346076</v>
      </c>
      <c r="D19" s="3">
        <v>1080.4421040131906</v>
      </c>
      <c r="E19" s="3">
        <v>1156.9086378729878</v>
      </c>
      <c r="F19" s="3">
        <f t="shared" si="0"/>
        <v>7.0773374691499118</v>
      </c>
      <c r="G19" s="3">
        <f t="shared" si="1"/>
        <v>107.58070724043975</v>
      </c>
      <c r="H19" s="5" t="s">
        <v>125</v>
      </c>
      <c r="I19" s="14" t="s">
        <v>84</v>
      </c>
      <c r="L19" s="1"/>
      <c r="M19" s="1"/>
      <c r="N19" s="1"/>
    </row>
    <row r="20" spans="1:14" ht="15" customHeight="1" x14ac:dyDescent="0.25">
      <c r="A20" s="12" t="s">
        <v>41</v>
      </c>
      <c r="B20" t="s">
        <v>182</v>
      </c>
      <c r="C20" s="3">
        <v>1979.7690534897606</v>
      </c>
      <c r="D20" s="3">
        <v>3944.3936965903017</v>
      </c>
      <c r="E20" s="3">
        <v>4039.6252556423628</v>
      </c>
      <c r="F20" s="3">
        <f t="shared" si="0"/>
        <v>2.4143522776233839</v>
      </c>
      <c r="G20" s="3">
        <f t="shared" si="1"/>
        <v>104.04527732776059</v>
      </c>
      <c r="H20" s="5" t="s">
        <v>138</v>
      </c>
      <c r="I20" s="14" t="s">
        <v>97</v>
      </c>
      <c r="L20" s="1"/>
      <c r="M20" s="1"/>
      <c r="N20" s="1"/>
    </row>
    <row r="21" spans="1:14" ht="15" customHeight="1" x14ac:dyDescent="0.25">
      <c r="A21" s="12" t="s">
        <v>26</v>
      </c>
      <c r="B21" t="s">
        <v>167</v>
      </c>
      <c r="C21" s="3">
        <v>872.63197516621915</v>
      </c>
      <c r="D21" s="3">
        <v>1733.4783015384401</v>
      </c>
      <c r="E21" s="3">
        <v>1778.9604773569465</v>
      </c>
      <c r="F21" s="3">
        <f t="shared" si="0"/>
        <v>2.623752242998461</v>
      </c>
      <c r="G21" s="3">
        <f t="shared" si="1"/>
        <v>103.86148204322787</v>
      </c>
      <c r="H21" s="5" t="s">
        <v>123</v>
      </c>
      <c r="I21" s="14" t="s">
        <v>82</v>
      </c>
      <c r="L21" s="1"/>
      <c r="M21" s="1"/>
      <c r="N21" s="1"/>
    </row>
    <row r="22" spans="1:14" ht="15" customHeight="1" x14ac:dyDescent="0.25">
      <c r="A22" s="12" t="s">
        <v>45</v>
      </c>
      <c r="B22" t="s">
        <v>185</v>
      </c>
      <c r="C22" s="3">
        <v>1884.621628056628</v>
      </c>
      <c r="D22" s="3">
        <v>3747.8654995332158</v>
      </c>
      <c r="E22" s="3">
        <v>3819.3696006646182</v>
      </c>
      <c r="F22" s="3">
        <f t="shared" si="0"/>
        <v>1.907861985450332</v>
      </c>
      <c r="G22" s="3">
        <f t="shared" si="1"/>
        <v>102.6597564097283</v>
      </c>
      <c r="H22" s="5" t="s">
        <v>142</v>
      </c>
      <c r="I22" s="14" t="s">
        <v>101</v>
      </c>
      <c r="L22" s="1"/>
      <c r="M22" s="1"/>
      <c r="N22" s="1"/>
    </row>
    <row r="23" spans="1:14" ht="15" customHeight="1" x14ac:dyDescent="0.25">
      <c r="A23" s="12" t="s">
        <v>9</v>
      </c>
      <c r="B23" t="s">
        <v>150</v>
      </c>
      <c r="C23" s="3">
        <v>3029.5009724272472</v>
      </c>
      <c r="D23" s="3">
        <v>5858.5767455405548</v>
      </c>
      <c r="E23" s="3">
        <v>6001.3163065393546</v>
      </c>
      <c r="F23" s="3">
        <f t="shared" si="0"/>
        <v>2.4364204344929101</v>
      </c>
      <c r="G23" s="3">
        <f t="shared" si="1"/>
        <v>98.095869952174937</v>
      </c>
      <c r="H23" s="5" t="s">
        <v>108</v>
      </c>
      <c r="I23" s="14" t="s">
        <v>66</v>
      </c>
      <c r="L23" s="1"/>
      <c r="M23" s="1"/>
      <c r="N23" s="1"/>
    </row>
    <row r="24" spans="1:14" ht="15" customHeight="1" x14ac:dyDescent="0.25">
      <c r="A24" s="12" t="s">
        <v>44</v>
      </c>
      <c r="B24" t="s">
        <v>184</v>
      </c>
      <c r="C24" s="3">
        <v>1610.183699474876</v>
      </c>
      <c r="D24" s="3">
        <v>2719.1648740973133</v>
      </c>
      <c r="E24" s="3">
        <v>3147.0488937671198</v>
      </c>
      <c r="F24" s="3">
        <f t="shared" si="0"/>
        <v>15.735861541380498</v>
      </c>
      <c r="G24" s="3">
        <f t="shared" si="1"/>
        <v>95.446575120183908</v>
      </c>
      <c r="H24" s="5" t="s">
        <v>141</v>
      </c>
      <c r="I24" s="14" t="s">
        <v>100</v>
      </c>
      <c r="L24" s="1"/>
      <c r="M24" s="1"/>
      <c r="N24" s="1"/>
    </row>
    <row r="25" spans="1:14" ht="15" customHeight="1" x14ac:dyDescent="0.25">
      <c r="A25" s="12" t="s">
        <v>10</v>
      </c>
      <c r="B25" t="s">
        <v>151</v>
      </c>
      <c r="C25" s="3">
        <v>814.53124546624542</v>
      </c>
      <c r="D25" s="3">
        <v>1550.2427261545026</v>
      </c>
      <c r="E25" s="3">
        <v>1588.0266638382084</v>
      </c>
      <c r="F25" s="3">
        <f t="shared" si="0"/>
        <v>2.4372917251114434</v>
      </c>
      <c r="G25" s="3">
        <f t="shared" si="1"/>
        <v>94.962031558311409</v>
      </c>
      <c r="H25" s="5" t="s">
        <v>109</v>
      </c>
      <c r="I25" s="14" t="s">
        <v>67</v>
      </c>
      <c r="L25" s="1"/>
      <c r="M25" s="1"/>
      <c r="N25" s="1"/>
    </row>
    <row r="26" spans="1:14" ht="15" customHeight="1" x14ac:dyDescent="0.25">
      <c r="A26" s="12" t="s">
        <v>30</v>
      </c>
      <c r="B26" t="s">
        <v>171</v>
      </c>
      <c r="C26" s="3">
        <v>2131.0117283917957</v>
      </c>
      <c r="D26" s="3">
        <v>4054.3239847898499</v>
      </c>
      <c r="E26" s="3">
        <v>4136.4786973755972</v>
      </c>
      <c r="F26" s="3">
        <f t="shared" si="0"/>
        <v>2.0263479902927815</v>
      </c>
      <c r="G26" s="3">
        <f t="shared" si="1"/>
        <v>94.108678158109498</v>
      </c>
      <c r="H26" s="5" t="s">
        <v>127</v>
      </c>
      <c r="I26" s="14" t="s">
        <v>86</v>
      </c>
      <c r="L26" s="1"/>
      <c r="M26" s="1"/>
      <c r="N26" s="1"/>
    </row>
    <row r="27" spans="1:14" ht="15" customHeight="1" x14ac:dyDescent="0.25">
      <c r="A27" s="12" t="s">
        <v>43</v>
      </c>
      <c r="B27" t="s">
        <v>43</v>
      </c>
      <c r="C27" s="3">
        <v>758.64755468787018</v>
      </c>
      <c r="D27" s="4">
        <v>1465.9858796281085</v>
      </c>
      <c r="E27" s="3">
        <v>1472.1760401320364</v>
      </c>
      <c r="F27" s="3">
        <f t="shared" si="0"/>
        <v>0.42225239614847099</v>
      </c>
      <c r="G27" s="3">
        <f t="shared" si="1"/>
        <v>94.052696938795606</v>
      </c>
      <c r="H27" s="5" t="s">
        <v>140</v>
      </c>
      <c r="I27" s="14" t="s">
        <v>99</v>
      </c>
      <c r="L27" s="1"/>
      <c r="M27" s="1"/>
      <c r="N27" s="1"/>
    </row>
    <row r="28" spans="1:14" ht="15" customHeight="1" x14ac:dyDescent="0.25">
      <c r="A28" s="12" t="s">
        <v>8</v>
      </c>
      <c r="B28" t="s">
        <v>149</v>
      </c>
      <c r="C28" s="3">
        <v>2630.0152354513089</v>
      </c>
      <c r="D28" s="3">
        <v>4914.6218834458705</v>
      </c>
      <c r="E28" s="3">
        <v>5073.7358123538679</v>
      </c>
      <c r="F28" s="3">
        <f t="shared" si="0"/>
        <v>3.237561966749622</v>
      </c>
      <c r="G28" s="3">
        <f t="shared" si="1"/>
        <v>92.91659394068941</v>
      </c>
      <c r="H28" s="5" t="s">
        <v>107</v>
      </c>
      <c r="I28" s="14" t="s">
        <v>65</v>
      </c>
      <c r="L28" s="1"/>
      <c r="M28" s="1"/>
      <c r="N28" s="1"/>
    </row>
    <row r="29" spans="1:14" ht="15" customHeight="1" x14ac:dyDescent="0.25">
      <c r="A29" s="12" t="s">
        <v>40</v>
      </c>
      <c r="B29" t="s">
        <v>181</v>
      </c>
      <c r="C29" s="3">
        <v>490.80301319229574</v>
      </c>
      <c r="D29" s="3">
        <v>898.53186258447545</v>
      </c>
      <c r="E29" s="3">
        <v>942.23834413034149</v>
      </c>
      <c r="F29" s="3">
        <f t="shared" si="0"/>
        <v>4.8642105378602505</v>
      </c>
      <c r="G29" s="3">
        <f t="shared" si="1"/>
        <v>91.97892409050354</v>
      </c>
      <c r="H29" s="5" t="s">
        <v>137</v>
      </c>
      <c r="I29" s="14" t="s">
        <v>96</v>
      </c>
      <c r="L29" s="1"/>
      <c r="M29" s="1"/>
      <c r="N29" s="1"/>
    </row>
    <row r="30" spans="1:14" ht="15" customHeight="1" x14ac:dyDescent="0.25">
      <c r="A30" s="12" t="s">
        <v>42</v>
      </c>
      <c r="B30" t="s">
        <v>183</v>
      </c>
      <c r="C30" s="3">
        <v>2418.1677542453158</v>
      </c>
      <c r="D30" s="3">
        <v>4509.3840576084422</v>
      </c>
      <c r="E30" s="3">
        <v>4626.8186758830007</v>
      </c>
      <c r="F30" s="3">
        <f t="shared" si="0"/>
        <v>2.6042274681930748</v>
      </c>
      <c r="G30" s="3">
        <f t="shared" si="1"/>
        <v>91.335719689429951</v>
      </c>
      <c r="H30" s="5" t="s">
        <v>139</v>
      </c>
      <c r="I30" s="14" t="s">
        <v>98</v>
      </c>
      <c r="L30" s="1"/>
      <c r="M30" s="1"/>
      <c r="N30" s="1"/>
    </row>
    <row r="31" spans="1:14" ht="15" customHeight="1" x14ac:dyDescent="0.25">
      <c r="A31" s="12" t="s">
        <v>13</v>
      </c>
      <c r="B31" t="s">
        <v>154</v>
      </c>
      <c r="C31" s="3">
        <v>2231.2344149339997</v>
      </c>
      <c r="D31" s="3">
        <v>4148.7413673875963</v>
      </c>
      <c r="E31" s="3">
        <v>4259.986952995806</v>
      </c>
      <c r="F31" s="3">
        <f t="shared" si="0"/>
        <v>2.6814297580150064</v>
      </c>
      <c r="G31" s="3">
        <f t="shared" si="1"/>
        <v>90.925118601750199</v>
      </c>
      <c r="H31" s="5" t="s">
        <v>111</v>
      </c>
      <c r="I31" s="14" t="s">
        <v>70</v>
      </c>
      <c r="L31" s="1"/>
      <c r="M31" s="1"/>
      <c r="N31" s="1"/>
    </row>
    <row r="32" spans="1:14" ht="15" customHeight="1" x14ac:dyDescent="0.25">
      <c r="A32" s="12" t="s">
        <v>27</v>
      </c>
      <c r="B32" t="s">
        <v>168</v>
      </c>
      <c r="C32" s="3">
        <v>2205.044079717974</v>
      </c>
      <c r="D32" s="3">
        <v>4136.1425292325002</v>
      </c>
      <c r="E32" s="3">
        <v>4203.7597581405707</v>
      </c>
      <c r="F32" s="3">
        <f t="shared" si="0"/>
        <v>1.6347896241529547</v>
      </c>
      <c r="G32" s="3">
        <f t="shared" si="1"/>
        <v>90.64288994523109</v>
      </c>
      <c r="H32" s="5" t="s">
        <v>124</v>
      </c>
      <c r="I32" s="14" t="s">
        <v>83</v>
      </c>
      <c r="L32" s="1"/>
      <c r="M32" s="1"/>
      <c r="N32" s="1"/>
    </row>
    <row r="33" spans="1:14" ht="15" customHeight="1" x14ac:dyDescent="0.25">
      <c r="A33" s="12" t="s">
        <v>20</v>
      </c>
      <c r="B33" t="s">
        <v>161</v>
      </c>
      <c r="C33" s="3">
        <v>526.82931145431144</v>
      </c>
      <c r="D33" s="3">
        <v>955.72723653447213</v>
      </c>
      <c r="E33" s="3">
        <v>991.20399188409135</v>
      </c>
      <c r="F33" s="3">
        <f t="shared" si="0"/>
        <v>3.7120167756503628</v>
      </c>
      <c r="G33" s="3">
        <f t="shared" si="1"/>
        <v>88.145186748982212</v>
      </c>
      <c r="H33" s="5" t="s">
        <v>117</v>
      </c>
      <c r="I33" s="14" t="s">
        <v>77</v>
      </c>
      <c r="L33" s="1"/>
      <c r="M33" s="1"/>
      <c r="N33" s="1"/>
    </row>
    <row r="34" spans="1:14" ht="15" customHeight="1" x14ac:dyDescent="0.25">
      <c r="A34" s="12" t="s">
        <v>11</v>
      </c>
      <c r="B34" t="s">
        <v>152</v>
      </c>
      <c r="C34" s="3">
        <v>795.82989255489258</v>
      </c>
      <c r="D34" s="3">
        <v>1454.4361956358302</v>
      </c>
      <c r="E34" s="3">
        <v>1486.246602990602</v>
      </c>
      <c r="F34" s="3">
        <f t="shared" si="0"/>
        <v>2.1871297929893263</v>
      </c>
      <c r="G34" s="3">
        <f t="shared" si="1"/>
        <v>86.754307282832769</v>
      </c>
      <c r="H34" s="5" t="s">
        <v>110</v>
      </c>
      <c r="I34" s="14" t="s">
        <v>68</v>
      </c>
      <c r="L34" s="1"/>
      <c r="M34" s="1"/>
      <c r="N34" s="1"/>
    </row>
    <row r="35" spans="1:14" ht="15" customHeight="1" x14ac:dyDescent="0.25">
      <c r="A35" s="12" t="s">
        <v>16</v>
      </c>
      <c r="B35" t="s">
        <v>157</v>
      </c>
      <c r="C35" s="3">
        <v>1791.0990784393416</v>
      </c>
      <c r="D35" s="3">
        <v>3267.624252326546</v>
      </c>
      <c r="E35" s="3">
        <v>3336.7032495405492</v>
      </c>
      <c r="F35" s="3">
        <f t="shared" si="0"/>
        <v>2.1140434725571358</v>
      </c>
      <c r="G35" s="3">
        <f t="shared" si="1"/>
        <v>86.293616567987755</v>
      </c>
      <c r="H35" s="5" t="s">
        <v>114</v>
      </c>
      <c r="I35" s="14" t="s">
        <v>73</v>
      </c>
      <c r="L35" s="1"/>
      <c r="M35" s="1"/>
      <c r="N35" s="1"/>
    </row>
    <row r="36" spans="1:14" ht="15" customHeight="1" x14ac:dyDescent="0.25">
      <c r="A36" s="12" t="s">
        <v>19</v>
      </c>
      <c r="B36" t="s">
        <v>160</v>
      </c>
      <c r="C36" s="3">
        <v>469.72950450450458</v>
      </c>
      <c r="D36" s="3">
        <v>843.21079005268211</v>
      </c>
      <c r="E36" s="3">
        <v>873.77102001760159</v>
      </c>
      <c r="F36" s="3">
        <f t="shared" si="0"/>
        <v>3.6242693197759164</v>
      </c>
      <c r="G36" s="3">
        <f t="shared" si="1"/>
        <v>86.015783900843374</v>
      </c>
      <c r="H36" s="5" t="s">
        <v>57</v>
      </c>
      <c r="I36" s="14" t="s">
        <v>76</v>
      </c>
      <c r="L36" s="1"/>
      <c r="M36" s="1"/>
      <c r="N36" s="1"/>
    </row>
    <row r="37" spans="1:14" ht="15" customHeight="1" x14ac:dyDescent="0.25">
      <c r="A37" s="12" t="s">
        <v>24</v>
      </c>
      <c r="B37" t="s">
        <v>165</v>
      </c>
      <c r="C37" s="3">
        <v>1738.9638678678677</v>
      </c>
      <c r="D37" s="3">
        <v>2928.91679572354</v>
      </c>
      <c r="E37" s="3">
        <v>3165.3812084810793</v>
      </c>
      <c r="F37" s="3">
        <f t="shared" si="0"/>
        <v>8.0734424788985759</v>
      </c>
      <c r="G37" s="3">
        <f t="shared" si="1"/>
        <v>82.026853287189482</v>
      </c>
      <c r="H37" s="5" t="s">
        <v>121</v>
      </c>
      <c r="I37" s="14" t="s">
        <v>56</v>
      </c>
      <c r="L37" s="1"/>
      <c r="M37" s="1"/>
      <c r="N37" s="1"/>
    </row>
    <row r="38" spans="1:14" ht="15" customHeight="1" x14ac:dyDescent="0.25">
      <c r="A38" s="12" t="s">
        <v>33</v>
      </c>
      <c r="B38" t="s">
        <v>174</v>
      </c>
      <c r="C38" s="3">
        <v>1370.1595998997473</v>
      </c>
      <c r="D38" s="3">
        <v>2146.9874710394374</v>
      </c>
      <c r="E38" s="3">
        <v>2466.787136787364</v>
      </c>
      <c r="F38" s="3">
        <f t="shared" si="0"/>
        <v>14.895273962316116</v>
      </c>
      <c r="G38" s="3">
        <f t="shared" si="1"/>
        <v>80.036481660082188</v>
      </c>
      <c r="H38" s="5" t="s">
        <v>130</v>
      </c>
      <c r="I38" s="14" t="s">
        <v>89</v>
      </c>
      <c r="L38" s="1"/>
      <c r="M38" s="1"/>
      <c r="N38" s="1"/>
    </row>
    <row r="39" spans="1:14" ht="15" customHeight="1" x14ac:dyDescent="0.25">
      <c r="A39" s="12" t="s">
        <v>31</v>
      </c>
      <c r="B39" t="s">
        <v>172</v>
      </c>
      <c r="C39" s="3">
        <v>2982.6881365000413</v>
      </c>
      <c r="D39" s="3">
        <v>5139.912140923052</v>
      </c>
      <c r="E39" s="3">
        <v>5345.9909023037162</v>
      </c>
      <c r="F39" s="3">
        <f t="shared" si="0"/>
        <v>4.0093829569556716</v>
      </c>
      <c r="G39" s="3">
        <f t="shared" si="1"/>
        <v>79.233988189487079</v>
      </c>
      <c r="H39" s="5" t="s">
        <v>128</v>
      </c>
      <c r="I39" s="14" t="s">
        <v>87</v>
      </c>
      <c r="L39" s="1"/>
      <c r="M39" s="1"/>
      <c r="N39" s="1"/>
    </row>
    <row r="40" spans="1:14" ht="15" customHeight="1" x14ac:dyDescent="0.25">
      <c r="A40" s="12" t="s">
        <v>14</v>
      </c>
      <c r="B40" t="s">
        <v>155</v>
      </c>
      <c r="C40" s="3">
        <v>3276.6288684205351</v>
      </c>
      <c r="D40" s="3">
        <v>5571.4419749531289</v>
      </c>
      <c r="E40" s="3">
        <v>5787.7444950687695</v>
      </c>
      <c r="F40" s="3">
        <f t="shared" si="0"/>
        <v>3.8823435851624448</v>
      </c>
      <c r="G40" s="3">
        <f t="shared" si="1"/>
        <v>76.63716970969287</v>
      </c>
      <c r="H40" s="5" t="s">
        <v>112</v>
      </c>
      <c r="I40" s="14" t="s">
        <v>71</v>
      </c>
      <c r="L40" s="1"/>
      <c r="M40" s="1"/>
      <c r="N40" s="1"/>
    </row>
    <row r="41" spans="1:14" ht="15" customHeight="1" x14ac:dyDescent="0.25">
      <c r="A41" s="12" t="s">
        <v>25</v>
      </c>
      <c r="B41" t="s">
        <v>166</v>
      </c>
      <c r="C41" s="3">
        <v>2222.9852723585955</v>
      </c>
      <c r="D41" s="3">
        <v>3706.8926611253646</v>
      </c>
      <c r="E41" s="3">
        <v>3875.65894324077</v>
      </c>
      <c r="F41" s="3">
        <f t="shared" si="0"/>
        <v>4.5527695982480951</v>
      </c>
      <c r="G41" s="3">
        <f t="shared" si="1"/>
        <v>74.344787229682439</v>
      </c>
      <c r="H41" s="5" t="s">
        <v>122</v>
      </c>
      <c r="I41" s="14" t="s">
        <v>81</v>
      </c>
      <c r="L41" s="1"/>
      <c r="M41" s="1"/>
      <c r="N41" s="1"/>
    </row>
    <row r="42" spans="1:14" ht="15" customHeight="1" x14ac:dyDescent="0.25">
      <c r="A42" s="12" t="s">
        <v>18</v>
      </c>
      <c r="B42" t="s">
        <v>159</v>
      </c>
      <c r="C42" s="3">
        <v>2750.914602526861</v>
      </c>
      <c r="D42" s="3">
        <v>4641.9454427335268</v>
      </c>
      <c r="E42" s="3">
        <v>4766.5638775357711</v>
      </c>
      <c r="F42" s="3">
        <f t="shared" si="0"/>
        <v>2.6846165328660052</v>
      </c>
      <c r="G42" s="3">
        <f t="shared" si="1"/>
        <v>73.271968281291947</v>
      </c>
      <c r="H42" s="5" t="s">
        <v>116</v>
      </c>
      <c r="I42" s="14" t="s">
        <v>75</v>
      </c>
      <c r="L42" s="1"/>
      <c r="M42" s="1"/>
      <c r="N42" s="1"/>
    </row>
    <row r="43" spans="1:14" ht="15" customHeight="1" x14ac:dyDescent="0.25">
      <c r="A43" s="12" t="s">
        <v>21</v>
      </c>
      <c r="B43" t="s">
        <v>162</v>
      </c>
      <c r="C43" s="3">
        <v>3645.8919819819812</v>
      </c>
      <c r="D43" s="3">
        <v>5971.9762024350548</v>
      </c>
      <c r="E43" s="3">
        <v>6130.5145940854454</v>
      </c>
      <c r="F43" s="3">
        <f t="shared" si="0"/>
        <v>2.6547056832836522</v>
      </c>
      <c r="G43" s="3">
        <f t="shared" si="1"/>
        <v>68.14855251835445</v>
      </c>
      <c r="H43" s="5" t="s">
        <v>118</v>
      </c>
      <c r="I43" s="14" t="s">
        <v>78</v>
      </c>
      <c r="L43" s="1"/>
      <c r="M43" s="1"/>
      <c r="N43" s="1"/>
    </row>
    <row r="44" spans="1:14" ht="15" customHeight="1" x14ac:dyDescent="0.25">
      <c r="A44" s="12" t="s">
        <v>15</v>
      </c>
      <c r="B44" t="s">
        <v>156</v>
      </c>
      <c r="C44" s="3">
        <v>2816.4811145368685</v>
      </c>
      <c r="D44" s="3">
        <v>4239.9878785471692</v>
      </c>
      <c r="E44" s="3">
        <v>4352.7683447761083</v>
      </c>
      <c r="F44" s="3">
        <f t="shared" si="0"/>
        <v>2.659924260622728</v>
      </c>
      <c r="G44" s="3">
        <f t="shared" si="1"/>
        <v>54.546335223407347</v>
      </c>
      <c r="H44" s="5" t="s">
        <v>113</v>
      </c>
      <c r="I44" s="14" t="s">
        <v>72</v>
      </c>
      <c r="L44" s="1"/>
      <c r="M44" s="1"/>
      <c r="N44" s="1"/>
    </row>
  </sheetData>
  <conditionalFormatting sqref="F1:F1048576">
    <cfRule type="top10" dxfId="3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D1" zoomScale="85" zoomScaleNormal="85" workbookViewId="0">
      <selection activeCell="H52" sqref="H52"/>
    </sheetView>
  </sheetViews>
  <sheetFormatPr defaultRowHeight="15" x14ac:dyDescent="0.25"/>
  <cols>
    <col min="1" max="1" width="39.85546875" style="10" bestFit="1" customWidth="1"/>
    <col min="2" max="2" width="33.5703125" bestFit="1" customWidth="1"/>
    <col min="3" max="3" width="19.28515625" customWidth="1"/>
    <col min="4" max="4" width="20.28515625" bestFit="1" customWidth="1"/>
    <col min="5" max="5" width="12.5703125" bestFit="1" customWidth="1"/>
    <col min="6" max="6" width="17" bestFit="1" customWidth="1"/>
    <col min="7" max="7" width="16.140625" bestFit="1" customWidth="1"/>
    <col min="8" max="8" width="21" customWidth="1"/>
    <col min="9" max="9" width="14" customWidth="1"/>
    <col min="10" max="10" width="16.28515625" customWidth="1"/>
    <col min="11" max="11" width="39.85546875" style="10" bestFit="1" customWidth="1"/>
    <col min="12" max="12" width="22.140625" customWidth="1"/>
    <col min="13" max="13" width="19.28515625" customWidth="1"/>
    <col min="14" max="14" width="18.140625" customWidth="1"/>
    <col min="15" max="15" width="24.28515625" customWidth="1"/>
    <col min="16" max="16" width="18" customWidth="1"/>
    <col min="17" max="17" width="18.5703125" customWidth="1"/>
    <col min="18" max="18" width="19.140625" customWidth="1"/>
    <col min="19" max="19" width="29.28515625" customWidth="1"/>
    <col min="20" max="20" width="20.28515625" customWidth="1"/>
    <col min="21" max="21" width="20.85546875" customWidth="1"/>
    <col min="22" max="22" width="32.140625" customWidth="1"/>
    <col min="23" max="23" width="27.7109375" customWidth="1"/>
    <col min="24" max="24" width="19.5703125" customWidth="1"/>
    <col min="25" max="25" width="15.28515625" customWidth="1"/>
    <col min="26" max="26" width="12.28515625" customWidth="1"/>
    <col min="27" max="27" width="23.85546875" bestFit="1" customWidth="1"/>
    <col min="28" max="28" width="14.28515625" customWidth="1"/>
    <col min="29" max="29" width="16.42578125" customWidth="1"/>
    <col min="30" max="30" width="12.5703125" customWidth="1"/>
    <col min="31" max="31" width="14.42578125" bestFit="1" customWidth="1"/>
    <col min="32" max="32" width="17.42578125" bestFit="1" customWidth="1"/>
    <col min="33" max="33" width="19.42578125" customWidth="1"/>
    <col min="34" max="34" width="33.5703125" bestFit="1" customWidth="1"/>
    <col min="35" max="35" width="17.42578125" bestFit="1" customWidth="1"/>
    <col min="36" max="36" width="22.140625" customWidth="1"/>
    <col min="37" max="37" width="7.7109375" customWidth="1"/>
    <col min="38" max="38" width="28.7109375" bestFit="1" customWidth="1"/>
    <col min="39" max="39" width="31.140625" bestFit="1" customWidth="1"/>
    <col min="40" max="40" width="11.85546875" bestFit="1" customWidth="1"/>
    <col min="41" max="41" width="11.28515625" bestFit="1" customWidth="1"/>
    <col min="42" max="42" width="19.28515625" bestFit="1" customWidth="1"/>
    <col min="43" max="43" width="17.42578125" bestFit="1" customWidth="1"/>
    <col min="44" max="44" width="14.5703125" bestFit="1" customWidth="1"/>
    <col min="45" max="45" width="14.140625" bestFit="1" customWidth="1"/>
    <col min="46" max="46" width="14" bestFit="1" customWidth="1"/>
    <col min="47" max="47" width="31.140625" bestFit="1" customWidth="1"/>
    <col min="48" max="48" width="10.7109375" bestFit="1" customWidth="1"/>
    <col min="49" max="49" width="15.5703125" bestFit="1" customWidth="1"/>
    <col min="50" max="50" width="16.42578125" bestFit="1" customWidth="1"/>
    <col min="51" max="51" width="10.7109375" bestFit="1" customWidth="1"/>
    <col min="52" max="52" width="19.42578125" bestFit="1" customWidth="1"/>
    <col min="53" max="53" width="10.42578125" bestFit="1" customWidth="1"/>
    <col min="54" max="54" width="18.5703125" bestFit="1" customWidth="1"/>
    <col min="55" max="55" width="11.28515625" bestFit="1" customWidth="1"/>
    <col min="56" max="56" width="20.28515625" bestFit="1" customWidth="1"/>
    <col min="57" max="57" width="20.85546875" bestFit="1" customWidth="1"/>
    <col min="58" max="58" width="23.85546875" bestFit="1" customWidth="1"/>
    <col min="59" max="59" width="11.7109375" bestFit="1" customWidth="1"/>
    <col min="60" max="60" width="16.28515625" bestFit="1" customWidth="1"/>
    <col min="61" max="61" width="10.42578125" bestFit="1" customWidth="1"/>
    <col min="62" max="62" width="11.28515625" bestFit="1" customWidth="1"/>
  </cols>
  <sheetData>
    <row r="1" spans="1:11" s="2" customFormat="1" x14ac:dyDescent="0.25">
      <c r="A1" t="s">
        <v>240</v>
      </c>
      <c r="B1" t="s">
        <v>59</v>
      </c>
      <c r="C1" t="s">
        <v>238</v>
      </c>
      <c r="D1" t="s">
        <v>239</v>
      </c>
      <c r="E1" t="s">
        <v>241</v>
      </c>
      <c r="F1" t="s">
        <v>242</v>
      </c>
      <c r="I1" s="29" t="s">
        <v>238</v>
      </c>
      <c r="J1" s="30" t="s">
        <v>243</v>
      </c>
      <c r="K1" t="s">
        <v>240</v>
      </c>
    </row>
    <row r="2" spans="1:11" ht="15" hidden="1" customHeight="1" x14ac:dyDescent="0.25">
      <c r="A2" t="s">
        <v>150</v>
      </c>
      <c r="B2" s="3">
        <v>6001.3163065393546</v>
      </c>
      <c r="C2" s="5" t="s">
        <v>228</v>
      </c>
      <c r="D2" s="26">
        <v>7020.85</v>
      </c>
      <c r="E2" s="16">
        <f t="shared" ref="E2:E44" si="0">D2/B2</f>
        <v>1.1698850121180426</v>
      </c>
      <c r="F2" s="16" t="str">
        <f>IF(Table16[[#This Row],[Highest Ratio]]&gt;1.5, "Yes", "No")</f>
        <v>No</v>
      </c>
      <c r="G2" s="1"/>
      <c r="I2" s="5" t="s">
        <v>225</v>
      </c>
      <c r="J2" s="27">
        <v>1.528226983917804</v>
      </c>
      <c r="K2" t="s">
        <v>199</v>
      </c>
    </row>
    <row r="3" spans="1:11" ht="15" hidden="1" customHeight="1" x14ac:dyDescent="0.25">
      <c r="A3" t="s">
        <v>151</v>
      </c>
      <c r="B3" s="3">
        <v>1588.0266638382084</v>
      </c>
      <c r="C3" s="5" t="s">
        <v>230</v>
      </c>
      <c r="D3" s="26">
        <v>1881.67</v>
      </c>
      <c r="E3" s="16">
        <f t="shared" si="0"/>
        <v>1.1849108348420709</v>
      </c>
      <c r="F3" s="17" t="str">
        <f>IF(Table16[[#This Row],[Highest Ratio]]&gt;1.5, "Yes", "No")</f>
        <v>No</v>
      </c>
      <c r="G3" s="1"/>
      <c r="I3" s="5" t="s">
        <v>225</v>
      </c>
      <c r="J3" s="27">
        <v>1.5681464031620764</v>
      </c>
      <c r="K3" t="s">
        <v>201</v>
      </c>
    </row>
    <row r="4" spans="1:11" ht="15" hidden="1" customHeight="1" x14ac:dyDescent="0.25">
      <c r="A4" t="s">
        <v>164</v>
      </c>
      <c r="B4" s="3">
        <v>1311.0286836146092</v>
      </c>
      <c r="C4" s="5" t="s">
        <v>223</v>
      </c>
      <c r="D4" s="26">
        <v>1575</v>
      </c>
      <c r="E4" s="16">
        <f t="shared" si="0"/>
        <v>1.2013467132218656</v>
      </c>
      <c r="F4" s="16" t="str">
        <f>IF(Table16[[#This Row],[Highest Ratio]]&gt;1.5, "Yes", "No")</f>
        <v>No</v>
      </c>
      <c r="G4" s="1"/>
      <c r="I4" s="5" t="s">
        <v>220</v>
      </c>
      <c r="J4" s="27">
        <v>1.5804857124017446</v>
      </c>
      <c r="K4" t="s">
        <v>192</v>
      </c>
    </row>
    <row r="5" spans="1:11" ht="15" hidden="1" customHeight="1" x14ac:dyDescent="0.25">
      <c r="A5" t="s">
        <v>145</v>
      </c>
      <c r="B5" s="3">
        <v>247.2590999343181</v>
      </c>
      <c r="C5" s="5" t="s">
        <v>223</v>
      </c>
      <c r="D5" s="26">
        <v>300</v>
      </c>
      <c r="E5" s="16">
        <f t="shared" si="0"/>
        <v>1.2133021598788154</v>
      </c>
      <c r="F5" s="16" t="str">
        <f>IF(Table16[[#This Row],[Highest Ratio]]&gt;1.5, "Yes", "No")</f>
        <v>No</v>
      </c>
      <c r="G5" s="1"/>
      <c r="I5" s="5" t="s">
        <v>217</v>
      </c>
      <c r="J5" s="27">
        <v>1.5960500731407175</v>
      </c>
      <c r="K5" t="s">
        <v>191</v>
      </c>
    </row>
    <row r="6" spans="1:11" ht="15" hidden="1" customHeight="1" x14ac:dyDescent="0.25">
      <c r="A6" t="s">
        <v>152</v>
      </c>
      <c r="B6" s="3">
        <v>1486.246602990602</v>
      </c>
      <c r="C6" s="5" t="s">
        <v>233</v>
      </c>
      <c r="D6" s="26">
        <v>1805.42</v>
      </c>
      <c r="E6" s="16">
        <f t="shared" si="0"/>
        <v>1.2147513046402678</v>
      </c>
      <c r="F6" s="16" t="str">
        <f>IF(Table16[[#This Row],[Highest Ratio]]&gt;1.5, "Yes", "No")</f>
        <v>No</v>
      </c>
      <c r="G6" s="1"/>
      <c r="I6" s="5" t="s">
        <v>228</v>
      </c>
      <c r="J6" s="27">
        <v>1.5978252164659799</v>
      </c>
      <c r="K6" t="s">
        <v>201</v>
      </c>
    </row>
    <row r="7" spans="1:11" ht="15" hidden="1" customHeight="1" x14ac:dyDescent="0.25">
      <c r="A7" t="s">
        <v>183</v>
      </c>
      <c r="B7" s="3">
        <v>4626.8186758830007</v>
      </c>
      <c r="C7" s="5" t="s">
        <v>220</v>
      </c>
      <c r="D7" s="26">
        <v>5661.92</v>
      </c>
      <c r="E7" s="16">
        <f t="shared" si="0"/>
        <v>1.2237177198044089</v>
      </c>
      <c r="F7" s="16" t="str">
        <f>IF(Table16[[#This Row],[Highest Ratio]]&gt;1.5, "Yes", "No")</f>
        <v>No</v>
      </c>
      <c r="G7" s="1"/>
      <c r="I7" s="5" t="s">
        <v>220</v>
      </c>
      <c r="J7" s="27">
        <v>1.610754828389813</v>
      </c>
      <c r="K7" t="s">
        <v>196</v>
      </c>
    </row>
    <row r="8" spans="1:11" ht="15" hidden="1" customHeight="1" x14ac:dyDescent="0.25">
      <c r="A8" t="s">
        <v>149</v>
      </c>
      <c r="B8" s="3">
        <v>5073.7358123538679</v>
      </c>
      <c r="C8" s="5" t="s">
        <v>218</v>
      </c>
      <c r="D8" s="26">
        <v>6244.03</v>
      </c>
      <c r="E8" s="16">
        <f t="shared" si="0"/>
        <v>1.2306572968968195</v>
      </c>
      <c r="F8" s="16" t="str">
        <f>IF(Table16[[#This Row],[Highest Ratio]]&gt;1.5, "Yes", "No")</f>
        <v>No</v>
      </c>
      <c r="G8" s="1"/>
      <c r="I8" s="5" t="s">
        <v>218</v>
      </c>
      <c r="J8" s="27">
        <v>1.7121840249913338</v>
      </c>
      <c r="K8" t="s">
        <v>199</v>
      </c>
    </row>
    <row r="9" spans="1:11" ht="15" hidden="1" customHeight="1" x14ac:dyDescent="0.25">
      <c r="A9" t="s">
        <v>148</v>
      </c>
      <c r="B9" s="3">
        <v>2546.7025455351186</v>
      </c>
      <c r="C9" s="5" t="s">
        <v>220</v>
      </c>
      <c r="D9" s="26">
        <v>3157.2</v>
      </c>
      <c r="E9" s="17">
        <f t="shared" si="0"/>
        <v>1.239720754013933</v>
      </c>
      <c r="F9" s="16" t="str">
        <f>IF(Table16[[#This Row],[Highest Ratio]]&gt;1.5, "Yes", "No")</f>
        <v>No</v>
      </c>
      <c r="G9" s="1"/>
      <c r="I9" s="5" t="s">
        <v>223</v>
      </c>
      <c r="J9" s="27">
        <v>1.7453085134012338</v>
      </c>
      <c r="K9" t="s">
        <v>188</v>
      </c>
    </row>
    <row r="10" spans="1:11" ht="15" hidden="1" customHeight="1" x14ac:dyDescent="0.25">
      <c r="A10" t="s">
        <v>144</v>
      </c>
      <c r="B10" s="3">
        <v>2833.9730241430798</v>
      </c>
      <c r="C10" s="5" t="s">
        <v>223</v>
      </c>
      <c r="D10" s="26">
        <v>3600</v>
      </c>
      <c r="E10" s="16">
        <f t="shared" si="0"/>
        <v>1.2703014352398598</v>
      </c>
      <c r="F10" s="16" t="str">
        <f>IF(Table16[[#This Row],[Highest Ratio]]&gt;1.5, "Yes", "No")</f>
        <v>No</v>
      </c>
      <c r="G10" s="1"/>
      <c r="I10" s="5" t="s">
        <v>234</v>
      </c>
      <c r="J10" s="27">
        <v>1.9321824875438527</v>
      </c>
      <c r="K10" t="s">
        <v>191</v>
      </c>
    </row>
    <row r="11" spans="1:11" ht="15" hidden="1" customHeight="1" x14ac:dyDescent="0.25">
      <c r="A11" t="s">
        <v>184</v>
      </c>
      <c r="B11" s="3">
        <v>3147.0488937671198</v>
      </c>
      <c r="C11" s="5" t="s">
        <v>229</v>
      </c>
      <c r="D11" s="26">
        <v>4000</v>
      </c>
      <c r="E11" s="16">
        <f t="shared" si="0"/>
        <v>1.2710320478090411</v>
      </c>
      <c r="F11" s="16" t="str">
        <f>IF(Table16[[#This Row],[Highest Ratio]]&gt;1.5, "Yes", "No")</f>
        <v>No</v>
      </c>
      <c r="G11" s="1"/>
      <c r="I11" s="5" t="s">
        <v>232</v>
      </c>
      <c r="J11" s="27">
        <v>2.1046661631968369</v>
      </c>
      <c r="K11" t="s">
        <v>200</v>
      </c>
    </row>
    <row r="12" spans="1:11" ht="15" hidden="1" customHeight="1" x14ac:dyDescent="0.25">
      <c r="A12" t="s">
        <v>163</v>
      </c>
      <c r="B12" s="3">
        <v>1205.3885873745755</v>
      </c>
      <c r="C12" s="5" t="s">
        <v>223</v>
      </c>
      <c r="D12" s="26">
        <v>1550</v>
      </c>
      <c r="E12" s="16">
        <f t="shared" si="0"/>
        <v>1.2858923804613194</v>
      </c>
      <c r="F12" s="16" t="str">
        <f>IF(Table16[[#This Row],[Highest Ratio]]&gt;1.5, "Yes", "No")</f>
        <v>No</v>
      </c>
      <c r="G12" s="1"/>
      <c r="I12" s="5" t="s">
        <v>237</v>
      </c>
      <c r="J12" s="27">
        <v>2.1109733141202462</v>
      </c>
      <c r="K12" t="s">
        <v>192</v>
      </c>
    </row>
    <row r="13" spans="1:11" ht="15" hidden="1" customHeight="1" x14ac:dyDescent="0.25">
      <c r="A13" t="s">
        <v>165</v>
      </c>
      <c r="B13" s="3">
        <v>3165.3812084810793</v>
      </c>
      <c r="C13" s="5" t="s">
        <v>229</v>
      </c>
      <c r="D13" s="26">
        <v>4100</v>
      </c>
      <c r="E13" s="16">
        <f t="shared" si="0"/>
        <v>1.2952626334593682</v>
      </c>
      <c r="F13" s="16" t="str">
        <f>IF(Table16[[#This Row],[Highest Ratio]]&gt;1.5, "Yes", "No")</f>
        <v>No</v>
      </c>
      <c r="G13" s="1"/>
      <c r="I13" s="5" t="s">
        <v>222</v>
      </c>
      <c r="J13" s="28">
        <v>2.2013296245035847</v>
      </c>
      <c r="K13" t="s">
        <v>205</v>
      </c>
    </row>
    <row r="14" spans="1:11" ht="15" hidden="1" customHeight="1" x14ac:dyDescent="0.25">
      <c r="A14" t="s">
        <v>180</v>
      </c>
      <c r="B14" s="3">
        <v>2489.1472970599543</v>
      </c>
      <c r="C14" s="5" t="s">
        <v>217</v>
      </c>
      <c r="D14" s="26">
        <v>3263.85</v>
      </c>
      <c r="E14" s="16">
        <f t="shared" si="0"/>
        <v>1.3112321652700434</v>
      </c>
      <c r="F14" s="16" t="str">
        <f>IF(Table16[[#This Row],[Highest Ratio]]&gt;1.5, "Yes", "No")</f>
        <v>No</v>
      </c>
      <c r="G14" s="1"/>
      <c r="K14" t="s">
        <v>189</v>
      </c>
    </row>
    <row r="15" spans="1:11" ht="15" hidden="1" customHeight="1" x14ac:dyDescent="0.25">
      <c r="A15" t="s">
        <v>168</v>
      </c>
      <c r="B15" s="3">
        <v>4203.7597581405707</v>
      </c>
      <c r="C15" s="5" t="s">
        <v>232</v>
      </c>
      <c r="D15" s="26">
        <v>5583</v>
      </c>
      <c r="E15" s="16">
        <f t="shared" si="0"/>
        <v>1.3280968278904459</v>
      </c>
      <c r="F15" s="16" t="str">
        <f>IF(Table16[[#This Row],[Highest Ratio]]&gt;1.5, "Yes", "No")</f>
        <v>No</v>
      </c>
      <c r="G15" s="1"/>
      <c r="K15" t="s">
        <v>196</v>
      </c>
    </row>
    <row r="16" spans="1:11" ht="15" hidden="1" customHeight="1" x14ac:dyDescent="0.25">
      <c r="A16" t="s">
        <v>147</v>
      </c>
      <c r="B16" s="3">
        <v>2720.9608418325447</v>
      </c>
      <c r="C16" s="5" t="s">
        <v>219</v>
      </c>
      <c r="D16" s="26">
        <v>3675</v>
      </c>
      <c r="E16" s="16">
        <f t="shared" si="0"/>
        <v>1.350625831691469</v>
      </c>
      <c r="F16" s="16" t="str">
        <f>IF(Table16[[#This Row],[Highest Ratio]]&gt;1.5, "Yes", "No")</f>
        <v>No</v>
      </c>
      <c r="G16" s="1"/>
      <c r="K16" t="s">
        <v>188</v>
      </c>
    </row>
    <row r="17" spans="1:11" ht="15" hidden="1" customHeight="1" x14ac:dyDescent="0.25">
      <c r="A17" t="s">
        <v>153</v>
      </c>
      <c r="B17" s="3">
        <v>2485.1388653667864</v>
      </c>
      <c r="C17" s="5" t="s">
        <v>221</v>
      </c>
      <c r="D17" s="26">
        <v>3400</v>
      </c>
      <c r="E17" s="16">
        <f t="shared" si="0"/>
        <v>1.3681328023084889</v>
      </c>
      <c r="F17" s="16" t="str">
        <f>IF(Table16[[#This Row],[Highest Ratio]]&gt;1.5, "Yes", "No")</f>
        <v>No</v>
      </c>
      <c r="G17" s="1"/>
      <c r="K17" t="s">
        <v>189</v>
      </c>
    </row>
    <row r="18" spans="1:11" ht="15" hidden="1" customHeight="1" x14ac:dyDescent="0.25">
      <c r="A18" t="s">
        <v>166</v>
      </c>
      <c r="B18" s="3">
        <v>3875.65894324077</v>
      </c>
      <c r="C18" s="5" t="s">
        <v>223</v>
      </c>
      <c r="D18" s="26">
        <v>5308.98</v>
      </c>
      <c r="E18" s="16">
        <f t="shared" si="0"/>
        <v>1.3698264160366771</v>
      </c>
      <c r="F18" s="16" t="str">
        <f>IF(Table16[[#This Row],[Highest Ratio]]&gt;1.5, "Yes", "No")</f>
        <v>No</v>
      </c>
      <c r="G18" s="1"/>
      <c r="K18" t="s">
        <v>196</v>
      </c>
    </row>
    <row r="19" spans="1:11" ht="15" hidden="1" customHeight="1" x14ac:dyDescent="0.25">
      <c r="A19" t="s">
        <v>171</v>
      </c>
      <c r="B19" s="3">
        <v>4136.4786973755972</v>
      </c>
      <c r="C19" s="5" t="s">
        <v>236</v>
      </c>
      <c r="D19" s="26">
        <v>5696.18</v>
      </c>
      <c r="E19" s="16">
        <f t="shared" si="0"/>
        <v>1.3770601559277849</v>
      </c>
      <c r="F19" s="16" t="str">
        <f>IF(Table16[[#This Row],[Highest Ratio]]&gt;1.5, "Yes", "No")</f>
        <v>No</v>
      </c>
      <c r="G19" s="1"/>
      <c r="K19" t="s">
        <v>202</v>
      </c>
    </row>
    <row r="20" spans="1:11" ht="15" hidden="1" customHeight="1" x14ac:dyDescent="0.25">
      <c r="A20" t="s">
        <v>154</v>
      </c>
      <c r="B20" s="3">
        <v>4259.986952995806</v>
      </c>
      <c r="C20" s="5" t="s">
        <v>231</v>
      </c>
      <c r="D20" s="26">
        <v>5885.71</v>
      </c>
      <c r="E20" s="16">
        <f t="shared" si="0"/>
        <v>1.381626297202839</v>
      </c>
      <c r="F20" s="16" t="str">
        <f>IF(Table16[[#This Row],[Highest Ratio]]&gt;1.5, "Yes", "No")</f>
        <v>No</v>
      </c>
      <c r="G20" s="1"/>
      <c r="K20" t="s">
        <v>203</v>
      </c>
    </row>
    <row r="21" spans="1:11" ht="15" hidden="1" customHeight="1" x14ac:dyDescent="0.25">
      <c r="A21" t="s">
        <v>179</v>
      </c>
      <c r="B21" s="3">
        <v>2104.4347096150404</v>
      </c>
      <c r="C21" s="5" t="s">
        <v>217</v>
      </c>
      <c r="D21" s="26">
        <v>2910.41</v>
      </c>
      <c r="E21" s="16">
        <f t="shared" si="0"/>
        <v>1.3829889740472845</v>
      </c>
      <c r="F21" s="16" t="str">
        <f>IF(Table16[[#This Row],[Highest Ratio]]&gt;1.5, "Yes", "No")</f>
        <v>No</v>
      </c>
      <c r="G21" s="1"/>
      <c r="K21" t="s">
        <v>189</v>
      </c>
    </row>
    <row r="22" spans="1:11" ht="15" hidden="1" customHeight="1" x14ac:dyDescent="0.25">
      <c r="A22" t="s">
        <v>169</v>
      </c>
      <c r="B22" s="3">
        <v>1156.9086378729878</v>
      </c>
      <c r="C22" s="5" t="s">
        <v>227</v>
      </c>
      <c r="D22" s="26">
        <v>1600</v>
      </c>
      <c r="E22" s="16">
        <f t="shared" si="0"/>
        <v>1.3829959839712576</v>
      </c>
      <c r="F22" s="16" t="str">
        <f>IF(Table16[[#This Row],[Highest Ratio]]&gt;1.5, "Yes", "No")</f>
        <v>No</v>
      </c>
      <c r="G22" s="1"/>
      <c r="K22" t="s">
        <v>195</v>
      </c>
    </row>
    <row r="23" spans="1:11" ht="15" hidden="1" customHeight="1" x14ac:dyDescent="0.25">
      <c r="A23" t="s">
        <v>178</v>
      </c>
      <c r="B23" s="3">
        <v>1959.9827752788497</v>
      </c>
      <c r="C23" s="5" t="s">
        <v>217</v>
      </c>
      <c r="D23" s="26">
        <v>2758.06</v>
      </c>
      <c r="E23" s="16">
        <f t="shared" si="0"/>
        <v>1.4071858359100153</v>
      </c>
      <c r="F23" s="16" t="str">
        <f>IF(Table16[[#This Row],[Highest Ratio]]&gt;1.5, "Yes", "No")</f>
        <v>No</v>
      </c>
      <c r="G23" s="1"/>
      <c r="K23" t="s">
        <v>189</v>
      </c>
    </row>
    <row r="24" spans="1:11" ht="15" hidden="1" customHeight="1" x14ac:dyDescent="0.25">
      <c r="A24" t="s">
        <v>158</v>
      </c>
      <c r="B24" s="3">
        <v>4316.4129177333862</v>
      </c>
      <c r="C24" s="5" t="s">
        <v>224</v>
      </c>
      <c r="D24" s="26">
        <v>6100</v>
      </c>
      <c r="E24" s="16">
        <f t="shared" si="0"/>
        <v>1.413210486637873</v>
      </c>
      <c r="F24" s="16" t="str">
        <f>IF(Table16[[#This Row],[Highest Ratio]]&gt;1.5, "Yes", "No")</f>
        <v>No</v>
      </c>
      <c r="G24" s="1"/>
      <c r="K24" t="s">
        <v>194</v>
      </c>
    </row>
    <row r="25" spans="1:11" ht="15" hidden="1" customHeight="1" x14ac:dyDescent="0.25">
      <c r="A25" t="s">
        <v>174</v>
      </c>
      <c r="B25" s="3">
        <v>2466.787136787364</v>
      </c>
      <c r="C25" s="5" t="s">
        <v>227</v>
      </c>
      <c r="D25" s="26">
        <v>3500</v>
      </c>
      <c r="E25" s="16">
        <f t="shared" si="0"/>
        <v>1.4188496233843051</v>
      </c>
      <c r="F25" s="16" t="str">
        <f>IF(Table16[[#This Row],[Highest Ratio]]&gt;1.5, "Yes", "No")</f>
        <v>No</v>
      </c>
      <c r="G25" s="1"/>
      <c r="K25" t="s">
        <v>206</v>
      </c>
    </row>
    <row r="26" spans="1:11" ht="15" hidden="1" customHeight="1" x14ac:dyDescent="0.25">
      <c r="A26" t="s">
        <v>185</v>
      </c>
      <c r="B26" s="3">
        <v>3819.3696006646182</v>
      </c>
      <c r="C26" s="5" t="s">
        <v>218</v>
      </c>
      <c r="D26" s="26">
        <v>5462.63</v>
      </c>
      <c r="E26" s="16">
        <f t="shared" si="0"/>
        <v>1.4302438808355793</v>
      </c>
      <c r="F26" s="16" t="str">
        <f>IF(Table16[[#This Row],[Highest Ratio]]&gt;1.5, "Yes", "No")</f>
        <v>No</v>
      </c>
      <c r="G26" s="1"/>
      <c r="K26" t="s">
        <v>198</v>
      </c>
    </row>
    <row r="27" spans="1:11" ht="15" hidden="1" customHeight="1" x14ac:dyDescent="0.25">
      <c r="A27" t="s">
        <v>156</v>
      </c>
      <c r="B27" s="3">
        <v>4352.7683447761083</v>
      </c>
      <c r="C27" s="5" t="s">
        <v>235</v>
      </c>
      <c r="D27" s="26">
        <v>6255.22</v>
      </c>
      <c r="E27" s="16">
        <f t="shared" si="0"/>
        <v>1.4370670581417646</v>
      </c>
      <c r="F27" s="16" t="str">
        <f>IF(Table16[[#This Row],[Highest Ratio]]&gt;1.5, "Yes", "No")</f>
        <v>No</v>
      </c>
      <c r="G27" s="1"/>
      <c r="K27" t="s">
        <v>203</v>
      </c>
    </row>
    <row r="28" spans="1:11" ht="15" hidden="1" customHeight="1" x14ac:dyDescent="0.25">
      <c r="A28" t="s">
        <v>162</v>
      </c>
      <c r="B28" s="3">
        <v>6130.5145940854454</v>
      </c>
      <c r="C28" s="5" t="s">
        <v>223</v>
      </c>
      <c r="D28" s="26">
        <v>8900</v>
      </c>
      <c r="E28" s="16">
        <f t="shared" si="0"/>
        <v>1.4517541494129187</v>
      </c>
      <c r="F28" s="16" t="str">
        <f>IF(Table16[[#This Row],[Highest Ratio]]&gt;1.5, "Yes", "No")</f>
        <v>No</v>
      </c>
      <c r="G28" s="1"/>
      <c r="K28" t="s">
        <v>194</v>
      </c>
    </row>
    <row r="29" spans="1:11" ht="15" hidden="1" customHeight="1" x14ac:dyDescent="0.25">
      <c r="A29" t="s">
        <v>170</v>
      </c>
      <c r="B29" s="3">
        <v>1163.2443098946328</v>
      </c>
      <c r="C29" s="5" t="s">
        <v>227</v>
      </c>
      <c r="D29" s="26">
        <v>1700</v>
      </c>
      <c r="E29" s="16">
        <f t="shared" si="0"/>
        <v>1.4614298866881943</v>
      </c>
      <c r="F29" s="16" t="str">
        <f>IF(Table16[[#This Row],[Highest Ratio]]&gt;1.5, "Yes", "No")</f>
        <v>No</v>
      </c>
      <c r="G29" s="1"/>
      <c r="K29" t="s">
        <v>195</v>
      </c>
    </row>
    <row r="30" spans="1:11" ht="15" hidden="1" customHeight="1" x14ac:dyDescent="0.25">
      <c r="A30" t="s">
        <v>161</v>
      </c>
      <c r="B30" s="3">
        <v>991.20399188409135</v>
      </c>
      <c r="C30" s="5" t="s">
        <v>223</v>
      </c>
      <c r="D30" s="26">
        <v>1450</v>
      </c>
      <c r="E30" s="16">
        <f t="shared" si="0"/>
        <v>1.4628673934654199</v>
      </c>
      <c r="F30" s="16" t="str">
        <f>IF(Table16[[#This Row],[Highest Ratio]]&gt;1.5, "Yes", "No")</f>
        <v>No</v>
      </c>
      <c r="G30" s="1"/>
      <c r="K30" t="s">
        <v>204</v>
      </c>
    </row>
    <row r="31" spans="1:11" ht="15" hidden="1" customHeight="1" x14ac:dyDescent="0.25">
      <c r="A31" t="s">
        <v>175</v>
      </c>
      <c r="B31" s="3">
        <v>1540.046406979003</v>
      </c>
      <c r="C31" s="5" t="s">
        <v>226</v>
      </c>
      <c r="D31" s="26">
        <v>2257.75</v>
      </c>
      <c r="E31" s="16">
        <f t="shared" si="0"/>
        <v>1.4660272507169858</v>
      </c>
      <c r="F31" s="16" t="str">
        <f>IF(Table16[[#This Row],[Highest Ratio]]&gt;1.5, "Yes", "No")</f>
        <v>No</v>
      </c>
      <c r="G31" s="1"/>
      <c r="K31" t="s">
        <v>193</v>
      </c>
    </row>
    <row r="32" spans="1:11" ht="15" hidden="1" customHeight="1" x14ac:dyDescent="0.25">
      <c r="A32" t="s">
        <v>176</v>
      </c>
      <c r="B32" s="3">
        <v>1566.2042662069478</v>
      </c>
      <c r="C32" s="5" t="s">
        <v>224</v>
      </c>
      <c r="D32" s="26">
        <v>2300</v>
      </c>
      <c r="E32" s="16">
        <f t="shared" si="0"/>
        <v>1.4685185384982813</v>
      </c>
      <c r="F32" s="16" t="str">
        <f>IF(Table16[[#This Row],[Highest Ratio]]&gt;1.5, "Yes", "No")</f>
        <v>No</v>
      </c>
      <c r="G32" s="1"/>
      <c r="K32" t="s">
        <v>193</v>
      </c>
    </row>
    <row r="33" spans="1:11" ht="15" customHeight="1" x14ac:dyDescent="0.25">
      <c r="A33" t="s">
        <v>177</v>
      </c>
      <c r="B33" s="3">
        <v>2042.3536770686108</v>
      </c>
      <c r="C33" s="5" t="s">
        <v>225</v>
      </c>
      <c r="D33" s="26">
        <v>3121.18</v>
      </c>
      <c r="E33" s="16">
        <f t="shared" si="0"/>
        <v>1.528226983917804</v>
      </c>
      <c r="F33" s="16" t="str">
        <f>IF(Table16[[#This Row],[Highest Ratio]]&gt;1.5, "Yes", "No")</f>
        <v>Yes</v>
      </c>
      <c r="G33" s="1"/>
      <c r="I33" s="5" t="s">
        <v>225</v>
      </c>
      <c r="J33" s="27">
        <v>1.528226983917804</v>
      </c>
      <c r="K33" t="s">
        <v>189</v>
      </c>
    </row>
    <row r="34" spans="1:11" ht="15" customHeight="1" x14ac:dyDescent="0.25">
      <c r="A34" t="s">
        <v>159</v>
      </c>
      <c r="B34" s="3">
        <v>4766.5638775357711</v>
      </c>
      <c r="C34" s="5" t="s">
        <v>225</v>
      </c>
      <c r="D34" s="26">
        <v>7474.67</v>
      </c>
      <c r="E34" s="16">
        <f t="shared" si="0"/>
        <v>1.5681464031620764</v>
      </c>
      <c r="F34" s="16" t="str">
        <f>IF(Table16[[#This Row],[Highest Ratio]]&gt;1.5, "Yes", "No")</f>
        <v>Yes</v>
      </c>
      <c r="G34" s="1"/>
      <c r="I34" s="5" t="s">
        <v>225</v>
      </c>
      <c r="J34" s="27">
        <v>1.5681464031620764</v>
      </c>
      <c r="K34" t="s">
        <v>196</v>
      </c>
    </row>
    <row r="35" spans="1:11" ht="15" customHeight="1" x14ac:dyDescent="0.25">
      <c r="A35" t="s">
        <v>182</v>
      </c>
      <c r="B35" s="3">
        <v>4039.6252556423628</v>
      </c>
      <c r="C35" s="5" t="s">
        <v>220</v>
      </c>
      <c r="D35" s="26">
        <v>6384.57</v>
      </c>
      <c r="E35" s="16">
        <f t="shared" si="0"/>
        <v>1.5804857124017446</v>
      </c>
      <c r="F35" s="16" t="str">
        <f>IF(Table16[[#This Row],[Highest Ratio]]&gt;1.5, "Yes", "No")</f>
        <v>Yes</v>
      </c>
      <c r="G35" s="1"/>
      <c r="I35" s="5" t="s">
        <v>220</v>
      </c>
      <c r="J35" s="27">
        <v>1.5804857124017446</v>
      </c>
      <c r="K35" t="s">
        <v>196</v>
      </c>
    </row>
    <row r="36" spans="1:11" ht="15" customHeight="1" x14ac:dyDescent="0.25">
      <c r="A36" t="s">
        <v>167</v>
      </c>
      <c r="B36" s="3">
        <v>1778.9604773569465</v>
      </c>
      <c r="C36" s="5" t="s">
        <v>217</v>
      </c>
      <c r="D36" s="26">
        <v>2839.31</v>
      </c>
      <c r="E36" s="16">
        <f t="shared" si="0"/>
        <v>1.5960500731407175</v>
      </c>
      <c r="F36" s="16" t="str">
        <f>IF(Table16[[#This Row],[Highest Ratio]]&gt;1.5, "Yes", "No")</f>
        <v>Yes</v>
      </c>
      <c r="G36" s="1"/>
      <c r="I36" s="5" t="s">
        <v>217</v>
      </c>
      <c r="J36" s="27">
        <v>1.5960500731407175</v>
      </c>
      <c r="K36" t="s">
        <v>197</v>
      </c>
    </row>
    <row r="37" spans="1:11" ht="15" customHeight="1" x14ac:dyDescent="0.25">
      <c r="A37" t="s">
        <v>43</v>
      </c>
      <c r="B37" s="3">
        <v>1472.1760401320364</v>
      </c>
      <c r="C37" s="5" t="s">
        <v>228</v>
      </c>
      <c r="D37" s="26">
        <v>2352.2800000000002</v>
      </c>
      <c r="E37" s="16">
        <f t="shared" si="0"/>
        <v>1.5978252164659799</v>
      </c>
      <c r="F37" s="16" t="str">
        <f>IF(Table16[[#This Row],[Highest Ratio]]&gt;1.5, "Yes", "No")</f>
        <v>Yes</v>
      </c>
      <c r="G37" s="1"/>
      <c r="I37" s="5" t="s">
        <v>228</v>
      </c>
      <c r="J37" s="27">
        <v>1.5978252164659799</v>
      </c>
      <c r="K37" t="s">
        <v>43</v>
      </c>
    </row>
    <row r="38" spans="1:11" ht="15" customHeight="1" x14ac:dyDescent="0.25">
      <c r="A38" t="s">
        <v>173</v>
      </c>
      <c r="B38" s="3">
        <v>1878.0015100274036</v>
      </c>
      <c r="C38" s="5" t="s">
        <v>220</v>
      </c>
      <c r="D38" s="26">
        <v>3025</v>
      </c>
      <c r="E38" s="16">
        <f t="shared" si="0"/>
        <v>1.610754828389813</v>
      </c>
      <c r="F38" s="16" t="str">
        <f>IF(Table16[[#This Row],[Highest Ratio]]&gt;1.5, "Yes", "No")</f>
        <v>Yes</v>
      </c>
      <c r="G38" s="1"/>
      <c r="I38" s="5" t="s">
        <v>220</v>
      </c>
      <c r="J38" s="27">
        <v>1.610754828389813</v>
      </c>
      <c r="K38" t="s">
        <v>187</v>
      </c>
    </row>
    <row r="39" spans="1:11" ht="15" customHeight="1" x14ac:dyDescent="0.25">
      <c r="A39" t="s">
        <v>157</v>
      </c>
      <c r="B39" s="3">
        <v>3336.7032495405492</v>
      </c>
      <c r="C39" s="5" t="s">
        <v>218</v>
      </c>
      <c r="D39" s="26">
        <v>5713.05</v>
      </c>
      <c r="E39" s="16">
        <f t="shared" si="0"/>
        <v>1.7121840249913338</v>
      </c>
      <c r="F39" s="16" t="str">
        <f>IF(Table16[[#This Row],[Highest Ratio]]&gt;1.5, "Yes", "No")</f>
        <v>Yes</v>
      </c>
      <c r="G39" s="1"/>
      <c r="I39" s="5" t="s">
        <v>218</v>
      </c>
      <c r="J39" s="27">
        <v>1.7121840249913338</v>
      </c>
      <c r="K39" t="s">
        <v>194</v>
      </c>
    </row>
    <row r="40" spans="1:11" ht="15" customHeight="1" x14ac:dyDescent="0.25">
      <c r="A40" t="s">
        <v>160</v>
      </c>
      <c r="B40" s="3">
        <v>873.77102001760159</v>
      </c>
      <c r="C40" s="5" t="s">
        <v>223</v>
      </c>
      <c r="D40" s="26">
        <v>1525</v>
      </c>
      <c r="E40" s="16">
        <f t="shared" si="0"/>
        <v>1.7453085134012338</v>
      </c>
      <c r="F40" s="16" t="str">
        <f>IF(Table16[[#This Row],[Highest Ratio]]&gt;1.5, "Yes", "No")</f>
        <v>Yes</v>
      </c>
      <c r="G40" s="1"/>
      <c r="I40" s="5" t="s">
        <v>223</v>
      </c>
      <c r="J40" s="27">
        <v>1.7453085134012338</v>
      </c>
      <c r="K40" t="s">
        <v>204</v>
      </c>
    </row>
    <row r="41" spans="1:11" ht="15" customHeight="1" x14ac:dyDescent="0.25">
      <c r="A41" t="s">
        <v>172</v>
      </c>
      <c r="B41" s="3">
        <v>5345.9909023037162</v>
      </c>
      <c r="C41" s="5" t="s">
        <v>234</v>
      </c>
      <c r="D41" s="26">
        <v>10329.43</v>
      </c>
      <c r="E41" s="16">
        <f t="shared" si="0"/>
        <v>1.9321824875438527</v>
      </c>
      <c r="F41" s="16" t="str">
        <f>IF(Table16[[#This Row],[Highest Ratio]]&gt;1.5, "Yes", "No")</f>
        <v>Yes</v>
      </c>
      <c r="G41" s="1"/>
      <c r="I41" s="5" t="s">
        <v>234</v>
      </c>
      <c r="J41" s="27">
        <v>1.9321824875438527</v>
      </c>
      <c r="K41" t="s">
        <v>202</v>
      </c>
    </row>
    <row r="42" spans="1:11" ht="15" customHeight="1" x14ac:dyDescent="0.25">
      <c r="A42" t="s">
        <v>155</v>
      </c>
      <c r="B42" s="3">
        <v>5787.7444950687695</v>
      </c>
      <c r="C42" s="5" t="s">
        <v>232</v>
      </c>
      <c r="D42" s="26">
        <v>12181.27</v>
      </c>
      <c r="E42" s="16">
        <f t="shared" si="0"/>
        <v>2.1046661631968369</v>
      </c>
      <c r="F42" s="16" t="str">
        <f>IF(Table16[[#This Row],[Highest Ratio]]&gt;1.5, "Yes", "No")</f>
        <v>Yes</v>
      </c>
      <c r="G42" s="1"/>
      <c r="I42" s="5" t="s">
        <v>232</v>
      </c>
      <c r="J42" s="27">
        <v>2.1046661631968369</v>
      </c>
      <c r="K42" t="s">
        <v>203</v>
      </c>
    </row>
    <row r="43" spans="1:11" ht="15" customHeight="1" x14ac:dyDescent="0.25">
      <c r="A43" t="s">
        <v>181</v>
      </c>
      <c r="B43" s="3">
        <v>942.23834413034149</v>
      </c>
      <c r="C43" s="5" t="s">
        <v>237</v>
      </c>
      <c r="D43" s="26">
        <v>1989.04</v>
      </c>
      <c r="E43" s="16">
        <f t="shared" si="0"/>
        <v>2.1109733141202462</v>
      </c>
      <c r="F43" s="16" t="str">
        <f>IF(Table16[[#This Row],[Highest Ratio]]&gt;1.5, "Yes", "No")</f>
        <v>Yes</v>
      </c>
      <c r="G43" s="1"/>
      <c r="I43" s="5" t="s">
        <v>237</v>
      </c>
      <c r="J43" s="27">
        <v>2.1109733141202462</v>
      </c>
      <c r="K43" t="s">
        <v>197</v>
      </c>
    </row>
    <row r="44" spans="1:11" ht="15" customHeight="1" x14ac:dyDescent="0.25">
      <c r="A44" t="s">
        <v>186</v>
      </c>
      <c r="B44" s="3">
        <v>1836.0085445683412</v>
      </c>
      <c r="C44" s="5" t="s">
        <v>222</v>
      </c>
      <c r="D44" s="26">
        <v>4041.66</v>
      </c>
      <c r="E44" s="16">
        <f t="shared" si="0"/>
        <v>2.2013296245035847</v>
      </c>
      <c r="F44" s="16" t="str">
        <f>IF(Table16[[#This Row],[Highest Ratio]]&gt;1.5, "Yes", "No")</f>
        <v>Yes</v>
      </c>
      <c r="G44" s="1"/>
      <c r="I44" s="5" t="s">
        <v>222</v>
      </c>
      <c r="J44" s="28">
        <v>2.2013296245035847</v>
      </c>
      <c r="K44" t="s">
        <v>190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5" x14ac:dyDescent="0.25"/>
  <sheetData>
    <row r="1" spans="1:7" ht="45" x14ac:dyDescent="0.25">
      <c r="A1" s="58" t="s">
        <v>256</v>
      </c>
      <c r="B1" s="57" t="s">
        <v>47</v>
      </c>
      <c r="C1" s="57" t="s">
        <v>48</v>
      </c>
      <c r="D1" s="57" t="s">
        <v>49</v>
      </c>
      <c r="E1" s="57" t="s">
        <v>50</v>
      </c>
      <c r="F1" s="57" t="s">
        <v>51</v>
      </c>
      <c r="G1" s="57" t="s">
        <v>52</v>
      </c>
    </row>
    <row r="2" spans="1:7" x14ac:dyDescent="0.25">
      <c r="A2" s="59" t="s">
        <v>149</v>
      </c>
      <c r="B2" s="56">
        <v>5483.9393788557181</v>
      </c>
      <c r="C2" s="56">
        <v>4538.7065921359599</v>
      </c>
      <c r="D2" s="56">
        <v>4639.6739903488897</v>
      </c>
      <c r="E2" s="56">
        <v>3933.4358768686338</v>
      </c>
      <c r="F2" s="56">
        <v>6127.5401092416332</v>
      </c>
      <c r="G2" s="56">
        <v>5533.0453133420115</v>
      </c>
    </row>
    <row r="3" spans="1:7" x14ac:dyDescent="0.25">
      <c r="A3" s="59" t="s">
        <v>150</v>
      </c>
      <c r="B3" s="56">
        <v>6137.7214016643829</v>
      </c>
      <c r="C3" s="56">
        <v>5354.9937744140634</v>
      </c>
      <c r="D3" s="56">
        <v>5520.7328385899809</v>
      </c>
      <c r="E3" s="56">
        <v>6660.8134625021221</v>
      </c>
      <c r="F3" s="56">
        <v>6201.1281745028928</v>
      </c>
      <c r="G3" s="56">
        <v>6299.7874423605417</v>
      </c>
    </row>
    <row r="4" spans="1:7" x14ac:dyDescent="0.25">
      <c r="A4" s="59" t="s">
        <v>154</v>
      </c>
      <c r="B4" s="56">
        <v>3573.8273674871757</v>
      </c>
      <c r="C4" s="56">
        <v>3642.3955042968751</v>
      </c>
      <c r="D4" s="56">
        <v>3633.0601604278063</v>
      </c>
      <c r="E4" s="56">
        <v>4747.9380048779212</v>
      </c>
      <c r="F4" s="56">
        <v>5574.1230095757355</v>
      </c>
      <c r="G4" s="56">
        <v>4688.7505763024428</v>
      </c>
    </row>
    <row r="5" spans="1:7" x14ac:dyDescent="0.25">
      <c r="A5" s="59" t="s">
        <v>155</v>
      </c>
      <c r="B5" s="56">
        <v>4865.7834104185613</v>
      </c>
      <c r="C5" s="56">
        <v>5510.9573023033799</v>
      </c>
      <c r="D5" s="56">
        <v>4072.5575230092036</v>
      </c>
      <c r="E5" s="56">
        <v>10862.278875637361</v>
      </c>
      <c r="F5" s="56">
        <v>5416.8941569010412</v>
      </c>
      <c r="G5" s="56">
        <v>5283.2761083561245</v>
      </c>
    </row>
    <row r="6" spans="1:7" x14ac:dyDescent="0.25">
      <c r="A6" s="59" t="s">
        <v>156</v>
      </c>
      <c r="B6" s="56">
        <v>3925.3370119618062</v>
      </c>
      <c r="C6" s="56">
        <v>4989.1652762517342</v>
      </c>
      <c r="D6" s="56">
        <v>3541.6363211951457</v>
      </c>
      <c r="E6" s="56">
        <v>4868.6688126661829</v>
      </c>
      <c r="F6" s="56">
        <v>5025.8799506293408</v>
      </c>
      <c r="G6" s="56">
        <v>4058.3333333333335</v>
      </c>
    </row>
    <row r="7" spans="1:7" x14ac:dyDescent="0.25">
      <c r="A7" s="59" t="s">
        <v>157</v>
      </c>
      <c r="B7" s="56">
        <v>3627.2493736759302</v>
      </c>
      <c r="C7" s="56">
        <v>1823.1238459036349</v>
      </c>
      <c r="D7" s="56">
        <v>3253.4523809523816</v>
      </c>
      <c r="E7" s="56">
        <v>3136.1850681350311</v>
      </c>
      <c r="F7" s="56">
        <v>3958.9065890842007</v>
      </c>
      <c r="G7" s="56">
        <v>4153.333333333333</v>
      </c>
    </row>
    <row r="8" spans="1:7" x14ac:dyDescent="0.25">
      <c r="A8" s="59" t="s">
        <v>158</v>
      </c>
      <c r="B8" s="56">
        <v>4738.0288276807541</v>
      </c>
      <c r="C8" s="56">
        <v>3530.5017517640431</v>
      </c>
      <c r="D8" s="56">
        <v>3499.8874075753347</v>
      </c>
      <c r="E8" s="56">
        <v>4005.4511796735519</v>
      </c>
      <c r="F8" s="56">
        <v>4829.4329833984366</v>
      </c>
      <c r="G8" s="56">
        <v>5309.166666666667</v>
      </c>
    </row>
    <row r="9" spans="1:7" x14ac:dyDescent="0.25">
      <c r="A9" s="59" t="s">
        <v>159</v>
      </c>
      <c r="B9" s="56">
        <v>4346.2155623165318</v>
      </c>
      <c r="C9" s="56">
        <v>5054.9655997983509</v>
      </c>
      <c r="D9" s="56">
        <v>4099.3720821661982</v>
      </c>
      <c r="E9" s="56">
        <v>6781.8083800701261</v>
      </c>
      <c r="F9" s="56">
        <v>4308.6473592122384</v>
      </c>
      <c r="G9" s="56">
        <v>4525.5050505050503</v>
      </c>
    </row>
    <row r="10" spans="1:7" x14ac:dyDescent="0.25">
      <c r="A10" s="59" t="s">
        <v>162</v>
      </c>
      <c r="B10" s="56">
        <v>5968.6459490901461</v>
      </c>
      <c r="C10" s="56">
        <v>6297.7679522902572</v>
      </c>
      <c r="D10" s="56">
        <v>5998.9285714285716</v>
      </c>
      <c r="E10" s="56">
        <v>7634.5487914244468</v>
      </c>
      <c r="F10" s="56">
        <v>5291.666666666667</v>
      </c>
      <c r="G10" s="56">
        <v>5891.1111111111104</v>
      </c>
    </row>
    <row r="11" spans="1:7" x14ac:dyDescent="0.25">
      <c r="A11" s="59" t="s">
        <v>165</v>
      </c>
      <c r="B11" s="56">
        <v>2772.5382618322974</v>
      </c>
      <c r="C11" s="56">
        <v>2909.5890911283946</v>
      </c>
      <c r="D11" s="56">
        <v>2935.314090671231</v>
      </c>
      <c r="E11" s="56">
        <v>3494.7880738853514</v>
      </c>
      <c r="F11" s="56">
        <v>3318.7772216796861</v>
      </c>
      <c r="G11" s="56">
        <v>3720</v>
      </c>
    </row>
    <row r="12" spans="1:7" x14ac:dyDescent="0.25">
      <c r="A12" s="59" t="s">
        <v>166</v>
      </c>
      <c r="B12" s="56">
        <v>3310.8532616387943</v>
      </c>
      <c r="C12" s="56">
        <v>4380.4161778285716</v>
      </c>
      <c r="D12" s="56">
        <v>3284.2532467532469</v>
      </c>
      <c r="E12" s="56">
        <v>4240.6735567624828</v>
      </c>
      <c r="F12" s="56">
        <v>4459.0101700436198</v>
      </c>
      <c r="G12" s="56">
        <v>3832.28491168644</v>
      </c>
    </row>
    <row r="13" spans="1:7" x14ac:dyDescent="0.25">
      <c r="A13" s="59" t="s">
        <v>168</v>
      </c>
      <c r="B13" s="56">
        <v>3431.7368062383753</v>
      </c>
      <c r="C13" s="56">
        <v>4326.0028571203438</v>
      </c>
      <c r="D13" s="56">
        <v>3263.8571428571427</v>
      </c>
      <c r="E13" s="56">
        <v>5405.595521191246</v>
      </c>
      <c r="F13" s="56">
        <v>4962.6597764756953</v>
      </c>
      <c r="G13" s="56">
        <v>4318.333333333333</v>
      </c>
    </row>
    <row r="14" spans="1:7" x14ac:dyDescent="0.25">
      <c r="A14" s="59" t="s">
        <v>171</v>
      </c>
      <c r="B14" s="56">
        <v>3440.5722675697812</v>
      </c>
      <c r="C14" s="56">
        <v>3820.1881876367847</v>
      </c>
      <c r="D14" s="56">
        <v>3341.4285714285702</v>
      </c>
      <c r="E14" s="56">
        <v>4211.2159174074131</v>
      </c>
      <c r="F14" s="56">
        <v>5232.3627399419283</v>
      </c>
      <c r="G14" s="56">
        <v>5034.0534628998867</v>
      </c>
    </row>
    <row r="15" spans="1:7" x14ac:dyDescent="0.25">
      <c r="A15" s="59" t="s">
        <v>172</v>
      </c>
      <c r="B15" s="56">
        <v>3853.6436919979028</v>
      </c>
      <c r="C15" s="56">
        <v>5713.3482890104169</v>
      </c>
      <c r="D15" s="56">
        <v>3656.5149393090592</v>
      </c>
      <c r="E15" s="56">
        <v>9780.0053462327887</v>
      </c>
      <c r="F15" s="56">
        <v>4776.8589410661407</v>
      </c>
      <c r="G15" s="56">
        <v>5564.8804757442631</v>
      </c>
    </row>
    <row r="16" spans="1:7" x14ac:dyDescent="0.25">
      <c r="A16" s="59" t="s">
        <v>173</v>
      </c>
      <c r="B16" s="56">
        <v>1825.9099999999999</v>
      </c>
      <c r="C16" s="56">
        <v>1218.1789835965758</v>
      </c>
      <c r="D16" s="56">
        <v>1355.7761077268224</v>
      </c>
      <c r="E16" s="56">
        <v>2884.304172579331</v>
      </c>
      <c r="F16" s="56">
        <v>2353.1867812802388</v>
      </c>
      <c r="G16" s="56">
        <v>1894.0896107947717</v>
      </c>
    </row>
    <row r="17" spans="1:7" x14ac:dyDescent="0.25">
      <c r="A17" s="59" t="s">
        <v>174</v>
      </c>
      <c r="B17" s="56">
        <v>2038.7028494136318</v>
      </c>
      <c r="C17" s="56">
        <v>2579.4640569219919</v>
      </c>
      <c r="D17" s="56">
        <v>2864.2566933871271</v>
      </c>
      <c r="E17" s="56">
        <v>2506.996266806113</v>
      </c>
      <c r="F17" s="56">
        <v>2248.4773013644758</v>
      </c>
      <c r="G17" s="56">
        <v>2574.62962962963</v>
      </c>
    </row>
    <row r="18" spans="1:7" x14ac:dyDescent="0.25">
      <c r="A18" s="59" t="s">
        <v>186</v>
      </c>
      <c r="B18" s="56">
        <v>2346.9136354850566</v>
      </c>
      <c r="C18" s="56">
        <v>1280.2019634901865</v>
      </c>
      <c r="D18" s="56">
        <v>1531.100298250205</v>
      </c>
      <c r="E18" s="56">
        <v>1584.9900527985988</v>
      </c>
      <c r="F18" s="56">
        <v>2139.6904412721501</v>
      </c>
      <c r="G18" s="56">
        <v>2056.9856533857965</v>
      </c>
    </row>
  </sheetData>
  <conditionalFormatting sqref="B2:G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H1" zoomScale="85" zoomScaleNormal="85" workbookViewId="0">
      <selection activeCell="K10" sqref="K10"/>
    </sheetView>
  </sheetViews>
  <sheetFormatPr defaultRowHeight="15" x14ac:dyDescent="0.25"/>
  <cols>
    <col min="1" max="1" width="39.85546875" style="10" bestFit="1" customWidth="1"/>
    <col min="2" max="2" width="33.5703125" bestFit="1" customWidth="1"/>
    <col min="3" max="3" width="19.28515625" customWidth="1"/>
    <col min="4" max="4" width="18.85546875" customWidth="1"/>
    <col min="5" max="5" width="19.28515625" customWidth="1"/>
    <col min="6" max="6" width="7.5703125" customWidth="1"/>
    <col min="7" max="7" width="8.5703125" bestFit="1" customWidth="1"/>
    <col min="8" max="8" width="20.28515625" bestFit="1" customWidth="1"/>
    <col min="10" max="10" width="38.5703125" bestFit="1" customWidth="1"/>
    <col min="11" max="11" width="11.7109375" customWidth="1"/>
    <col min="12" max="12" width="70.140625" customWidth="1"/>
  </cols>
  <sheetData>
    <row r="1" spans="1:13" s="2" customFormat="1" x14ac:dyDescent="0.25">
      <c r="A1" t="s">
        <v>146</v>
      </c>
      <c r="B1" t="s">
        <v>58</v>
      </c>
      <c r="C1" t="s">
        <v>54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J1" t="s">
        <v>247</v>
      </c>
      <c r="K1" t="s">
        <v>245</v>
      </c>
      <c r="L1" s="2" t="s">
        <v>256</v>
      </c>
      <c r="M1" s="42" t="s">
        <v>257</v>
      </c>
    </row>
    <row r="2" spans="1:13" ht="15" customHeight="1" x14ac:dyDescent="0.25">
      <c r="A2" t="s">
        <v>147</v>
      </c>
      <c r="B2" s="3">
        <v>838.84915060493086</v>
      </c>
      <c r="C2" s="3">
        <v>2798.4962083299024</v>
      </c>
      <c r="D2" s="3">
        <v>2720.9608418325447</v>
      </c>
      <c r="E2" s="3">
        <f t="shared" ref="E2:E44" si="0">(D2-C2)/C2*100</f>
        <v>-2.7706082383305985</v>
      </c>
      <c r="F2" s="3">
        <f t="shared" ref="F2:F44" si="1">($D2-$B2)/$B2*100</f>
        <v>224.36831340537697</v>
      </c>
      <c r="G2" s="5" t="s">
        <v>105</v>
      </c>
      <c r="H2" s="14" t="s">
        <v>63</v>
      </c>
      <c r="J2" t="s">
        <v>246</v>
      </c>
      <c r="L2" s="2" t="s">
        <v>189</v>
      </c>
      <c r="M2" s="41">
        <v>2216.2114648778488</v>
      </c>
    </row>
    <row r="3" spans="1:13" ht="15" customHeight="1" x14ac:dyDescent="0.25">
      <c r="A3" t="s">
        <v>148</v>
      </c>
      <c r="B3" s="3">
        <v>800.48677297256404</v>
      </c>
      <c r="C3" s="3">
        <v>2603.3180291153212</v>
      </c>
      <c r="D3" s="3">
        <v>2546.7025455351186</v>
      </c>
      <c r="E3" s="3">
        <f t="shared" si="0"/>
        <v>-2.1747432678996246</v>
      </c>
      <c r="F3" s="3">
        <f t="shared" si="1"/>
        <v>218.14423817124143</v>
      </c>
      <c r="G3" s="5" t="s">
        <v>106</v>
      </c>
      <c r="H3" s="14" t="s">
        <v>64</v>
      </c>
      <c r="J3" t="s">
        <v>248</v>
      </c>
      <c r="L3" t="s">
        <v>188</v>
      </c>
      <c r="M3" s="41">
        <v>2633.8316936838319</v>
      </c>
    </row>
    <row r="4" spans="1:13" ht="15" customHeight="1" x14ac:dyDescent="0.25">
      <c r="A4" t="s">
        <v>173</v>
      </c>
      <c r="B4" s="3">
        <v>683.77839588224344</v>
      </c>
      <c r="C4" s="3">
        <v>1251.5236601972119</v>
      </c>
      <c r="D4" s="3">
        <v>1878.0015100274036</v>
      </c>
      <c r="E4" s="3">
        <f t="shared" si="0"/>
        <v>50.057211841402413</v>
      </c>
      <c r="F4" s="3">
        <f t="shared" si="1"/>
        <v>174.65060629830469</v>
      </c>
      <c r="G4" s="5" t="s">
        <v>129</v>
      </c>
      <c r="H4" s="14" t="s">
        <v>88</v>
      </c>
      <c r="J4" t="s">
        <v>249</v>
      </c>
      <c r="L4" t="s">
        <v>190</v>
      </c>
      <c r="M4" s="41">
        <v>1836.0085445683412</v>
      </c>
    </row>
    <row r="5" spans="1:13" ht="15" customHeight="1" x14ac:dyDescent="0.25">
      <c r="A5" t="s">
        <v>153</v>
      </c>
      <c r="B5" s="3">
        <v>940.15973585512154</v>
      </c>
      <c r="C5" s="3">
        <v>2428.6473439224605</v>
      </c>
      <c r="D5" s="3">
        <v>2485.1388653667864</v>
      </c>
      <c r="E5" s="3">
        <f t="shared" si="0"/>
        <v>2.3260487606688702</v>
      </c>
      <c r="F5" s="3">
        <f t="shared" si="1"/>
        <v>164.33155671216127</v>
      </c>
      <c r="G5" s="5" t="s">
        <v>55</v>
      </c>
      <c r="H5" s="14" t="s">
        <v>69</v>
      </c>
      <c r="J5" t="s">
        <v>250</v>
      </c>
      <c r="L5" t="s">
        <v>244</v>
      </c>
      <c r="M5" s="41">
        <v>2926.4057463451877</v>
      </c>
    </row>
    <row r="6" spans="1:13" ht="15" customHeight="1" x14ac:dyDescent="0.25">
      <c r="A6" t="s">
        <v>186</v>
      </c>
      <c r="B6" s="3">
        <v>772.72444685592234</v>
      </c>
      <c r="C6" s="3">
        <v>1705.5835043337868</v>
      </c>
      <c r="D6" s="3">
        <v>1836.0085445683412</v>
      </c>
      <c r="E6" s="3">
        <f t="shared" si="0"/>
        <v>7.6469454531632213</v>
      </c>
      <c r="F6" s="3">
        <f t="shared" si="1"/>
        <v>137.60197468046101</v>
      </c>
      <c r="G6" s="5" t="s">
        <v>143</v>
      </c>
      <c r="H6" s="14" t="s">
        <v>102</v>
      </c>
      <c r="L6" t="s">
        <v>255</v>
      </c>
      <c r="M6" s="41">
        <v>1540.6160620386991</v>
      </c>
    </row>
    <row r="7" spans="1:13" ht="15" customHeight="1" x14ac:dyDescent="0.25">
      <c r="A7" t="s">
        <v>144</v>
      </c>
      <c r="B7" s="3">
        <v>1202.1767689059789</v>
      </c>
      <c r="C7" s="3">
        <v>2671.6021177723037</v>
      </c>
      <c r="D7" s="3">
        <v>2833.9730241430798</v>
      </c>
      <c r="E7" s="3">
        <f t="shared" si="0"/>
        <v>6.0776604903340887</v>
      </c>
      <c r="F7" s="3">
        <f t="shared" si="1"/>
        <v>135.7367982349293</v>
      </c>
      <c r="G7" s="5" t="s">
        <v>103</v>
      </c>
      <c r="H7" s="14" t="s">
        <v>61</v>
      </c>
    </row>
    <row r="8" spans="1:13" ht="15" customHeight="1" x14ac:dyDescent="0.25">
      <c r="A8" t="s">
        <v>178</v>
      </c>
      <c r="B8" s="3">
        <v>867.18392575172891</v>
      </c>
      <c r="C8" s="3">
        <v>1944.6436738238372</v>
      </c>
      <c r="D8" s="3">
        <v>1959.9827752788497</v>
      </c>
      <c r="E8" s="3">
        <f t="shared" si="0"/>
        <v>0.7887872550373487</v>
      </c>
      <c r="F8" s="3">
        <f t="shared" si="1"/>
        <v>126.0169633079643</v>
      </c>
      <c r="G8" s="5" t="s">
        <v>134</v>
      </c>
      <c r="H8" s="14" t="s">
        <v>93</v>
      </c>
      <c r="J8" s="36" t="s">
        <v>251</v>
      </c>
      <c r="K8" s="35">
        <v>11153.07351151391</v>
      </c>
    </row>
    <row r="9" spans="1:13" ht="15" customHeight="1" x14ac:dyDescent="0.25">
      <c r="A9" t="s">
        <v>164</v>
      </c>
      <c r="B9" s="3">
        <v>581.09197915880657</v>
      </c>
      <c r="C9" s="3">
        <v>1266.3149628077369</v>
      </c>
      <c r="D9" s="3">
        <v>1311.0286836146092</v>
      </c>
      <c r="E9" s="3">
        <f t="shared" si="0"/>
        <v>3.5310110138579418</v>
      </c>
      <c r="F9" s="3">
        <f t="shared" si="1"/>
        <v>125.61465837344115</v>
      </c>
      <c r="G9" s="5" t="s">
        <v>120</v>
      </c>
      <c r="H9" s="14" t="s">
        <v>80</v>
      </c>
      <c r="J9" s="36" t="s">
        <v>252</v>
      </c>
      <c r="K9">
        <f>70000/30</f>
        <v>2333.3333333333335</v>
      </c>
    </row>
    <row r="10" spans="1:13" ht="15" customHeight="1" x14ac:dyDescent="0.3">
      <c r="A10" t="s">
        <v>176</v>
      </c>
      <c r="B10" s="3">
        <v>694.69086679389545</v>
      </c>
      <c r="C10" s="3">
        <v>1539.6563997782489</v>
      </c>
      <c r="D10" s="3">
        <v>1566.2042662069478</v>
      </c>
      <c r="E10" s="3">
        <f t="shared" si="0"/>
        <v>1.7242721449098934</v>
      </c>
      <c r="F10" s="3">
        <f t="shared" si="1"/>
        <v>125.453412599941</v>
      </c>
      <c r="G10" s="5" t="s">
        <v>132</v>
      </c>
      <c r="H10" s="14" t="s">
        <v>91</v>
      </c>
      <c r="J10" s="39" t="s">
        <v>253</v>
      </c>
      <c r="K10" s="62">
        <f>K8/K9</f>
        <v>4.779888647791676</v>
      </c>
      <c r="L10" s="37"/>
    </row>
    <row r="11" spans="1:13" ht="15" customHeight="1" x14ac:dyDescent="0.25">
      <c r="A11" t="s">
        <v>179</v>
      </c>
      <c r="B11" s="3">
        <v>936.24534333883389</v>
      </c>
      <c r="C11" s="3">
        <v>2068.1971206654143</v>
      </c>
      <c r="D11" s="3">
        <v>2104.4347096150404</v>
      </c>
      <c r="E11" s="3">
        <f t="shared" si="0"/>
        <v>1.752134193957642</v>
      </c>
      <c r="F11" s="3">
        <f t="shared" si="1"/>
        <v>124.77385063515669</v>
      </c>
      <c r="G11" s="5" t="s">
        <v>135</v>
      </c>
      <c r="H11" s="14" t="s">
        <v>94</v>
      </c>
      <c r="J11" s="39" t="s">
        <v>254</v>
      </c>
      <c r="K11" s="40">
        <f>(K8/70000)</f>
        <v>0.15932962159305586</v>
      </c>
      <c r="L11" s="38"/>
    </row>
    <row r="12" spans="1:13" ht="15" customHeight="1" x14ac:dyDescent="0.25">
      <c r="A12" t="s">
        <v>145</v>
      </c>
      <c r="B12" s="6">
        <v>110.09887211887212</v>
      </c>
      <c r="C12" s="6">
        <v>235.67349814172533</v>
      </c>
      <c r="D12" s="3">
        <v>247.2590999343181</v>
      </c>
      <c r="E12" s="3">
        <f t="shared" si="0"/>
        <v>4.9159544386384999</v>
      </c>
      <c r="F12" s="3">
        <f t="shared" si="1"/>
        <v>124.57913980022983</v>
      </c>
      <c r="G12" s="5" t="s">
        <v>104</v>
      </c>
      <c r="H12" s="14" t="s">
        <v>62</v>
      </c>
      <c r="K12" s="43">
        <f>100%-K11</f>
        <v>0.84067037840694414</v>
      </c>
    </row>
    <row r="13" spans="1:13" ht="15" customHeight="1" x14ac:dyDescent="0.25">
      <c r="A13" t="s">
        <v>177</v>
      </c>
      <c r="B13" s="3">
        <v>916.69480414695681</v>
      </c>
      <c r="C13" s="3">
        <v>2023.6838751770331</v>
      </c>
      <c r="D13" s="3">
        <v>2042.3536770686108</v>
      </c>
      <c r="E13" s="3">
        <f t="shared" si="0"/>
        <v>0.92256513581917121</v>
      </c>
      <c r="F13" s="3">
        <f t="shared" si="1"/>
        <v>122.79538051589063</v>
      </c>
      <c r="G13" s="5" t="s">
        <v>133</v>
      </c>
      <c r="H13" s="14" t="s">
        <v>92</v>
      </c>
    </row>
    <row r="14" spans="1:13" ht="15" customHeight="1" x14ac:dyDescent="0.25">
      <c r="A14" t="s">
        <v>175</v>
      </c>
      <c r="B14" s="3">
        <v>693.65407366574243</v>
      </c>
      <c r="C14" s="3">
        <v>1507.2059152730781</v>
      </c>
      <c r="D14" s="3">
        <v>1540.046406979003</v>
      </c>
      <c r="E14" s="3">
        <f t="shared" si="0"/>
        <v>2.1788988069340767</v>
      </c>
      <c r="F14" s="3">
        <f t="shared" si="1"/>
        <v>122.01937038160027</v>
      </c>
      <c r="G14" s="5" t="s">
        <v>131</v>
      </c>
      <c r="H14" s="14" t="s">
        <v>90</v>
      </c>
    </row>
    <row r="15" spans="1:13" ht="15" customHeight="1" x14ac:dyDescent="0.25">
      <c r="A15" t="s">
        <v>163</v>
      </c>
      <c r="B15" s="3">
        <v>548.95098552725005</v>
      </c>
      <c r="C15" s="3">
        <v>1198.0471797591213</v>
      </c>
      <c r="D15" s="3">
        <v>1205.3885873745755</v>
      </c>
      <c r="E15" s="3">
        <f t="shared" si="0"/>
        <v>0.61278117752677597</v>
      </c>
      <c r="F15" s="3">
        <f t="shared" si="1"/>
        <v>119.58036676386288</v>
      </c>
      <c r="G15" s="5" t="s">
        <v>119</v>
      </c>
      <c r="H15" s="14" t="s">
        <v>79</v>
      </c>
    </row>
    <row r="16" spans="1:13" ht="15" customHeight="1" x14ac:dyDescent="0.25">
      <c r="A16" t="s">
        <v>180</v>
      </c>
      <c r="B16" s="3">
        <v>1137.402898635863</v>
      </c>
      <c r="C16" s="3">
        <v>2471.2836299822566</v>
      </c>
      <c r="D16" s="3">
        <v>2489.1472970599543</v>
      </c>
      <c r="E16" s="3">
        <f t="shared" si="0"/>
        <v>0.7228497312478056</v>
      </c>
      <c r="F16" s="3">
        <f t="shared" si="1"/>
        <v>118.84481743850814</v>
      </c>
      <c r="G16" s="5" t="s">
        <v>136</v>
      </c>
      <c r="H16" s="14" t="s">
        <v>95</v>
      </c>
    </row>
    <row r="17" spans="1:8" ht="15" customHeight="1" x14ac:dyDescent="0.25">
      <c r="A17" t="s">
        <v>158</v>
      </c>
      <c r="B17" s="3">
        <v>2046.5024153883612</v>
      </c>
      <c r="C17" s="3">
        <v>4193.9661127611671</v>
      </c>
      <c r="D17" s="3">
        <v>4316.4129177333862</v>
      </c>
      <c r="E17" s="3">
        <f t="shared" si="0"/>
        <v>2.9195945241342018</v>
      </c>
      <c r="F17" s="3">
        <f t="shared" si="1"/>
        <v>110.9165806635155</v>
      </c>
      <c r="G17" s="5" t="s">
        <v>115</v>
      </c>
      <c r="H17" s="14" t="s">
        <v>74</v>
      </c>
    </row>
    <row r="18" spans="1:8" ht="15" customHeight="1" x14ac:dyDescent="0.25">
      <c r="A18" t="s">
        <v>170</v>
      </c>
      <c r="B18" s="3">
        <v>559.18168834245319</v>
      </c>
      <c r="C18" s="3">
        <v>1080.9149733669803</v>
      </c>
      <c r="D18" s="3">
        <v>1163.2443098946328</v>
      </c>
      <c r="E18" s="3">
        <f t="shared" si="0"/>
        <v>7.6166339218340084</v>
      </c>
      <c r="F18" s="3">
        <f t="shared" si="1"/>
        <v>108.02618078262974</v>
      </c>
      <c r="G18" s="5" t="s">
        <v>126</v>
      </c>
      <c r="H18" s="14" t="s">
        <v>85</v>
      </c>
    </row>
    <row r="19" spans="1:8" ht="15" customHeight="1" x14ac:dyDescent="0.25">
      <c r="A19" t="s">
        <v>169</v>
      </c>
      <c r="B19" s="3">
        <v>557.32955786346076</v>
      </c>
      <c r="C19" s="3">
        <v>1080.4421040131906</v>
      </c>
      <c r="D19" s="3">
        <v>1156.9086378729878</v>
      </c>
      <c r="E19" s="3">
        <f t="shared" si="0"/>
        <v>7.0773374691499118</v>
      </c>
      <c r="F19" s="3">
        <f t="shared" si="1"/>
        <v>107.58070724043975</v>
      </c>
      <c r="G19" s="5" t="s">
        <v>125</v>
      </c>
      <c r="H19" s="14" t="s">
        <v>84</v>
      </c>
    </row>
    <row r="20" spans="1:8" ht="15" customHeight="1" x14ac:dyDescent="0.25">
      <c r="A20" t="s">
        <v>182</v>
      </c>
      <c r="B20" s="3">
        <v>1979.7690534897606</v>
      </c>
      <c r="C20" s="3">
        <v>3944.3936965903017</v>
      </c>
      <c r="D20" s="3">
        <v>4039.6252556423628</v>
      </c>
      <c r="E20" s="3">
        <f t="shared" si="0"/>
        <v>2.4143522776233839</v>
      </c>
      <c r="F20" s="3">
        <f t="shared" si="1"/>
        <v>104.04527732776059</v>
      </c>
      <c r="G20" s="5" t="s">
        <v>138</v>
      </c>
      <c r="H20" s="14" t="s">
        <v>97</v>
      </c>
    </row>
    <row r="21" spans="1:8" ht="15" customHeight="1" x14ac:dyDescent="0.25">
      <c r="A21" t="s">
        <v>167</v>
      </c>
      <c r="B21" s="3">
        <v>872.63197516621915</v>
      </c>
      <c r="C21" s="3">
        <v>1733.4783015384401</v>
      </c>
      <c r="D21" s="3">
        <v>1778.9604773569465</v>
      </c>
      <c r="E21" s="3">
        <f t="shared" si="0"/>
        <v>2.623752242998461</v>
      </c>
      <c r="F21" s="3">
        <f t="shared" si="1"/>
        <v>103.86148204322787</v>
      </c>
      <c r="G21" s="5" t="s">
        <v>123</v>
      </c>
      <c r="H21" s="14" t="s">
        <v>82</v>
      </c>
    </row>
    <row r="22" spans="1:8" ht="15" customHeight="1" x14ac:dyDescent="0.25">
      <c r="A22" t="s">
        <v>185</v>
      </c>
      <c r="B22" s="3">
        <v>1884.621628056628</v>
      </c>
      <c r="C22" s="3">
        <v>3747.8654995332158</v>
      </c>
      <c r="D22" s="3">
        <v>3819.3696006646182</v>
      </c>
      <c r="E22" s="3">
        <f t="shared" si="0"/>
        <v>1.907861985450332</v>
      </c>
      <c r="F22" s="3">
        <f t="shared" si="1"/>
        <v>102.6597564097283</v>
      </c>
      <c r="G22" s="5" t="s">
        <v>142</v>
      </c>
      <c r="H22" s="14" t="s">
        <v>101</v>
      </c>
    </row>
    <row r="23" spans="1:8" ht="15" customHeight="1" x14ac:dyDescent="0.25">
      <c r="A23" t="s">
        <v>150</v>
      </c>
      <c r="B23" s="3">
        <v>3029.5009724272472</v>
      </c>
      <c r="C23" s="3">
        <v>5858.5767455405548</v>
      </c>
      <c r="D23" s="3">
        <v>6001.3163065393546</v>
      </c>
      <c r="E23" s="3">
        <f t="shared" si="0"/>
        <v>2.4364204344929101</v>
      </c>
      <c r="F23" s="3">
        <f t="shared" si="1"/>
        <v>98.095869952174937</v>
      </c>
      <c r="G23" s="5" t="s">
        <v>108</v>
      </c>
      <c r="H23" s="14" t="s">
        <v>66</v>
      </c>
    </row>
    <row r="24" spans="1:8" ht="15" customHeight="1" x14ac:dyDescent="0.25">
      <c r="A24" t="s">
        <v>184</v>
      </c>
      <c r="B24" s="3">
        <v>1610.183699474876</v>
      </c>
      <c r="C24" s="3">
        <v>2719.1648740973133</v>
      </c>
      <c r="D24" s="3">
        <v>3147.0488937671198</v>
      </c>
      <c r="E24" s="3">
        <f t="shared" si="0"/>
        <v>15.735861541380498</v>
      </c>
      <c r="F24" s="3">
        <f t="shared" si="1"/>
        <v>95.446575120183908</v>
      </c>
      <c r="G24" s="5" t="s">
        <v>141</v>
      </c>
      <c r="H24" s="14" t="s">
        <v>100</v>
      </c>
    </row>
    <row r="25" spans="1:8" ht="15" customHeight="1" x14ac:dyDescent="0.25">
      <c r="A25" t="s">
        <v>151</v>
      </c>
      <c r="B25" s="3">
        <v>814.53124546624542</v>
      </c>
      <c r="C25" s="3">
        <v>1550.2427261545026</v>
      </c>
      <c r="D25" s="3">
        <v>1588.0266638382084</v>
      </c>
      <c r="E25" s="3">
        <f t="shared" si="0"/>
        <v>2.4372917251114434</v>
      </c>
      <c r="F25" s="3">
        <f t="shared" si="1"/>
        <v>94.962031558311409</v>
      </c>
      <c r="G25" s="5" t="s">
        <v>109</v>
      </c>
      <c r="H25" s="14" t="s">
        <v>67</v>
      </c>
    </row>
    <row r="26" spans="1:8" ht="15" customHeight="1" x14ac:dyDescent="0.25">
      <c r="A26" t="s">
        <v>171</v>
      </c>
      <c r="B26" s="3">
        <v>2131.0117283917957</v>
      </c>
      <c r="C26" s="3">
        <v>4054.3239847898499</v>
      </c>
      <c r="D26" s="3">
        <v>4136.4786973755972</v>
      </c>
      <c r="E26" s="3">
        <f t="shared" si="0"/>
        <v>2.0263479902927815</v>
      </c>
      <c r="F26" s="3">
        <f t="shared" si="1"/>
        <v>94.108678158109498</v>
      </c>
      <c r="G26" s="5" t="s">
        <v>127</v>
      </c>
      <c r="H26" s="14" t="s">
        <v>86</v>
      </c>
    </row>
    <row r="27" spans="1:8" ht="15" customHeight="1" x14ac:dyDescent="0.25">
      <c r="A27" t="s">
        <v>43</v>
      </c>
      <c r="B27" s="3">
        <v>758.64755468787018</v>
      </c>
      <c r="C27" s="4">
        <v>1465.9858796281085</v>
      </c>
      <c r="D27" s="3">
        <v>1472.1760401320364</v>
      </c>
      <c r="E27" s="3">
        <f t="shared" si="0"/>
        <v>0.42225239614847099</v>
      </c>
      <c r="F27" s="3">
        <f t="shared" si="1"/>
        <v>94.052696938795606</v>
      </c>
      <c r="G27" s="5" t="s">
        <v>140</v>
      </c>
      <c r="H27" s="14" t="s">
        <v>99</v>
      </c>
    </row>
    <row r="28" spans="1:8" ht="15" customHeight="1" x14ac:dyDescent="0.25">
      <c r="A28" t="s">
        <v>149</v>
      </c>
      <c r="B28" s="3">
        <v>2630.0152354513089</v>
      </c>
      <c r="C28" s="3">
        <v>4914.6218834458705</v>
      </c>
      <c r="D28" s="3">
        <v>5073.7358123538679</v>
      </c>
      <c r="E28" s="3">
        <f t="shared" si="0"/>
        <v>3.237561966749622</v>
      </c>
      <c r="F28" s="3">
        <f t="shared" si="1"/>
        <v>92.91659394068941</v>
      </c>
      <c r="G28" s="5" t="s">
        <v>107</v>
      </c>
      <c r="H28" s="14" t="s">
        <v>65</v>
      </c>
    </row>
    <row r="29" spans="1:8" ht="15" customHeight="1" x14ac:dyDescent="0.25">
      <c r="A29" t="s">
        <v>181</v>
      </c>
      <c r="B29" s="3">
        <v>490.80301319229574</v>
      </c>
      <c r="C29" s="3">
        <v>898.53186258447545</v>
      </c>
      <c r="D29" s="3">
        <v>942.23834413034149</v>
      </c>
      <c r="E29" s="3">
        <f t="shared" si="0"/>
        <v>4.8642105378602505</v>
      </c>
      <c r="F29" s="3">
        <f t="shared" si="1"/>
        <v>91.97892409050354</v>
      </c>
      <c r="G29" s="5" t="s">
        <v>137</v>
      </c>
      <c r="H29" s="14" t="s">
        <v>96</v>
      </c>
    </row>
    <row r="30" spans="1:8" ht="15" customHeight="1" x14ac:dyDescent="0.25">
      <c r="A30" t="s">
        <v>183</v>
      </c>
      <c r="B30" s="3">
        <v>2418.1677542453158</v>
      </c>
      <c r="C30" s="3">
        <v>4509.3840576084422</v>
      </c>
      <c r="D30" s="3">
        <v>4626.8186758830007</v>
      </c>
      <c r="E30" s="3">
        <f t="shared" si="0"/>
        <v>2.6042274681930748</v>
      </c>
      <c r="F30" s="3">
        <f t="shared" si="1"/>
        <v>91.335719689429951</v>
      </c>
      <c r="G30" s="5" t="s">
        <v>139</v>
      </c>
      <c r="H30" s="14" t="s">
        <v>98</v>
      </c>
    </row>
    <row r="31" spans="1:8" ht="15" customHeight="1" x14ac:dyDescent="0.25">
      <c r="A31" t="s">
        <v>154</v>
      </c>
      <c r="B31" s="3">
        <v>2231.2344149339997</v>
      </c>
      <c r="C31" s="3">
        <v>4148.7413673875963</v>
      </c>
      <c r="D31" s="3">
        <v>4259.986952995806</v>
      </c>
      <c r="E31" s="3">
        <f t="shared" si="0"/>
        <v>2.6814297580150064</v>
      </c>
      <c r="F31" s="3">
        <f t="shared" si="1"/>
        <v>90.925118601750199</v>
      </c>
      <c r="G31" s="5" t="s">
        <v>111</v>
      </c>
      <c r="H31" s="14" t="s">
        <v>70</v>
      </c>
    </row>
    <row r="32" spans="1:8" ht="15" customHeight="1" x14ac:dyDescent="0.25">
      <c r="A32" t="s">
        <v>168</v>
      </c>
      <c r="B32" s="3">
        <v>2205.044079717974</v>
      </c>
      <c r="C32" s="3">
        <v>4136.1425292325002</v>
      </c>
      <c r="D32" s="3">
        <v>4203.7597581405707</v>
      </c>
      <c r="E32" s="3">
        <f t="shared" si="0"/>
        <v>1.6347896241529547</v>
      </c>
      <c r="F32" s="3">
        <f t="shared" si="1"/>
        <v>90.64288994523109</v>
      </c>
      <c r="G32" s="5" t="s">
        <v>124</v>
      </c>
      <c r="H32" s="14" t="s">
        <v>83</v>
      </c>
    </row>
    <row r="33" spans="1:8" ht="15" customHeight="1" x14ac:dyDescent="0.25">
      <c r="A33" t="s">
        <v>161</v>
      </c>
      <c r="B33" s="3">
        <v>526.82931145431144</v>
      </c>
      <c r="C33" s="3">
        <v>955.72723653447213</v>
      </c>
      <c r="D33" s="3">
        <v>991.20399188409135</v>
      </c>
      <c r="E33" s="3">
        <f t="shared" si="0"/>
        <v>3.7120167756503628</v>
      </c>
      <c r="F33" s="3">
        <f t="shared" si="1"/>
        <v>88.145186748982212</v>
      </c>
      <c r="G33" s="5" t="s">
        <v>117</v>
      </c>
      <c r="H33" s="14" t="s">
        <v>77</v>
      </c>
    </row>
    <row r="34" spans="1:8" ht="15" customHeight="1" x14ac:dyDescent="0.25">
      <c r="A34" t="s">
        <v>152</v>
      </c>
      <c r="B34" s="3">
        <v>795.82989255489258</v>
      </c>
      <c r="C34" s="3">
        <v>1454.4361956358302</v>
      </c>
      <c r="D34" s="3">
        <v>1486.246602990602</v>
      </c>
      <c r="E34" s="3">
        <f t="shared" si="0"/>
        <v>2.1871297929893263</v>
      </c>
      <c r="F34" s="3">
        <f t="shared" si="1"/>
        <v>86.754307282832769</v>
      </c>
      <c r="G34" s="5" t="s">
        <v>110</v>
      </c>
      <c r="H34" s="14" t="s">
        <v>68</v>
      </c>
    </row>
    <row r="35" spans="1:8" ht="15" customHeight="1" x14ac:dyDescent="0.25">
      <c r="A35" t="s">
        <v>157</v>
      </c>
      <c r="B35" s="3">
        <v>1791.0990784393416</v>
      </c>
      <c r="C35" s="3">
        <v>3267.624252326546</v>
      </c>
      <c r="D35" s="3">
        <v>3336.7032495405492</v>
      </c>
      <c r="E35" s="3">
        <f t="shared" si="0"/>
        <v>2.1140434725571358</v>
      </c>
      <c r="F35" s="3">
        <f t="shared" si="1"/>
        <v>86.293616567987755</v>
      </c>
      <c r="G35" s="5" t="s">
        <v>114</v>
      </c>
      <c r="H35" s="14" t="s">
        <v>73</v>
      </c>
    </row>
    <row r="36" spans="1:8" ht="15" customHeight="1" x14ac:dyDescent="0.25">
      <c r="A36" t="s">
        <v>160</v>
      </c>
      <c r="B36" s="3">
        <v>469.72950450450458</v>
      </c>
      <c r="C36" s="3">
        <v>843.21079005268211</v>
      </c>
      <c r="D36" s="3">
        <v>873.77102001760159</v>
      </c>
      <c r="E36" s="3">
        <f t="shared" si="0"/>
        <v>3.6242693197759164</v>
      </c>
      <c r="F36" s="3">
        <f t="shared" si="1"/>
        <v>86.015783900843374</v>
      </c>
      <c r="G36" s="5" t="s">
        <v>57</v>
      </c>
      <c r="H36" s="14" t="s">
        <v>76</v>
      </c>
    </row>
    <row r="37" spans="1:8" ht="15" customHeight="1" x14ac:dyDescent="0.25">
      <c r="A37" t="s">
        <v>165</v>
      </c>
      <c r="B37" s="3">
        <v>1738.9638678678677</v>
      </c>
      <c r="C37" s="3">
        <v>2928.91679572354</v>
      </c>
      <c r="D37" s="3">
        <v>3165.3812084810793</v>
      </c>
      <c r="E37" s="3">
        <f t="shared" si="0"/>
        <v>8.0734424788985759</v>
      </c>
      <c r="F37" s="3">
        <f t="shared" si="1"/>
        <v>82.026853287189482</v>
      </c>
      <c r="G37" s="5" t="s">
        <v>121</v>
      </c>
      <c r="H37" s="14" t="s">
        <v>56</v>
      </c>
    </row>
    <row r="38" spans="1:8" ht="15" customHeight="1" x14ac:dyDescent="0.25">
      <c r="A38" t="s">
        <v>174</v>
      </c>
      <c r="B38" s="3">
        <v>1370.1595998997473</v>
      </c>
      <c r="C38" s="3">
        <v>2146.9874710394374</v>
      </c>
      <c r="D38" s="3">
        <v>2466.787136787364</v>
      </c>
      <c r="E38" s="3">
        <f t="shared" si="0"/>
        <v>14.895273962316116</v>
      </c>
      <c r="F38" s="3">
        <f t="shared" si="1"/>
        <v>80.036481660082188</v>
      </c>
      <c r="G38" s="5" t="s">
        <v>130</v>
      </c>
      <c r="H38" s="14" t="s">
        <v>89</v>
      </c>
    </row>
    <row r="39" spans="1:8" ht="15" customHeight="1" x14ac:dyDescent="0.25">
      <c r="A39" t="s">
        <v>172</v>
      </c>
      <c r="B39" s="3">
        <v>2982.6881365000413</v>
      </c>
      <c r="C39" s="3">
        <v>5139.912140923052</v>
      </c>
      <c r="D39" s="3">
        <v>5345.9909023037162</v>
      </c>
      <c r="E39" s="3">
        <f t="shared" si="0"/>
        <v>4.0093829569556716</v>
      </c>
      <c r="F39" s="3">
        <f t="shared" si="1"/>
        <v>79.233988189487079</v>
      </c>
      <c r="G39" s="5" t="s">
        <v>128</v>
      </c>
      <c r="H39" s="14" t="s">
        <v>87</v>
      </c>
    </row>
    <row r="40" spans="1:8" ht="15" customHeight="1" x14ac:dyDescent="0.25">
      <c r="A40" t="s">
        <v>155</v>
      </c>
      <c r="B40" s="3">
        <v>3276.6288684205351</v>
      </c>
      <c r="C40" s="3">
        <v>5571.4419749531289</v>
      </c>
      <c r="D40" s="3">
        <v>5787.7444950687695</v>
      </c>
      <c r="E40" s="3">
        <f t="shared" si="0"/>
        <v>3.8823435851624448</v>
      </c>
      <c r="F40" s="3">
        <f t="shared" si="1"/>
        <v>76.63716970969287</v>
      </c>
      <c r="G40" s="5" t="s">
        <v>112</v>
      </c>
      <c r="H40" s="14" t="s">
        <v>71</v>
      </c>
    </row>
    <row r="41" spans="1:8" ht="15" customHeight="1" x14ac:dyDescent="0.25">
      <c r="A41" t="s">
        <v>166</v>
      </c>
      <c r="B41" s="3">
        <v>2222.9852723585955</v>
      </c>
      <c r="C41" s="3">
        <v>3706.8926611253646</v>
      </c>
      <c r="D41" s="3">
        <v>3875.65894324077</v>
      </c>
      <c r="E41" s="3">
        <f t="shared" si="0"/>
        <v>4.5527695982480951</v>
      </c>
      <c r="F41" s="3">
        <f t="shared" si="1"/>
        <v>74.344787229682439</v>
      </c>
      <c r="G41" s="5" t="s">
        <v>122</v>
      </c>
      <c r="H41" s="14" t="s">
        <v>81</v>
      </c>
    </row>
    <row r="42" spans="1:8" ht="15" customHeight="1" x14ac:dyDescent="0.25">
      <c r="A42" t="s">
        <v>159</v>
      </c>
      <c r="B42" s="3">
        <v>2750.914602526861</v>
      </c>
      <c r="C42" s="3">
        <v>4641.9454427335268</v>
      </c>
      <c r="D42" s="3">
        <v>4766.5638775357711</v>
      </c>
      <c r="E42" s="3">
        <f t="shared" si="0"/>
        <v>2.6846165328660052</v>
      </c>
      <c r="F42" s="3">
        <f t="shared" si="1"/>
        <v>73.271968281291947</v>
      </c>
      <c r="G42" s="5" t="s">
        <v>116</v>
      </c>
      <c r="H42" s="14" t="s">
        <v>75</v>
      </c>
    </row>
    <row r="43" spans="1:8" ht="15" customHeight="1" x14ac:dyDescent="0.25">
      <c r="A43" t="s">
        <v>162</v>
      </c>
      <c r="B43" s="3">
        <v>3645.8919819819812</v>
      </c>
      <c r="C43" s="3">
        <v>5971.9762024350548</v>
      </c>
      <c r="D43" s="3">
        <v>6130.5145940854454</v>
      </c>
      <c r="E43" s="3">
        <f t="shared" si="0"/>
        <v>2.6547056832836522</v>
      </c>
      <c r="F43" s="3">
        <f t="shared" si="1"/>
        <v>68.14855251835445</v>
      </c>
      <c r="G43" s="5" t="s">
        <v>118</v>
      </c>
      <c r="H43" s="14" t="s">
        <v>78</v>
      </c>
    </row>
    <row r="44" spans="1:8" ht="15" customHeight="1" x14ac:dyDescent="0.25">
      <c r="A44" t="s">
        <v>156</v>
      </c>
      <c r="B44" s="3">
        <v>2816.4811145368685</v>
      </c>
      <c r="C44" s="3">
        <v>4239.9878785471692</v>
      </c>
      <c r="D44" s="3">
        <v>4352.7683447761083</v>
      </c>
      <c r="E44" s="3">
        <f t="shared" si="0"/>
        <v>2.659924260622728</v>
      </c>
      <c r="F44" s="3">
        <f t="shared" si="1"/>
        <v>54.546335223407347</v>
      </c>
      <c r="G44" s="5" t="s">
        <v>113</v>
      </c>
      <c r="H44" s="14" t="s">
        <v>72</v>
      </c>
    </row>
  </sheetData>
  <conditionalFormatting sqref="F45:F1048576 E1:E44">
    <cfRule type="top10" dxfId="2" priority="1" rank="10"/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85" zoomScaleNormal="85" workbookViewId="0">
      <selection activeCell="C3" sqref="C3"/>
    </sheetView>
  </sheetViews>
  <sheetFormatPr defaultRowHeight="15" x14ac:dyDescent="0.25"/>
  <cols>
    <col min="1" max="1" width="33.5703125" bestFit="1" customWidth="1"/>
    <col min="2" max="2" width="37.42578125" bestFit="1" customWidth="1"/>
    <col min="3" max="3" width="12.5703125" bestFit="1" customWidth="1"/>
    <col min="4" max="4" width="35" customWidth="1"/>
    <col min="5" max="5" width="14.5703125" customWidth="1"/>
    <col min="6" max="6" width="15.85546875" bestFit="1" customWidth="1"/>
  </cols>
  <sheetData>
    <row r="1" spans="1:5" ht="51.75" x14ac:dyDescent="0.3">
      <c r="A1" s="23" t="s">
        <v>209</v>
      </c>
    </row>
    <row r="2" spans="1:5" s="2" customFormat="1" x14ac:dyDescent="0.25">
      <c r="A2" t="s">
        <v>146</v>
      </c>
      <c r="B2" s="2" t="s">
        <v>1</v>
      </c>
      <c r="C2" s="8"/>
      <c r="D2" s="8"/>
      <c r="E2" s="8"/>
    </row>
    <row r="3" spans="1:5" ht="15" customHeight="1" x14ac:dyDescent="0.25">
      <c r="A3" s="21" t="s">
        <v>147</v>
      </c>
      <c r="B3" s="22">
        <v>224.36831340537697</v>
      </c>
    </row>
    <row r="4" spans="1:5" ht="15" customHeight="1" x14ac:dyDescent="0.25">
      <c r="A4" s="21" t="s">
        <v>148</v>
      </c>
      <c r="B4" s="22">
        <v>218.14423817124143</v>
      </c>
      <c r="D4" s="20"/>
      <c r="E4" s="18"/>
    </row>
    <row r="5" spans="1:5" ht="15" customHeight="1" x14ac:dyDescent="0.25">
      <c r="A5" s="21" t="s">
        <v>173</v>
      </c>
      <c r="B5" s="22">
        <v>174.65060629830469</v>
      </c>
      <c r="D5" s="20"/>
      <c r="E5" s="18"/>
    </row>
    <row r="6" spans="1:5" ht="15" customHeight="1" x14ac:dyDescent="0.25">
      <c r="A6" s="21" t="s">
        <v>153</v>
      </c>
      <c r="B6" s="22">
        <v>164.33155671216127</v>
      </c>
      <c r="D6" s="20"/>
      <c r="E6" s="18"/>
    </row>
    <row r="7" spans="1:5" ht="15" customHeight="1" x14ac:dyDescent="0.25">
      <c r="A7" s="21" t="s">
        <v>186</v>
      </c>
      <c r="B7" s="22">
        <v>137.60197468046101</v>
      </c>
      <c r="D7" s="20"/>
      <c r="E7" s="18"/>
    </row>
    <row r="8" spans="1:5" ht="15" customHeight="1" x14ac:dyDescent="0.25">
      <c r="B8" s="16"/>
      <c r="D8" s="20"/>
      <c r="E8" s="18"/>
    </row>
    <row r="9" spans="1:5" ht="15" customHeight="1" x14ac:dyDescent="0.25">
      <c r="B9" s="16"/>
      <c r="D9" s="20"/>
      <c r="E9" s="18"/>
    </row>
    <row r="10" spans="1:5" ht="15" customHeight="1" x14ac:dyDescent="0.25">
      <c r="B10" s="16"/>
      <c r="D10" s="20"/>
      <c r="E10" s="18"/>
    </row>
    <row r="11" spans="1:5" ht="15" customHeight="1" x14ac:dyDescent="0.25">
      <c r="B11" s="16"/>
      <c r="D11" s="20"/>
      <c r="E11" s="18"/>
    </row>
    <row r="12" spans="1:5" ht="15" customHeight="1" x14ac:dyDescent="0.25">
      <c r="B12" s="16"/>
      <c r="D12" s="20"/>
      <c r="E12" s="18"/>
    </row>
    <row r="13" spans="1:5" ht="15" customHeight="1" x14ac:dyDescent="0.25">
      <c r="B13" s="16"/>
      <c r="D13" s="20"/>
      <c r="E13" s="18"/>
    </row>
    <row r="14" spans="1:5" ht="15" customHeight="1" x14ac:dyDescent="0.25">
      <c r="B14" s="16"/>
      <c r="D14" s="20"/>
      <c r="E14" s="18"/>
    </row>
    <row r="15" spans="1:5" ht="15" customHeight="1" x14ac:dyDescent="0.25">
      <c r="B15" s="16"/>
      <c r="D15" s="20"/>
      <c r="E15" s="18"/>
    </row>
    <row r="16" spans="1:5" ht="15" customHeight="1" x14ac:dyDescent="0.25">
      <c r="B16" s="16"/>
      <c r="D16" s="20"/>
      <c r="E16" s="18"/>
    </row>
    <row r="17" spans="1:6" ht="15" customHeight="1" x14ac:dyDescent="0.25">
      <c r="B17" s="16"/>
      <c r="D17" s="20"/>
      <c r="E17" s="18"/>
    </row>
    <row r="18" spans="1:6" ht="15" customHeight="1" x14ac:dyDescent="0.25">
      <c r="B18" s="16"/>
      <c r="D18" s="20"/>
      <c r="E18" s="18"/>
    </row>
    <row r="19" spans="1:6" ht="15" customHeight="1" x14ac:dyDescent="0.25">
      <c r="B19" s="16"/>
      <c r="D19" s="20"/>
      <c r="E19" s="18"/>
    </row>
    <row r="20" spans="1:6" ht="15" customHeight="1" x14ac:dyDescent="0.25">
      <c r="B20" s="16"/>
      <c r="D20" s="20"/>
      <c r="E20" s="18"/>
    </row>
    <row r="21" spans="1:6" ht="15" customHeight="1" x14ac:dyDescent="0.25">
      <c r="B21" s="16"/>
      <c r="D21" s="20"/>
      <c r="E21" s="18"/>
      <c r="F21" s="1"/>
    </row>
    <row r="22" spans="1:6" ht="15" customHeight="1" x14ac:dyDescent="0.25">
      <c r="B22" s="16"/>
      <c r="D22" s="20"/>
      <c r="E22" s="18"/>
      <c r="F22" s="1"/>
    </row>
    <row r="23" spans="1:6" ht="15" customHeight="1" x14ac:dyDescent="0.25">
      <c r="B23" s="16"/>
      <c r="D23" s="20"/>
      <c r="E23" s="18"/>
      <c r="F23" s="1"/>
    </row>
    <row r="24" spans="1:6" ht="15" hidden="1" customHeight="1" x14ac:dyDescent="0.25">
      <c r="A24" t="s">
        <v>150</v>
      </c>
      <c r="B24" s="16">
        <v>98.095869952174937</v>
      </c>
      <c r="D24" s="20"/>
      <c r="E24" s="18"/>
      <c r="F24" s="1"/>
    </row>
    <row r="25" spans="1:6" ht="15" hidden="1" customHeight="1" x14ac:dyDescent="0.25">
      <c r="A25" t="s">
        <v>184</v>
      </c>
      <c r="B25" s="16">
        <v>95.446575120183908</v>
      </c>
      <c r="D25" s="20"/>
      <c r="E25" s="18"/>
      <c r="F25" s="1"/>
    </row>
    <row r="26" spans="1:6" ht="15" hidden="1" customHeight="1" x14ac:dyDescent="0.25">
      <c r="A26" t="s">
        <v>151</v>
      </c>
      <c r="B26" s="16">
        <v>94.962031558311409</v>
      </c>
      <c r="D26" s="20"/>
      <c r="E26" s="18"/>
      <c r="F26" s="1"/>
    </row>
    <row r="27" spans="1:6" ht="15" hidden="1" customHeight="1" x14ac:dyDescent="0.25">
      <c r="A27" t="s">
        <v>171</v>
      </c>
      <c r="B27" s="16">
        <v>94.108678158109498</v>
      </c>
      <c r="D27" s="20"/>
      <c r="E27" s="18"/>
      <c r="F27" s="1"/>
    </row>
    <row r="28" spans="1:6" ht="15" hidden="1" customHeight="1" x14ac:dyDescent="0.25">
      <c r="A28" t="s">
        <v>43</v>
      </c>
      <c r="B28" s="16">
        <v>94.052696938795606</v>
      </c>
      <c r="D28" s="20"/>
      <c r="E28" s="18"/>
      <c r="F28" s="1"/>
    </row>
    <row r="29" spans="1:6" ht="15" hidden="1" customHeight="1" x14ac:dyDescent="0.25">
      <c r="A29" t="s">
        <v>149</v>
      </c>
      <c r="B29" s="16">
        <v>92.91659394068941</v>
      </c>
      <c r="D29" s="20"/>
      <c r="E29" s="18"/>
      <c r="F29" s="1"/>
    </row>
    <row r="30" spans="1:6" ht="15" hidden="1" customHeight="1" x14ac:dyDescent="0.25">
      <c r="A30" t="s">
        <v>181</v>
      </c>
      <c r="B30" s="16">
        <v>91.97892409050354</v>
      </c>
      <c r="D30" s="20"/>
      <c r="E30" s="18"/>
      <c r="F30" s="1"/>
    </row>
    <row r="31" spans="1:6" ht="15" hidden="1" customHeight="1" x14ac:dyDescent="0.25">
      <c r="A31" t="s">
        <v>183</v>
      </c>
      <c r="B31" s="16">
        <v>91.335719689429951</v>
      </c>
      <c r="D31" s="20"/>
      <c r="E31" s="18"/>
      <c r="F31" s="1"/>
    </row>
    <row r="32" spans="1:6" ht="15" hidden="1" customHeight="1" x14ac:dyDescent="0.25">
      <c r="A32" t="s">
        <v>154</v>
      </c>
      <c r="B32" s="16">
        <v>90.925118601750199</v>
      </c>
      <c r="D32" s="20"/>
      <c r="E32" s="18"/>
      <c r="F32" s="1"/>
    </row>
    <row r="33" spans="1:6" ht="15" hidden="1" customHeight="1" x14ac:dyDescent="0.25">
      <c r="A33" t="s">
        <v>168</v>
      </c>
      <c r="B33" s="16">
        <v>90.64288994523109</v>
      </c>
      <c r="D33" s="20"/>
      <c r="E33" s="18"/>
      <c r="F33" s="1"/>
    </row>
    <row r="34" spans="1:6" ht="15" hidden="1" customHeight="1" x14ac:dyDescent="0.25">
      <c r="A34" t="s">
        <v>161</v>
      </c>
      <c r="B34" s="16">
        <v>88.145186748982212</v>
      </c>
      <c r="D34" s="20"/>
      <c r="E34" s="18"/>
      <c r="F34" s="1"/>
    </row>
    <row r="35" spans="1:6" ht="15" hidden="1" customHeight="1" x14ac:dyDescent="0.25">
      <c r="A35" t="s">
        <v>152</v>
      </c>
      <c r="B35" s="16">
        <v>86.754307282832769</v>
      </c>
      <c r="D35" s="20"/>
      <c r="E35" s="18"/>
      <c r="F35" s="1"/>
    </row>
    <row r="36" spans="1:6" ht="15" hidden="1" customHeight="1" x14ac:dyDescent="0.25">
      <c r="A36" t="s">
        <v>157</v>
      </c>
      <c r="B36" s="16">
        <v>86.293616567987755</v>
      </c>
      <c r="D36" s="20"/>
      <c r="E36" s="18"/>
      <c r="F36" s="1"/>
    </row>
    <row r="37" spans="1:6" ht="15" hidden="1" customHeight="1" x14ac:dyDescent="0.25">
      <c r="A37" t="s">
        <v>160</v>
      </c>
      <c r="B37" s="16">
        <v>86.015783900843374</v>
      </c>
      <c r="D37" s="20"/>
      <c r="E37" s="18"/>
      <c r="F37" s="1"/>
    </row>
    <row r="38" spans="1:6" ht="15" hidden="1" customHeight="1" x14ac:dyDescent="0.25">
      <c r="A38" t="s">
        <v>165</v>
      </c>
      <c r="B38" s="16">
        <v>82.026853287189482</v>
      </c>
      <c r="D38" s="20"/>
      <c r="E38" s="18"/>
      <c r="F38" s="1"/>
    </row>
    <row r="39" spans="1:6" ht="15" hidden="1" customHeight="1" x14ac:dyDescent="0.25">
      <c r="A39" t="s">
        <v>174</v>
      </c>
      <c r="B39" s="16">
        <v>80.036481660082188</v>
      </c>
      <c r="D39" s="20"/>
      <c r="E39" s="18"/>
      <c r="F39" s="1"/>
    </row>
    <row r="40" spans="1:6" ht="15" hidden="1" customHeight="1" x14ac:dyDescent="0.25">
      <c r="A40" t="s">
        <v>172</v>
      </c>
      <c r="B40" s="16">
        <v>79.233988189487079</v>
      </c>
      <c r="D40" s="20"/>
      <c r="E40" s="18"/>
      <c r="F40" s="1"/>
    </row>
    <row r="41" spans="1:6" ht="15" hidden="1" customHeight="1" x14ac:dyDescent="0.25">
      <c r="A41" t="s">
        <v>155</v>
      </c>
      <c r="B41" s="16">
        <v>76.63716970969287</v>
      </c>
      <c r="D41" s="20"/>
      <c r="E41" s="18"/>
      <c r="F41" s="1"/>
    </row>
    <row r="42" spans="1:6" ht="15" hidden="1" customHeight="1" x14ac:dyDescent="0.25">
      <c r="A42" t="s">
        <v>166</v>
      </c>
      <c r="B42" s="16">
        <v>74.344787229682439</v>
      </c>
      <c r="D42" s="20"/>
      <c r="E42" s="18"/>
      <c r="F42" s="1"/>
    </row>
    <row r="43" spans="1:6" ht="15" hidden="1" customHeight="1" x14ac:dyDescent="0.25">
      <c r="A43" t="s">
        <v>159</v>
      </c>
      <c r="B43" s="16">
        <v>73.271968281291947</v>
      </c>
      <c r="D43" s="20"/>
      <c r="E43" s="18"/>
      <c r="F43" s="1"/>
    </row>
    <row r="44" spans="1:6" ht="15" hidden="1" customHeight="1" x14ac:dyDescent="0.25">
      <c r="A44" t="s">
        <v>162</v>
      </c>
      <c r="B44" s="16">
        <v>68.14855251835445</v>
      </c>
      <c r="D44" s="20"/>
      <c r="E44" s="18"/>
      <c r="F44" s="1"/>
    </row>
    <row r="45" spans="1:6" ht="15" hidden="1" customHeight="1" x14ac:dyDescent="0.25">
      <c r="A45" t="s">
        <v>156</v>
      </c>
      <c r="B45" s="16">
        <v>54.546335223407347</v>
      </c>
      <c r="D45" s="20"/>
      <c r="E45" s="18"/>
      <c r="F45" s="1"/>
    </row>
    <row r="46" spans="1:6" x14ac:dyDescent="0.25">
      <c r="D46" s="20"/>
      <c r="E46" s="18"/>
    </row>
    <row r="47" spans="1:6" x14ac:dyDescent="0.25">
      <c r="D47" s="20"/>
      <c r="E47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4"/>
  <sheetViews>
    <sheetView zoomScale="85" zoomScaleNormal="85" workbookViewId="0">
      <selection activeCell="H47" sqref="H47"/>
    </sheetView>
  </sheetViews>
  <sheetFormatPr defaultRowHeight="15" x14ac:dyDescent="0.25"/>
  <cols>
    <col min="1" max="1" width="39.85546875" style="10" bestFit="1" customWidth="1"/>
    <col min="2" max="2" width="33.5703125" bestFit="1" customWidth="1"/>
    <col min="3" max="3" width="19.28515625" customWidth="1"/>
    <col min="4" max="4" width="18.85546875" customWidth="1"/>
    <col min="5" max="5" width="19.28515625" customWidth="1"/>
    <col min="6" max="6" width="7.5703125" customWidth="1"/>
    <col min="7" max="7" width="8.5703125" bestFit="1" customWidth="1"/>
    <col min="8" max="8" width="20.28515625" bestFit="1" customWidth="1"/>
    <col min="9" max="9" width="19.5703125" bestFit="1" customWidth="1"/>
    <col min="10" max="10" width="37.42578125" bestFit="1" customWidth="1"/>
    <col min="11" max="11" width="12.5703125" bestFit="1" customWidth="1"/>
    <col min="12" max="12" width="17" bestFit="1" customWidth="1"/>
    <col min="13" max="13" width="16.140625" bestFit="1" customWidth="1"/>
    <col min="14" max="14" width="15.85546875" bestFit="1" customWidth="1"/>
  </cols>
  <sheetData>
    <row r="1" spans="1:14" s="2" customFormat="1" x14ac:dyDescent="0.25">
      <c r="A1" t="s">
        <v>53</v>
      </c>
      <c r="B1" t="s">
        <v>146</v>
      </c>
      <c r="C1" t="s">
        <v>58</v>
      </c>
      <c r="D1" t="s">
        <v>54</v>
      </c>
      <c r="E1" t="s">
        <v>59</v>
      </c>
      <c r="F1" t="s">
        <v>0</v>
      </c>
      <c r="G1" t="s">
        <v>1</v>
      </c>
      <c r="H1" t="s">
        <v>2</v>
      </c>
      <c r="I1" t="s">
        <v>3</v>
      </c>
      <c r="K1" s="8"/>
      <c r="L1" s="8"/>
      <c r="M1" s="8"/>
    </row>
    <row r="2" spans="1:14" ht="15" customHeight="1" x14ac:dyDescent="0.25">
      <c r="A2" s="12" t="s">
        <v>6</v>
      </c>
      <c r="B2" t="s">
        <v>147</v>
      </c>
      <c r="C2" s="3">
        <v>838.84915060493086</v>
      </c>
      <c r="D2" s="3">
        <v>2798.4962083299024</v>
      </c>
      <c r="E2" s="3">
        <v>2720.9608418325447</v>
      </c>
      <c r="F2" s="3">
        <f t="shared" ref="F2:F44" si="0">(E2-D2)/D2*100</f>
        <v>-2.7706082383305985</v>
      </c>
      <c r="G2" s="3">
        <f t="shared" ref="G2:G44" si="1">($E2-$C2)/$C2*100</f>
        <v>224.36831340537697</v>
      </c>
      <c r="H2" s="5" t="s">
        <v>105</v>
      </c>
      <c r="I2" s="14" t="s">
        <v>63</v>
      </c>
      <c r="L2" s="1"/>
      <c r="M2" s="1"/>
      <c r="N2" s="1"/>
    </row>
    <row r="3" spans="1:14" ht="15" customHeight="1" x14ac:dyDescent="0.25">
      <c r="A3" s="12" t="s">
        <v>7</v>
      </c>
      <c r="B3" t="s">
        <v>148</v>
      </c>
      <c r="C3" s="3">
        <v>800.48677297256404</v>
      </c>
      <c r="D3" s="3">
        <v>2603.3180291153212</v>
      </c>
      <c r="E3" s="3">
        <v>2546.7025455351186</v>
      </c>
      <c r="F3" s="3">
        <f t="shared" si="0"/>
        <v>-2.1747432678996246</v>
      </c>
      <c r="G3" s="3">
        <f t="shared" si="1"/>
        <v>218.14423817124143</v>
      </c>
      <c r="H3" s="5" t="s">
        <v>106</v>
      </c>
      <c r="I3" s="14" t="s">
        <v>64</v>
      </c>
      <c r="L3" s="7"/>
      <c r="M3" s="7"/>
      <c r="N3" s="1"/>
    </row>
    <row r="4" spans="1:14" ht="15" customHeight="1" x14ac:dyDescent="0.25">
      <c r="A4" s="12" t="s">
        <v>32</v>
      </c>
      <c r="B4" t="s">
        <v>173</v>
      </c>
      <c r="C4" s="3">
        <v>683.77839588224344</v>
      </c>
      <c r="D4" s="3">
        <v>1251.5236601972119</v>
      </c>
      <c r="E4" s="3">
        <v>1878.0015100274036</v>
      </c>
      <c r="F4" s="3">
        <f t="shared" si="0"/>
        <v>50.057211841402413</v>
      </c>
      <c r="G4" s="3">
        <f t="shared" si="1"/>
        <v>174.65060629830469</v>
      </c>
      <c r="H4" s="5" t="s">
        <v>129</v>
      </c>
      <c r="I4" s="14" t="s">
        <v>88</v>
      </c>
      <c r="L4" s="1"/>
      <c r="M4" s="1"/>
      <c r="N4" s="1"/>
    </row>
    <row r="5" spans="1:14" ht="15" customHeight="1" x14ac:dyDescent="0.25">
      <c r="A5" s="12" t="s">
        <v>12</v>
      </c>
      <c r="B5" t="s">
        <v>153</v>
      </c>
      <c r="C5" s="3">
        <v>940.15973585512154</v>
      </c>
      <c r="D5" s="3">
        <v>2428.6473439224605</v>
      </c>
      <c r="E5" s="3">
        <v>2485.1388653667864</v>
      </c>
      <c r="F5" s="3">
        <f t="shared" si="0"/>
        <v>2.3260487606688702</v>
      </c>
      <c r="G5" s="3">
        <f t="shared" si="1"/>
        <v>164.33155671216127</v>
      </c>
      <c r="H5" s="5" t="s">
        <v>55</v>
      </c>
      <c r="I5" s="14" t="s">
        <v>69</v>
      </c>
      <c r="L5" s="1"/>
      <c r="M5" s="1"/>
      <c r="N5" s="1"/>
    </row>
    <row r="6" spans="1:14" ht="15" customHeight="1" x14ac:dyDescent="0.25">
      <c r="A6" s="12" t="s">
        <v>46</v>
      </c>
      <c r="B6" t="s">
        <v>186</v>
      </c>
      <c r="C6" s="3">
        <v>772.72444685592234</v>
      </c>
      <c r="D6" s="3">
        <v>1705.5835043337868</v>
      </c>
      <c r="E6" s="3">
        <v>1836.0085445683412</v>
      </c>
      <c r="F6" s="3">
        <f t="shared" si="0"/>
        <v>7.6469454531632213</v>
      </c>
      <c r="G6" s="3">
        <f t="shared" si="1"/>
        <v>137.60197468046101</v>
      </c>
      <c r="H6" s="5" t="s">
        <v>143</v>
      </c>
      <c r="I6" s="14" t="s">
        <v>102</v>
      </c>
      <c r="L6" s="1"/>
      <c r="M6" s="1"/>
      <c r="N6" s="1"/>
    </row>
    <row r="7" spans="1:14" ht="15" customHeight="1" x14ac:dyDescent="0.25">
      <c r="A7" s="12" t="s">
        <v>4</v>
      </c>
      <c r="B7" t="s">
        <v>144</v>
      </c>
      <c r="C7" s="3">
        <v>1202.1767689059789</v>
      </c>
      <c r="D7" s="3">
        <v>2671.6021177723037</v>
      </c>
      <c r="E7" s="3">
        <v>2833.9730241430798</v>
      </c>
      <c r="F7" s="3">
        <f t="shared" si="0"/>
        <v>6.0776604903340887</v>
      </c>
      <c r="G7" s="3">
        <f t="shared" si="1"/>
        <v>135.7367982349293</v>
      </c>
      <c r="H7" s="5" t="s">
        <v>103</v>
      </c>
      <c r="I7" s="14" t="s">
        <v>61</v>
      </c>
      <c r="L7" s="1"/>
      <c r="M7" s="1"/>
      <c r="N7" s="1"/>
    </row>
    <row r="8" spans="1:14" ht="15" customHeight="1" x14ac:dyDescent="0.25">
      <c r="A8" s="12" t="s">
        <v>37</v>
      </c>
      <c r="B8" t="s">
        <v>178</v>
      </c>
      <c r="C8" s="3">
        <v>867.18392575172891</v>
      </c>
      <c r="D8" s="3">
        <v>1944.6436738238372</v>
      </c>
      <c r="E8" s="3">
        <v>1959.9827752788497</v>
      </c>
      <c r="F8" s="3">
        <f t="shared" si="0"/>
        <v>0.7887872550373487</v>
      </c>
      <c r="G8" s="3">
        <f t="shared" si="1"/>
        <v>126.0169633079643</v>
      </c>
      <c r="H8" s="5" t="s">
        <v>134</v>
      </c>
      <c r="I8" s="14" t="s">
        <v>93</v>
      </c>
      <c r="L8" s="1"/>
      <c r="M8" s="1"/>
      <c r="N8" s="1"/>
    </row>
    <row r="9" spans="1:14" ht="15" customHeight="1" x14ac:dyDescent="0.25">
      <c r="A9" s="12" t="s">
        <v>23</v>
      </c>
      <c r="B9" t="s">
        <v>164</v>
      </c>
      <c r="C9" s="3">
        <v>581.09197915880657</v>
      </c>
      <c r="D9" s="3">
        <v>1266.3149628077369</v>
      </c>
      <c r="E9" s="3">
        <v>1311.0286836146092</v>
      </c>
      <c r="F9" s="3">
        <f t="shared" si="0"/>
        <v>3.5310110138579418</v>
      </c>
      <c r="G9" s="3">
        <f t="shared" si="1"/>
        <v>125.61465837344115</v>
      </c>
      <c r="H9" s="5" t="s">
        <v>120</v>
      </c>
      <c r="I9" s="14" t="s">
        <v>80</v>
      </c>
      <c r="L9" s="1"/>
      <c r="M9" s="1"/>
      <c r="N9" s="1"/>
    </row>
    <row r="10" spans="1:14" ht="15" customHeight="1" x14ac:dyDescent="0.25">
      <c r="A10" s="12" t="s">
        <v>35</v>
      </c>
      <c r="B10" t="s">
        <v>176</v>
      </c>
      <c r="C10" s="3">
        <v>694.69086679389545</v>
      </c>
      <c r="D10" s="3">
        <v>1539.6563997782489</v>
      </c>
      <c r="E10" s="3">
        <v>1566.2042662069478</v>
      </c>
      <c r="F10" s="3">
        <f t="shared" si="0"/>
        <v>1.7242721449098934</v>
      </c>
      <c r="G10" s="3">
        <f t="shared" si="1"/>
        <v>125.453412599941</v>
      </c>
      <c r="H10" s="5" t="s">
        <v>132</v>
      </c>
      <c r="I10" s="14" t="s">
        <v>91</v>
      </c>
      <c r="L10" s="1"/>
      <c r="M10" s="1"/>
      <c r="N10" s="1"/>
    </row>
    <row r="11" spans="1:14" ht="15" customHeight="1" x14ac:dyDescent="0.25">
      <c r="A11" s="12" t="s">
        <v>38</v>
      </c>
      <c r="B11" t="s">
        <v>179</v>
      </c>
      <c r="C11" s="3">
        <v>936.24534333883389</v>
      </c>
      <c r="D11" s="3">
        <v>2068.1971206654143</v>
      </c>
      <c r="E11" s="3">
        <v>2104.4347096150404</v>
      </c>
      <c r="F11" s="3">
        <f t="shared" si="0"/>
        <v>1.752134193957642</v>
      </c>
      <c r="G11" s="3">
        <f t="shared" si="1"/>
        <v>124.77385063515669</v>
      </c>
      <c r="H11" s="5" t="s">
        <v>135</v>
      </c>
      <c r="I11" s="14" t="s">
        <v>94</v>
      </c>
      <c r="L11" s="1"/>
      <c r="M11" s="1"/>
      <c r="N11" s="1"/>
    </row>
    <row r="12" spans="1:14" ht="15" customHeight="1" x14ac:dyDescent="0.25">
      <c r="A12" s="13" t="s">
        <v>5</v>
      </c>
      <c r="B12" t="s">
        <v>145</v>
      </c>
      <c r="C12" s="6">
        <v>110.09887211887212</v>
      </c>
      <c r="D12" s="6">
        <v>235.67349814172533</v>
      </c>
      <c r="E12" s="3">
        <v>247.2590999343181</v>
      </c>
      <c r="F12" s="3">
        <f t="shared" si="0"/>
        <v>4.9159544386384999</v>
      </c>
      <c r="G12" s="3">
        <f t="shared" si="1"/>
        <v>124.57913980022983</v>
      </c>
      <c r="H12" s="5" t="s">
        <v>104</v>
      </c>
      <c r="I12" s="14" t="s">
        <v>62</v>
      </c>
      <c r="L12" s="1"/>
      <c r="M12" s="1"/>
      <c r="N12" s="1"/>
    </row>
    <row r="13" spans="1:14" ht="15" customHeight="1" x14ac:dyDescent="0.25">
      <c r="A13" s="12" t="s">
        <v>36</v>
      </c>
      <c r="B13" t="s">
        <v>177</v>
      </c>
      <c r="C13" s="3">
        <v>916.69480414695681</v>
      </c>
      <c r="D13" s="3">
        <v>2023.6838751770331</v>
      </c>
      <c r="E13" s="3">
        <v>2042.3536770686108</v>
      </c>
      <c r="F13" s="3">
        <f t="shared" si="0"/>
        <v>0.92256513581917121</v>
      </c>
      <c r="G13" s="3">
        <f t="shared" si="1"/>
        <v>122.79538051589063</v>
      </c>
      <c r="H13" s="5" t="s">
        <v>133</v>
      </c>
      <c r="I13" s="14" t="s">
        <v>92</v>
      </c>
      <c r="L13" s="1"/>
      <c r="M13" s="1"/>
      <c r="N13" s="1"/>
    </row>
    <row r="14" spans="1:14" ht="15" customHeight="1" x14ac:dyDescent="0.25">
      <c r="A14" s="12" t="s">
        <v>34</v>
      </c>
      <c r="B14" t="s">
        <v>175</v>
      </c>
      <c r="C14" s="3">
        <v>693.65407366574243</v>
      </c>
      <c r="D14" s="3">
        <v>1507.2059152730781</v>
      </c>
      <c r="E14" s="3">
        <v>1540.046406979003</v>
      </c>
      <c r="F14" s="3">
        <f t="shared" si="0"/>
        <v>2.1788988069340767</v>
      </c>
      <c r="G14" s="3">
        <f t="shared" si="1"/>
        <v>122.01937038160027</v>
      </c>
      <c r="H14" s="5" t="s">
        <v>131</v>
      </c>
      <c r="I14" s="14" t="s">
        <v>90</v>
      </c>
      <c r="L14" s="1"/>
      <c r="M14" s="1"/>
      <c r="N14" s="1"/>
    </row>
    <row r="15" spans="1:14" ht="15" customHeight="1" x14ac:dyDescent="0.25">
      <c r="A15" s="12" t="s">
        <v>22</v>
      </c>
      <c r="B15" t="s">
        <v>163</v>
      </c>
      <c r="C15" s="3">
        <v>548.95098552725005</v>
      </c>
      <c r="D15" s="3">
        <v>1198.0471797591213</v>
      </c>
      <c r="E15" s="3">
        <v>1205.3885873745755</v>
      </c>
      <c r="F15" s="3">
        <f t="shared" si="0"/>
        <v>0.61278117752677597</v>
      </c>
      <c r="G15" s="3">
        <f t="shared" si="1"/>
        <v>119.58036676386288</v>
      </c>
      <c r="H15" s="5" t="s">
        <v>119</v>
      </c>
      <c r="I15" s="14" t="s">
        <v>79</v>
      </c>
      <c r="L15" s="1"/>
      <c r="M15" s="1"/>
      <c r="N15" s="1"/>
    </row>
    <row r="16" spans="1:14" ht="15" customHeight="1" x14ac:dyDescent="0.25">
      <c r="A16" s="12" t="s">
        <v>39</v>
      </c>
      <c r="B16" t="s">
        <v>180</v>
      </c>
      <c r="C16" s="3">
        <v>1137.402898635863</v>
      </c>
      <c r="D16" s="3">
        <v>2471.2836299822566</v>
      </c>
      <c r="E16" s="3">
        <v>2489.1472970599543</v>
      </c>
      <c r="F16" s="3">
        <f t="shared" si="0"/>
        <v>0.7228497312478056</v>
      </c>
      <c r="G16" s="3">
        <f t="shared" si="1"/>
        <v>118.84481743850814</v>
      </c>
      <c r="H16" s="5" t="s">
        <v>136</v>
      </c>
      <c r="I16" s="14" t="s">
        <v>95</v>
      </c>
      <c r="L16" s="1"/>
      <c r="M16" s="1"/>
      <c r="N16" s="1"/>
    </row>
    <row r="17" spans="1:14" ht="15" customHeight="1" x14ac:dyDescent="0.25">
      <c r="A17" s="12" t="s">
        <v>17</v>
      </c>
      <c r="B17" t="s">
        <v>158</v>
      </c>
      <c r="C17" s="3">
        <v>2046.5024153883612</v>
      </c>
      <c r="D17" s="3">
        <v>4193.9661127611671</v>
      </c>
      <c r="E17" s="3">
        <v>4316.4129177333862</v>
      </c>
      <c r="F17" s="3">
        <f t="shared" si="0"/>
        <v>2.9195945241342018</v>
      </c>
      <c r="G17" s="3">
        <f t="shared" si="1"/>
        <v>110.9165806635155</v>
      </c>
      <c r="H17" s="5" t="s">
        <v>115</v>
      </c>
      <c r="I17" s="14" t="s">
        <v>74</v>
      </c>
      <c r="L17" s="1"/>
      <c r="M17" s="1"/>
      <c r="N17" s="1"/>
    </row>
    <row r="18" spans="1:14" ht="15" customHeight="1" x14ac:dyDescent="0.25">
      <c r="A18" s="12" t="s">
        <v>29</v>
      </c>
      <c r="B18" t="s">
        <v>170</v>
      </c>
      <c r="C18" s="3">
        <v>559.18168834245319</v>
      </c>
      <c r="D18" s="3">
        <v>1080.9149733669803</v>
      </c>
      <c r="E18" s="3">
        <v>1163.2443098946328</v>
      </c>
      <c r="F18" s="3">
        <f t="shared" si="0"/>
        <v>7.6166339218340084</v>
      </c>
      <c r="G18" s="3">
        <f t="shared" si="1"/>
        <v>108.02618078262974</v>
      </c>
      <c r="H18" s="5" t="s">
        <v>126</v>
      </c>
      <c r="I18" s="14" t="s">
        <v>85</v>
      </c>
      <c r="L18" s="1"/>
      <c r="M18" s="1"/>
      <c r="N18" s="1"/>
    </row>
    <row r="19" spans="1:14" ht="15" customHeight="1" x14ac:dyDescent="0.25">
      <c r="A19" s="12" t="s">
        <v>28</v>
      </c>
      <c r="B19" t="s">
        <v>169</v>
      </c>
      <c r="C19" s="3">
        <v>557.32955786346076</v>
      </c>
      <c r="D19" s="3">
        <v>1080.4421040131906</v>
      </c>
      <c r="E19" s="3">
        <v>1156.9086378729878</v>
      </c>
      <c r="F19" s="3">
        <f t="shared" si="0"/>
        <v>7.0773374691499118</v>
      </c>
      <c r="G19" s="3">
        <f t="shared" si="1"/>
        <v>107.58070724043975</v>
      </c>
      <c r="H19" s="5" t="s">
        <v>125</v>
      </c>
      <c r="I19" s="14" t="s">
        <v>84</v>
      </c>
      <c r="L19" s="1"/>
      <c r="M19" s="1"/>
      <c r="N19" s="1"/>
    </row>
    <row r="20" spans="1:14" ht="15" customHeight="1" x14ac:dyDescent="0.25">
      <c r="A20" s="12" t="s">
        <v>41</v>
      </c>
      <c r="B20" t="s">
        <v>182</v>
      </c>
      <c r="C20" s="3">
        <v>1979.7690534897606</v>
      </c>
      <c r="D20" s="3">
        <v>3944.3936965903017</v>
      </c>
      <c r="E20" s="3">
        <v>4039.6252556423628</v>
      </c>
      <c r="F20" s="3">
        <f t="shared" si="0"/>
        <v>2.4143522776233839</v>
      </c>
      <c r="G20" s="3">
        <f t="shared" si="1"/>
        <v>104.04527732776059</v>
      </c>
      <c r="H20" s="5" t="s">
        <v>138</v>
      </c>
      <c r="I20" s="14" t="s">
        <v>97</v>
      </c>
      <c r="L20" s="1"/>
      <c r="M20" s="1"/>
      <c r="N20" s="1"/>
    </row>
    <row r="21" spans="1:14" ht="15" customHeight="1" x14ac:dyDescent="0.25">
      <c r="A21" s="12" t="s">
        <v>26</v>
      </c>
      <c r="B21" t="s">
        <v>167</v>
      </c>
      <c r="C21" s="3">
        <v>872.63197516621915</v>
      </c>
      <c r="D21" s="3">
        <v>1733.4783015384401</v>
      </c>
      <c r="E21" s="3">
        <v>1778.9604773569465</v>
      </c>
      <c r="F21" s="3">
        <f t="shared" si="0"/>
        <v>2.623752242998461</v>
      </c>
      <c r="G21" s="3">
        <f t="shared" si="1"/>
        <v>103.86148204322787</v>
      </c>
      <c r="H21" s="5" t="s">
        <v>123</v>
      </c>
      <c r="I21" s="14" t="s">
        <v>82</v>
      </c>
      <c r="L21" s="1"/>
      <c r="M21" s="1"/>
      <c r="N21" s="1"/>
    </row>
    <row r="22" spans="1:14" ht="15" customHeight="1" x14ac:dyDescent="0.25">
      <c r="A22" s="12" t="s">
        <v>45</v>
      </c>
      <c r="B22" t="s">
        <v>185</v>
      </c>
      <c r="C22" s="3">
        <v>1884.621628056628</v>
      </c>
      <c r="D22" s="3">
        <v>3747.8654995332158</v>
      </c>
      <c r="E22" s="3">
        <v>3819.3696006646182</v>
      </c>
      <c r="F22" s="3">
        <f t="shared" si="0"/>
        <v>1.907861985450332</v>
      </c>
      <c r="G22" s="3">
        <f t="shared" si="1"/>
        <v>102.6597564097283</v>
      </c>
      <c r="H22" s="5" t="s">
        <v>142</v>
      </c>
      <c r="I22" s="14" t="s">
        <v>101</v>
      </c>
      <c r="L22" s="1"/>
      <c r="M22" s="1"/>
      <c r="N22" s="1"/>
    </row>
    <row r="23" spans="1:14" ht="15" customHeight="1" x14ac:dyDescent="0.25">
      <c r="A23" s="12" t="s">
        <v>9</v>
      </c>
      <c r="B23" t="s">
        <v>150</v>
      </c>
      <c r="C23" s="3">
        <v>3029.5009724272472</v>
      </c>
      <c r="D23" s="3">
        <v>5858.5767455405548</v>
      </c>
      <c r="E23" s="3">
        <v>6001.3163065393546</v>
      </c>
      <c r="F23" s="3">
        <f t="shared" si="0"/>
        <v>2.4364204344929101</v>
      </c>
      <c r="G23" s="3">
        <f t="shared" si="1"/>
        <v>98.095869952174937</v>
      </c>
      <c r="H23" s="5" t="s">
        <v>108</v>
      </c>
      <c r="I23" s="14" t="s">
        <v>66</v>
      </c>
      <c r="L23" s="1"/>
      <c r="M23" s="1"/>
      <c r="N23" s="1"/>
    </row>
    <row r="24" spans="1:14" ht="15" customHeight="1" x14ac:dyDescent="0.25">
      <c r="A24" s="12" t="s">
        <v>44</v>
      </c>
      <c r="B24" t="s">
        <v>184</v>
      </c>
      <c r="C24" s="3">
        <v>1610.183699474876</v>
      </c>
      <c r="D24" s="3">
        <v>2719.1648740973133</v>
      </c>
      <c r="E24" s="3">
        <v>3147.0488937671198</v>
      </c>
      <c r="F24" s="3">
        <f t="shared" si="0"/>
        <v>15.735861541380498</v>
      </c>
      <c r="G24" s="3">
        <f t="shared" si="1"/>
        <v>95.446575120183908</v>
      </c>
      <c r="H24" s="5" t="s">
        <v>141</v>
      </c>
      <c r="I24" s="14" t="s">
        <v>100</v>
      </c>
      <c r="L24" s="1"/>
      <c r="M24" s="1"/>
      <c r="N24" s="1"/>
    </row>
    <row r="25" spans="1:14" ht="15" customHeight="1" x14ac:dyDescent="0.25">
      <c r="A25" s="12" t="s">
        <v>10</v>
      </c>
      <c r="B25" t="s">
        <v>151</v>
      </c>
      <c r="C25" s="3">
        <v>814.53124546624542</v>
      </c>
      <c r="D25" s="3">
        <v>1550.2427261545026</v>
      </c>
      <c r="E25" s="3">
        <v>1588.0266638382084</v>
      </c>
      <c r="F25" s="3">
        <f t="shared" si="0"/>
        <v>2.4372917251114434</v>
      </c>
      <c r="G25" s="3">
        <f t="shared" si="1"/>
        <v>94.962031558311409</v>
      </c>
      <c r="H25" s="5" t="s">
        <v>109</v>
      </c>
      <c r="I25" s="14" t="s">
        <v>67</v>
      </c>
      <c r="L25" s="1"/>
      <c r="M25" s="1"/>
      <c r="N25" s="1"/>
    </row>
    <row r="26" spans="1:14" ht="15" customHeight="1" x14ac:dyDescent="0.25">
      <c r="A26" s="12" t="s">
        <v>30</v>
      </c>
      <c r="B26" t="s">
        <v>171</v>
      </c>
      <c r="C26" s="3">
        <v>2131.0117283917957</v>
      </c>
      <c r="D26" s="3">
        <v>4054.3239847898499</v>
      </c>
      <c r="E26" s="3">
        <v>4136.4786973755972</v>
      </c>
      <c r="F26" s="3">
        <f t="shared" si="0"/>
        <v>2.0263479902927815</v>
      </c>
      <c r="G26" s="3">
        <f t="shared" si="1"/>
        <v>94.108678158109498</v>
      </c>
      <c r="H26" s="5" t="s">
        <v>127</v>
      </c>
      <c r="I26" s="14" t="s">
        <v>86</v>
      </c>
      <c r="L26" s="1"/>
      <c r="M26" s="1"/>
      <c r="N26" s="1"/>
    </row>
    <row r="27" spans="1:14" ht="15" customHeight="1" x14ac:dyDescent="0.25">
      <c r="A27" s="12" t="s">
        <v>43</v>
      </c>
      <c r="B27" t="s">
        <v>43</v>
      </c>
      <c r="C27" s="3">
        <v>758.64755468787018</v>
      </c>
      <c r="D27" s="4">
        <v>1465.9858796281085</v>
      </c>
      <c r="E27" s="3">
        <v>1472.1760401320364</v>
      </c>
      <c r="F27" s="3">
        <f t="shared" si="0"/>
        <v>0.42225239614847099</v>
      </c>
      <c r="G27" s="3">
        <f t="shared" si="1"/>
        <v>94.052696938795606</v>
      </c>
      <c r="H27" s="5" t="s">
        <v>140</v>
      </c>
      <c r="I27" s="14" t="s">
        <v>99</v>
      </c>
      <c r="L27" s="1"/>
      <c r="M27" s="1"/>
      <c r="N27" s="1"/>
    </row>
    <row r="28" spans="1:14" ht="15" customHeight="1" x14ac:dyDescent="0.25">
      <c r="A28" s="12" t="s">
        <v>8</v>
      </c>
      <c r="B28" t="s">
        <v>149</v>
      </c>
      <c r="C28" s="3">
        <v>2630.0152354513089</v>
      </c>
      <c r="D28" s="3">
        <v>4914.6218834458705</v>
      </c>
      <c r="E28" s="3">
        <v>5073.7358123538679</v>
      </c>
      <c r="F28" s="3">
        <f t="shared" si="0"/>
        <v>3.237561966749622</v>
      </c>
      <c r="G28" s="3">
        <f t="shared" si="1"/>
        <v>92.91659394068941</v>
      </c>
      <c r="H28" s="5" t="s">
        <v>107</v>
      </c>
      <c r="I28" s="14" t="s">
        <v>65</v>
      </c>
      <c r="L28" s="1"/>
      <c r="M28" s="1"/>
      <c r="N28" s="1"/>
    </row>
    <row r="29" spans="1:14" ht="15" customHeight="1" x14ac:dyDescent="0.25">
      <c r="A29" s="12" t="s">
        <v>40</v>
      </c>
      <c r="B29" t="s">
        <v>181</v>
      </c>
      <c r="C29" s="3">
        <v>490.80301319229574</v>
      </c>
      <c r="D29" s="3">
        <v>898.53186258447545</v>
      </c>
      <c r="E29" s="3">
        <v>942.23834413034149</v>
      </c>
      <c r="F29" s="3">
        <f t="shared" si="0"/>
        <v>4.8642105378602505</v>
      </c>
      <c r="G29" s="3">
        <f t="shared" si="1"/>
        <v>91.97892409050354</v>
      </c>
      <c r="H29" s="5" t="s">
        <v>137</v>
      </c>
      <c r="I29" s="14" t="s">
        <v>96</v>
      </c>
      <c r="L29" s="1"/>
      <c r="M29" s="1"/>
      <c r="N29" s="1"/>
    </row>
    <row r="30" spans="1:14" ht="15" customHeight="1" x14ac:dyDescent="0.25">
      <c r="A30" s="12" t="s">
        <v>42</v>
      </c>
      <c r="B30" t="s">
        <v>183</v>
      </c>
      <c r="C30" s="3">
        <v>2418.1677542453158</v>
      </c>
      <c r="D30" s="3">
        <v>4509.3840576084422</v>
      </c>
      <c r="E30" s="3">
        <v>4626.8186758830007</v>
      </c>
      <c r="F30" s="3">
        <f t="shared" si="0"/>
        <v>2.6042274681930748</v>
      </c>
      <c r="G30" s="3">
        <f t="shared" si="1"/>
        <v>91.335719689429951</v>
      </c>
      <c r="H30" s="5" t="s">
        <v>139</v>
      </c>
      <c r="I30" s="14" t="s">
        <v>98</v>
      </c>
      <c r="L30" s="1"/>
      <c r="M30" s="1"/>
      <c r="N30" s="1"/>
    </row>
    <row r="31" spans="1:14" ht="15" customHeight="1" x14ac:dyDescent="0.25">
      <c r="A31" s="12" t="s">
        <v>13</v>
      </c>
      <c r="B31" t="s">
        <v>154</v>
      </c>
      <c r="C31" s="3">
        <v>2231.2344149339997</v>
      </c>
      <c r="D31" s="3">
        <v>4148.7413673875963</v>
      </c>
      <c r="E31" s="3">
        <v>4259.986952995806</v>
      </c>
      <c r="F31" s="3">
        <f t="shared" si="0"/>
        <v>2.6814297580150064</v>
      </c>
      <c r="G31" s="3">
        <f t="shared" si="1"/>
        <v>90.925118601750199</v>
      </c>
      <c r="H31" s="5" t="s">
        <v>111</v>
      </c>
      <c r="I31" s="14" t="s">
        <v>70</v>
      </c>
      <c r="L31" s="1"/>
      <c r="M31" s="1"/>
      <c r="N31" s="1"/>
    </row>
    <row r="32" spans="1:14" ht="15" customHeight="1" x14ac:dyDescent="0.25">
      <c r="A32" s="12" t="s">
        <v>27</v>
      </c>
      <c r="B32" t="s">
        <v>168</v>
      </c>
      <c r="C32" s="3">
        <v>2205.044079717974</v>
      </c>
      <c r="D32" s="3">
        <v>4136.1425292325002</v>
      </c>
      <c r="E32" s="3">
        <v>4203.7597581405707</v>
      </c>
      <c r="F32" s="3">
        <f t="shared" si="0"/>
        <v>1.6347896241529547</v>
      </c>
      <c r="G32" s="3">
        <f t="shared" si="1"/>
        <v>90.64288994523109</v>
      </c>
      <c r="H32" s="5" t="s">
        <v>124</v>
      </c>
      <c r="I32" s="14" t="s">
        <v>83</v>
      </c>
      <c r="L32" s="1"/>
      <c r="M32" s="1"/>
      <c r="N32" s="1"/>
    </row>
    <row r="33" spans="1:14" ht="15" customHeight="1" x14ac:dyDescent="0.25">
      <c r="A33" s="12" t="s">
        <v>20</v>
      </c>
      <c r="B33" t="s">
        <v>161</v>
      </c>
      <c r="C33" s="3">
        <v>526.82931145431144</v>
      </c>
      <c r="D33" s="3">
        <v>955.72723653447213</v>
      </c>
      <c r="E33" s="3">
        <v>991.20399188409135</v>
      </c>
      <c r="F33" s="3">
        <f t="shared" si="0"/>
        <v>3.7120167756503628</v>
      </c>
      <c r="G33" s="3">
        <f t="shared" si="1"/>
        <v>88.145186748982212</v>
      </c>
      <c r="H33" s="5" t="s">
        <v>117</v>
      </c>
      <c r="I33" s="14" t="s">
        <v>77</v>
      </c>
      <c r="L33" s="1"/>
      <c r="M33" s="1"/>
      <c r="N33" s="1"/>
    </row>
    <row r="34" spans="1:14" ht="15" customHeight="1" x14ac:dyDescent="0.25">
      <c r="A34" s="12" t="s">
        <v>11</v>
      </c>
      <c r="B34" t="s">
        <v>152</v>
      </c>
      <c r="C34" s="3">
        <v>795.82989255489258</v>
      </c>
      <c r="D34" s="3">
        <v>1454.4361956358302</v>
      </c>
      <c r="E34" s="3">
        <v>1486.246602990602</v>
      </c>
      <c r="F34" s="3">
        <f t="shared" si="0"/>
        <v>2.1871297929893263</v>
      </c>
      <c r="G34" s="3">
        <f t="shared" si="1"/>
        <v>86.754307282832769</v>
      </c>
      <c r="H34" s="5" t="s">
        <v>110</v>
      </c>
      <c r="I34" s="14" t="s">
        <v>68</v>
      </c>
      <c r="L34" s="1"/>
      <c r="M34" s="1"/>
      <c r="N34" s="1"/>
    </row>
    <row r="35" spans="1:14" ht="15" customHeight="1" x14ac:dyDescent="0.25">
      <c r="A35" s="12" t="s">
        <v>16</v>
      </c>
      <c r="B35" t="s">
        <v>157</v>
      </c>
      <c r="C35" s="3">
        <v>1791.0990784393416</v>
      </c>
      <c r="D35" s="3">
        <v>3267.624252326546</v>
      </c>
      <c r="E35" s="3">
        <v>3336.7032495405492</v>
      </c>
      <c r="F35" s="3">
        <f t="shared" si="0"/>
        <v>2.1140434725571358</v>
      </c>
      <c r="G35" s="3">
        <f t="shared" si="1"/>
        <v>86.293616567987755</v>
      </c>
      <c r="H35" s="5" t="s">
        <v>114</v>
      </c>
      <c r="I35" s="14" t="s">
        <v>73</v>
      </c>
      <c r="L35" s="1"/>
      <c r="M35" s="1"/>
      <c r="N35" s="1"/>
    </row>
    <row r="36" spans="1:14" ht="15" customHeight="1" x14ac:dyDescent="0.25">
      <c r="A36" s="12" t="s">
        <v>19</v>
      </c>
      <c r="B36" t="s">
        <v>160</v>
      </c>
      <c r="C36" s="3">
        <v>469.72950450450458</v>
      </c>
      <c r="D36" s="3">
        <v>843.21079005268211</v>
      </c>
      <c r="E36" s="3">
        <v>873.77102001760159</v>
      </c>
      <c r="F36" s="3">
        <f t="shared" si="0"/>
        <v>3.6242693197759164</v>
      </c>
      <c r="G36" s="3">
        <f t="shared" si="1"/>
        <v>86.015783900843374</v>
      </c>
      <c r="H36" s="5" t="s">
        <v>57</v>
      </c>
      <c r="I36" s="14" t="s">
        <v>76</v>
      </c>
      <c r="L36" s="1"/>
      <c r="M36" s="1"/>
      <c r="N36" s="1"/>
    </row>
    <row r="37" spans="1:14" ht="15" customHeight="1" x14ac:dyDescent="0.25">
      <c r="A37" s="12" t="s">
        <v>24</v>
      </c>
      <c r="B37" t="s">
        <v>165</v>
      </c>
      <c r="C37" s="3">
        <v>1738.9638678678677</v>
      </c>
      <c r="D37" s="3">
        <v>2928.91679572354</v>
      </c>
      <c r="E37" s="3">
        <v>3165.3812084810793</v>
      </c>
      <c r="F37" s="3">
        <f t="shared" si="0"/>
        <v>8.0734424788985759</v>
      </c>
      <c r="G37" s="3">
        <f t="shared" si="1"/>
        <v>82.026853287189482</v>
      </c>
      <c r="H37" s="5" t="s">
        <v>121</v>
      </c>
      <c r="I37" s="14" t="s">
        <v>56</v>
      </c>
      <c r="L37" s="1"/>
      <c r="M37" s="1"/>
      <c r="N37" s="1"/>
    </row>
    <row r="38" spans="1:14" ht="15" customHeight="1" x14ac:dyDescent="0.25">
      <c r="A38" s="12" t="s">
        <v>33</v>
      </c>
      <c r="B38" t="s">
        <v>174</v>
      </c>
      <c r="C38" s="3">
        <v>1370.1595998997473</v>
      </c>
      <c r="D38" s="3">
        <v>2146.9874710394374</v>
      </c>
      <c r="E38" s="3">
        <v>2466.787136787364</v>
      </c>
      <c r="F38" s="3">
        <f t="shared" si="0"/>
        <v>14.895273962316116</v>
      </c>
      <c r="G38" s="3">
        <f t="shared" si="1"/>
        <v>80.036481660082188</v>
      </c>
      <c r="H38" s="5" t="s">
        <v>130</v>
      </c>
      <c r="I38" s="14" t="s">
        <v>89</v>
      </c>
      <c r="L38" s="1"/>
      <c r="M38" s="1"/>
      <c r="N38" s="1"/>
    </row>
    <row r="39" spans="1:14" ht="15" customHeight="1" x14ac:dyDescent="0.25">
      <c r="A39" s="12" t="s">
        <v>31</v>
      </c>
      <c r="B39" t="s">
        <v>172</v>
      </c>
      <c r="C39" s="3">
        <v>2982.6881365000413</v>
      </c>
      <c r="D39" s="3">
        <v>5139.912140923052</v>
      </c>
      <c r="E39" s="3">
        <v>5345.9909023037162</v>
      </c>
      <c r="F39" s="3">
        <f t="shared" si="0"/>
        <v>4.0093829569556716</v>
      </c>
      <c r="G39" s="3">
        <f t="shared" si="1"/>
        <v>79.233988189487079</v>
      </c>
      <c r="H39" s="5" t="s">
        <v>128</v>
      </c>
      <c r="I39" s="14" t="s">
        <v>87</v>
      </c>
      <c r="L39" s="1"/>
      <c r="M39" s="1"/>
      <c r="N39" s="1"/>
    </row>
    <row r="40" spans="1:14" ht="15" customHeight="1" x14ac:dyDescent="0.25">
      <c r="A40" s="12" t="s">
        <v>14</v>
      </c>
      <c r="B40" t="s">
        <v>155</v>
      </c>
      <c r="C40" s="3">
        <v>3276.6288684205351</v>
      </c>
      <c r="D40" s="3">
        <v>5571.4419749531289</v>
      </c>
      <c r="E40" s="3">
        <v>5787.7444950687695</v>
      </c>
      <c r="F40" s="3">
        <f t="shared" si="0"/>
        <v>3.8823435851624448</v>
      </c>
      <c r="G40" s="3">
        <f t="shared" si="1"/>
        <v>76.63716970969287</v>
      </c>
      <c r="H40" s="5" t="s">
        <v>112</v>
      </c>
      <c r="I40" s="14" t="s">
        <v>71</v>
      </c>
      <c r="L40" s="1"/>
      <c r="M40" s="1"/>
      <c r="N40" s="1"/>
    </row>
    <row r="41" spans="1:14" ht="15" customHeight="1" x14ac:dyDescent="0.25">
      <c r="A41" s="12" t="s">
        <v>25</v>
      </c>
      <c r="B41" t="s">
        <v>166</v>
      </c>
      <c r="C41" s="3">
        <v>2222.9852723585955</v>
      </c>
      <c r="D41" s="3">
        <v>3706.8926611253646</v>
      </c>
      <c r="E41" s="3">
        <v>3875.65894324077</v>
      </c>
      <c r="F41" s="3">
        <f t="shared" si="0"/>
        <v>4.5527695982480951</v>
      </c>
      <c r="G41" s="3">
        <f t="shared" si="1"/>
        <v>74.344787229682439</v>
      </c>
      <c r="H41" s="5" t="s">
        <v>122</v>
      </c>
      <c r="I41" s="14" t="s">
        <v>81</v>
      </c>
      <c r="L41" s="1"/>
      <c r="M41" s="1"/>
      <c r="N41" s="1"/>
    </row>
    <row r="42" spans="1:14" ht="15" customHeight="1" x14ac:dyDescent="0.25">
      <c r="A42" s="12" t="s">
        <v>18</v>
      </c>
      <c r="B42" t="s">
        <v>159</v>
      </c>
      <c r="C42" s="3">
        <v>2750.914602526861</v>
      </c>
      <c r="D42" s="3">
        <v>4641.9454427335268</v>
      </c>
      <c r="E42" s="3">
        <v>4766.5638775357711</v>
      </c>
      <c r="F42" s="3">
        <f t="shared" si="0"/>
        <v>2.6846165328660052</v>
      </c>
      <c r="G42" s="3">
        <f t="shared" si="1"/>
        <v>73.271968281291947</v>
      </c>
      <c r="H42" s="5" t="s">
        <v>116</v>
      </c>
      <c r="I42" s="14" t="s">
        <v>75</v>
      </c>
      <c r="L42" s="1"/>
      <c r="M42" s="1"/>
      <c r="N42" s="1"/>
    </row>
    <row r="43" spans="1:14" ht="15" customHeight="1" x14ac:dyDescent="0.25">
      <c r="A43" s="12" t="s">
        <v>21</v>
      </c>
      <c r="B43" t="s">
        <v>162</v>
      </c>
      <c r="C43" s="3">
        <v>3645.8919819819812</v>
      </c>
      <c r="D43" s="3">
        <v>5971.9762024350548</v>
      </c>
      <c r="E43" s="3">
        <v>6130.5145940854454</v>
      </c>
      <c r="F43" s="3">
        <f t="shared" si="0"/>
        <v>2.6547056832836522</v>
      </c>
      <c r="G43" s="3">
        <f t="shared" si="1"/>
        <v>68.14855251835445</v>
      </c>
      <c r="H43" s="5" t="s">
        <v>118</v>
      </c>
      <c r="I43" s="14" t="s">
        <v>78</v>
      </c>
      <c r="L43" s="1"/>
      <c r="M43" s="1"/>
      <c r="N43" s="1"/>
    </row>
    <row r="44" spans="1:14" ht="15" customHeight="1" x14ac:dyDescent="0.25">
      <c r="A44" s="12" t="s">
        <v>15</v>
      </c>
      <c r="B44" t="s">
        <v>156</v>
      </c>
      <c r="C44" s="3">
        <v>2816.4811145368685</v>
      </c>
      <c r="D44" s="3">
        <v>4239.9878785471692</v>
      </c>
      <c r="E44" s="3">
        <v>4352.7683447761083</v>
      </c>
      <c r="F44" s="3">
        <f t="shared" si="0"/>
        <v>2.659924260622728</v>
      </c>
      <c r="G44" s="3">
        <f t="shared" si="1"/>
        <v>54.546335223407347</v>
      </c>
      <c r="H44" s="5" t="s">
        <v>113</v>
      </c>
      <c r="I44" s="14" t="s">
        <v>72</v>
      </c>
      <c r="L44" s="1"/>
      <c r="M44" s="1"/>
      <c r="N44" s="1"/>
    </row>
  </sheetData>
  <conditionalFormatting sqref="F1:F1048576">
    <cfRule type="top10" dxfId="1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G32"/>
  <sheetViews>
    <sheetView showGridLines="0" tabSelected="1" workbookViewId="0">
      <selection activeCell="L7" sqref="L7"/>
    </sheetView>
  </sheetViews>
  <sheetFormatPr defaultRowHeight="15" x14ac:dyDescent="0.25"/>
  <cols>
    <col min="1" max="1" width="9.140625" style="60"/>
    <col min="2" max="3" width="10.28515625" style="60" bestFit="1" customWidth="1"/>
    <col min="4" max="4" width="10.42578125" style="60" bestFit="1" customWidth="1"/>
    <col min="5" max="5" width="11.42578125" style="60" bestFit="1" customWidth="1"/>
    <col min="6" max="6" width="10.42578125" style="60" bestFit="1" customWidth="1"/>
    <col min="7" max="7" width="10.28515625" style="60" bestFit="1" customWidth="1"/>
    <col min="8" max="8" width="9.140625" style="60"/>
    <col min="9" max="9" width="8.5703125" style="60" customWidth="1"/>
    <col min="10" max="11" width="10.28515625" style="60" bestFit="1" customWidth="1"/>
    <col min="12" max="12" width="10.42578125" style="60" bestFit="1" customWidth="1"/>
    <col min="13" max="13" width="11.42578125" style="60" bestFit="1" customWidth="1"/>
    <col min="14" max="14" width="10.42578125" style="60" bestFit="1" customWidth="1"/>
    <col min="15" max="16" width="10.28515625" style="60" bestFit="1" customWidth="1"/>
    <col min="17" max="17" width="11.28515625" style="60" customWidth="1"/>
    <col min="18" max="18" width="10.42578125" style="60" bestFit="1" customWidth="1"/>
    <col min="19" max="19" width="11.42578125" style="60" bestFit="1" customWidth="1"/>
    <col min="20" max="20" width="10.42578125" style="60" bestFit="1" customWidth="1"/>
    <col min="21" max="21" width="10.28515625" style="60" bestFit="1" customWidth="1"/>
    <col min="22" max="16384" width="9.140625" style="60"/>
  </cols>
  <sheetData>
    <row r="15" spans="1:7" ht="30" x14ac:dyDescent="0.25">
      <c r="A15" s="58" t="s">
        <v>256</v>
      </c>
      <c r="B15" s="57" t="s">
        <v>47</v>
      </c>
      <c r="C15" s="57" t="s">
        <v>48</v>
      </c>
      <c r="D15" s="57" t="s">
        <v>49</v>
      </c>
      <c r="E15" s="57" t="s">
        <v>50</v>
      </c>
      <c r="F15" s="57" t="s">
        <v>51</v>
      </c>
      <c r="G15" s="57" t="s">
        <v>52</v>
      </c>
    </row>
    <row r="16" spans="1:7" x14ac:dyDescent="0.25">
      <c r="A16" s="59" t="s">
        <v>149</v>
      </c>
      <c r="B16" s="61">
        <v>5483.9393788557181</v>
      </c>
      <c r="C16" s="61">
        <v>4538.7065921359599</v>
      </c>
      <c r="D16" s="61">
        <v>4639.6739903488897</v>
      </c>
      <c r="E16" s="61">
        <v>3933.4358768686338</v>
      </c>
      <c r="F16" s="61">
        <v>6127.5401092416332</v>
      </c>
      <c r="G16" s="61">
        <v>5533.0453133420115</v>
      </c>
    </row>
    <row r="17" spans="1:7" x14ac:dyDescent="0.25">
      <c r="A17" s="59" t="s">
        <v>150</v>
      </c>
      <c r="B17" s="61">
        <v>6137.7214016643829</v>
      </c>
      <c r="C17" s="61">
        <v>5354.9937744140634</v>
      </c>
      <c r="D17" s="61">
        <v>5520.7328385899809</v>
      </c>
      <c r="E17" s="61">
        <v>6660.8134625021221</v>
      </c>
      <c r="F17" s="61">
        <v>6201.1281745028928</v>
      </c>
      <c r="G17" s="61">
        <v>6299.7874423605417</v>
      </c>
    </row>
    <row r="18" spans="1:7" x14ac:dyDescent="0.25">
      <c r="A18" s="59" t="s">
        <v>154</v>
      </c>
      <c r="B18" s="61">
        <v>3573.8273674871757</v>
      </c>
      <c r="C18" s="61">
        <v>3642.3955042968751</v>
      </c>
      <c r="D18" s="61">
        <v>3633.0601604278063</v>
      </c>
      <c r="E18" s="61">
        <v>4747.9380048779212</v>
      </c>
      <c r="F18" s="61">
        <v>5574.1230095757355</v>
      </c>
      <c r="G18" s="61">
        <v>4688.7505763024428</v>
      </c>
    </row>
    <row r="19" spans="1:7" x14ac:dyDescent="0.25">
      <c r="A19" s="59" t="s">
        <v>155</v>
      </c>
      <c r="B19" s="61">
        <v>4865.7834104185613</v>
      </c>
      <c r="C19" s="61">
        <v>5510.9573023033799</v>
      </c>
      <c r="D19" s="61">
        <v>4072.5575230092036</v>
      </c>
      <c r="E19" s="61">
        <v>10862.278875637361</v>
      </c>
      <c r="F19" s="61">
        <v>5416.8941569010412</v>
      </c>
      <c r="G19" s="61">
        <v>5283.2761083561245</v>
      </c>
    </row>
    <row r="20" spans="1:7" x14ac:dyDescent="0.25">
      <c r="A20" s="59" t="s">
        <v>156</v>
      </c>
      <c r="B20" s="61">
        <v>3925.3370119618062</v>
      </c>
      <c r="C20" s="61">
        <v>4989.1652762517342</v>
      </c>
      <c r="D20" s="61">
        <v>3541.6363211951457</v>
      </c>
      <c r="E20" s="61">
        <v>4868.6688126661829</v>
      </c>
      <c r="F20" s="61">
        <v>5025.8799506293408</v>
      </c>
      <c r="G20" s="61">
        <v>4058.3333333333335</v>
      </c>
    </row>
    <row r="21" spans="1:7" x14ac:dyDescent="0.25">
      <c r="A21" s="59" t="s">
        <v>157</v>
      </c>
      <c r="B21" s="61">
        <v>3627.2493736759302</v>
      </c>
      <c r="C21" s="61">
        <v>1823.1238459036349</v>
      </c>
      <c r="D21" s="61">
        <v>3253.4523809523816</v>
      </c>
      <c r="E21" s="61">
        <v>3136.1850681350311</v>
      </c>
      <c r="F21" s="61">
        <v>3958.9065890842007</v>
      </c>
      <c r="G21" s="61">
        <v>4153.333333333333</v>
      </c>
    </row>
    <row r="22" spans="1:7" x14ac:dyDescent="0.25">
      <c r="A22" s="59" t="s">
        <v>158</v>
      </c>
      <c r="B22" s="61">
        <v>4738.0288276807541</v>
      </c>
      <c r="C22" s="61">
        <v>3530.5017517640431</v>
      </c>
      <c r="D22" s="61">
        <v>3499.8874075753347</v>
      </c>
      <c r="E22" s="61">
        <v>4005.4511796735519</v>
      </c>
      <c r="F22" s="61">
        <v>4829.4329833984366</v>
      </c>
      <c r="G22" s="61">
        <v>5309.166666666667</v>
      </c>
    </row>
    <row r="23" spans="1:7" x14ac:dyDescent="0.25">
      <c r="A23" s="59" t="s">
        <v>159</v>
      </c>
      <c r="B23" s="61">
        <v>4346.2155623165318</v>
      </c>
      <c r="C23" s="61">
        <v>5054.9655997983509</v>
      </c>
      <c r="D23" s="61">
        <v>4099.3720821661982</v>
      </c>
      <c r="E23" s="61">
        <v>6781.8083800701261</v>
      </c>
      <c r="F23" s="61">
        <v>4308.6473592122384</v>
      </c>
      <c r="G23" s="61">
        <v>4525.5050505050503</v>
      </c>
    </row>
    <row r="24" spans="1:7" x14ac:dyDescent="0.25">
      <c r="A24" s="59" t="s">
        <v>162</v>
      </c>
      <c r="B24" s="61">
        <v>5968.6459490901461</v>
      </c>
      <c r="C24" s="61">
        <v>6297.7679522902572</v>
      </c>
      <c r="D24" s="61">
        <v>5998.9285714285716</v>
      </c>
      <c r="E24" s="61">
        <v>7634.5487914244468</v>
      </c>
      <c r="F24" s="61">
        <v>5291.666666666667</v>
      </c>
      <c r="G24" s="61">
        <v>5891.1111111111104</v>
      </c>
    </row>
    <row r="25" spans="1:7" x14ac:dyDescent="0.25">
      <c r="A25" s="59" t="s">
        <v>165</v>
      </c>
      <c r="B25" s="61">
        <v>2772.5382618322974</v>
      </c>
      <c r="C25" s="61">
        <v>2909.5890911283946</v>
      </c>
      <c r="D25" s="61">
        <v>2935.314090671231</v>
      </c>
      <c r="E25" s="61">
        <v>3494.7880738853514</v>
      </c>
      <c r="F25" s="61">
        <v>3318.7772216796861</v>
      </c>
      <c r="G25" s="61">
        <v>3720</v>
      </c>
    </row>
    <row r="26" spans="1:7" x14ac:dyDescent="0.25">
      <c r="A26" s="59" t="s">
        <v>166</v>
      </c>
      <c r="B26" s="61">
        <v>3310.8532616387943</v>
      </c>
      <c r="C26" s="61">
        <v>4380.4161778285716</v>
      </c>
      <c r="D26" s="61">
        <v>3284.2532467532469</v>
      </c>
      <c r="E26" s="61">
        <v>4240.6735567624828</v>
      </c>
      <c r="F26" s="61">
        <v>4459.0101700436198</v>
      </c>
      <c r="G26" s="61">
        <v>3832.28491168644</v>
      </c>
    </row>
    <row r="27" spans="1:7" x14ac:dyDescent="0.25">
      <c r="A27" s="59" t="s">
        <v>168</v>
      </c>
      <c r="B27" s="61">
        <v>3431.7368062383753</v>
      </c>
      <c r="C27" s="61">
        <v>4326.0028571203438</v>
      </c>
      <c r="D27" s="61">
        <v>3263.8571428571427</v>
      </c>
      <c r="E27" s="61">
        <v>5405.595521191246</v>
      </c>
      <c r="F27" s="61">
        <v>4962.6597764756953</v>
      </c>
      <c r="G27" s="61">
        <v>4318.333333333333</v>
      </c>
    </row>
    <row r="28" spans="1:7" x14ac:dyDescent="0.25">
      <c r="A28" s="59" t="s">
        <v>171</v>
      </c>
      <c r="B28" s="61">
        <v>3440.5722675697812</v>
      </c>
      <c r="C28" s="61">
        <v>3820.1881876367847</v>
      </c>
      <c r="D28" s="61">
        <v>3341.4285714285702</v>
      </c>
      <c r="E28" s="61">
        <v>4211.2159174074131</v>
      </c>
      <c r="F28" s="61">
        <v>5232.3627399419283</v>
      </c>
      <c r="G28" s="61">
        <v>5034.0534628998867</v>
      </c>
    </row>
    <row r="29" spans="1:7" x14ac:dyDescent="0.25">
      <c r="A29" s="59" t="s">
        <v>172</v>
      </c>
      <c r="B29" s="61">
        <v>3853.6436919979028</v>
      </c>
      <c r="C29" s="61">
        <v>5713.3482890104169</v>
      </c>
      <c r="D29" s="61">
        <v>3656.5149393090592</v>
      </c>
      <c r="E29" s="61">
        <v>9780.0053462327887</v>
      </c>
      <c r="F29" s="61">
        <v>4776.8589410661407</v>
      </c>
      <c r="G29" s="61">
        <v>5564.8804757442631</v>
      </c>
    </row>
    <row r="30" spans="1:7" x14ac:dyDescent="0.25">
      <c r="A30" s="59" t="s">
        <v>173</v>
      </c>
      <c r="B30" s="61">
        <v>1825.9099999999999</v>
      </c>
      <c r="C30" s="61">
        <v>1218.1789835965758</v>
      </c>
      <c r="D30" s="61">
        <v>1355.7761077268224</v>
      </c>
      <c r="E30" s="61">
        <v>2884.304172579331</v>
      </c>
      <c r="F30" s="61">
        <v>2353.1867812802388</v>
      </c>
      <c r="G30" s="61">
        <v>1894.0896107947717</v>
      </c>
    </row>
    <row r="31" spans="1:7" x14ac:dyDescent="0.25">
      <c r="A31" s="59" t="s">
        <v>174</v>
      </c>
      <c r="B31" s="61">
        <v>2038.7028494136318</v>
      </c>
      <c r="C31" s="61">
        <v>2579.4640569219919</v>
      </c>
      <c r="D31" s="61">
        <v>2864.2566933871271</v>
      </c>
      <c r="E31" s="61">
        <v>2506.996266806113</v>
      </c>
      <c r="F31" s="61">
        <v>2248.4773013644758</v>
      </c>
      <c r="G31" s="61">
        <v>2574.62962962963</v>
      </c>
    </row>
    <row r="32" spans="1:7" x14ac:dyDescent="0.25">
      <c r="A32" s="59" t="s">
        <v>186</v>
      </c>
      <c r="B32" s="61">
        <v>2346.9136354850566</v>
      </c>
      <c r="C32" s="61">
        <v>1280.2019634901865</v>
      </c>
      <c r="D32" s="61">
        <v>1531.100298250205</v>
      </c>
      <c r="E32" s="61">
        <v>1584.9900527985988</v>
      </c>
      <c r="F32" s="61">
        <v>2139.6904412721501</v>
      </c>
      <c r="G32" s="61">
        <v>2056.9856533857965</v>
      </c>
    </row>
  </sheetData>
  <conditionalFormatting sqref="B16:G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G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G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G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115" zoomScaleNormal="115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3.5703125" bestFit="1" customWidth="1"/>
    <col min="2" max="2" width="17.5703125" customWidth="1"/>
    <col min="3" max="3" width="13.85546875" customWidth="1"/>
    <col min="4" max="4" width="14.5703125" customWidth="1"/>
    <col min="5" max="5" width="13.7109375" customWidth="1"/>
    <col min="6" max="6" width="15.7109375" customWidth="1"/>
    <col min="7" max="7" width="14.28515625" customWidth="1"/>
    <col min="8" max="8" width="21.42578125" customWidth="1"/>
    <col min="9" max="9" width="14.140625" customWidth="1"/>
    <col min="10" max="11" width="19" bestFit="1" customWidth="1"/>
    <col min="12" max="12" width="10.140625" bestFit="1" customWidth="1"/>
    <col min="13" max="14" width="9.140625" bestFit="1" customWidth="1"/>
  </cols>
  <sheetData>
    <row r="1" spans="1:19" s="2" customFormat="1" x14ac:dyDescent="0.25">
      <c r="A1" t="s">
        <v>146</v>
      </c>
      <c r="B1" t="s">
        <v>47</v>
      </c>
      <c r="C1" t="s">
        <v>48</v>
      </c>
      <c r="D1" t="s">
        <v>49</v>
      </c>
      <c r="E1" t="s">
        <v>50</v>
      </c>
      <c r="F1" s="53" t="s">
        <v>51</v>
      </c>
      <c r="G1" t="s">
        <v>52</v>
      </c>
      <c r="H1" s="2" t="s">
        <v>258</v>
      </c>
      <c r="M1" s="32" t="s">
        <v>146</v>
      </c>
      <c r="N1" s="31" t="s">
        <v>47</v>
      </c>
      <c r="O1" s="31" t="s">
        <v>48</v>
      </c>
      <c r="P1" s="31" t="s">
        <v>49</v>
      </c>
      <c r="Q1" s="31" t="s">
        <v>50</v>
      </c>
      <c r="R1" s="55" t="s">
        <v>51</v>
      </c>
      <c r="S1" s="31" t="s">
        <v>52</v>
      </c>
    </row>
    <row r="2" spans="1:19" x14ac:dyDescent="0.25">
      <c r="A2" t="s">
        <v>144</v>
      </c>
      <c r="B2" s="53">
        <v>2940.8451829608189</v>
      </c>
      <c r="C2" s="53">
        <v>3017.4297289827682</v>
      </c>
      <c r="D2" s="53">
        <v>2575.0038651824384</v>
      </c>
      <c r="E2" s="53">
        <v>3104.5722269551002</v>
      </c>
      <c r="F2" s="53">
        <v>2794.8263888888891</v>
      </c>
      <c r="G2" s="53">
        <v>2641.6101190476188</v>
      </c>
      <c r="H2">
        <f>MAX($B2:$G2)/MIN($B2:$G2)</f>
        <v>1.2056573075221935</v>
      </c>
      <c r="J2" s="44"/>
      <c r="K2" s="45"/>
      <c r="L2" s="46"/>
      <c r="M2" s="33" t="s">
        <v>147</v>
      </c>
      <c r="N2" s="54">
        <v>2864.31</v>
      </c>
      <c r="O2" s="54">
        <v>2404.7744678860677</v>
      </c>
      <c r="P2" s="54">
        <v>2236.0301441510132</v>
      </c>
      <c r="Q2" s="54">
        <v>2995.9656379658154</v>
      </c>
      <c r="R2" s="54">
        <v>3057.5012736002604</v>
      </c>
      <c r="S2" s="54">
        <v>2869.9479166666665</v>
      </c>
    </row>
    <row r="3" spans="1:19" x14ac:dyDescent="0.25">
      <c r="A3" t="s">
        <v>145</v>
      </c>
      <c r="B3" s="53">
        <v>255.33355477855471</v>
      </c>
      <c r="C3" s="53">
        <v>237.1866883116883</v>
      </c>
      <c r="D3" s="53">
        <v>223.20454545454541</v>
      </c>
      <c r="E3" s="53">
        <v>260.51480238768181</v>
      </c>
      <c r="F3" s="53">
        <v>260.98958333333343</v>
      </c>
      <c r="G3" s="53">
        <v>251.19805902158842</v>
      </c>
      <c r="H3">
        <f t="shared" ref="H3:H44" si="0">MAX($B3:$G3)/MIN($B3:$G3)</f>
        <v>1.1692843566507152</v>
      </c>
      <c r="J3" s="47"/>
      <c r="K3" s="48"/>
      <c r="L3" s="49"/>
      <c r="M3" s="33"/>
      <c r="N3" s="54"/>
      <c r="O3" s="54"/>
      <c r="P3" s="54"/>
      <c r="Q3" s="54"/>
      <c r="R3" s="34"/>
      <c r="S3" s="54"/>
    </row>
    <row r="4" spans="1:19" x14ac:dyDescent="0.25">
      <c r="A4" t="s">
        <v>147</v>
      </c>
      <c r="B4" s="53">
        <v>2864.31</v>
      </c>
      <c r="C4" s="53">
        <v>2404.7744678860677</v>
      </c>
      <c r="D4" s="53">
        <v>2236.0301441510132</v>
      </c>
      <c r="E4" s="53">
        <v>2995.9656379658154</v>
      </c>
      <c r="F4" s="53">
        <v>3057.5012736002604</v>
      </c>
      <c r="G4" s="53">
        <v>2869.9479166666665</v>
      </c>
      <c r="H4">
        <f t="shared" si="0"/>
        <v>1.3673792733063299</v>
      </c>
      <c r="J4" s="47"/>
      <c r="K4" s="48"/>
      <c r="L4" s="49"/>
    </row>
    <row r="5" spans="1:19" x14ac:dyDescent="0.25">
      <c r="A5" t="s">
        <v>148</v>
      </c>
      <c r="B5" s="53">
        <v>2750.0971428571429</v>
      </c>
      <c r="C5" s="53">
        <v>2170.4756396930252</v>
      </c>
      <c r="D5" s="53">
        <v>2029.050103886693</v>
      </c>
      <c r="E5" s="53">
        <v>3016.2160153861078</v>
      </c>
      <c r="F5" s="53">
        <v>2943.5479532877598</v>
      </c>
      <c r="G5" s="53">
        <v>2501.4569704628816</v>
      </c>
      <c r="H5">
        <f t="shared" si="0"/>
        <v>1.4865162814897845</v>
      </c>
      <c r="J5" s="47"/>
      <c r="K5" s="48"/>
      <c r="L5" s="49"/>
    </row>
    <row r="6" spans="1:19" x14ac:dyDescent="0.25">
      <c r="A6" t="s">
        <v>149</v>
      </c>
      <c r="B6" s="53">
        <v>5483.9393788557181</v>
      </c>
      <c r="C6" s="53">
        <v>4538.7065921359599</v>
      </c>
      <c r="D6" s="53">
        <v>4639.6739903488897</v>
      </c>
      <c r="E6" s="53">
        <v>3933.4358768686338</v>
      </c>
      <c r="F6" s="53">
        <v>6127.5401092416332</v>
      </c>
      <c r="G6" s="53">
        <v>5533.0453133420115</v>
      </c>
      <c r="H6">
        <f t="shared" si="0"/>
        <v>1.5578085676382507</v>
      </c>
      <c r="J6" s="47"/>
      <c r="K6" s="48"/>
      <c r="L6" s="49"/>
    </row>
    <row r="7" spans="1:19" x14ac:dyDescent="0.25">
      <c r="A7" t="s">
        <v>150</v>
      </c>
      <c r="B7" s="53">
        <v>6137.7214016643829</v>
      </c>
      <c r="C7" s="53">
        <v>5354.9937744140634</v>
      </c>
      <c r="D7" s="53">
        <v>5520.7328385899809</v>
      </c>
      <c r="E7" s="53">
        <v>6660.8134625021221</v>
      </c>
      <c r="F7" s="53">
        <v>6201.1281745028928</v>
      </c>
      <c r="G7" s="53">
        <v>6299.7874423605417</v>
      </c>
      <c r="H7">
        <f t="shared" si="0"/>
        <v>1.2438508321573054</v>
      </c>
      <c r="J7" s="47"/>
      <c r="K7" s="48"/>
      <c r="L7" s="49"/>
    </row>
    <row r="8" spans="1:19" x14ac:dyDescent="0.25">
      <c r="A8" t="s">
        <v>151</v>
      </c>
      <c r="B8" s="53">
        <v>1513.0742510486741</v>
      </c>
      <c r="C8" s="53">
        <v>1439.5613781057284</v>
      </c>
      <c r="D8" s="53">
        <v>1571.1428571428571</v>
      </c>
      <c r="E8" s="53">
        <v>1718.0655405410544</v>
      </c>
      <c r="F8" s="53">
        <v>1847.3784722222233</v>
      </c>
      <c r="G8" s="53">
        <v>1475.9166666666667</v>
      </c>
      <c r="H8">
        <f t="shared" si="0"/>
        <v>1.2832926058721636</v>
      </c>
      <c r="J8" s="47"/>
      <c r="K8" s="48"/>
      <c r="L8" s="49"/>
    </row>
    <row r="9" spans="1:19" x14ac:dyDescent="0.25">
      <c r="A9" t="s">
        <v>152</v>
      </c>
      <c r="B9" s="53">
        <v>1536.6405986651696</v>
      </c>
      <c r="C9" s="53">
        <v>1313.2222628979919</v>
      </c>
      <c r="D9" s="53">
        <v>1537.1875</v>
      </c>
      <c r="E9" s="53">
        <v>1421.8160704263871</v>
      </c>
      <c r="F9" s="53">
        <v>1776.5451388888898</v>
      </c>
      <c r="G9" s="53">
        <v>1304.4404761904768</v>
      </c>
      <c r="H9">
        <f t="shared" si="0"/>
        <v>1.3619212001740089</v>
      </c>
      <c r="J9" s="47"/>
      <c r="K9" s="48"/>
      <c r="L9" s="49"/>
    </row>
    <row r="10" spans="1:19" x14ac:dyDescent="0.25">
      <c r="A10" t="s">
        <v>153</v>
      </c>
      <c r="B10" s="53">
        <v>2341.5514509678528</v>
      </c>
      <c r="C10" s="53">
        <v>2041.3734232584632</v>
      </c>
      <c r="D10" s="53">
        <v>1927.0334821428571</v>
      </c>
      <c r="E10" s="53">
        <v>2502.3398080364004</v>
      </c>
      <c r="F10" s="53">
        <v>3083.0654601777464</v>
      </c>
      <c r="G10" s="53">
        <v>3135.285190999477</v>
      </c>
      <c r="H10">
        <f t="shared" si="0"/>
        <v>1.627000890255963</v>
      </c>
      <c r="J10" s="47"/>
      <c r="K10" s="48"/>
      <c r="L10" s="49"/>
    </row>
    <row r="11" spans="1:19" x14ac:dyDescent="0.25">
      <c r="A11" t="s">
        <v>154</v>
      </c>
      <c r="B11" s="53">
        <v>3573.8273674871757</v>
      </c>
      <c r="C11" s="53">
        <v>3642.3955042968751</v>
      </c>
      <c r="D11" s="53">
        <v>3633.0601604278063</v>
      </c>
      <c r="E11" s="53">
        <v>4747.9380048779212</v>
      </c>
      <c r="F11" s="53">
        <v>5574.1230095757355</v>
      </c>
      <c r="G11" s="53">
        <v>4688.7505763024428</v>
      </c>
      <c r="H11">
        <f t="shared" si="0"/>
        <v>1.5597068454638325</v>
      </c>
      <c r="J11" s="47"/>
      <c r="K11" s="48"/>
      <c r="L11" s="49"/>
    </row>
    <row r="12" spans="1:19" x14ac:dyDescent="0.25">
      <c r="A12" t="s">
        <v>155</v>
      </c>
      <c r="B12" s="53">
        <v>4865.7834104185613</v>
      </c>
      <c r="C12" s="53">
        <v>5510.9573023033799</v>
      </c>
      <c r="D12" s="53">
        <v>4072.5575230092036</v>
      </c>
      <c r="E12" s="53">
        <v>10862.278875637361</v>
      </c>
      <c r="F12" s="53">
        <v>5416.8941569010412</v>
      </c>
      <c r="G12" s="53">
        <v>5283.2761083561245</v>
      </c>
      <c r="H12">
        <f t="shared" si="0"/>
        <v>2.6671885699017084</v>
      </c>
      <c r="J12" s="47"/>
      <c r="K12" s="48"/>
      <c r="L12" s="49"/>
    </row>
    <row r="13" spans="1:19" x14ac:dyDescent="0.25">
      <c r="A13" t="s">
        <v>156</v>
      </c>
      <c r="B13" s="53">
        <v>3925.3370119618062</v>
      </c>
      <c r="C13" s="53">
        <v>4989.1652762517342</v>
      </c>
      <c r="D13" s="53">
        <v>3541.6363211951457</v>
      </c>
      <c r="E13" s="53">
        <v>4868.6688126661829</v>
      </c>
      <c r="F13" s="53">
        <v>5025.8799506293408</v>
      </c>
      <c r="G13" s="53">
        <v>4058.3333333333335</v>
      </c>
      <c r="H13">
        <f t="shared" si="0"/>
        <v>1.4190841449619334</v>
      </c>
      <c r="J13" s="47"/>
      <c r="K13" s="48"/>
      <c r="L13" s="49"/>
    </row>
    <row r="14" spans="1:19" x14ac:dyDescent="0.25">
      <c r="A14" t="s">
        <v>157</v>
      </c>
      <c r="B14" s="53">
        <v>3627.2493736759302</v>
      </c>
      <c r="C14" s="53">
        <v>1823.1238459036349</v>
      </c>
      <c r="D14" s="53">
        <v>3253.4523809523816</v>
      </c>
      <c r="E14" s="53">
        <v>3136.1850681350311</v>
      </c>
      <c r="F14" s="53">
        <v>3958.9065890842007</v>
      </c>
      <c r="G14" s="53">
        <v>4153.333333333333</v>
      </c>
      <c r="H14">
        <f t="shared" si="0"/>
        <v>2.2781410833199458</v>
      </c>
      <c r="J14" s="47"/>
      <c r="K14" s="48"/>
      <c r="L14" s="49"/>
    </row>
    <row r="15" spans="1:19" x14ac:dyDescent="0.25">
      <c r="A15" t="s">
        <v>158</v>
      </c>
      <c r="B15" s="53">
        <v>4738.0288276807541</v>
      </c>
      <c r="C15" s="53">
        <v>3530.5017517640431</v>
      </c>
      <c r="D15" s="53">
        <v>3499.8874075753347</v>
      </c>
      <c r="E15" s="53">
        <v>4005.4511796735519</v>
      </c>
      <c r="F15" s="53">
        <v>4829.4329833984366</v>
      </c>
      <c r="G15" s="53">
        <v>5309.166666666667</v>
      </c>
      <c r="H15">
        <f t="shared" si="0"/>
        <v>1.5169535611846359</v>
      </c>
      <c r="J15" s="47"/>
      <c r="K15" s="48"/>
      <c r="L15" s="49"/>
    </row>
    <row r="16" spans="1:19" x14ac:dyDescent="0.25">
      <c r="A16" t="s">
        <v>159</v>
      </c>
      <c r="B16" s="53">
        <v>4346.2155623165318</v>
      </c>
      <c r="C16" s="53">
        <v>5054.9655997983509</v>
      </c>
      <c r="D16" s="53">
        <v>4099.3720821661982</v>
      </c>
      <c r="E16" s="53">
        <v>6781.8083800701261</v>
      </c>
      <c r="F16" s="53">
        <v>4308.6473592122384</v>
      </c>
      <c r="G16" s="53">
        <v>4525.5050505050503</v>
      </c>
      <c r="H16">
        <f t="shared" si="0"/>
        <v>1.6543529701959794</v>
      </c>
      <c r="J16" s="47"/>
      <c r="K16" s="48"/>
      <c r="L16" s="49"/>
    </row>
    <row r="17" spans="1:12" x14ac:dyDescent="0.25">
      <c r="A17" t="s">
        <v>160</v>
      </c>
      <c r="B17" s="53">
        <v>848.60194042471869</v>
      </c>
      <c r="C17" s="53">
        <v>1096.7454838159629</v>
      </c>
      <c r="D17" s="53">
        <v>784.28571428571433</v>
      </c>
      <c r="E17" s="53">
        <v>768.06825095649003</v>
      </c>
      <c r="F17" s="53">
        <v>960.41666666666663</v>
      </c>
      <c r="G17" s="53">
        <v>786</v>
      </c>
      <c r="H17">
        <f t="shared" si="0"/>
        <v>1.427927117740077</v>
      </c>
      <c r="J17" s="47"/>
      <c r="K17" s="48"/>
      <c r="L17" s="49"/>
    </row>
    <row r="18" spans="1:12" x14ac:dyDescent="0.25">
      <c r="A18" t="s">
        <v>161</v>
      </c>
      <c r="B18" s="53">
        <v>941.45912973884276</v>
      </c>
      <c r="C18" s="53">
        <v>1138.4988950941283</v>
      </c>
      <c r="D18" s="53">
        <v>877.46598639455783</v>
      </c>
      <c r="E18" s="53">
        <v>1016.7157032425615</v>
      </c>
      <c r="F18" s="53">
        <v>1146.6666666666667</v>
      </c>
      <c r="G18" s="53">
        <v>857.91666666666663</v>
      </c>
      <c r="H18">
        <f t="shared" si="0"/>
        <v>1.3365711510441964</v>
      </c>
      <c r="J18" s="47"/>
      <c r="K18" s="48"/>
      <c r="L18" s="49"/>
    </row>
    <row r="19" spans="1:12" x14ac:dyDescent="0.25">
      <c r="A19" t="s">
        <v>162</v>
      </c>
      <c r="B19" s="53">
        <v>5968.6459490901461</v>
      </c>
      <c r="C19" s="53">
        <v>6297.7679522902572</v>
      </c>
      <c r="D19" s="53">
        <v>5998.9285714285716</v>
      </c>
      <c r="E19" s="53">
        <v>7634.5487914244468</v>
      </c>
      <c r="F19" s="53">
        <v>5291.666666666667</v>
      </c>
      <c r="G19" s="53">
        <v>5891.1111111111104</v>
      </c>
      <c r="H19">
        <f t="shared" si="0"/>
        <v>1.442749377906982</v>
      </c>
      <c r="J19" s="50"/>
      <c r="K19" s="51"/>
      <c r="L19" s="52"/>
    </row>
    <row r="20" spans="1:12" x14ac:dyDescent="0.25">
      <c r="A20" t="s">
        <v>163</v>
      </c>
      <c r="B20" s="53">
        <v>1092.7383191465556</v>
      </c>
      <c r="C20" s="53">
        <v>1267.0531636556</v>
      </c>
      <c r="D20" s="53">
        <v>1213.9844798309653</v>
      </c>
      <c r="E20" s="53">
        <v>1265.6867965558795</v>
      </c>
      <c r="F20" s="53">
        <v>1230.7392895168709</v>
      </c>
      <c r="G20" s="53">
        <v>1189.5215730337368</v>
      </c>
      <c r="H20">
        <f t="shared" si="0"/>
        <v>1.1595211236347847</v>
      </c>
    </row>
    <row r="21" spans="1:12" x14ac:dyDescent="0.25">
      <c r="A21" t="s">
        <v>164</v>
      </c>
      <c r="B21" s="53">
        <v>1232.2116799900425</v>
      </c>
      <c r="C21" s="53">
        <v>1324.3875176565994</v>
      </c>
      <c r="D21" s="53">
        <v>1260.485092330995</v>
      </c>
      <c r="E21" s="53">
        <v>1456.7425687245709</v>
      </c>
      <c r="F21" s="53">
        <v>1277.6762837727863</v>
      </c>
      <c r="G21" s="53">
        <v>1360.5147058823516</v>
      </c>
      <c r="H21">
        <f t="shared" si="0"/>
        <v>1.182217789670962</v>
      </c>
    </row>
    <row r="22" spans="1:12" x14ac:dyDescent="0.25">
      <c r="A22" t="s">
        <v>165</v>
      </c>
      <c r="B22" s="53">
        <v>2772.5382618322974</v>
      </c>
      <c r="C22" s="53">
        <v>2909.5890911283946</v>
      </c>
      <c r="D22" s="53">
        <v>2935.314090671231</v>
      </c>
      <c r="E22" s="53">
        <v>3494.7880738853514</v>
      </c>
      <c r="F22" s="53">
        <v>3318.7772216796861</v>
      </c>
      <c r="G22" s="53">
        <v>3720</v>
      </c>
      <c r="H22">
        <f t="shared" si="0"/>
        <v>1.3417308071851639</v>
      </c>
    </row>
    <row r="23" spans="1:12" x14ac:dyDescent="0.25">
      <c r="A23" t="s">
        <v>166</v>
      </c>
      <c r="B23" s="53">
        <v>3310.8532616387943</v>
      </c>
      <c r="C23" s="53">
        <v>4380.4161778285716</v>
      </c>
      <c r="D23" s="53">
        <v>3284.2532467532469</v>
      </c>
      <c r="E23" s="53">
        <v>4240.6735567624828</v>
      </c>
      <c r="F23" s="53">
        <v>4459.0101700436198</v>
      </c>
      <c r="G23" s="53">
        <v>3832.28491168644</v>
      </c>
      <c r="H23">
        <f t="shared" si="0"/>
        <v>1.3576937693375857</v>
      </c>
    </row>
    <row r="24" spans="1:12" x14ac:dyDescent="0.25">
      <c r="A24" t="s">
        <v>167</v>
      </c>
      <c r="B24" s="53">
        <v>2170.6458862327181</v>
      </c>
      <c r="C24" s="53">
        <v>1244.5687713375739</v>
      </c>
      <c r="D24" s="53">
        <v>1313.2378452845971</v>
      </c>
      <c r="E24" s="53">
        <v>1622.7579701727943</v>
      </c>
      <c r="F24" s="53">
        <v>2016.2702390882694</v>
      </c>
      <c r="G24" s="53">
        <v>2292.5879380277952</v>
      </c>
      <c r="H24">
        <f t="shared" si="0"/>
        <v>1.8420741310774533</v>
      </c>
    </row>
    <row r="25" spans="1:12" x14ac:dyDescent="0.25">
      <c r="A25" t="s">
        <v>168</v>
      </c>
      <c r="B25" s="53">
        <v>3431.7368062383753</v>
      </c>
      <c r="C25" s="53">
        <v>4326.0028571203438</v>
      </c>
      <c r="D25" s="53">
        <v>3263.8571428571427</v>
      </c>
      <c r="E25" s="53">
        <v>5405.595521191246</v>
      </c>
      <c r="F25" s="53">
        <v>4962.6597764756953</v>
      </c>
      <c r="G25" s="53">
        <v>4318.333333333333</v>
      </c>
      <c r="H25">
        <f t="shared" si="0"/>
        <v>1.656198566478694</v>
      </c>
    </row>
    <row r="26" spans="1:12" x14ac:dyDescent="0.25">
      <c r="A26" t="s">
        <v>169</v>
      </c>
      <c r="B26" s="53">
        <v>1132.6975049915768</v>
      </c>
      <c r="C26" s="53">
        <v>1150.018946590586</v>
      </c>
      <c r="D26" s="53">
        <v>910.0388715668887</v>
      </c>
      <c r="E26" s="53">
        <v>1364.00463431563</v>
      </c>
      <c r="F26" s="53">
        <v>1329.0049545288084</v>
      </c>
      <c r="G26" s="53">
        <v>1135.3830645161283</v>
      </c>
      <c r="H26">
        <f t="shared" si="0"/>
        <v>1.4988421670022856</v>
      </c>
    </row>
    <row r="27" spans="1:12" x14ac:dyDescent="0.25">
      <c r="A27" t="s">
        <v>170</v>
      </c>
      <c r="B27" s="53">
        <v>1132.1569189801289</v>
      </c>
      <c r="C27" s="53">
        <v>1170.4040782978009</v>
      </c>
      <c r="D27" s="53">
        <v>878.33863736530782</v>
      </c>
      <c r="E27" s="53">
        <v>1375.1383757633798</v>
      </c>
      <c r="F27" s="53">
        <v>1354.0981692843964</v>
      </c>
      <c r="G27" s="53">
        <v>1157.310867895545</v>
      </c>
      <c r="H27">
        <f t="shared" si="0"/>
        <v>1.5656129848600173</v>
      </c>
    </row>
    <row r="28" spans="1:12" x14ac:dyDescent="0.25">
      <c r="A28" t="s">
        <v>171</v>
      </c>
      <c r="B28" s="53">
        <v>3440.5722675697812</v>
      </c>
      <c r="C28" s="53">
        <v>3820.1881876367847</v>
      </c>
      <c r="D28" s="53">
        <v>3341.4285714285702</v>
      </c>
      <c r="E28" s="53">
        <v>4211.2159174074131</v>
      </c>
      <c r="F28" s="53">
        <v>5232.3627399419283</v>
      </c>
      <c r="G28" s="53">
        <v>5034.0534628998867</v>
      </c>
      <c r="H28">
        <f t="shared" si="0"/>
        <v>1.5659059076354644</v>
      </c>
    </row>
    <row r="29" spans="1:12" x14ac:dyDescent="0.25">
      <c r="A29" t="s">
        <v>172</v>
      </c>
      <c r="B29" s="53">
        <v>3853.6436919979028</v>
      </c>
      <c r="C29" s="53">
        <v>5713.3482890104169</v>
      </c>
      <c r="D29" s="53">
        <v>3656.5149393090592</v>
      </c>
      <c r="E29" s="53">
        <v>9780.0053462327887</v>
      </c>
      <c r="F29" s="53">
        <v>4776.8589410661407</v>
      </c>
      <c r="G29" s="53">
        <v>5564.8804757442631</v>
      </c>
      <c r="H29">
        <f t="shared" si="0"/>
        <v>2.6746794443784863</v>
      </c>
    </row>
    <row r="30" spans="1:12" s="15" customFormat="1" x14ac:dyDescent="0.25">
      <c r="A30" t="s">
        <v>173</v>
      </c>
      <c r="B30" s="53">
        <v>1825.9099999999999</v>
      </c>
      <c r="C30" s="53">
        <v>1218.1789835965758</v>
      </c>
      <c r="D30" s="53">
        <v>1355.7761077268224</v>
      </c>
      <c r="E30" s="53">
        <v>2884.304172579331</v>
      </c>
      <c r="F30" s="53">
        <v>2353.1867812802388</v>
      </c>
      <c r="G30" s="53">
        <v>1894.0896107947717</v>
      </c>
      <c r="H30">
        <f t="shared" si="0"/>
        <v>2.367717889914382</v>
      </c>
      <c r="J30"/>
      <c r="K30"/>
    </row>
    <row r="31" spans="1:12" x14ac:dyDescent="0.25">
      <c r="A31" t="s">
        <v>174</v>
      </c>
      <c r="B31" s="53">
        <v>2038.7028494136318</v>
      </c>
      <c r="C31" s="53">
        <v>2579.4640569219919</v>
      </c>
      <c r="D31" s="53">
        <v>2864.2566933871271</v>
      </c>
      <c r="E31" s="53">
        <v>2506.996266806113</v>
      </c>
      <c r="F31" s="53">
        <v>2248.4773013644758</v>
      </c>
      <c r="G31" s="53">
        <v>2574.62962962963</v>
      </c>
      <c r="H31">
        <f t="shared" si="0"/>
        <v>1.4049407417127708</v>
      </c>
    </row>
    <row r="32" spans="1:12" x14ac:dyDescent="0.25">
      <c r="A32" t="s">
        <v>175</v>
      </c>
      <c r="B32" s="53">
        <v>1220.8415531970659</v>
      </c>
      <c r="C32" s="53">
        <v>1024.4668407529123</v>
      </c>
      <c r="D32" s="53">
        <v>1397.8972634508339</v>
      </c>
      <c r="E32" s="53">
        <v>1605.5197742991791</v>
      </c>
      <c r="F32" s="53">
        <v>2110.3541919284366</v>
      </c>
      <c r="G32" s="53">
        <v>1969.0033790173065</v>
      </c>
      <c r="H32">
        <f t="shared" si="0"/>
        <v>2.0599536343972562</v>
      </c>
    </row>
    <row r="33" spans="1:11" x14ac:dyDescent="0.25">
      <c r="A33" t="s">
        <v>176</v>
      </c>
      <c r="B33" s="53">
        <v>1213.2858987038942</v>
      </c>
      <c r="C33" s="53">
        <v>1017.5774907211171</v>
      </c>
      <c r="D33" s="53">
        <v>1386.6724647422877</v>
      </c>
      <c r="E33" s="53">
        <v>1518.1687984590226</v>
      </c>
      <c r="F33" s="53">
        <v>2200.6333685980867</v>
      </c>
      <c r="G33" s="53">
        <v>2141.6233595539084</v>
      </c>
      <c r="H33">
        <f t="shared" si="0"/>
        <v>2.1626199367269656</v>
      </c>
    </row>
    <row r="34" spans="1:11" x14ac:dyDescent="0.25">
      <c r="A34" t="s">
        <v>177</v>
      </c>
      <c r="B34" s="53">
        <v>2030.5012646156558</v>
      </c>
      <c r="C34" s="53">
        <v>2157.5946301642002</v>
      </c>
      <c r="D34" s="53">
        <v>1858.3272408772905</v>
      </c>
      <c r="E34" s="53">
        <v>2170.5293409388669</v>
      </c>
      <c r="F34" s="53">
        <v>2023.8465332031249</v>
      </c>
      <c r="G34" s="53">
        <v>2067.3321380316165</v>
      </c>
      <c r="H34">
        <f t="shared" si="0"/>
        <v>1.1680016808633715</v>
      </c>
    </row>
    <row r="35" spans="1:11" x14ac:dyDescent="0.25">
      <c r="A35" t="s">
        <v>178</v>
      </c>
      <c r="B35" s="53">
        <v>1971.7256637980029</v>
      </c>
      <c r="C35" s="53">
        <v>1944.8768135864618</v>
      </c>
      <c r="D35" s="53">
        <v>1796.2600575185222</v>
      </c>
      <c r="E35" s="53">
        <v>2104.4538178404314</v>
      </c>
      <c r="F35" s="53">
        <v>1960.3236168755418</v>
      </c>
      <c r="G35" s="53">
        <v>2031.6651606879302</v>
      </c>
      <c r="H35">
        <f t="shared" si="0"/>
        <v>1.171575245484036</v>
      </c>
    </row>
    <row r="36" spans="1:11" x14ac:dyDescent="0.25">
      <c r="A36" t="s">
        <v>179</v>
      </c>
      <c r="B36" s="53">
        <v>2144.9206117845347</v>
      </c>
      <c r="C36" s="53">
        <v>2100.3568909248725</v>
      </c>
      <c r="D36" s="53">
        <v>1968.5691980361387</v>
      </c>
      <c r="E36" s="53">
        <v>2238.876539392123</v>
      </c>
      <c r="F36" s="53">
        <v>1995.037131076386</v>
      </c>
      <c r="G36" s="53">
        <v>2217.1514596739335</v>
      </c>
      <c r="H36">
        <f t="shared" si="0"/>
        <v>1.1373115771727229</v>
      </c>
    </row>
    <row r="37" spans="1:11" x14ac:dyDescent="0.25">
      <c r="A37" t="s">
        <v>180</v>
      </c>
      <c r="B37" s="53">
        <v>2613.4121374659035</v>
      </c>
      <c r="C37" s="53">
        <v>2352.9104695585816</v>
      </c>
      <c r="D37" s="53">
        <v>2338.1441258145419</v>
      </c>
      <c r="E37" s="53">
        <v>2797.1958116386718</v>
      </c>
      <c r="F37" s="53">
        <v>2334.6821278889952</v>
      </c>
      <c r="G37" s="53">
        <v>2554.3369175627249</v>
      </c>
      <c r="H37">
        <f t="shared" si="0"/>
        <v>1.1981056342637439</v>
      </c>
    </row>
    <row r="38" spans="1:11" x14ac:dyDescent="0.25">
      <c r="A38" t="s">
        <v>181</v>
      </c>
      <c r="B38" s="53">
        <v>1078.3013113867692</v>
      </c>
      <c r="C38" s="53">
        <v>652.59208591427421</v>
      </c>
      <c r="D38" s="53">
        <v>575.44673339421252</v>
      </c>
      <c r="E38" s="53">
        <v>669.09401838285089</v>
      </c>
      <c r="F38" s="53">
        <v>1766.1125970573275</v>
      </c>
      <c r="G38" s="53">
        <v>904.8140382686496</v>
      </c>
      <c r="H38">
        <f t="shared" si="0"/>
        <v>3.0691156879805308</v>
      </c>
    </row>
    <row r="39" spans="1:11" x14ac:dyDescent="0.25">
      <c r="A39" t="s">
        <v>182</v>
      </c>
      <c r="B39" s="53">
        <v>3342.0048927741882</v>
      </c>
      <c r="C39" s="53">
        <v>2878.3265736897797</v>
      </c>
      <c r="D39" s="53">
        <v>3382.9285714285716</v>
      </c>
      <c r="E39" s="53">
        <v>5689.5193444864462</v>
      </c>
      <c r="F39" s="53">
        <v>4900.5505506727432</v>
      </c>
      <c r="G39" s="53">
        <v>4545.1234567901238</v>
      </c>
      <c r="H39">
        <f t="shared" si="0"/>
        <v>1.9766760994020727</v>
      </c>
    </row>
    <row r="40" spans="1:11" x14ac:dyDescent="0.25">
      <c r="A40" t="s">
        <v>183</v>
      </c>
      <c r="B40" s="53">
        <v>3817.8160255337971</v>
      </c>
      <c r="C40" s="53">
        <v>4120.044272220578</v>
      </c>
      <c r="D40" s="53">
        <v>5433.528888139278</v>
      </c>
      <c r="E40" s="53">
        <v>5409.2319831178565</v>
      </c>
      <c r="F40" s="53">
        <v>4808.9974654628977</v>
      </c>
      <c r="G40" s="53">
        <v>4302.0777117115595</v>
      </c>
      <c r="H40">
        <f t="shared" si="0"/>
        <v>1.4232034366767519</v>
      </c>
    </row>
    <row r="41" spans="1:11" x14ac:dyDescent="0.25">
      <c r="A41" t="s">
        <v>43</v>
      </c>
      <c r="B41" s="53">
        <v>1934.7460999437233</v>
      </c>
      <c r="C41" s="53">
        <v>1028.7931575270743</v>
      </c>
      <c r="D41" s="53">
        <v>741.41554018009288</v>
      </c>
      <c r="E41" s="53">
        <v>2165.3047448691273</v>
      </c>
      <c r="F41" s="53">
        <v>1689.9012742196003</v>
      </c>
      <c r="G41" s="53">
        <v>1433.1152815321577</v>
      </c>
      <c r="H41">
        <f t="shared" si="0"/>
        <v>2.9205008898831091</v>
      </c>
    </row>
    <row r="42" spans="1:11" x14ac:dyDescent="0.25">
      <c r="A42" t="s">
        <v>184</v>
      </c>
      <c r="B42" s="53">
        <v>2699.868995844236</v>
      </c>
      <c r="C42" s="53">
        <v>2901.8584341954702</v>
      </c>
      <c r="D42" s="53">
        <v>3010.871044069801</v>
      </c>
      <c r="E42" s="53">
        <v>3579.7603006900404</v>
      </c>
      <c r="F42" s="53">
        <v>3169.0281858091003</v>
      </c>
      <c r="G42" s="53">
        <v>3690.2512610845947</v>
      </c>
      <c r="H42">
        <f t="shared" si="0"/>
        <v>1.3668260448061744</v>
      </c>
    </row>
    <row r="43" spans="1:11" x14ac:dyDescent="0.25">
      <c r="A43" t="s">
        <v>185</v>
      </c>
      <c r="B43" s="53">
        <v>3861.1082996342566</v>
      </c>
      <c r="C43" s="53">
        <v>3280.9042137989782</v>
      </c>
      <c r="D43" s="53">
        <v>4291.7142857142853</v>
      </c>
      <c r="E43" s="53">
        <v>4179.5942022047766</v>
      </c>
      <c r="F43" s="53">
        <v>3946.2638888888882</v>
      </c>
      <c r="G43" s="53">
        <v>3330.9895833333335</v>
      </c>
      <c r="H43">
        <f t="shared" si="0"/>
        <v>1.308088870032839</v>
      </c>
    </row>
    <row r="44" spans="1:11" s="15" customFormat="1" x14ac:dyDescent="0.25">
      <c r="A44" t="s">
        <v>186</v>
      </c>
      <c r="B44" s="53">
        <v>2346.9136354850566</v>
      </c>
      <c r="C44" s="53">
        <v>1280.2019634901865</v>
      </c>
      <c r="D44" s="53">
        <v>1531.100298250205</v>
      </c>
      <c r="E44" s="53">
        <v>1584.9900527985988</v>
      </c>
      <c r="F44" s="53">
        <v>2139.6904412721501</v>
      </c>
      <c r="G44" s="53">
        <v>2056.9856533857965</v>
      </c>
      <c r="H44">
        <f t="shared" si="0"/>
        <v>1.833237022295074</v>
      </c>
      <c r="J44"/>
      <c r="K44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Regional Analysis</vt:lpstr>
      <vt:lpstr>Port Access Advantage</vt:lpstr>
      <vt:lpstr>Price_gouging</vt:lpstr>
      <vt:lpstr>Sheet7</vt:lpstr>
      <vt:lpstr>Food basket Affordability</vt:lpstr>
      <vt:lpstr>Severe_inflated Meal</vt:lpstr>
      <vt:lpstr>Selected Food Nov 2024</vt:lpstr>
      <vt:lpstr>Sheet5</vt:lpstr>
      <vt:lpstr>ZONE all item (2)</vt:lpstr>
      <vt:lpstr>Conflict_zone_pricing</vt:lpstr>
      <vt:lpstr>Protein_Analysis</vt:lpstr>
      <vt:lpstr>ZONE all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G</dc:creator>
  <cp:lastModifiedBy>user</cp:lastModifiedBy>
  <dcterms:created xsi:type="dcterms:W3CDTF">2024-05-21T11:33:25Z</dcterms:created>
  <dcterms:modified xsi:type="dcterms:W3CDTF">2025-05-19T02:03:06Z</dcterms:modified>
</cp:coreProperties>
</file>